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5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ecoming Data Analyst\Pacmann\Tugas-2 Project\Introduction to Probability\"/>
    </mc:Choice>
  </mc:AlternateContent>
  <xr:revisionPtr revIDLastSave="0" documentId="13_ncr:1_{CC39781F-FBF7-4E1E-835D-40BA4383D467}" xr6:coauthVersionLast="47" xr6:coauthVersionMax="47" xr10:uidLastSave="{00000000-0000-0000-0000-000000000000}"/>
  <bookViews>
    <workbookView xWindow="-120" yWindow="-120" windowWidth="20730" windowHeight="11160" tabRatio="767" activeTab="1" xr2:uid="{00000000-000D-0000-FFFF-FFFF00000000}"/>
  </bookViews>
  <sheets>
    <sheet name="insurance-raw data" sheetId="1" r:id="rId1"/>
    <sheet name="insurance (5)" sheetId="13" r:id="rId2"/>
    <sheet name="insurance (2)" sheetId="2" state="hidden" r:id="rId3"/>
    <sheet name="insurance (3)" sheetId="3" state="hidden" r:id="rId4"/>
    <sheet name="insurance (6)" sheetId="17" r:id="rId5"/>
    <sheet name="insurance-correl analyst" sheetId="14" r:id="rId6"/>
    <sheet name="analysis-BMI over" sheetId="15" r:id="rId7"/>
    <sheet name="Box-Whisker Chart" sheetId="12" state="hidden" r:id="rId8"/>
    <sheet name="insurance (4)" sheetId="4" state="hidden" r:id="rId9"/>
    <sheet name="Male-Smoker-Data" sheetId="5" state="hidden" r:id="rId10"/>
    <sheet name="BMI over" sheetId="16" r:id="rId11"/>
    <sheet name="North-East" sheetId="7" r:id="rId12"/>
    <sheet name="North-East (2)" sheetId="11" state="hidden" r:id="rId13"/>
    <sheet name="North-West" sheetId="8" r:id="rId14"/>
    <sheet name="South-East" sheetId="9" r:id="rId15"/>
    <sheet name="South-West" sheetId="10" r:id="rId16"/>
  </sheets>
  <definedNames>
    <definedName name="_xlnm._FilterDatabase" localSheetId="6" hidden="1">'analysis-BMI over'!$A$1:$M$1067</definedName>
    <definedName name="_xlnm._FilterDatabase" localSheetId="10" hidden="1">'BMI over'!$A$1:$H$160</definedName>
    <definedName name="_xlnm._FilterDatabase" localSheetId="2" hidden="1">'insurance (2)'!$A$1:$H$1</definedName>
    <definedName name="_xlnm._FilterDatabase" localSheetId="3" hidden="1">'insurance (3)'!$A$1:$H$1339</definedName>
    <definedName name="_xlnm._FilterDatabase" localSheetId="8" hidden="1">'insurance (4)'!$A$1:$H$1339</definedName>
    <definedName name="_xlnm._FilterDatabase" localSheetId="1" hidden="1">'insurance (5)'!$A$1:$M$1339</definedName>
    <definedName name="_xlnm._FilterDatabase" localSheetId="4" hidden="1">'insurance (6)'!$A$1:$M$1339</definedName>
    <definedName name="_xlnm._FilterDatabase" localSheetId="5" hidden="1">'insurance-correl analyst'!$A$1:$I$1339</definedName>
    <definedName name="_xlnm._FilterDatabase" localSheetId="0" hidden="1">'insurance-raw data'!$A$1:$H$1339</definedName>
    <definedName name="_xlnm._FilterDatabase" localSheetId="9" hidden="1">'Male-Smoker-Data'!$A$1:$H$160</definedName>
    <definedName name="_xlnm._FilterDatabase" localSheetId="11" hidden="1">'North-East'!$A$1:$H$160</definedName>
    <definedName name="_xlnm._FilterDatabase" localSheetId="12" hidden="1">'North-East (2)'!$A$1:$H$160</definedName>
    <definedName name="_xlnm._FilterDatabase" localSheetId="13" hidden="1">'North-West'!$A$1:$H$160</definedName>
    <definedName name="_xlnm._FilterDatabase" localSheetId="14" hidden="1">'South-East'!$A$1:$H$160</definedName>
    <definedName name="_xlnm._FilterDatabase" localSheetId="15" hidden="1">'South-West'!$A$1:$H$160</definedName>
    <definedName name="_xlchart.v1.0" hidden="1">'insurance (4)'!$F$2:$F$1339</definedName>
    <definedName name="_xlchart.v1.1" hidden="1">'insurance (4)'!$G$1</definedName>
    <definedName name="_xlchart.v1.10" hidden="1">'North-East'!$G$1</definedName>
    <definedName name="_xlchart.v1.11" hidden="1">'North-East'!$G$2:$G$325</definedName>
    <definedName name="_xlchart.v1.12" hidden="1">'North-East'!$F$2:$F$325</definedName>
    <definedName name="_xlchart.v1.13" hidden="1">'North-East'!$G$1</definedName>
    <definedName name="_xlchart.v1.14" hidden="1">'North-East'!$G$2:$G$325</definedName>
    <definedName name="_xlchart.v1.2" hidden="1">'insurance (4)'!$G$2:$G$1339</definedName>
    <definedName name="_xlchart.v1.3" hidden="1">'BMI over'!$F$2:$F$325</definedName>
    <definedName name="_xlchart.v1.4" hidden="1">'BMI over'!$G$1</definedName>
    <definedName name="_xlchart.v1.5" hidden="1">'BMI over'!$G$2:$G$325</definedName>
    <definedName name="_xlchart.v1.6" hidden="1">'BMI over'!$F$2:$F$325</definedName>
    <definedName name="_xlchart.v1.7" hidden="1">'BMI over'!$G$1</definedName>
    <definedName name="_xlchart.v1.8" hidden="1">'BMI over'!$G$2:$G$325</definedName>
    <definedName name="_xlchart.v1.9" hidden="1">'North-East'!$F$2:$F$325</definedName>
  </definedNames>
  <calcPr calcId="191029"/>
</workbook>
</file>

<file path=xl/calcChain.xml><?xml version="1.0" encoding="utf-8"?>
<calcChain xmlns="http://schemas.openxmlformats.org/spreadsheetml/2006/main">
  <c r="O39" i="13" l="1"/>
  <c r="O55" i="17"/>
  <c r="O57" i="17"/>
  <c r="O61" i="17"/>
  <c r="O46" i="17"/>
  <c r="O56" i="17"/>
  <c r="O44" i="17"/>
  <c r="O50" i="17"/>
  <c r="O45" i="17"/>
  <c r="O35" i="17"/>
  <c r="O39" i="17"/>
  <c r="J1339" i="17"/>
  <c r="K1339" i="17" s="1"/>
  <c r="I1339" i="17"/>
  <c r="H1339" i="17"/>
  <c r="J1338" i="17"/>
  <c r="K1338" i="17" s="1"/>
  <c r="I1338" i="17"/>
  <c r="H1338" i="17"/>
  <c r="J1337" i="17"/>
  <c r="K1337" i="17" s="1"/>
  <c r="I1337" i="17"/>
  <c r="H1337" i="17"/>
  <c r="J1336" i="17"/>
  <c r="K1336" i="17" s="1"/>
  <c r="I1336" i="17"/>
  <c r="H1336" i="17"/>
  <c r="J1335" i="17"/>
  <c r="K1335" i="17" s="1"/>
  <c r="I1335" i="17"/>
  <c r="H1335" i="17"/>
  <c r="J1334" i="17"/>
  <c r="K1334" i="17" s="1"/>
  <c r="I1334" i="17"/>
  <c r="H1334" i="17"/>
  <c r="J1333" i="17"/>
  <c r="K1333" i="17" s="1"/>
  <c r="I1333" i="17"/>
  <c r="H1333" i="17"/>
  <c r="J1332" i="17"/>
  <c r="K1332" i="17" s="1"/>
  <c r="I1332" i="17"/>
  <c r="H1332" i="17"/>
  <c r="J1331" i="17"/>
  <c r="K1331" i="17" s="1"/>
  <c r="I1331" i="17"/>
  <c r="H1331" i="17"/>
  <c r="J1330" i="17"/>
  <c r="K1330" i="17" s="1"/>
  <c r="I1330" i="17"/>
  <c r="H1330" i="17"/>
  <c r="J1329" i="17"/>
  <c r="K1329" i="17" s="1"/>
  <c r="I1329" i="17"/>
  <c r="H1329" i="17"/>
  <c r="J1328" i="17"/>
  <c r="K1328" i="17" s="1"/>
  <c r="I1328" i="17"/>
  <c r="H1328" i="17"/>
  <c r="J1327" i="17"/>
  <c r="K1327" i="17" s="1"/>
  <c r="I1327" i="17"/>
  <c r="H1327" i="17"/>
  <c r="J1326" i="17"/>
  <c r="K1326" i="17" s="1"/>
  <c r="I1326" i="17"/>
  <c r="H1326" i="17"/>
  <c r="J1325" i="17"/>
  <c r="K1325" i="17" s="1"/>
  <c r="I1325" i="17"/>
  <c r="H1325" i="17"/>
  <c r="J1324" i="17"/>
  <c r="K1324" i="17" s="1"/>
  <c r="I1324" i="17"/>
  <c r="H1324" i="17"/>
  <c r="J1323" i="17"/>
  <c r="K1323" i="17" s="1"/>
  <c r="I1323" i="17"/>
  <c r="H1323" i="17"/>
  <c r="J1322" i="17"/>
  <c r="K1322" i="17" s="1"/>
  <c r="I1322" i="17"/>
  <c r="H1322" i="17"/>
  <c r="J1321" i="17"/>
  <c r="K1321" i="17" s="1"/>
  <c r="I1321" i="17"/>
  <c r="H1321" i="17"/>
  <c r="J1320" i="17"/>
  <c r="K1320" i="17" s="1"/>
  <c r="M1320" i="17" s="1"/>
  <c r="I1320" i="17"/>
  <c r="H1320" i="17"/>
  <c r="J1319" i="17"/>
  <c r="K1319" i="17" s="1"/>
  <c r="I1319" i="17"/>
  <c r="H1319" i="17"/>
  <c r="J1318" i="17"/>
  <c r="K1318" i="17" s="1"/>
  <c r="M1318" i="17" s="1"/>
  <c r="I1318" i="17"/>
  <c r="H1318" i="17"/>
  <c r="J1317" i="17"/>
  <c r="K1317" i="17" s="1"/>
  <c r="I1317" i="17"/>
  <c r="H1317" i="17"/>
  <c r="J1316" i="17"/>
  <c r="K1316" i="17" s="1"/>
  <c r="I1316" i="17"/>
  <c r="H1316" i="17"/>
  <c r="J1315" i="17"/>
  <c r="K1315" i="17" s="1"/>
  <c r="I1315" i="17"/>
  <c r="H1315" i="17"/>
  <c r="J1314" i="17"/>
  <c r="K1314" i="17" s="1"/>
  <c r="I1314" i="17"/>
  <c r="H1314" i="17"/>
  <c r="J1313" i="17"/>
  <c r="K1313" i="17" s="1"/>
  <c r="I1313" i="17"/>
  <c r="H1313" i="17"/>
  <c r="J1312" i="17"/>
  <c r="K1312" i="17" s="1"/>
  <c r="I1312" i="17"/>
  <c r="H1312" i="17"/>
  <c r="J1311" i="17"/>
  <c r="K1311" i="17" s="1"/>
  <c r="I1311" i="17"/>
  <c r="H1311" i="17"/>
  <c r="J1310" i="17"/>
  <c r="K1310" i="17" s="1"/>
  <c r="I1310" i="17"/>
  <c r="H1310" i="17"/>
  <c r="J1309" i="17"/>
  <c r="K1309" i="17" s="1"/>
  <c r="I1309" i="17"/>
  <c r="H1309" i="17"/>
  <c r="J1308" i="17"/>
  <c r="K1308" i="17" s="1"/>
  <c r="I1308" i="17"/>
  <c r="H1308" i="17"/>
  <c r="J1307" i="17"/>
  <c r="K1307" i="17" s="1"/>
  <c r="I1307" i="17"/>
  <c r="H1307" i="17"/>
  <c r="J1306" i="17"/>
  <c r="K1306" i="17" s="1"/>
  <c r="I1306" i="17"/>
  <c r="H1306" i="17"/>
  <c r="J1305" i="17"/>
  <c r="K1305" i="17" s="1"/>
  <c r="I1305" i="17"/>
  <c r="H1305" i="17"/>
  <c r="J1304" i="17"/>
  <c r="K1304" i="17" s="1"/>
  <c r="I1304" i="17"/>
  <c r="H1304" i="17"/>
  <c r="J1303" i="17"/>
  <c r="K1303" i="17" s="1"/>
  <c r="I1303" i="17"/>
  <c r="H1303" i="17"/>
  <c r="J1302" i="17"/>
  <c r="K1302" i="17" s="1"/>
  <c r="I1302" i="17"/>
  <c r="H1302" i="17"/>
  <c r="J1301" i="17"/>
  <c r="K1301" i="17" s="1"/>
  <c r="I1301" i="17"/>
  <c r="H1301" i="17"/>
  <c r="J1300" i="17"/>
  <c r="K1300" i="17" s="1"/>
  <c r="I1300" i="17"/>
  <c r="H1300" i="17"/>
  <c r="J1299" i="17"/>
  <c r="K1299" i="17" s="1"/>
  <c r="I1299" i="17"/>
  <c r="H1299" i="17"/>
  <c r="J1298" i="17"/>
  <c r="K1298" i="17" s="1"/>
  <c r="I1298" i="17"/>
  <c r="H1298" i="17"/>
  <c r="J1297" i="17"/>
  <c r="K1297" i="17" s="1"/>
  <c r="I1297" i="17"/>
  <c r="H1297" i="17"/>
  <c r="J1296" i="17"/>
  <c r="K1296" i="17" s="1"/>
  <c r="I1296" i="17"/>
  <c r="H1296" i="17"/>
  <c r="J1295" i="17"/>
  <c r="K1295" i="17" s="1"/>
  <c r="I1295" i="17"/>
  <c r="H1295" i="17"/>
  <c r="J1294" i="17"/>
  <c r="K1294" i="17" s="1"/>
  <c r="I1294" i="17"/>
  <c r="H1294" i="17"/>
  <c r="J1293" i="17"/>
  <c r="K1293" i="17" s="1"/>
  <c r="I1293" i="17"/>
  <c r="H1293" i="17"/>
  <c r="J1292" i="17"/>
  <c r="K1292" i="17" s="1"/>
  <c r="I1292" i="17"/>
  <c r="H1292" i="17"/>
  <c r="J1291" i="17"/>
  <c r="K1291" i="17" s="1"/>
  <c r="I1291" i="17"/>
  <c r="H1291" i="17"/>
  <c r="J1290" i="17"/>
  <c r="K1290" i="17" s="1"/>
  <c r="I1290" i="17"/>
  <c r="H1290" i="17"/>
  <c r="J1289" i="17"/>
  <c r="K1289" i="17" s="1"/>
  <c r="I1289" i="17"/>
  <c r="H1289" i="17"/>
  <c r="J1288" i="17"/>
  <c r="K1288" i="17" s="1"/>
  <c r="I1288" i="17"/>
  <c r="H1288" i="17"/>
  <c r="J1287" i="17"/>
  <c r="K1287" i="17" s="1"/>
  <c r="I1287" i="17"/>
  <c r="H1287" i="17"/>
  <c r="J1286" i="17"/>
  <c r="K1286" i="17" s="1"/>
  <c r="I1286" i="17"/>
  <c r="H1286" i="17"/>
  <c r="J1285" i="17"/>
  <c r="K1285" i="17" s="1"/>
  <c r="I1285" i="17"/>
  <c r="H1285" i="17"/>
  <c r="J1284" i="17"/>
  <c r="K1284" i="17" s="1"/>
  <c r="M1284" i="17" s="1"/>
  <c r="I1284" i="17"/>
  <c r="H1284" i="17"/>
  <c r="J1283" i="17"/>
  <c r="K1283" i="17" s="1"/>
  <c r="I1283" i="17"/>
  <c r="H1283" i="17"/>
  <c r="J1282" i="17"/>
  <c r="K1282" i="17" s="1"/>
  <c r="I1282" i="17"/>
  <c r="H1282" i="17"/>
  <c r="J1281" i="17"/>
  <c r="K1281" i="17" s="1"/>
  <c r="M1281" i="17" s="1"/>
  <c r="I1281" i="17"/>
  <c r="H1281" i="17"/>
  <c r="J1280" i="17"/>
  <c r="K1280" i="17" s="1"/>
  <c r="I1280" i="17"/>
  <c r="H1280" i="17"/>
  <c r="J1279" i="17"/>
  <c r="K1279" i="17" s="1"/>
  <c r="I1279" i="17"/>
  <c r="H1279" i="17"/>
  <c r="J1278" i="17"/>
  <c r="K1278" i="17" s="1"/>
  <c r="I1278" i="17"/>
  <c r="H1278" i="17"/>
  <c r="J1277" i="17"/>
  <c r="K1277" i="17" s="1"/>
  <c r="I1277" i="17"/>
  <c r="H1277" i="17"/>
  <c r="J1276" i="17"/>
  <c r="K1276" i="17" s="1"/>
  <c r="I1276" i="17"/>
  <c r="H1276" i="17"/>
  <c r="J1275" i="17"/>
  <c r="K1275" i="17" s="1"/>
  <c r="I1275" i="17"/>
  <c r="H1275" i="17"/>
  <c r="J1274" i="17"/>
  <c r="K1274" i="17" s="1"/>
  <c r="I1274" i="17"/>
  <c r="H1274" i="17"/>
  <c r="J1273" i="17"/>
  <c r="K1273" i="17" s="1"/>
  <c r="I1273" i="17"/>
  <c r="H1273" i="17"/>
  <c r="J1272" i="17"/>
  <c r="K1272" i="17" s="1"/>
  <c r="I1272" i="17"/>
  <c r="H1272" i="17"/>
  <c r="J1271" i="17"/>
  <c r="K1271" i="17" s="1"/>
  <c r="I1271" i="17"/>
  <c r="H1271" i="17"/>
  <c r="J1270" i="17"/>
  <c r="K1270" i="17" s="1"/>
  <c r="I1270" i="17"/>
  <c r="H1270" i="17"/>
  <c r="J1269" i="17"/>
  <c r="K1269" i="17" s="1"/>
  <c r="I1269" i="17"/>
  <c r="H1269" i="17"/>
  <c r="J1268" i="17"/>
  <c r="K1268" i="17" s="1"/>
  <c r="I1268" i="17"/>
  <c r="H1268" i="17"/>
  <c r="J1267" i="17"/>
  <c r="K1267" i="17" s="1"/>
  <c r="I1267" i="17"/>
  <c r="H1267" i="17"/>
  <c r="J1266" i="17"/>
  <c r="K1266" i="17" s="1"/>
  <c r="I1266" i="17"/>
  <c r="H1266" i="17"/>
  <c r="J1265" i="17"/>
  <c r="K1265" i="17" s="1"/>
  <c r="I1265" i="17"/>
  <c r="H1265" i="17"/>
  <c r="J1264" i="17"/>
  <c r="K1264" i="17" s="1"/>
  <c r="I1264" i="17"/>
  <c r="H1264" i="17"/>
  <c r="J1263" i="17"/>
  <c r="K1263" i="17" s="1"/>
  <c r="I1263" i="17"/>
  <c r="H1263" i="17"/>
  <c r="J1262" i="17"/>
  <c r="K1262" i="17" s="1"/>
  <c r="I1262" i="17"/>
  <c r="H1262" i="17"/>
  <c r="J1261" i="17"/>
  <c r="K1261" i="17" s="1"/>
  <c r="I1261" i="17"/>
  <c r="H1261" i="17"/>
  <c r="J1260" i="17"/>
  <c r="K1260" i="17" s="1"/>
  <c r="I1260" i="17"/>
  <c r="H1260" i="17"/>
  <c r="J1259" i="17"/>
  <c r="K1259" i="17" s="1"/>
  <c r="I1259" i="17"/>
  <c r="H1259" i="17"/>
  <c r="J1258" i="17"/>
  <c r="K1258" i="17" s="1"/>
  <c r="I1258" i="17"/>
  <c r="H1258" i="17"/>
  <c r="J1257" i="17"/>
  <c r="K1257" i="17" s="1"/>
  <c r="I1257" i="17"/>
  <c r="H1257" i="17"/>
  <c r="J1256" i="17"/>
  <c r="K1256" i="17" s="1"/>
  <c r="I1256" i="17"/>
  <c r="H1256" i="17"/>
  <c r="J1255" i="17"/>
  <c r="K1255" i="17" s="1"/>
  <c r="I1255" i="17"/>
  <c r="H1255" i="17"/>
  <c r="J1254" i="17"/>
  <c r="K1254" i="17" s="1"/>
  <c r="I1254" i="17"/>
  <c r="H1254" i="17"/>
  <c r="J1253" i="17"/>
  <c r="K1253" i="17" s="1"/>
  <c r="M1253" i="17" s="1"/>
  <c r="I1253" i="17"/>
  <c r="H1253" i="17"/>
  <c r="J1252" i="17"/>
  <c r="K1252" i="17" s="1"/>
  <c r="M1252" i="17" s="1"/>
  <c r="I1252" i="17"/>
  <c r="H1252" i="17"/>
  <c r="J1251" i="17"/>
  <c r="K1251" i="17" s="1"/>
  <c r="I1251" i="17"/>
  <c r="H1251" i="17"/>
  <c r="J1250" i="17"/>
  <c r="K1250" i="17" s="1"/>
  <c r="I1250" i="17"/>
  <c r="H1250" i="17"/>
  <c r="J1249" i="17"/>
  <c r="K1249" i="17" s="1"/>
  <c r="I1249" i="17"/>
  <c r="H1249" i="17"/>
  <c r="J1248" i="17"/>
  <c r="K1248" i="17" s="1"/>
  <c r="I1248" i="17"/>
  <c r="H1248" i="17"/>
  <c r="J1247" i="17"/>
  <c r="K1247" i="17" s="1"/>
  <c r="I1247" i="17"/>
  <c r="H1247" i="17"/>
  <c r="J1246" i="17"/>
  <c r="K1246" i="17" s="1"/>
  <c r="I1246" i="17"/>
  <c r="H1246" i="17"/>
  <c r="J1245" i="17"/>
  <c r="K1245" i="17" s="1"/>
  <c r="I1245" i="17"/>
  <c r="H1245" i="17"/>
  <c r="J1244" i="17"/>
  <c r="K1244" i="17" s="1"/>
  <c r="I1244" i="17"/>
  <c r="H1244" i="17"/>
  <c r="J1243" i="17"/>
  <c r="K1243" i="17" s="1"/>
  <c r="I1243" i="17"/>
  <c r="H1243" i="17"/>
  <c r="J1242" i="17"/>
  <c r="K1242" i="17" s="1"/>
  <c r="I1242" i="17"/>
  <c r="H1242" i="17"/>
  <c r="J1241" i="17"/>
  <c r="K1241" i="17" s="1"/>
  <c r="M1241" i="17" s="1"/>
  <c r="I1241" i="17"/>
  <c r="H1241" i="17"/>
  <c r="J1240" i="17"/>
  <c r="K1240" i="17" s="1"/>
  <c r="I1240" i="17"/>
  <c r="H1240" i="17"/>
  <c r="J1239" i="17"/>
  <c r="K1239" i="17" s="1"/>
  <c r="I1239" i="17"/>
  <c r="H1239" i="17"/>
  <c r="J1238" i="17"/>
  <c r="K1238" i="17" s="1"/>
  <c r="I1238" i="17"/>
  <c r="H1238" i="17"/>
  <c r="J1237" i="17"/>
  <c r="K1237" i="17" s="1"/>
  <c r="I1237" i="17"/>
  <c r="H1237" i="17"/>
  <c r="J1236" i="17"/>
  <c r="K1236" i="17" s="1"/>
  <c r="I1236" i="17"/>
  <c r="H1236" i="17"/>
  <c r="J1235" i="17"/>
  <c r="K1235" i="17" s="1"/>
  <c r="I1235" i="17"/>
  <c r="H1235" i="17"/>
  <c r="J1234" i="17"/>
  <c r="K1234" i="17" s="1"/>
  <c r="I1234" i="17"/>
  <c r="H1234" i="17"/>
  <c r="J1233" i="17"/>
  <c r="K1233" i="17" s="1"/>
  <c r="I1233" i="17"/>
  <c r="H1233" i="17"/>
  <c r="J1232" i="17"/>
  <c r="K1232" i="17" s="1"/>
  <c r="I1232" i="17"/>
  <c r="H1232" i="17"/>
  <c r="J1231" i="17"/>
  <c r="K1231" i="17" s="1"/>
  <c r="I1231" i="17"/>
  <c r="H1231" i="17"/>
  <c r="J1230" i="17"/>
  <c r="K1230" i="17" s="1"/>
  <c r="I1230" i="17"/>
  <c r="H1230" i="17"/>
  <c r="J1229" i="17"/>
  <c r="K1229" i="17" s="1"/>
  <c r="I1229" i="17"/>
  <c r="H1229" i="17"/>
  <c r="J1228" i="17"/>
  <c r="K1228" i="17" s="1"/>
  <c r="I1228" i="17"/>
  <c r="H1228" i="17"/>
  <c r="J1227" i="17"/>
  <c r="K1227" i="17" s="1"/>
  <c r="I1227" i="17"/>
  <c r="H1227" i="17"/>
  <c r="J1226" i="17"/>
  <c r="K1226" i="17" s="1"/>
  <c r="I1226" i="17"/>
  <c r="H1226" i="17"/>
  <c r="J1225" i="17"/>
  <c r="K1225" i="17" s="1"/>
  <c r="I1225" i="17"/>
  <c r="H1225" i="17"/>
  <c r="J1224" i="17"/>
  <c r="K1224" i="17" s="1"/>
  <c r="I1224" i="17"/>
  <c r="H1224" i="17"/>
  <c r="J1223" i="17"/>
  <c r="K1223" i="17" s="1"/>
  <c r="I1223" i="17"/>
  <c r="H1223" i="17"/>
  <c r="J1222" i="17"/>
  <c r="K1222" i="17" s="1"/>
  <c r="I1222" i="17"/>
  <c r="H1222" i="17"/>
  <c r="J1221" i="17"/>
  <c r="K1221" i="17" s="1"/>
  <c r="I1221" i="17"/>
  <c r="H1221" i="17"/>
  <c r="J1220" i="17"/>
  <c r="K1220" i="17" s="1"/>
  <c r="I1220" i="17"/>
  <c r="H1220" i="17"/>
  <c r="J1219" i="17"/>
  <c r="K1219" i="17" s="1"/>
  <c r="I1219" i="17"/>
  <c r="H1219" i="17"/>
  <c r="J1218" i="17"/>
  <c r="K1218" i="17" s="1"/>
  <c r="I1218" i="17"/>
  <c r="H1218" i="17"/>
  <c r="J1217" i="17"/>
  <c r="K1217" i="17" s="1"/>
  <c r="I1217" i="17"/>
  <c r="H1217" i="17"/>
  <c r="J1216" i="17"/>
  <c r="K1216" i="17" s="1"/>
  <c r="I1216" i="17"/>
  <c r="H1216" i="17"/>
  <c r="J1215" i="17"/>
  <c r="K1215" i="17" s="1"/>
  <c r="I1215" i="17"/>
  <c r="H1215" i="17"/>
  <c r="J1214" i="17"/>
  <c r="K1214" i="17" s="1"/>
  <c r="I1214" i="17"/>
  <c r="H1214" i="17"/>
  <c r="J1213" i="17"/>
  <c r="K1213" i="17" s="1"/>
  <c r="I1213" i="17"/>
  <c r="H1213" i="17"/>
  <c r="J1212" i="17"/>
  <c r="K1212" i="17" s="1"/>
  <c r="I1212" i="17"/>
  <c r="H1212" i="17"/>
  <c r="J1211" i="17"/>
  <c r="K1211" i="17" s="1"/>
  <c r="I1211" i="17"/>
  <c r="H1211" i="17"/>
  <c r="J1210" i="17"/>
  <c r="K1210" i="17" s="1"/>
  <c r="I1210" i="17"/>
  <c r="H1210" i="17"/>
  <c r="J1209" i="17"/>
  <c r="K1209" i="17" s="1"/>
  <c r="I1209" i="17"/>
  <c r="H1209" i="17"/>
  <c r="J1208" i="17"/>
  <c r="K1208" i="17" s="1"/>
  <c r="M1208" i="17" s="1"/>
  <c r="I1208" i="17"/>
  <c r="H1208" i="17"/>
  <c r="J1207" i="17"/>
  <c r="K1207" i="17" s="1"/>
  <c r="I1207" i="17"/>
  <c r="H1207" i="17"/>
  <c r="J1206" i="17"/>
  <c r="K1206" i="17" s="1"/>
  <c r="M1206" i="17" s="1"/>
  <c r="I1206" i="17"/>
  <c r="H1206" i="17"/>
  <c r="J1205" i="17"/>
  <c r="K1205" i="17" s="1"/>
  <c r="I1205" i="17"/>
  <c r="H1205" i="17"/>
  <c r="J1204" i="17"/>
  <c r="K1204" i="17" s="1"/>
  <c r="I1204" i="17"/>
  <c r="H1204" i="17"/>
  <c r="J1203" i="17"/>
  <c r="K1203" i="17" s="1"/>
  <c r="I1203" i="17"/>
  <c r="H1203" i="17"/>
  <c r="J1202" i="17"/>
  <c r="K1202" i="17" s="1"/>
  <c r="I1202" i="17"/>
  <c r="H1202" i="17"/>
  <c r="J1201" i="17"/>
  <c r="K1201" i="17" s="1"/>
  <c r="I1201" i="17"/>
  <c r="H1201" i="17"/>
  <c r="J1200" i="17"/>
  <c r="K1200" i="17" s="1"/>
  <c r="I1200" i="17"/>
  <c r="H1200" i="17"/>
  <c r="J1199" i="17"/>
  <c r="K1199" i="17" s="1"/>
  <c r="I1199" i="17"/>
  <c r="H1199" i="17"/>
  <c r="J1198" i="17"/>
  <c r="K1198" i="17" s="1"/>
  <c r="I1198" i="17"/>
  <c r="H1198" i="17"/>
  <c r="J1197" i="17"/>
  <c r="K1197" i="17" s="1"/>
  <c r="I1197" i="17"/>
  <c r="H1197" i="17"/>
  <c r="J1196" i="17"/>
  <c r="K1196" i="17" s="1"/>
  <c r="M1196" i="17" s="1"/>
  <c r="I1196" i="17"/>
  <c r="H1196" i="17"/>
  <c r="J1195" i="17"/>
  <c r="K1195" i="17" s="1"/>
  <c r="I1195" i="17"/>
  <c r="H1195" i="17"/>
  <c r="J1194" i="17"/>
  <c r="K1194" i="17" s="1"/>
  <c r="I1194" i="17"/>
  <c r="H1194" i="17"/>
  <c r="J1193" i="17"/>
  <c r="K1193" i="17" s="1"/>
  <c r="I1193" i="17"/>
  <c r="H1193" i="17"/>
  <c r="J1192" i="17"/>
  <c r="K1192" i="17" s="1"/>
  <c r="I1192" i="17"/>
  <c r="H1192" i="17"/>
  <c r="J1191" i="17"/>
  <c r="K1191" i="17" s="1"/>
  <c r="I1191" i="17"/>
  <c r="H1191" i="17"/>
  <c r="J1190" i="17"/>
  <c r="K1190" i="17" s="1"/>
  <c r="I1190" i="17"/>
  <c r="H1190" i="17"/>
  <c r="J1189" i="17"/>
  <c r="K1189" i="17" s="1"/>
  <c r="I1189" i="17"/>
  <c r="H1189" i="17"/>
  <c r="J1188" i="17"/>
  <c r="K1188" i="17" s="1"/>
  <c r="I1188" i="17"/>
  <c r="H1188" i="17"/>
  <c r="J1187" i="17"/>
  <c r="K1187" i="17" s="1"/>
  <c r="M1187" i="17" s="1"/>
  <c r="I1187" i="17"/>
  <c r="H1187" i="17"/>
  <c r="J1186" i="17"/>
  <c r="K1186" i="17" s="1"/>
  <c r="I1186" i="17"/>
  <c r="H1186" i="17"/>
  <c r="J1185" i="17"/>
  <c r="K1185" i="17" s="1"/>
  <c r="I1185" i="17"/>
  <c r="H1185" i="17"/>
  <c r="J1184" i="17"/>
  <c r="K1184" i="17" s="1"/>
  <c r="I1184" i="17"/>
  <c r="H1184" i="17"/>
  <c r="J1183" i="17"/>
  <c r="K1183" i="17" s="1"/>
  <c r="I1183" i="17"/>
  <c r="H1183" i="17"/>
  <c r="J1182" i="17"/>
  <c r="K1182" i="17" s="1"/>
  <c r="I1182" i="17"/>
  <c r="H1182" i="17"/>
  <c r="J1181" i="17"/>
  <c r="K1181" i="17" s="1"/>
  <c r="I1181" i="17"/>
  <c r="H1181" i="17"/>
  <c r="J1180" i="17"/>
  <c r="K1180" i="17" s="1"/>
  <c r="I1180" i="17"/>
  <c r="H1180" i="17"/>
  <c r="J1179" i="17"/>
  <c r="K1179" i="17" s="1"/>
  <c r="I1179" i="17"/>
  <c r="H1179" i="17"/>
  <c r="J1178" i="17"/>
  <c r="K1178" i="17" s="1"/>
  <c r="I1178" i="17"/>
  <c r="H1178" i="17"/>
  <c r="J1177" i="17"/>
  <c r="K1177" i="17" s="1"/>
  <c r="I1177" i="17"/>
  <c r="H1177" i="17"/>
  <c r="J1176" i="17"/>
  <c r="K1176" i="17" s="1"/>
  <c r="I1176" i="17"/>
  <c r="H1176" i="17"/>
  <c r="J1175" i="17"/>
  <c r="K1175" i="17" s="1"/>
  <c r="I1175" i="17"/>
  <c r="H1175" i="17"/>
  <c r="J1174" i="17"/>
  <c r="K1174" i="17" s="1"/>
  <c r="I1174" i="17"/>
  <c r="H1174" i="17"/>
  <c r="J1173" i="17"/>
  <c r="K1173" i="17" s="1"/>
  <c r="I1173" i="17"/>
  <c r="H1173" i="17"/>
  <c r="J1172" i="17"/>
  <c r="K1172" i="17" s="1"/>
  <c r="I1172" i="17"/>
  <c r="H1172" i="17"/>
  <c r="J1171" i="17"/>
  <c r="K1171" i="17" s="1"/>
  <c r="I1171" i="17"/>
  <c r="H1171" i="17"/>
  <c r="J1170" i="17"/>
  <c r="K1170" i="17" s="1"/>
  <c r="I1170" i="17"/>
  <c r="H1170" i="17"/>
  <c r="J1169" i="17"/>
  <c r="K1169" i="17" s="1"/>
  <c r="I1169" i="17"/>
  <c r="H1169" i="17"/>
  <c r="J1168" i="17"/>
  <c r="K1168" i="17" s="1"/>
  <c r="I1168" i="17"/>
  <c r="H1168" i="17"/>
  <c r="J1167" i="17"/>
  <c r="K1167" i="17" s="1"/>
  <c r="I1167" i="17"/>
  <c r="H1167" i="17"/>
  <c r="J1166" i="17"/>
  <c r="K1166" i="17" s="1"/>
  <c r="I1166" i="17"/>
  <c r="H1166" i="17"/>
  <c r="J1165" i="17"/>
  <c r="K1165" i="17" s="1"/>
  <c r="I1165" i="17"/>
  <c r="H1165" i="17"/>
  <c r="J1164" i="17"/>
  <c r="K1164" i="17" s="1"/>
  <c r="I1164" i="17"/>
  <c r="H1164" i="17"/>
  <c r="J1163" i="17"/>
  <c r="K1163" i="17" s="1"/>
  <c r="I1163" i="17"/>
  <c r="H1163" i="17"/>
  <c r="J1162" i="17"/>
  <c r="K1162" i="17" s="1"/>
  <c r="I1162" i="17"/>
  <c r="H1162" i="17"/>
  <c r="J1161" i="17"/>
  <c r="K1161" i="17" s="1"/>
  <c r="I1161" i="17"/>
  <c r="H1161" i="17"/>
  <c r="J1160" i="17"/>
  <c r="K1160" i="17" s="1"/>
  <c r="I1160" i="17"/>
  <c r="H1160" i="17"/>
  <c r="J1159" i="17"/>
  <c r="K1159" i="17" s="1"/>
  <c r="I1159" i="17"/>
  <c r="H1159" i="17"/>
  <c r="J1158" i="17"/>
  <c r="K1158" i="17" s="1"/>
  <c r="I1158" i="17"/>
  <c r="H1158" i="17"/>
  <c r="J1157" i="17"/>
  <c r="K1157" i="17" s="1"/>
  <c r="I1157" i="17"/>
  <c r="H1157" i="17"/>
  <c r="J1156" i="17"/>
  <c r="K1156" i="17" s="1"/>
  <c r="I1156" i="17"/>
  <c r="H1156" i="17"/>
  <c r="J1155" i="17"/>
  <c r="K1155" i="17" s="1"/>
  <c r="I1155" i="17"/>
  <c r="H1155" i="17"/>
  <c r="J1154" i="17"/>
  <c r="K1154" i="17" s="1"/>
  <c r="I1154" i="17"/>
  <c r="H1154" i="17"/>
  <c r="J1153" i="17"/>
  <c r="K1153" i="17" s="1"/>
  <c r="I1153" i="17"/>
  <c r="H1153" i="17"/>
  <c r="J1152" i="17"/>
  <c r="K1152" i="17" s="1"/>
  <c r="I1152" i="17"/>
  <c r="H1152" i="17"/>
  <c r="J1151" i="17"/>
  <c r="K1151" i="17" s="1"/>
  <c r="I1151" i="17"/>
  <c r="H1151" i="17"/>
  <c r="J1150" i="17"/>
  <c r="K1150" i="17" s="1"/>
  <c r="I1150" i="17"/>
  <c r="H1150" i="17"/>
  <c r="J1149" i="17"/>
  <c r="K1149" i="17" s="1"/>
  <c r="I1149" i="17"/>
  <c r="H1149" i="17"/>
  <c r="J1148" i="17"/>
  <c r="K1148" i="17" s="1"/>
  <c r="I1148" i="17"/>
  <c r="H1148" i="17"/>
  <c r="J1147" i="17"/>
  <c r="K1147" i="17" s="1"/>
  <c r="I1147" i="17"/>
  <c r="H1147" i="17"/>
  <c r="J1146" i="17"/>
  <c r="K1146" i="17" s="1"/>
  <c r="I1146" i="17"/>
  <c r="H1146" i="17"/>
  <c r="J1145" i="17"/>
  <c r="K1145" i="17" s="1"/>
  <c r="I1145" i="17"/>
  <c r="H1145" i="17"/>
  <c r="J1144" i="17"/>
  <c r="K1144" i="17" s="1"/>
  <c r="I1144" i="17"/>
  <c r="H1144" i="17"/>
  <c r="J1143" i="17"/>
  <c r="K1143" i="17" s="1"/>
  <c r="I1143" i="17"/>
  <c r="H1143" i="17"/>
  <c r="J1142" i="17"/>
  <c r="K1142" i="17" s="1"/>
  <c r="I1142" i="17"/>
  <c r="H1142" i="17"/>
  <c r="J1141" i="17"/>
  <c r="K1141" i="17" s="1"/>
  <c r="I1141" i="17"/>
  <c r="H1141" i="17"/>
  <c r="J1140" i="17"/>
  <c r="K1140" i="17" s="1"/>
  <c r="I1140" i="17"/>
  <c r="H1140" i="17"/>
  <c r="J1139" i="17"/>
  <c r="K1139" i="17" s="1"/>
  <c r="I1139" i="17"/>
  <c r="H1139" i="17"/>
  <c r="J1138" i="17"/>
  <c r="K1138" i="17" s="1"/>
  <c r="I1138" i="17"/>
  <c r="H1138" i="17"/>
  <c r="J1137" i="17"/>
  <c r="K1137" i="17" s="1"/>
  <c r="I1137" i="17"/>
  <c r="H1137" i="17"/>
  <c r="J1136" i="17"/>
  <c r="K1136" i="17" s="1"/>
  <c r="I1136" i="17"/>
  <c r="H1136" i="17"/>
  <c r="J1135" i="17"/>
  <c r="K1135" i="17" s="1"/>
  <c r="I1135" i="17"/>
  <c r="H1135" i="17"/>
  <c r="J1134" i="17"/>
  <c r="K1134" i="17" s="1"/>
  <c r="I1134" i="17"/>
  <c r="H1134" i="17"/>
  <c r="J1133" i="17"/>
  <c r="K1133" i="17" s="1"/>
  <c r="M1133" i="17" s="1"/>
  <c r="I1133" i="17"/>
  <c r="H1133" i="17"/>
  <c r="J1132" i="17"/>
  <c r="K1132" i="17" s="1"/>
  <c r="I1132" i="17"/>
  <c r="H1132" i="17"/>
  <c r="J1131" i="17"/>
  <c r="K1131" i="17" s="1"/>
  <c r="I1131" i="17"/>
  <c r="H1131" i="17"/>
  <c r="J1130" i="17"/>
  <c r="K1130" i="17" s="1"/>
  <c r="I1130" i="17"/>
  <c r="H1130" i="17"/>
  <c r="J1129" i="17"/>
  <c r="K1129" i="17" s="1"/>
  <c r="I1129" i="17"/>
  <c r="H1129" i="17"/>
  <c r="J1128" i="17"/>
  <c r="K1128" i="17" s="1"/>
  <c r="I1128" i="17"/>
  <c r="H1128" i="17"/>
  <c r="J1127" i="17"/>
  <c r="K1127" i="17" s="1"/>
  <c r="I1127" i="17"/>
  <c r="H1127" i="17"/>
  <c r="J1126" i="17"/>
  <c r="K1126" i="17" s="1"/>
  <c r="I1126" i="17"/>
  <c r="H1126" i="17"/>
  <c r="J1125" i="17"/>
  <c r="K1125" i="17" s="1"/>
  <c r="I1125" i="17"/>
  <c r="H1125" i="17"/>
  <c r="J1124" i="17"/>
  <c r="K1124" i="17" s="1"/>
  <c r="I1124" i="17"/>
  <c r="H1124" i="17"/>
  <c r="J1123" i="17"/>
  <c r="K1123" i="17" s="1"/>
  <c r="I1123" i="17"/>
  <c r="H1123" i="17"/>
  <c r="J1122" i="17"/>
  <c r="K1122" i="17" s="1"/>
  <c r="I1122" i="17"/>
  <c r="H1122" i="17"/>
  <c r="J1121" i="17"/>
  <c r="K1121" i="17" s="1"/>
  <c r="I1121" i="17"/>
  <c r="H1121" i="17"/>
  <c r="J1120" i="17"/>
  <c r="K1120" i="17" s="1"/>
  <c r="I1120" i="17"/>
  <c r="H1120" i="17"/>
  <c r="J1119" i="17"/>
  <c r="K1119" i="17" s="1"/>
  <c r="I1119" i="17"/>
  <c r="H1119" i="17"/>
  <c r="J1118" i="17"/>
  <c r="K1118" i="17" s="1"/>
  <c r="I1118" i="17"/>
  <c r="H1118" i="17"/>
  <c r="J1117" i="17"/>
  <c r="K1117" i="17" s="1"/>
  <c r="I1117" i="17"/>
  <c r="H1117" i="17"/>
  <c r="J1116" i="17"/>
  <c r="K1116" i="17" s="1"/>
  <c r="I1116" i="17"/>
  <c r="H1116" i="17"/>
  <c r="J1115" i="17"/>
  <c r="K1115" i="17" s="1"/>
  <c r="I1115" i="17"/>
  <c r="H1115" i="17"/>
  <c r="J1114" i="17"/>
  <c r="K1114" i="17" s="1"/>
  <c r="I1114" i="17"/>
  <c r="H1114" i="17"/>
  <c r="J1113" i="17"/>
  <c r="K1113" i="17" s="1"/>
  <c r="M1113" i="17" s="1"/>
  <c r="I1113" i="17"/>
  <c r="H1113" i="17"/>
  <c r="J1112" i="17"/>
  <c r="K1112" i="17" s="1"/>
  <c r="M1112" i="17" s="1"/>
  <c r="I1112" i="17"/>
  <c r="H1112" i="17"/>
  <c r="J1111" i="17"/>
  <c r="K1111" i="17" s="1"/>
  <c r="I1111" i="17"/>
  <c r="H1111" i="17"/>
  <c r="J1110" i="17"/>
  <c r="K1110" i="17" s="1"/>
  <c r="I1110" i="17"/>
  <c r="H1110" i="17"/>
  <c r="J1109" i="17"/>
  <c r="K1109" i="17" s="1"/>
  <c r="I1109" i="17"/>
  <c r="H1109" i="17"/>
  <c r="J1108" i="17"/>
  <c r="K1108" i="17" s="1"/>
  <c r="I1108" i="17"/>
  <c r="H1108" i="17"/>
  <c r="J1107" i="17"/>
  <c r="K1107" i="17" s="1"/>
  <c r="I1107" i="17"/>
  <c r="H1107" i="17"/>
  <c r="J1106" i="17"/>
  <c r="K1106" i="17" s="1"/>
  <c r="I1106" i="17"/>
  <c r="H1106" i="17"/>
  <c r="J1105" i="17"/>
  <c r="K1105" i="17" s="1"/>
  <c r="I1105" i="17"/>
  <c r="H1105" i="17"/>
  <c r="J1104" i="17"/>
  <c r="K1104" i="17" s="1"/>
  <c r="I1104" i="17"/>
  <c r="H1104" i="17"/>
  <c r="J1103" i="17"/>
  <c r="K1103" i="17" s="1"/>
  <c r="I1103" i="17"/>
  <c r="H1103" i="17"/>
  <c r="J1102" i="17"/>
  <c r="K1102" i="17" s="1"/>
  <c r="I1102" i="17"/>
  <c r="H1102" i="17"/>
  <c r="J1101" i="17"/>
  <c r="K1101" i="17" s="1"/>
  <c r="I1101" i="17"/>
  <c r="H1101" i="17"/>
  <c r="J1100" i="17"/>
  <c r="K1100" i="17" s="1"/>
  <c r="I1100" i="17"/>
  <c r="H1100" i="17"/>
  <c r="J1099" i="17"/>
  <c r="K1099" i="17" s="1"/>
  <c r="I1099" i="17"/>
  <c r="H1099" i="17"/>
  <c r="J1098" i="17"/>
  <c r="K1098" i="17" s="1"/>
  <c r="I1098" i="17"/>
  <c r="H1098" i="17"/>
  <c r="J1097" i="17"/>
  <c r="K1097" i="17" s="1"/>
  <c r="I1097" i="17"/>
  <c r="H1097" i="17"/>
  <c r="J1096" i="17"/>
  <c r="K1096" i="17" s="1"/>
  <c r="I1096" i="17"/>
  <c r="H1096" i="17"/>
  <c r="J1095" i="17"/>
  <c r="K1095" i="17" s="1"/>
  <c r="I1095" i="17"/>
  <c r="H1095" i="17"/>
  <c r="J1094" i="17"/>
  <c r="K1094" i="17" s="1"/>
  <c r="I1094" i="17"/>
  <c r="H1094" i="17"/>
  <c r="J1093" i="17"/>
  <c r="K1093" i="17" s="1"/>
  <c r="I1093" i="17"/>
  <c r="H1093" i="17"/>
  <c r="J1092" i="17"/>
  <c r="K1092" i="17" s="1"/>
  <c r="I1092" i="17"/>
  <c r="H1092" i="17"/>
  <c r="J1091" i="17"/>
  <c r="K1091" i="17" s="1"/>
  <c r="I1091" i="17"/>
  <c r="H1091" i="17"/>
  <c r="J1090" i="17"/>
  <c r="K1090" i="17" s="1"/>
  <c r="I1090" i="17"/>
  <c r="H1090" i="17"/>
  <c r="J1089" i="17"/>
  <c r="K1089" i="17" s="1"/>
  <c r="I1089" i="17"/>
  <c r="H1089" i="17"/>
  <c r="J1088" i="17"/>
  <c r="K1088" i="17" s="1"/>
  <c r="I1088" i="17"/>
  <c r="H1088" i="17"/>
  <c r="J1087" i="17"/>
  <c r="K1087" i="17" s="1"/>
  <c r="I1087" i="17"/>
  <c r="H1087" i="17"/>
  <c r="J1086" i="17"/>
  <c r="K1086" i="17" s="1"/>
  <c r="I1086" i="17"/>
  <c r="H1086" i="17"/>
  <c r="J1085" i="17"/>
  <c r="K1085" i="17" s="1"/>
  <c r="I1085" i="17"/>
  <c r="H1085" i="17"/>
  <c r="J1084" i="17"/>
  <c r="K1084" i="17" s="1"/>
  <c r="I1084" i="17"/>
  <c r="H1084" i="17"/>
  <c r="J1083" i="17"/>
  <c r="K1083" i="17" s="1"/>
  <c r="I1083" i="17"/>
  <c r="H1083" i="17"/>
  <c r="J1082" i="17"/>
  <c r="K1082" i="17" s="1"/>
  <c r="I1082" i="17"/>
  <c r="H1082" i="17"/>
  <c r="J1081" i="17"/>
  <c r="K1081" i="17" s="1"/>
  <c r="I1081" i="17"/>
  <c r="H1081" i="17"/>
  <c r="J1080" i="17"/>
  <c r="K1080" i="17" s="1"/>
  <c r="I1080" i="17"/>
  <c r="H1080" i="17"/>
  <c r="J1079" i="17"/>
  <c r="K1079" i="17" s="1"/>
  <c r="I1079" i="17"/>
  <c r="H1079" i="17"/>
  <c r="J1078" i="17"/>
  <c r="K1078" i="17" s="1"/>
  <c r="I1078" i="17"/>
  <c r="H1078" i="17"/>
  <c r="J1077" i="17"/>
  <c r="K1077" i="17" s="1"/>
  <c r="I1077" i="17"/>
  <c r="H1077" i="17"/>
  <c r="J1076" i="17"/>
  <c r="K1076" i="17" s="1"/>
  <c r="I1076" i="17"/>
  <c r="H1076" i="17"/>
  <c r="J1075" i="17"/>
  <c r="K1075" i="17" s="1"/>
  <c r="I1075" i="17"/>
  <c r="H1075" i="17"/>
  <c r="J1074" i="17"/>
  <c r="K1074" i="17" s="1"/>
  <c r="I1074" i="17"/>
  <c r="H1074" i="17"/>
  <c r="J1073" i="17"/>
  <c r="K1073" i="17" s="1"/>
  <c r="I1073" i="17"/>
  <c r="H1073" i="17"/>
  <c r="J1072" i="17"/>
  <c r="K1072" i="17" s="1"/>
  <c r="I1072" i="17"/>
  <c r="H1072" i="17"/>
  <c r="J1071" i="17"/>
  <c r="K1071" i="17" s="1"/>
  <c r="I1071" i="17"/>
  <c r="H1071" i="17"/>
  <c r="J1070" i="17"/>
  <c r="K1070" i="17" s="1"/>
  <c r="I1070" i="17"/>
  <c r="H1070" i="17"/>
  <c r="J1069" i="17"/>
  <c r="K1069" i="17" s="1"/>
  <c r="I1069" i="17"/>
  <c r="H1069" i="17"/>
  <c r="J1068" i="17"/>
  <c r="K1068" i="17" s="1"/>
  <c r="I1068" i="17"/>
  <c r="H1068" i="17"/>
  <c r="J1067" i="17"/>
  <c r="K1067" i="17" s="1"/>
  <c r="I1067" i="17"/>
  <c r="H1067" i="17"/>
  <c r="J1066" i="17"/>
  <c r="K1066" i="17" s="1"/>
  <c r="I1066" i="17"/>
  <c r="H1066" i="17"/>
  <c r="J1065" i="17"/>
  <c r="K1065" i="17" s="1"/>
  <c r="I1065" i="17"/>
  <c r="H1065" i="17"/>
  <c r="J1064" i="17"/>
  <c r="K1064" i="17" s="1"/>
  <c r="I1064" i="17"/>
  <c r="H1064" i="17"/>
  <c r="J1063" i="17"/>
  <c r="K1063" i="17" s="1"/>
  <c r="I1063" i="17"/>
  <c r="H1063" i="17"/>
  <c r="J1062" i="17"/>
  <c r="K1062" i="17" s="1"/>
  <c r="I1062" i="17"/>
  <c r="H1062" i="17"/>
  <c r="J1061" i="17"/>
  <c r="K1061" i="17" s="1"/>
  <c r="I1061" i="17"/>
  <c r="H1061" i="17"/>
  <c r="J1060" i="17"/>
  <c r="K1060" i="17" s="1"/>
  <c r="I1060" i="17"/>
  <c r="H1060" i="17"/>
  <c r="J1059" i="17"/>
  <c r="K1059" i="17" s="1"/>
  <c r="I1059" i="17"/>
  <c r="H1059" i="17"/>
  <c r="J1058" i="17"/>
  <c r="K1058" i="17" s="1"/>
  <c r="I1058" i="17"/>
  <c r="H1058" i="17"/>
  <c r="J1057" i="17"/>
  <c r="K1057" i="17" s="1"/>
  <c r="I1057" i="17"/>
  <c r="H1057" i="17"/>
  <c r="J1056" i="17"/>
  <c r="K1056" i="17" s="1"/>
  <c r="I1056" i="17"/>
  <c r="H1056" i="17"/>
  <c r="J1055" i="17"/>
  <c r="K1055" i="17" s="1"/>
  <c r="M1055" i="17" s="1"/>
  <c r="I1055" i="17"/>
  <c r="H1055" i="17"/>
  <c r="J1054" i="17"/>
  <c r="K1054" i="17" s="1"/>
  <c r="I1054" i="17"/>
  <c r="H1054" i="17"/>
  <c r="J1053" i="17"/>
  <c r="K1053" i="17" s="1"/>
  <c r="M1053" i="17" s="1"/>
  <c r="I1053" i="17"/>
  <c r="H1053" i="17"/>
  <c r="J1052" i="17"/>
  <c r="K1052" i="17" s="1"/>
  <c r="I1052" i="17"/>
  <c r="H1052" i="17"/>
  <c r="J1051" i="17"/>
  <c r="K1051" i="17" s="1"/>
  <c r="I1051" i="17"/>
  <c r="H1051" i="17"/>
  <c r="J1050" i="17"/>
  <c r="K1050" i="17" s="1"/>
  <c r="I1050" i="17"/>
  <c r="H1050" i="17"/>
  <c r="J1049" i="17"/>
  <c r="K1049" i="17" s="1"/>
  <c r="I1049" i="17"/>
  <c r="H1049" i="17"/>
  <c r="J1048" i="17"/>
  <c r="K1048" i="17" s="1"/>
  <c r="I1048" i="17"/>
  <c r="H1048" i="17"/>
  <c r="J1047" i="17"/>
  <c r="K1047" i="17" s="1"/>
  <c r="I1047" i="17"/>
  <c r="H1047" i="17"/>
  <c r="J1046" i="17"/>
  <c r="K1046" i="17" s="1"/>
  <c r="I1046" i="17"/>
  <c r="H1046" i="17"/>
  <c r="J1045" i="17"/>
  <c r="K1045" i="17" s="1"/>
  <c r="I1045" i="17"/>
  <c r="H1045" i="17"/>
  <c r="J1044" i="17"/>
  <c r="K1044" i="17" s="1"/>
  <c r="I1044" i="17"/>
  <c r="H1044" i="17"/>
  <c r="J1043" i="17"/>
  <c r="K1043" i="17" s="1"/>
  <c r="I1043" i="17"/>
  <c r="H1043" i="17"/>
  <c r="J1042" i="17"/>
  <c r="K1042" i="17" s="1"/>
  <c r="I1042" i="17"/>
  <c r="H1042" i="17"/>
  <c r="J1041" i="17"/>
  <c r="K1041" i="17" s="1"/>
  <c r="I1041" i="17"/>
  <c r="H1041" i="17"/>
  <c r="J1040" i="17"/>
  <c r="K1040" i="17" s="1"/>
  <c r="I1040" i="17"/>
  <c r="H1040" i="17"/>
  <c r="J1039" i="17"/>
  <c r="K1039" i="17" s="1"/>
  <c r="I1039" i="17"/>
  <c r="H1039" i="17"/>
  <c r="J1038" i="17"/>
  <c r="K1038" i="17" s="1"/>
  <c r="M1038" i="17" s="1"/>
  <c r="I1038" i="17"/>
  <c r="H1038" i="17"/>
  <c r="J1037" i="17"/>
  <c r="K1037" i="17" s="1"/>
  <c r="I1037" i="17"/>
  <c r="H1037" i="17"/>
  <c r="J1036" i="17"/>
  <c r="K1036" i="17" s="1"/>
  <c r="I1036" i="17"/>
  <c r="H1036" i="17"/>
  <c r="J1035" i="17"/>
  <c r="K1035" i="17" s="1"/>
  <c r="I1035" i="17"/>
  <c r="H1035" i="17"/>
  <c r="J1034" i="17"/>
  <c r="K1034" i="17" s="1"/>
  <c r="I1034" i="17"/>
  <c r="H1034" i="17"/>
  <c r="J1033" i="17"/>
  <c r="K1033" i="17" s="1"/>
  <c r="I1033" i="17"/>
  <c r="H1033" i="17"/>
  <c r="J1032" i="17"/>
  <c r="K1032" i="17" s="1"/>
  <c r="I1032" i="17"/>
  <c r="H1032" i="17"/>
  <c r="J1031" i="17"/>
  <c r="K1031" i="17" s="1"/>
  <c r="I1031" i="17"/>
  <c r="H1031" i="17"/>
  <c r="J1030" i="17"/>
  <c r="K1030" i="17" s="1"/>
  <c r="I1030" i="17"/>
  <c r="H1030" i="17"/>
  <c r="J1029" i="17"/>
  <c r="K1029" i="17" s="1"/>
  <c r="M1029" i="17" s="1"/>
  <c r="I1029" i="17"/>
  <c r="H1029" i="17"/>
  <c r="J1028" i="17"/>
  <c r="K1028" i="17" s="1"/>
  <c r="I1028" i="17"/>
  <c r="H1028" i="17"/>
  <c r="J1027" i="17"/>
  <c r="K1027" i="17" s="1"/>
  <c r="M1027" i="17" s="1"/>
  <c r="I1027" i="17"/>
  <c r="H1027" i="17"/>
  <c r="J1026" i="17"/>
  <c r="K1026" i="17" s="1"/>
  <c r="I1026" i="17"/>
  <c r="H1026" i="17"/>
  <c r="J1025" i="17"/>
  <c r="K1025" i="17" s="1"/>
  <c r="I1025" i="17"/>
  <c r="H1025" i="17"/>
  <c r="J1024" i="17"/>
  <c r="K1024" i="17" s="1"/>
  <c r="I1024" i="17"/>
  <c r="H1024" i="17"/>
  <c r="J1023" i="17"/>
  <c r="K1023" i="17" s="1"/>
  <c r="I1023" i="17"/>
  <c r="H1023" i="17"/>
  <c r="J1022" i="17"/>
  <c r="K1022" i="17" s="1"/>
  <c r="I1022" i="17"/>
  <c r="H1022" i="17"/>
  <c r="J1021" i="17"/>
  <c r="K1021" i="17" s="1"/>
  <c r="I1021" i="17"/>
  <c r="H1021" i="17"/>
  <c r="J1020" i="17"/>
  <c r="K1020" i="17" s="1"/>
  <c r="I1020" i="17"/>
  <c r="H1020" i="17"/>
  <c r="J1019" i="17"/>
  <c r="K1019" i="17" s="1"/>
  <c r="I1019" i="17"/>
  <c r="H1019" i="17"/>
  <c r="J1018" i="17"/>
  <c r="K1018" i="17" s="1"/>
  <c r="I1018" i="17"/>
  <c r="H1018" i="17"/>
  <c r="J1017" i="17"/>
  <c r="K1017" i="17" s="1"/>
  <c r="I1017" i="17"/>
  <c r="H1017" i="17"/>
  <c r="J1016" i="17"/>
  <c r="K1016" i="17" s="1"/>
  <c r="I1016" i="17"/>
  <c r="H1016" i="17"/>
  <c r="J1015" i="17"/>
  <c r="K1015" i="17" s="1"/>
  <c r="I1015" i="17"/>
  <c r="H1015" i="17"/>
  <c r="J1014" i="17"/>
  <c r="K1014" i="17" s="1"/>
  <c r="I1014" i="17"/>
  <c r="H1014" i="17"/>
  <c r="J1013" i="17"/>
  <c r="K1013" i="17" s="1"/>
  <c r="M1013" i="17" s="1"/>
  <c r="I1013" i="17"/>
  <c r="H1013" i="17"/>
  <c r="J1012" i="17"/>
  <c r="K1012" i="17" s="1"/>
  <c r="I1012" i="17"/>
  <c r="H1012" i="17"/>
  <c r="J1011" i="17"/>
  <c r="K1011" i="17" s="1"/>
  <c r="I1011" i="17"/>
  <c r="H1011" i="17"/>
  <c r="J1010" i="17"/>
  <c r="K1010" i="17" s="1"/>
  <c r="I1010" i="17"/>
  <c r="H1010" i="17"/>
  <c r="J1009" i="17"/>
  <c r="K1009" i="17" s="1"/>
  <c r="I1009" i="17"/>
  <c r="H1009" i="17"/>
  <c r="J1008" i="17"/>
  <c r="K1008" i="17" s="1"/>
  <c r="I1008" i="17"/>
  <c r="H1008" i="17"/>
  <c r="K1007" i="17"/>
  <c r="J1007" i="17"/>
  <c r="I1007" i="17"/>
  <c r="H1007" i="17"/>
  <c r="K1006" i="17"/>
  <c r="J1006" i="17"/>
  <c r="I1006" i="17"/>
  <c r="H1006" i="17"/>
  <c r="K1005" i="17"/>
  <c r="J1005" i="17"/>
  <c r="I1005" i="17"/>
  <c r="H1005" i="17"/>
  <c r="K1004" i="17"/>
  <c r="J1004" i="17"/>
  <c r="I1004" i="17"/>
  <c r="H1004" i="17"/>
  <c r="K1003" i="17"/>
  <c r="J1003" i="17"/>
  <c r="I1003" i="17"/>
  <c r="H1003" i="17"/>
  <c r="K1002" i="17"/>
  <c r="J1002" i="17"/>
  <c r="I1002" i="17"/>
  <c r="H1002" i="17"/>
  <c r="K1001" i="17"/>
  <c r="J1001" i="17"/>
  <c r="I1001" i="17"/>
  <c r="H1001" i="17"/>
  <c r="K1000" i="17"/>
  <c r="J1000" i="17"/>
  <c r="I1000" i="17"/>
  <c r="H1000" i="17"/>
  <c r="K999" i="17"/>
  <c r="J999" i="17"/>
  <c r="I999" i="17"/>
  <c r="H999" i="17"/>
  <c r="K998" i="17"/>
  <c r="J998" i="17"/>
  <c r="I998" i="17"/>
  <c r="H998" i="17"/>
  <c r="K997" i="17"/>
  <c r="J997" i="17"/>
  <c r="I997" i="17"/>
  <c r="H997" i="17"/>
  <c r="K996" i="17"/>
  <c r="J996" i="17"/>
  <c r="I996" i="17"/>
  <c r="H996" i="17"/>
  <c r="K995" i="17"/>
  <c r="J995" i="17"/>
  <c r="I995" i="17"/>
  <c r="H995" i="17"/>
  <c r="K994" i="17"/>
  <c r="J994" i="17"/>
  <c r="I994" i="17"/>
  <c r="H994" i="17"/>
  <c r="J993" i="17"/>
  <c r="K993" i="17" s="1"/>
  <c r="M993" i="17" s="1"/>
  <c r="I993" i="17"/>
  <c r="H993" i="17"/>
  <c r="J992" i="17"/>
  <c r="K992" i="17" s="1"/>
  <c r="M992" i="17" s="1"/>
  <c r="I992" i="17"/>
  <c r="H992" i="17"/>
  <c r="J991" i="17"/>
  <c r="K991" i="17" s="1"/>
  <c r="I991" i="17"/>
  <c r="H991" i="17"/>
  <c r="J990" i="17"/>
  <c r="K990" i="17" s="1"/>
  <c r="M990" i="17" s="1"/>
  <c r="I990" i="17"/>
  <c r="H990" i="17"/>
  <c r="J989" i="17"/>
  <c r="K989" i="17" s="1"/>
  <c r="I989" i="17"/>
  <c r="H989" i="17"/>
  <c r="J988" i="17"/>
  <c r="K988" i="17" s="1"/>
  <c r="I988" i="17"/>
  <c r="H988" i="17"/>
  <c r="J987" i="17"/>
  <c r="K987" i="17" s="1"/>
  <c r="I987" i="17"/>
  <c r="H987" i="17"/>
  <c r="J986" i="17"/>
  <c r="K986" i="17" s="1"/>
  <c r="I986" i="17"/>
  <c r="H986" i="17"/>
  <c r="J985" i="17"/>
  <c r="K985" i="17" s="1"/>
  <c r="I985" i="17"/>
  <c r="H985" i="17"/>
  <c r="J984" i="17"/>
  <c r="K984" i="17" s="1"/>
  <c r="I984" i="17"/>
  <c r="H984" i="17"/>
  <c r="J983" i="17"/>
  <c r="K983" i="17" s="1"/>
  <c r="I983" i="17"/>
  <c r="H983" i="17"/>
  <c r="J982" i="17"/>
  <c r="K982" i="17" s="1"/>
  <c r="I982" i="17"/>
  <c r="H982" i="17"/>
  <c r="J981" i="17"/>
  <c r="K981" i="17" s="1"/>
  <c r="I981" i="17"/>
  <c r="H981" i="17"/>
  <c r="J980" i="17"/>
  <c r="K980" i="17" s="1"/>
  <c r="I980" i="17"/>
  <c r="H980" i="17"/>
  <c r="J979" i="17"/>
  <c r="K979" i="17" s="1"/>
  <c r="I979" i="17"/>
  <c r="H979" i="17"/>
  <c r="J978" i="17"/>
  <c r="K978" i="17" s="1"/>
  <c r="I978" i="17"/>
  <c r="H978" i="17"/>
  <c r="J977" i="17"/>
  <c r="K977" i="17" s="1"/>
  <c r="I977" i="17"/>
  <c r="H977" i="17"/>
  <c r="J976" i="17"/>
  <c r="K976" i="17" s="1"/>
  <c r="I976" i="17"/>
  <c r="H976" i="17"/>
  <c r="J975" i="17"/>
  <c r="K975" i="17" s="1"/>
  <c r="I975" i="17"/>
  <c r="H975" i="17"/>
  <c r="J974" i="17"/>
  <c r="K974" i="17" s="1"/>
  <c r="I974" i="17"/>
  <c r="H974" i="17"/>
  <c r="J973" i="17"/>
  <c r="K973" i="17" s="1"/>
  <c r="I973" i="17"/>
  <c r="H973" i="17"/>
  <c r="J972" i="17"/>
  <c r="K972" i="17" s="1"/>
  <c r="I972" i="17"/>
  <c r="H972" i="17"/>
  <c r="J971" i="17"/>
  <c r="K971" i="17" s="1"/>
  <c r="I971" i="17"/>
  <c r="H971" i="17"/>
  <c r="J970" i="17"/>
  <c r="K970" i="17" s="1"/>
  <c r="I970" i="17"/>
  <c r="H970" i="17"/>
  <c r="J969" i="17"/>
  <c r="K969" i="17" s="1"/>
  <c r="I969" i="17"/>
  <c r="H969" i="17"/>
  <c r="J968" i="17"/>
  <c r="K968" i="17" s="1"/>
  <c r="I968" i="17"/>
  <c r="H968" i="17"/>
  <c r="J967" i="17"/>
  <c r="K967" i="17" s="1"/>
  <c r="I967" i="17"/>
  <c r="H967" i="17"/>
  <c r="J966" i="17"/>
  <c r="K966" i="17" s="1"/>
  <c r="I966" i="17"/>
  <c r="H966" i="17"/>
  <c r="J965" i="17"/>
  <c r="K965" i="17" s="1"/>
  <c r="I965" i="17"/>
  <c r="H965" i="17"/>
  <c r="J964" i="17"/>
  <c r="K964" i="17" s="1"/>
  <c r="I964" i="17"/>
  <c r="H964" i="17"/>
  <c r="J963" i="17"/>
  <c r="K963" i="17" s="1"/>
  <c r="I963" i="17"/>
  <c r="H963" i="17"/>
  <c r="J962" i="17"/>
  <c r="K962" i="17" s="1"/>
  <c r="I962" i="17"/>
  <c r="H962" i="17"/>
  <c r="J961" i="17"/>
  <c r="K961" i="17" s="1"/>
  <c r="I961" i="17"/>
  <c r="H961" i="17"/>
  <c r="J960" i="17"/>
  <c r="K960" i="17" s="1"/>
  <c r="I960" i="17"/>
  <c r="H960" i="17"/>
  <c r="J959" i="17"/>
  <c r="K959" i="17" s="1"/>
  <c r="I959" i="17"/>
  <c r="H959" i="17"/>
  <c r="J958" i="17"/>
  <c r="K958" i="17" s="1"/>
  <c r="I958" i="17"/>
  <c r="H958" i="17"/>
  <c r="J957" i="17"/>
  <c r="K957" i="17" s="1"/>
  <c r="I957" i="17"/>
  <c r="H957" i="17"/>
  <c r="J956" i="17"/>
  <c r="K956" i="17" s="1"/>
  <c r="I956" i="17"/>
  <c r="H956" i="17"/>
  <c r="J955" i="17"/>
  <c r="K955" i="17" s="1"/>
  <c r="I955" i="17"/>
  <c r="H955" i="17"/>
  <c r="J954" i="17"/>
  <c r="K954" i="17" s="1"/>
  <c r="I954" i="17"/>
  <c r="H954" i="17"/>
  <c r="J953" i="17"/>
  <c r="K953" i="17" s="1"/>
  <c r="I953" i="17"/>
  <c r="H953" i="17"/>
  <c r="J952" i="17"/>
  <c r="K952" i="17" s="1"/>
  <c r="I952" i="17"/>
  <c r="H952" i="17"/>
  <c r="J951" i="17"/>
  <c r="K951" i="17" s="1"/>
  <c r="I951" i="17"/>
  <c r="H951" i="17"/>
  <c r="J950" i="17"/>
  <c r="K950" i="17" s="1"/>
  <c r="I950" i="17"/>
  <c r="H950" i="17"/>
  <c r="J949" i="17"/>
  <c r="K949" i="17" s="1"/>
  <c r="M949" i="17" s="1"/>
  <c r="I949" i="17"/>
  <c r="H949" i="17"/>
  <c r="J948" i="17"/>
  <c r="K948" i="17" s="1"/>
  <c r="I948" i="17"/>
  <c r="H948" i="17"/>
  <c r="J947" i="17"/>
  <c r="K947" i="17" s="1"/>
  <c r="I947" i="17"/>
  <c r="H947" i="17"/>
  <c r="J946" i="17"/>
  <c r="K946" i="17" s="1"/>
  <c r="I946" i="17"/>
  <c r="H946" i="17"/>
  <c r="J945" i="17"/>
  <c r="K945" i="17" s="1"/>
  <c r="I945" i="17"/>
  <c r="H945" i="17"/>
  <c r="J944" i="17"/>
  <c r="K944" i="17" s="1"/>
  <c r="I944" i="17"/>
  <c r="H944" i="17"/>
  <c r="J943" i="17"/>
  <c r="K943" i="17" s="1"/>
  <c r="I943" i="17"/>
  <c r="H943" i="17"/>
  <c r="J942" i="17"/>
  <c r="K942" i="17" s="1"/>
  <c r="I942" i="17"/>
  <c r="H942" i="17"/>
  <c r="J941" i="17"/>
  <c r="K941" i="17" s="1"/>
  <c r="I941" i="17"/>
  <c r="H941" i="17"/>
  <c r="J940" i="17"/>
  <c r="K940" i="17" s="1"/>
  <c r="I940" i="17"/>
  <c r="H940" i="17"/>
  <c r="J939" i="17"/>
  <c r="K939" i="17" s="1"/>
  <c r="I939" i="17"/>
  <c r="H939" i="17"/>
  <c r="J938" i="17"/>
  <c r="K938" i="17" s="1"/>
  <c r="I938" i="17"/>
  <c r="H938" i="17"/>
  <c r="J937" i="17"/>
  <c r="K937" i="17" s="1"/>
  <c r="I937" i="17"/>
  <c r="H937" i="17"/>
  <c r="J936" i="17"/>
  <c r="K936" i="17" s="1"/>
  <c r="I936" i="17"/>
  <c r="H936" i="17"/>
  <c r="J935" i="17"/>
  <c r="K935" i="17" s="1"/>
  <c r="I935" i="17"/>
  <c r="H935" i="17"/>
  <c r="J934" i="17"/>
  <c r="K934" i="17" s="1"/>
  <c r="I934" i="17"/>
  <c r="H934" i="17"/>
  <c r="J933" i="17"/>
  <c r="K933" i="17" s="1"/>
  <c r="I933" i="17"/>
  <c r="H933" i="17"/>
  <c r="J932" i="17"/>
  <c r="K932" i="17" s="1"/>
  <c r="I932" i="17"/>
  <c r="H932" i="17"/>
  <c r="J931" i="17"/>
  <c r="K931" i="17" s="1"/>
  <c r="I931" i="17"/>
  <c r="H931" i="17"/>
  <c r="J930" i="17"/>
  <c r="K930" i="17" s="1"/>
  <c r="I930" i="17"/>
  <c r="H930" i="17"/>
  <c r="J929" i="17"/>
  <c r="K929" i="17" s="1"/>
  <c r="I929" i="17"/>
  <c r="H929" i="17"/>
  <c r="J928" i="17"/>
  <c r="K928" i="17" s="1"/>
  <c r="I928" i="17"/>
  <c r="H928" i="17"/>
  <c r="J927" i="17"/>
  <c r="K927" i="17" s="1"/>
  <c r="I927" i="17"/>
  <c r="H927" i="17"/>
  <c r="J926" i="17"/>
  <c r="K926" i="17" s="1"/>
  <c r="I926" i="17"/>
  <c r="H926" i="17"/>
  <c r="J925" i="17"/>
  <c r="K925" i="17" s="1"/>
  <c r="I925" i="17"/>
  <c r="H925" i="17"/>
  <c r="J924" i="17"/>
  <c r="K924" i="17" s="1"/>
  <c r="I924" i="17"/>
  <c r="H924" i="17"/>
  <c r="J923" i="17"/>
  <c r="K923" i="17" s="1"/>
  <c r="I923" i="17"/>
  <c r="H923" i="17"/>
  <c r="J922" i="17"/>
  <c r="K922" i="17" s="1"/>
  <c r="I922" i="17"/>
  <c r="H922" i="17"/>
  <c r="J921" i="17"/>
  <c r="K921" i="17" s="1"/>
  <c r="I921" i="17"/>
  <c r="H921" i="17"/>
  <c r="J920" i="17"/>
  <c r="K920" i="17" s="1"/>
  <c r="I920" i="17"/>
  <c r="H920" i="17"/>
  <c r="J919" i="17"/>
  <c r="K919" i="17" s="1"/>
  <c r="I919" i="17"/>
  <c r="H919" i="17"/>
  <c r="J918" i="17"/>
  <c r="K918" i="17" s="1"/>
  <c r="I918" i="17"/>
  <c r="H918" i="17"/>
  <c r="J917" i="17"/>
  <c r="K917" i="17" s="1"/>
  <c r="I917" i="17"/>
  <c r="H917" i="17"/>
  <c r="J916" i="17"/>
  <c r="K916" i="17" s="1"/>
  <c r="I916" i="17"/>
  <c r="H916" i="17"/>
  <c r="J915" i="17"/>
  <c r="K915" i="17" s="1"/>
  <c r="I915" i="17"/>
  <c r="H915" i="17"/>
  <c r="J914" i="17"/>
  <c r="K914" i="17" s="1"/>
  <c r="M914" i="17" s="1"/>
  <c r="I914" i="17"/>
  <c r="H914" i="17"/>
  <c r="J913" i="17"/>
  <c r="K913" i="17" s="1"/>
  <c r="I913" i="17"/>
  <c r="H913" i="17"/>
  <c r="J912" i="17"/>
  <c r="K912" i="17" s="1"/>
  <c r="I912" i="17"/>
  <c r="H912" i="17"/>
  <c r="J911" i="17"/>
  <c r="K911" i="17" s="1"/>
  <c r="I911" i="17"/>
  <c r="H911" i="17"/>
  <c r="J910" i="17"/>
  <c r="K910" i="17" s="1"/>
  <c r="I910" i="17"/>
  <c r="H910" i="17"/>
  <c r="J909" i="17"/>
  <c r="K909" i="17" s="1"/>
  <c r="I909" i="17"/>
  <c r="H909" i="17"/>
  <c r="J908" i="17"/>
  <c r="K908" i="17" s="1"/>
  <c r="I908" i="17"/>
  <c r="H908" i="17"/>
  <c r="J907" i="17"/>
  <c r="K907" i="17" s="1"/>
  <c r="I907" i="17"/>
  <c r="H907" i="17"/>
  <c r="J906" i="17"/>
  <c r="K906" i="17" s="1"/>
  <c r="I906" i="17"/>
  <c r="H906" i="17"/>
  <c r="J905" i="17"/>
  <c r="K905" i="17" s="1"/>
  <c r="I905" i="17"/>
  <c r="H905" i="17"/>
  <c r="J904" i="17"/>
  <c r="K904" i="17" s="1"/>
  <c r="I904" i="17"/>
  <c r="H904" i="17"/>
  <c r="J903" i="17"/>
  <c r="K903" i="17" s="1"/>
  <c r="I903" i="17"/>
  <c r="H903" i="17"/>
  <c r="J902" i="17"/>
  <c r="K902" i="17" s="1"/>
  <c r="I902" i="17"/>
  <c r="H902" i="17"/>
  <c r="J901" i="17"/>
  <c r="K901" i="17" s="1"/>
  <c r="I901" i="17"/>
  <c r="H901" i="17"/>
  <c r="J900" i="17"/>
  <c r="K900" i="17" s="1"/>
  <c r="I900" i="17"/>
  <c r="H900" i="17"/>
  <c r="J899" i="17"/>
  <c r="K899" i="17" s="1"/>
  <c r="I899" i="17"/>
  <c r="H899" i="17"/>
  <c r="J898" i="17"/>
  <c r="K898" i="17" s="1"/>
  <c r="I898" i="17"/>
  <c r="H898" i="17"/>
  <c r="J897" i="17"/>
  <c r="K897" i="17" s="1"/>
  <c r="I897" i="17"/>
  <c r="H897" i="17"/>
  <c r="J896" i="17"/>
  <c r="K896" i="17" s="1"/>
  <c r="I896" i="17"/>
  <c r="H896" i="17"/>
  <c r="J895" i="17"/>
  <c r="K895" i="17" s="1"/>
  <c r="I895" i="17"/>
  <c r="H895" i="17"/>
  <c r="J894" i="17"/>
  <c r="K894" i="17" s="1"/>
  <c r="I894" i="17"/>
  <c r="H894" i="17"/>
  <c r="J893" i="17"/>
  <c r="K893" i="17" s="1"/>
  <c r="I893" i="17"/>
  <c r="H893" i="17"/>
  <c r="J892" i="17"/>
  <c r="K892" i="17" s="1"/>
  <c r="I892" i="17"/>
  <c r="H892" i="17"/>
  <c r="J891" i="17"/>
  <c r="K891" i="17" s="1"/>
  <c r="I891" i="17"/>
  <c r="H891" i="17"/>
  <c r="J890" i="17"/>
  <c r="K890" i="17" s="1"/>
  <c r="I890" i="17"/>
  <c r="H890" i="17"/>
  <c r="J889" i="17"/>
  <c r="K889" i="17" s="1"/>
  <c r="I889" i="17"/>
  <c r="H889" i="17"/>
  <c r="J888" i="17"/>
  <c r="K888" i="17" s="1"/>
  <c r="I888" i="17"/>
  <c r="H888" i="17"/>
  <c r="J887" i="17"/>
  <c r="K887" i="17" s="1"/>
  <c r="I887" i="17"/>
  <c r="H887" i="17"/>
  <c r="J886" i="17"/>
  <c r="K886" i="17" s="1"/>
  <c r="I886" i="17"/>
  <c r="H886" i="17"/>
  <c r="J885" i="17"/>
  <c r="K885" i="17" s="1"/>
  <c r="I885" i="17"/>
  <c r="H885" i="17"/>
  <c r="J884" i="17"/>
  <c r="K884" i="17" s="1"/>
  <c r="I884" i="17"/>
  <c r="H884" i="17"/>
  <c r="J883" i="17"/>
  <c r="K883" i="17" s="1"/>
  <c r="I883" i="17"/>
  <c r="H883" i="17"/>
  <c r="J882" i="17"/>
  <c r="K882" i="17" s="1"/>
  <c r="I882" i="17"/>
  <c r="H882" i="17"/>
  <c r="J881" i="17"/>
  <c r="K881" i="17" s="1"/>
  <c r="I881" i="17"/>
  <c r="H881" i="17"/>
  <c r="J880" i="17"/>
  <c r="K880" i="17" s="1"/>
  <c r="I880" i="17"/>
  <c r="H880" i="17"/>
  <c r="J879" i="17"/>
  <c r="K879" i="17" s="1"/>
  <c r="I879" i="17"/>
  <c r="H879" i="17"/>
  <c r="J878" i="17"/>
  <c r="K878" i="17" s="1"/>
  <c r="M878" i="17" s="1"/>
  <c r="I878" i="17"/>
  <c r="H878" i="17"/>
  <c r="J877" i="17"/>
  <c r="K877" i="17" s="1"/>
  <c r="M877" i="17" s="1"/>
  <c r="I877" i="17"/>
  <c r="H877" i="17"/>
  <c r="J876" i="17"/>
  <c r="K876" i="17" s="1"/>
  <c r="I876" i="17"/>
  <c r="H876" i="17"/>
  <c r="J875" i="17"/>
  <c r="K875" i="17" s="1"/>
  <c r="I875" i="17"/>
  <c r="H875" i="17"/>
  <c r="J874" i="17"/>
  <c r="K874" i="17" s="1"/>
  <c r="I874" i="17"/>
  <c r="H874" i="17"/>
  <c r="J873" i="17"/>
  <c r="K873" i="17" s="1"/>
  <c r="I873" i="17"/>
  <c r="H873" i="17"/>
  <c r="J872" i="17"/>
  <c r="K872" i="17" s="1"/>
  <c r="I872" i="17"/>
  <c r="H872" i="17"/>
  <c r="J871" i="17"/>
  <c r="K871" i="17" s="1"/>
  <c r="I871" i="17"/>
  <c r="H871" i="17"/>
  <c r="J870" i="17"/>
  <c r="K870" i="17" s="1"/>
  <c r="I870" i="17"/>
  <c r="H870" i="17"/>
  <c r="J869" i="17"/>
  <c r="K869" i="17" s="1"/>
  <c r="I869" i="17"/>
  <c r="H869" i="17"/>
  <c r="J868" i="17"/>
  <c r="K868" i="17" s="1"/>
  <c r="I868" i="17"/>
  <c r="H868" i="17"/>
  <c r="J867" i="17"/>
  <c r="K867" i="17" s="1"/>
  <c r="I867" i="17"/>
  <c r="H867" i="17"/>
  <c r="J866" i="17"/>
  <c r="K866" i="17" s="1"/>
  <c r="I866" i="17"/>
  <c r="H866" i="17"/>
  <c r="J865" i="17"/>
  <c r="K865" i="17" s="1"/>
  <c r="I865" i="17"/>
  <c r="H865" i="17"/>
  <c r="J864" i="17"/>
  <c r="K864" i="17" s="1"/>
  <c r="I864" i="17"/>
  <c r="H864" i="17"/>
  <c r="J863" i="17"/>
  <c r="K863" i="17" s="1"/>
  <c r="I863" i="17"/>
  <c r="H863" i="17"/>
  <c r="J862" i="17"/>
  <c r="K862" i="17" s="1"/>
  <c r="I862" i="17"/>
  <c r="H862" i="17"/>
  <c r="J861" i="17"/>
  <c r="K861" i="17" s="1"/>
  <c r="I861" i="17"/>
  <c r="H861" i="17"/>
  <c r="J860" i="17"/>
  <c r="K860" i="17" s="1"/>
  <c r="I860" i="17"/>
  <c r="H860" i="17"/>
  <c r="K859" i="17"/>
  <c r="M859" i="17" s="1"/>
  <c r="J859" i="17"/>
  <c r="I859" i="17"/>
  <c r="H859" i="17"/>
  <c r="K858" i="17"/>
  <c r="J858" i="17"/>
  <c r="I858" i="17"/>
  <c r="H858" i="17"/>
  <c r="K857" i="17"/>
  <c r="J857" i="17"/>
  <c r="I857" i="17"/>
  <c r="H857" i="17"/>
  <c r="K856" i="17"/>
  <c r="J856" i="17"/>
  <c r="I856" i="17"/>
  <c r="H856" i="17"/>
  <c r="K855" i="17"/>
  <c r="J855" i="17"/>
  <c r="I855" i="17"/>
  <c r="H855" i="17"/>
  <c r="K854" i="17"/>
  <c r="J854" i="17"/>
  <c r="I854" i="17"/>
  <c r="H854" i="17"/>
  <c r="K853" i="17"/>
  <c r="J853" i="17"/>
  <c r="I853" i="17"/>
  <c r="H853" i="17"/>
  <c r="K852" i="17"/>
  <c r="J852" i="17"/>
  <c r="I852" i="17"/>
  <c r="H852" i="17"/>
  <c r="K851" i="17"/>
  <c r="J851" i="17"/>
  <c r="I851" i="17"/>
  <c r="H851" i="17"/>
  <c r="K850" i="17"/>
  <c r="J850" i="17"/>
  <c r="I850" i="17"/>
  <c r="H850" i="17"/>
  <c r="K849" i="17"/>
  <c r="J849" i="17"/>
  <c r="I849" i="17"/>
  <c r="H849" i="17"/>
  <c r="K848" i="17"/>
  <c r="J848" i="17"/>
  <c r="I848" i="17"/>
  <c r="H848" i="17"/>
  <c r="K847" i="17"/>
  <c r="J847" i="17"/>
  <c r="I847" i="17"/>
  <c r="H847" i="17"/>
  <c r="K846" i="17"/>
  <c r="J846" i="17"/>
  <c r="I846" i="17"/>
  <c r="H846" i="17"/>
  <c r="K845" i="17"/>
  <c r="J845" i="17"/>
  <c r="I845" i="17"/>
  <c r="H845" i="17"/>
  <c r="K844" i="17"/>
  <c r="J844" i="17"/>
  <c r="I844" i="17"/>
  <c r="H844" i="17"/>
  <c r="K843" i="17"/>
  <c r="J843" i="17"/>
  <c r="I843" i="17"/>
  <c r="H843" i="17"/>
  <c r="K842" i="17"/>
  <c r="J842" i="17"/>
  <c r="I842" i="17"/>
  <c r="H842" i="17"/>
  <c r="K841" i="17"/>
  <c r="J841" i="17"/>
  <c r="I841" i="17"/>
  <c r="H841" i="17"/>
  <c r="K840" i="17"/>
  <c r="J840" i="17"/>
  <c r="I840" i="17"/>
  <c r="H840" i="17"/>
  <c r="K839" i="17"/>
  <c r="J839" i="17"/>
  <c r="I839" i="17"/>
  <c r="H839" i="17"/>
  <c r="K838" i="17"/>
  <c r="J838" i="17"/>
  <c r="I838" i="17"/>
  <c r="H838" i="17"/>
  <c r="K837" i="17"/>
  <c r="J837" i="17"/>
  <c r="I837" i="17"/>
  <c r="H837" i="17"/>
  <c r="K836" i="17"/>
  <c r="J836" i="17"/>
  <c r="I836" i="17"/>
  <c r="H836" i="17"/>
  <c r="K835" i="17"/>
  <c r="J835" i="17"/>
  <c r="I835" i="17"/>
  <c r="H835" i="17"/>
  <c r="K834" i="17"/>
  <c r="J834" i="17"/>
  <c r="I834" i="17"/>
  <c r="H834" i="17"/>
  <c r="K833" i="17"/>
  <c r="J833" i="17"/>
  <c r="I833" i="17"/>
  <c r="H833" i="17"/>
  <c r="K832" i="17"/>
  <c r="J832" i="17"/>
  <c r="I832" i="17"/>
  <c r="H832" i="17"/>
  <c r="K831" i="17"/>
  <c r="J831" i="17"/>
  <c r="I831" i="17"/>
  <c r="H831" i="17"/>
  <c r="K830" i="17"/>
  <c r="J830" i="17"/>
  <c r="I830" i="17"/>
  <c r="H830" i="17"/>
  <c r="K829" i="17"/>
  <c r="J829" i="17"/>
  <c r="I829" i="17"/>
  <c r="H829" i="17"/>
  <c r="K828" i="17"/>
  <c r="J828" i="17"/>
  <c r="I828" i="17"/>
  <c r="H828" i="17"/>
  <c r="K827" i="17"/>
  <c r="J827" i="17"/>
  <c r="I827" i="17"/>
  <c r="H827" i="17"/>
  <c r="K826" i="17"/>
  <c r="J826" i="17"/>
  <c r="I826" i="17"/>
  <c r="H826" i="17"/>
  <c r="K825" i="17"/>
  <c r="J825" i="17"/>
  <c r="I825" i="17"/>
  <c r="H825" i="17"/>
  <c r="K824" i="17"/>
  <c r="J824" i="17"/>
  <c r="I824" i="17"/>
  <c r="H824" i="17"/>
  <c r="K823" i="17"/>
  <c r="J823" i="17"/>
  <c r="I823" i="17"/>
  <c r="H823" i="17"/>
  <c r="K822" i="17"/>
  <c r="J822" i="17"/>
  <c r="I822" i="17"/>
  <c r="H822" i="17"/>
  <c r="K821" i="17"/>
  <c r="J821" i="17"/>
  <c r="I821" i="17"/>
  <c r="H821" i="17"/>
  <c r="K820" i="17"/>
  <c r="J820" i="17"/>
  <c r="I820" i="17"/>
  <c r="H820" i="17"/>
  <c r="K819" i="17"/>
  <c r="J819" i="17"/>
  <c r="I819" i="17"/>
  <c r="H819" i="17"/>
  <c r="K818" i="17"/>
  <c r="J818" i="17"/>
  <c r="I818" i="17"/>
  <c r="H818" i="17"/>
  <c r="K817" i="17"/>
  <c r="J817" i="17"/>
  <c r="I817" i="17"/>
  <c r="H817" i="17"/>
  <c r="K816" i="17"/>
  <c r="J816" i="17"/>
  <c r="I816" i="17"/>
  <c r="H816" i="17"/>
  <c r="K815" i="17"/>
  <c r="J815" i="17"/>
  <c r="I815" i="17"/>
  <c r="H815" i="17"/>
  <c r="K814" i="17"/>
  <c r="J814" i="17"/>
  <c r="I814" i="17"/>
  <c r="H814" i="17"/>
  <c r="K813" i="17"/>
  <c r="J813" i="17"/>
  <c r="I813" i="17"/>
  <c r="H813" i="17"/>
  <c r="K812" i="17"/>
  <c r="J812" i="17"/>
  <c r="I812" i="17"/>
  <c r="H812" i="17"/>
  <c r="K811" i="17"/>
  <c r="J811" i="17"/>
  <c r="I811" i="17"/>
  <c r="H811" i="17"/>
  <c r="K810" i="17"/>
  <c r="J810" i="17"/>
  <c r="I810" i="17"/>
  <c r="H810" i="17"/>
  <c r="K809" i="17"/>
  <c r="J809" i="17"/>
  <c r="I809" i="17"/>
  <c r="H809" i="17"/>
  <c r="K808" i="17"/>
  <c r="J808" i="17"/>
  <c r="I808" i="17"/>
  <c r="H808" i="17"/>
  <c r="K807" i="17"/>
  <c r="J807" i="17"/>
  <c r="I807" i="17"/>
  <c r="H807" i="17"/>
  <c r="K806" i="17"/>
  <c r="J806" i="17"/>
  <c r="I806" i="17"/>
  <c r="H806" i="17"/>
  <c r="K805" i="17"/>
  <c r="J805" i="17"/>
  <c r="I805" i="17"/>
  <c r="H805" i="17"/>
  <c r="K804" i="17"/>
  <c r="J804" i="17"/>
  <c r="I804" i="17"/>
  <c r="H804" i="17"/>
  <c r="J803" i="17"/>
  <c r="K803" i="17" s="1"/>
  <c r="M803" i="17" s="1"/>
  <c r="I803" i="17"/>
  <c r="H803" i="17"/>
  <c r="J802" i="17"/>
  <c r="K802" i="17" s="1"/>
  <c r="I802" i="17"/>
  <c r="H802" i="17"/>
  <c r="J801" i="17"/>
  <c r="K801" i="17" s="1"/>
  <c r="M801" i="17" s="1"/>
  <c r="I801" i="17"/>
  <c r="H801" i="17"/>
  <c r="J800" i="17"/>
  <c r="K800" i="17" s="1"/>
  <c r="I800" i="17"/>
  <c r="H800" i="17"/>
  <c r="J799" i="17"/>
  <c r="K799" i="17" s="1"/>
  <c r="M799" i="17" s="1"/>
  <c r="I799" i="17"/>
  <c r="H799" i="17"/>
  <c r="J798" i="17"/>
  <c r="K798" i="17" s="1"/>
  <c r="I798" i="17"/>
  <c r="H798" i="17"/>
  <c r="J797" i="17"/>
  <c r="K797" i="17" s="1"/>
  <c r="I797" i="17"/>
  <c r="H797" i="17"/>
  <c r="J796" i="17"/>
  <c r="K796" i="17" s="1"/>
  <c r="I796" i="17"/>
  <c r="H796" i="17"/>
  <c r="J795" i="17"/>
  <c r="K795" i="17" s="1"/>
  <c r="I795" i="17"/>
  <c r="H795" i="17"/>
  <c r="J794" i="17"/>
  <c r="K794" i="17" s="1"/>
  <c r="I794" i="17"/>
  <c r="H794" i="17"/>
  <c r="J793" i="17"/>
  <c r="K793" i="17" s="1"/>
  <c r="I793" i="17"/>
  <c r="H793" i="17"/>
  <c r="J792" i="17"/>
  <c r="K792" i="17" s="1"/>
  <c r="I792" i="17"/>
  <c r="H792" i="17"/>
  <c r="J791" i="17"/>
  <c r="K791" i="17" s="1"/>
  <c r="I791" i="17"/>
  <c r="H791" i="17"/>
  <c r="J790" i="17"/>
  <c r="K790" i="17" s="1"/>
  <c r="I790" i="17"/>
  <c r="H790" i="17"/>
  <c r="J789" i="17"/>
  <c r="K789" i="17" s="1"/>
  <c r="I789" i="17"/>
  <c r="H789" i="17"/>
  <c r="J788" i="17"/>
  <c r="K788" i="17" s="1"/>
  <c r="I788" i="17"/>
  <c r="H788" i="17"/>
  <c r="J787" i="17"/>
  <c r="K787" i="17" s="1"/>
  <c r="I787" i="17"/>
  <c r="H787" i="17"/>
  <c r="J786" i="17"/>
  <c r="K786" i="17" s="1"/>
  <c r="I786" i="17"/>
  <c r="H786" i="17"/>
  <c r="J785" i="17"/>
  <c r="K785" i="17" s="1"/>
  <c r="M785" i="17" s="1"/>
  <c r="I785" i="17"/>
  <c r="H785" i="17"/>
  <c r="J784" i="17"/>
  <c r="K784" i="17" s="1"/>
  <c r="M784" i="17" s="1"/>
  <c r="I784" i="17"/>
  <c r="H784" i="17"/>
  <c r="J783" i="17"/>
  <c r="K783" i="17" s="1"/>
  <c r="I783" i="17"/>
  <c r="H783" i="17"/>
  <c r="J782" i="17"/>
  <c r="K782" i="17" s="1"/>
  <c r="I782" i="17"/>
  <c r="H782" i="17"/>
  <c r="J781" i="17"/>
  <c r="K781" i="17" s="1"/>
  <c r="I781" i="17"/>
  <c r="H781" i="17"/>
  <c r="J780" i="17"/>
  <c r="K780" i="17" s="1"/>
  <c r="I780" i="17"/>
  <c r="H780" i="17"/>
  <c r="J779" i="17"/>
  <c r="K779" i="17" s="1"/>
  <c r="I779" i="17"/>
  <c r="H779" i="17"/>
  <c r="J778" i="17"/>
  <c r="K778" i="17" s="1"/>
  <c r="I778" i="17"/>
  <c r="H778" i="17"/>
  <c r="J777" i="17"/>
  <c r="K777" i="17" s="1"/>
  <c r="I777" i="17"/>
  <c r="H777" i="17"/>
  <c r="J776" i="17"/>
  <c r="K776" i="17" s="1"/>
  <c r="I776" i="17"/>
  <c r="H776" i="17"/>
  <c r="J775" i="17"/>
  <c r="K775" i="17" s="1"/>
  <c r="I775" i="17"/>
  <c r="H775" i="17"/>
  <c r="J774" i="17"/>
  <c r="K774" i="17" s="1"/>
  <c r="I774" i="17"/>
  <c r="H774" i="17"/>
  <c r="J773" i="17"/>
  <c r="K773" i="17" s="1"/>
  <c r="I773" i="17"/>
  <c r="H773" i="17"/>
  <c r="J772" i="17"/>
  <c r="K772" i="17" s="1"/>
  <c r="I772" i="17"/>
  <c r="H772" i="17"/>
  <c r="J771" i="17"/>
  <c r="K771" i="17" s="1"/>
  <c r="I771" i="17"/>
  <c r="H771" i="17"/>
  <c r="J770" i="17"/>
  <c r="K770" i="17" s="1"/>
  <c r="I770" i="17"/>
  <c r="H770" i="17"/>
  <c r="J769" i="17"/>
  <c r="K769" i="17" s="1"/>
  <c r="I769" i="17"/>
  <c r="H769" i="17"/>
  <c r="J768" i="17"/>
  <c r="K768" i="17" s="1"/>
  <c r="M768" i="17" s="1"/>
  <c r="I768" i="17"/>
  <c r="H768" i="17"/>
  <c r="J767" i="17"/>
  <c r="K767" i="17" s="1"/>
  <c r="I767" i="17"/>
  <c r="H767" i="17"/>
  <c r="J766" i="17"/>
  <c r="K766" i="17" s="1"/>
  <c r="M766" i="17" s="1"/>
  <c r="I766" i="17"/>
  <c r="H766" i="17"/>
  <c r="J765" i="17"/>
  <c r="K765" i="17" s="1"/>
  <c r="I765" i="17"/>
  <c r="H765" i="17"/>
  <c r="J764" i="17"/>
  <c r="K764" i="17" s="1"/>
  <c r="I764" i="17"/>
  <c r="H764" i="17"/>
  <c r="J763" i="17"/>
  <c r="K763" i="17" s="1"/>
  <c r="I763" i="17"/>
  <c r="H763" i="17"/>
  <c r="J762" i="17"/>
  <c r="K762" i="17" s="1"/>
  <c r="I762" i="17"/>
  <c r="H762" i="17"/>
  <c r="J761" i="17"/>
  <c r="K761" i="17" s="1"/>
  <c r="I761" i="17"/>
  <c r="H761" i="17"/>
  <c r="J760" i="17"/>
  <c r="K760" i="17" s="1"/>
  <c r="I760" i="17"/>
  <c r="H760" i="17"/>
  <c r="J759" i="17"/>
  <c r="K759" i="17" s="1"/>
  <c r="I759" i="17"/>
  <c r="H759" i="17"/>
  <c r="J758" i="17"/>
  <c r="K758" i="17" s="1"/>
  <c r="I758" i="17"/>
  <c r="H758" i="17"/>
  <c r="J757" i="17"/>
  <c r="K757" i="17" s="1"/>
  <c r="I757" i="17"/>
  <c r="H757" i="17"/>
  <c r="J756" i="17"/>
  <c r="K756" i="17" s="1"/>
  <c r="I756" i="17"/>
  <c r="H756" i="17"/>
  <c r="J755" i="17"/>
  <c r="K755" i="17" s="1"/>
  <c r="I755" i="17"/>
  <c r="H755" i="17"/>
  <c r="J754" i="17"/>
  <c r="K754" i="17" s="1"/>
  <c r="I754" i="17"/>
  <c r="H754" i="17"/>
  <c r="J753" i="17"/>
  <c r="K753" i="17" s="1"/>
  <c r="I753" i="17"/>
  <c r="H753" i="17"/>
  <c r="J752" i="17"/>
  <c r="K752" i="17" s="1"/>
  <c r="I752" i="17"/>
  <c r="H752" i="17"/>
  <c r="J751" i="17"/>
  <c r="K751" i="17" s="1"/>
  <c r="I751" i="17"/>
  <c r="H751" i="17"/>
  <c r="J750" i="17"/>
  <c r="K750" i="17" s="1"/>
  <c r="I750" i="17"/>
  <c r="H750" i="17"/>
  <c r="J749" i="17"/>
  <c r="K749" i="17" s="1"/>
  <c r="I749" i="17"/>
  <c r="H749" i="17"/>
  <c r="J748" i="17"/>
  <c r="K748" i="17" s="1"/>
  <c r="I748" i="17"/>
  <c r="H748" i="17"/>
  <c r="J747" i="17"/>
  <c r="K747" i="17" s="1"/>
  <c r="I747" i="17"/>
  <c r="H747" i="17"/>
  <c r="J746" i="17"/>
  <c r="K746" i="17" s="1"/>
  <c r="I746" i="17"/>
  <c r="H746" i="17"/>
  <c r="J745" i="17"/>
  <c r="K745" i="17" s="1"/>
  <c r="M745" i="17" s="1"/>
  <c r="I745" i="17"/>
  <c r="H745" i="17"/>
  <c r="J744" i="17"/>
  <c r="K744" i="17" s="1"/>
  <c r="I744" i="17"/>
  <c r="H744" i="17"/>
  <c r="J743" i="17"/>
  <c r="K743" i="17" s="1"/>
  <c r="I743" i="17"/>
  <c r="H743" i="17"/>
  <c r="J742" i="17"/>
  <c r="K742" i="17" s="1"/>
  <c r="I742" i="17"/>
  <c r="H742" i="17"/>
  <c r="J741" i="17"/>
  <c r="K741" i="17" s="1"/>
  <c r="I741" i="17"/>
  <c r="H741" i="17"/>
  <c r="J740" i="17"/>
  <c r="K740" i="17" s="1"/>
  <c r="I740" i="17"/>
  <c r="H740" i="17"/>
  <c r="J739" i="17"/>
  <c r="K739" i="17" s="1"/>
  <c r="I739" i="17"/>
  <c r="H739" i="17"/>
  <c r="J738" i="17"/>
  <c r="K738" i="17" s="1"/>
  <c r="I738" i="17"/>
  <c r="H738" i="17"/>
  <c r="J737" i="17"/>
  <c r="K737" i="17" s="1"/>
  <c r="I737" i="17"/>
  <c r="H737" i="17"/>
  <c r="J736" i="17"/>
  <c r="K736" i="17" s="1"/>
  <c r="I736" i="17"/>
  <c r="H736" i="17"/>
  <c r="J735" i="17"/>
  <c r="K735" i="17" s="1"/>
  <c r="I735" i="17"/>
  <c r="H735" i="17"/>
  <c r="J734" i="17"/>
  <c r="K734" i="17" s="1"/>
  <c r="I734" i="17"/>
  <c r="H734" i="17"/>
  <c r="J733" i="17"/>
  <c r="K733" i="17" s="1"/>
  <c r="I733" i="17"/>
  <c r="H733" i="17"/>
  <c r="J732" i="17"/>
  <c r="K732" i="17" s="1"/>
  <c r="I732" i="17"/>
  <c r="H732" i="17"/>
  <c r="J731" i="17"/>
  <c r="K731" i="17" s="1"/>
  <c r="I731" i="17"/>
  <c r="H731" i="17"/>
  <c r="J730" i="17"/>
  <c r="K730" i="17" s="1"/>
  <c r="I730" i="17"/>
  <c r="H730" i="17"/>
  <c r="J729" i="17"/>
  <c r="K729" i="17" s="1"/>
  <c r="I729" i="17"/>
  <c r="H729" i="17"/>
  <c r="J728" i="17"/>
  <c r="K728" i="17" s="1"/>
  <c r="I728" i="17"/>
  <c r="H728" i="17"/>
  <c r="J727" i="17"/>
  <c r="K727" i="17" s="1"/>
  <c r="I727" i="17"/>
  <c r="H727" i="17"/>
  <c r="J726" i="17"/>
  <c r="K726" i="17" s="1"/>
  <c r="I726" i="17"/>
  <c r="H726" i="17"/>
  <c r="J725" i="17"/>
  <c r="K725" i="17" s="1"/>
  <c r="I725" i="17"/>
  <c r="H725" i="17"/>
  <c r="J724" i="17"/>
  <c r="K724" i="17" s="1"/>
  <c r="I724" i="17"/>
  <c r="H724" i="17"/>
  <c r="J723" i="17"/>
  <c r="K723" i="17" s="1"/>
  <c r="I723" i="17"/>
  <c r="H723" i="17"/>
  <c r="J722" i="17"/>
  <c r="K722" i="17" s="1"/>
  <c r="I722" i="17"/>
  <c r="H722" i="17"/>
  <c r="J721" i="17"/>
  <c r="K721" i="17" s="1"/>
  <c r="I721" i="17"/>
  <c r="H721" i="17"/>
  <c r="J720" i="17"/>
  <c r="K720" i="17" s="1"/>
  <c r="I720" i="17"/>
  <c r="H720" i="17"/>
  <c r="J719" i="17"/>
  <c r="K719" i="17" s="1"/>
  <c r="I719" i="17"/>
  <c r="H719" i="17"/>
  <c r="J718" i="17"/>
  <c r="K718" i="17" s="1"/>
  <c r="I718" i="17"/>
  <c r="H718" i="17"/>
  <c r="J717" i="17"/>
  <c r="K717" i="17" s="1"/>
  <c r="I717" i="17"/>
  <c r="H717" i="17"/>
  <c r="J716" i="17"/>
  <c r="K716" i="17" s="1"/>
  <c r="I716" i="17"/>
  <c r="H716" i="17"/>
  <c r="J715" i="17"/>
  <c r="K715" i="17" s="1"/>
  <c r="I715" i="17"/>
  <c r="H715" i="17"/>
  <c r="J714" i="17"/>
  <c r="K714" i="17" s="1"/>
  <c r="I714" i="17"/>
  <c r="H714" i="17"/>
  <c r="J713" i="17"/>
  <c r="K713" i="17" s="1"/>
  <c r="I713" i="17"/>
  <c r="H713" i="17"/>
  <c r="J712" i="17"/>
  <c r="K712" i="17" s="1"/>
  <c r="I712" i="17"/>
  <c r="H712" i="17"/>
  <c r="J711" i="17"/>
  <c r="K711" i="17" s="1"/>
  <c r="I711" i="17"/>
  <c r="H711" i="17"/>
  <c r="J710" i="17"/>
  <c r="K710" i="17" s="1"/>
  <c r="I710" i="17"/>
  <c r="H710" i="17"/>
  <c r="J709" i="17"/>
  <c r="K709" i="17" s="1"/>
  <c r="I709" i="17"/>
  <c r="H709" i="17"/>
  <c r="J708" i="17"/>
  <c r="K708" i="17" s="1"/>
  <c r="I708" i="17"/>
  <c r="H708" i="17"/>
  <c r="J707" i="17"/>
  <c r="K707" i="17" s="1"/>
  <c r="I707" i="17"/>
  <c r="H707" i="17"/>
  <c r="J706" i="17"/>
  <c r="K706" i="17" s="1"/>
  <c r="I706" i="17"/>
  <c r="H706" i="17"/>
  <c r="J705" i="17"/>
  <c r="K705" i="17" s="1"/>
  <c r="I705" i="17"/>
  <c r="H705" i="17"/>
  <c r="J704" i="17"/>
  <c r="K704" i="17" s="1"/>
  <c r="I704" i="17"/>
  <c r="H704" i="17"/>
  <c r="J703" i="17"/>
  <c r="K703" i="17" s="1"/>
  <c r="I703" i="17"/>
  <c r="H703" i="17"/>
  <c r="J702" i="17"/>
  <c r="K702" i="17" s="1"/>
  <c r="I702" i="17"/>
  <c r="H702" i="17"/>
  <c r="J701" i="17"/>
  <c r="K701" i="17" s="1"/>
  <c r="I701" i="17"/>
  <c r="H701" i="17"/>
  <c r="J700" i="17"/>
  <c r="K700" i="17" s="1"/>
  <c r="I700" i="17"/>
  <c r="H700" i="17"/>
  <c r="J699" i="17"/>
  <c r="K699" i="17" s="1"/>
  <c r="I699" i="17"/>
  <c r="H699" i="17"/>
  <c r="J698" i="17"/>
  <c r="K698" i="17" s="1"/>
  <c r="I698" i="17"/>
  <c r="H698" i="17"/>
  <c r="J697" i="17"/>
  <c r="K697" i="17" s="1"/>
  <c r="I697" i="17"/>
  <c r="H697" i="17"/>
  <c r="J696" i="17"/>
  <c r="K696" i="17" s="1"/>
  <c r="I696" i="17"/>
  <c r="H696" i="17"/>
  <c r="J695" i="17"/>
  <c r="K695" i="17" s="1"/>
  <c r="I695" i="17"/>
  <c r="H695" i="17"/>
  <c r="J694" i="17"/>
  <c r="K694" i="17" s="1"/>
  <c r="I694" i="17"/>
  <c r="H694" i="17"/>
  <c r="J693" i="17"/>
  <c r="K693" i="17" s="1"/>
  <c r="I693" i="17"/>
  <c r="H693" i="17"/>
  <c r="J692" i="17"/>
  <c r="K692" i="17" s="1"/>
  <c r="I692" i="17"/>
  <c r="H692" i="17"/>
  <c r="J691" i="17"/>
  <c r="K691" i="17" s="1"/>
  <c r="I691" i="17"/>
  <c r="H691" i="17"/>
  <c r="J690" i="17"/>
  <c r="K690" i="17" s="1"/>
  <c r="I690" i="17"/>
  <c r="H690" i="17"/>
  <c r="J689" i="17"/>
  <c r="K689" i="17" s="1"/>
  <c r="I689" i="17"/>
  <c r="H689" i="17"/>
  <c r="J688" i="17"/>
  <c r="K688" i="17" s="1"/>
  <c r="I688" i="17"/>
  <c r="H688" i="17"/>
  <c r="J687" i="17"/>
  <c r="K687" i="17" s="1"/>
  <c r="I687" i="17"/>
  <c r="H687" i="17"/>
  <c r="J686" i="17"/>
  <c r="K686" i="17" s="1"/>
  <c r="I686" i="17"/>
  <c r="H686" i="17"/>
  <c r="J685" i="17"/>
  <c r="K685" i="17" s="1"/>
  <c r="I685" i="17"/>
  <c r="H685" i="17"/>
  <c r="J684" i="17"/>
  <c r="K684" i="17" s="1"/>
  <c r="I684" i="17"/>
  <c r="H684" i="17"/>
  <c r="J683" i="17"/>
  <c r="K683" i="17" s="1"/>
  <c r="I683" i="17"/>
  <c r="H683" i="17"/>
  <c r="J682" i="17"/>
  <c r="K682" i="17" s="1"/>
  <c r="I682" i="17"/>
  <c r="H682" i="17"/>
  <c r="J681" i="17"/>
  <c r="K681" i="17" s="1"/>
  <c r="I681" i="17"/>
  <c r="H681" i="17"/>
  <c r="J680" i="17"/>
  <c r="K680" i="17" s="1"/>
  <c r="I680" i="17"/>
  <c r="H680" i="17"/>
  <c r="J679" i="17"/>
  <c r="K679" i="17" s="1"/>
  <c r="I679" i="17"/>
  <c r="H679" i="17"/>
  <c r="J678" i="17"/>
  <c r="K678" i="17" s="1"/>
  <c r="M678" i="17" s="1"/>
  <c r="I678" i="17"/>
  <c r="H678" i="17"/>
  <c r="J677" i="17"/>
  <c r="K677" i="17" s="1"/>
  <c r="I677" i="17"/>
  <c r="H677" i="17"/>
  <c r="J676" i="17"/>
  <c r="K676" i="17" s="1"/>
  <c r="I676" i="17"/>
  <c r="H676" i="17"/>
  <c r="J675" i="17"/>
  <c r="K675" i="17" s="1"/>
  <c r="I675" i="17"/>
  <c r="H675" i="17"/>
  <c r="J674" i="17"/>
  <c r="K674" i="17" s="1"/>
  <c r="I674" i="17"/>
  <c r="H674" i="17"/>
  <c r="J673" i="17"/>
  <c r="K673" i="17" s="1"/>
  <c r="I673" i="17"/>
  <c r="H673" i="17"/>
  <c r="J672" i="17"/>
  <c r="K672" i="17" s="1"/>
  <c r="I672" i="17"/>
  <c r="H672" i="17"/>
  <c r="J671" i="17"/>
  <c r="K671" i="17" s="1"/>
  <c r="I671" i="17"/>
  <c r="H671" i="17"/>
  <c r="J670" i="17"/>
  <c r="K670" i="17" s="1"/>
  <c r="I670" i="17"/>
  <c r="H670" i="17"/>
  <c r="J669" i="17"/>
  <c r="K669" i="17" s="1"/>
  <c r="I669" i="17"/>
  <c r="H669" i="17"/>
  <c r="J668" i="17"/>
  <c r="K668" i="17" s="1"/>
  <c r="I668" i="17"/>
  <c r="H668" i="17"/>
  <c r="J667" i="17"/>
  <c r="K667" i="17" s="1"/>
  <c r="I667" i="17"/>
  <c r="H667" i="17"/>
  <c r="J666" i="17"/>
  <c r="K666" i="17" s="1"/>
  <c r="I666" i="17"/>
  <c r="H666" i="17"/>
  <c r="J665" i="17"/>
  <c r="K665" i="17" s="1"/>
  <c r="I665" i="17"/>
  <c r="H665" i="17"/>
  <c r="J664" i="17"/>
  <c r="K664" i="17" s="1"/>
  <c r="I664" i="17"/>
  <c r="H664" i="17"/>
  <c r="J663" i="17"/>
  <c r="K663" i="17" s="1"/>
  <c r="I663" i="17"/>
  <c r="H663" i="17"/>
  <c r="J662" i="17"/>
  <c r="K662" i="17" s="1"/>
  <c r="I662" i="17"/>
  <c r="H662" i="17"/>
  <c r="J661" i="17"/>
  <c r="K661" i="17" s="1"/>
  <c r="I661" i="17"/>
  <c r="H661" i="17"/>
  <c r="J660" i="17"/>
  <c r="K660" i="17" s="1"/>
  <c r="I660" i="17"/>
  <c r="H660" i="17"/>
  <c r="J659" i="17"/>
  <c r="K659" i="17" s="1"/>
  <c r="I659" i="17"/>
  <c r="H659" i="17"/>
  <c r="J658" i="17"/>
  <c r="K658" i="17" s="1"/>
  <c r="I658" i="17"/>
  <c r="H658" i="17"/>
  <c r="J657" i="17"/>
  <c r="K657" i="17" s="1"/>
  <c r="I657" i="17"/>
  <c r="H657" i="17"/>
  <c r="J656" i="17"/>
  <c r="K656" i="17" s="1"/>
  <c r="I656" i="17"/>
  <c r="H656" i="17"/>
  <c r="K655" i="17"/>
  <c r="M655" i="17" s="1"/>
  <c r="J655" i="17"/>
  <c r="I655" i="17"/>
  <c r="H655" i="17"/>
  <c r="K654" i="17"/>
  <c r="J654" i="17"/>
  <c r="I654" i="17"/>
  <c r="H654" i="17"/>
  <c r="K653" i="17"/>
  <c r="J653" i="17"/>
  <c r="I653" i="17"/>
  <c r="H653" i="17"/>
  <c r="K652" i="17"/>
  <c r="J652" i="17"/>
  <c r="I652" i="17"/>
  <c r="H652" i="17"/>
  <c r="K651" i="17"/>
  <c r="J651" i="17"/>
  <c r="I651" i="17"/>
  <c r="H651" i="17"/>
  <c r="K650" i="17"/>
  <c r="J650" i="17"/>
  <c r="I650" i="17"/>
  <c r="H650" i="17"/>
  <c r="K649" i="17"/>
  <c r="J649" i="17"/>
  <c r="I649" i="17"/>
  <c r="H649" i="17"/>
  <c r="K648" i="17"/>
  <c r="J648" i="17"/>
  <c r="I648" i="17"/>
  <c r="H648" i="17"/>
  <c r="K647" i="17"/>
  <c r="J647" i="17"/>
  <c r="I647" i="17"/>
  <c r="H647" i="17"/>
  <c r="K646" i="17"/>
  <c r="J646" i="17"/>
  <c r="I646" i="17"/>
  <c r="H646" i="17"/>
  <c r="K645" i="17"/>
  <c r="J645" i="17"/>
  <c r="I645" i="17"/>
  <c r="H645" i="17"/>
  <c r="K644" i="17"/>
  <c r="J644" i="17"/>
  <c r="I644" i="17"/>
  <c r="H644" i="17"/>
  <c r="K643" i="17"/>
  <c r="J643" i="17"/>
  <c r="I643" i="17"/>
  <c r="H643" i="17"/>
  <c r="K642" i="17"/>
  <c r="J642" i="17"/>
  <c r="I642" i="17"/>
  <c r="H642" i="17"/>
  <c r="K641" i="17"/>
  <c r="J641" i="17"/>
  <c r="I641" i="17"/>
  <c r="H641" i="17"/>
  <c r="K640" i="17"/>
  <c r="J640" i="17"/>
  <c r="I640" i="17"/>
  <c r="H640" i="17"/>
  <c r="K639" i="17"/>
  <c r="J639" i="17"/>
  <c r="I639" i="17"/>
  <c r="H639" i="17"/>
  <c r="K638" i="17"/>
  <c r="J638" i="17"/>
  <c r="I638" i="17"/>
  <c r="H638" i="17"/>
  <c r="K637" i="17"/>
  <c r="J637" i="17"/>
  <c r="I637" i="17"/>
  <c r="H637" i="17"/>
  <c r="K636" i="17"/>
  <c r="J636" i="17"/>
  <c r="I636" i="17"/>
  <c r="H636" i="17"/>
  <c r="J635" i="17"/>
  <c r="K635" i="17" s="1"/>
  <c r="M635" i="17" s="1"/>
  <c r="I635" i="17"/>
  <c r="H635" i="17"/>
  <c r="J634" i="17"/>
  <c r="K634" i="17" s="1"/>
  <c r="M634" i="17" s="1"/>
  <c r="I634" i="17"/>
  <c r="H634" i="17"/>
  <c r="J633" i="17"/>
  <c r="K633" i="17" s="1"/>
  <c r="M633" i="17" s="1"/>
  <c r="I633" i="17"/>
  <c r="H633" i="17"/>
  <c r="J632" i="17"/>
  <c r="K632" i="17" s="1"/>
  <c r="I632" i="17"/>
  <c r="H632" i="17"/>
  <c r="J631" i="17"/>
  <c r="K631" i="17" s="1"/>
  <c r="I631" i="17"/>
  <c r="H631" i="17"/>
  <c r="J630" i="17"/>
  <c r="K630" i="17" s="1"/>
  <c r="M630" i="17" s="1"/>
  <c r="I630" i="17"/>
  <c r="H630" i="17"/>
  <c r="J629" i="17"/>
  <c r="K629" i="17" s="1"/>
  <c r="I629" i="17"/>
  <c r="H629" i="17"/>
  <c r="J628" i="17"/>
  <c r="K628" i="17" s="1"/>
  <c r="I628" i="17"/>
  <c r="H628" i="17"/>
  <c r="J627" i="17"/>
  <c r="K627" i="17" s="1"/>
  <c r="I627" i="17"/>
  <c r="H627" i="17"/>
  <c r="J626" i="17"/>
  <c r="K626" i="17" s="1"/>
  <c r="I626" i="17"/>
  <c r="H626" i="17"/>
  <c r="J625" i="17"/>
  <c r="K625" i="17" s="1"/>
  <c r="I625" i="17"/>
  <c r="H625" i="17"/>
  <c r="J624" i="17"/>
  <c r="K624" i="17" s="1"/>
  <c r="I624" i="17"/>
  <c r="H624" i="17"/>
  <c r="J623" i="17"/>
  <c r="K623" i="17" s="1"/>
  <c r="I623" i="17"/>
  <c r="H623" i="17"/>
  <c r="J622" i="17"/>
  <c r="K622" i="17" s="1"/>
  <c r="I622" i="17"/>
  <c r="H622" i="17"/>
  <c r="J621" i="17"/>
  <c r="K621" i="17" s="1"/>
  <c r="I621" i="17"/>
  <c r="H621" i="17"/>
  <c r="J620" i="17"/>
  <c r="K620" i="17" s="1"/>
  <c r="I620" i="17"/>
  <c r="H620" i="17"/>
  <c r="J619" i="17"/>
  <c r="K619" i="17" s="1"/>
  <c r="I619" i="17"/>
  <c r="H619" i="17"/>
  <c r="J618" i="17"/>
  <c r="K618" i="17" s="1"/>
  <c r="I618" i="17"/>
  <c r="H618" i="17"/>
  <c r="J617" i="17"/>
  <c r="K617" i="17" s="1"/>
  <c r="I617" i="17"/>
  <c r="H617" i="17"/>
  <c r="J616" i="17"/>
  <c r="K616" i="17" s="1"/>
  <c r="I616" i="17"/>
  <c r="H616" i="17"/>
  <c r="K615" i="17"/>
  <c r="M615" i="17" s="1"/>
  <c r="J615" i="17"/>
  <c r="I615" i="17"/>
  <c r="H615" i="17"/>
  <c r="K614" i="17"/>
  <c r="J614" i="17"/>
  <c r="I614" i="17"/>
  <c r="H614" i="17"/>
  <c r="K613" i="17"/>
  <c r="J613" i="17"/>
  <c r="I613" i="17"/>
  <c r="H613" i="17"/>
  <c r="K612" i="17"/>
  <c r="J612" i="17"/>
  <c r="I612" i="17"/>
  <c r="H612" i="17"/>
  <c r="K611" i="17"/>
  <c r="J611" i="17"/>
  <c r="I611" i="17"/>
  <c r="H611" i="17"/>
  <c r="K610" i="17"/>
  <c r="J610" i="17"/>
  <c r="I610" i="17"/>
  <c r="H610" i="17"/>
  <c r="K609" i="17"/>
  <c r="J609" i="17"/>
  <c r="I609" i="17"/>
  <c r="H609" i="17"/>
  <c r="K608" i="17"/>
  <c r="J608" i="17"/>
  <c r="I608" i="17"/>
  <c r="H608" i="17"/>
  <c r="K607" i="17"/>
  <c r="J607" i="17"/>
  <c r="I607" i="17"/>
  <c r="H607" i="17"/>
  <c r="K606" i="17"/>
  <c r="J606" i="17"/>
  <c r="I606" i="17"/>
  <c r="H606" i="17"/>
  <c r="K605" i="17"/>
  <c r="J605" i="17"/>
  <c r="I605" i="17"/>
  <c r="H605" i="17"/>
  <c r="K604" i="17"/>
  <c r="J604" i="17"/>
  <c r="I604" i="17"/>
  <c r="H604" i="17"/>
  <c r="K603" i="17"/>
  <c r="J603" i="17"/>
  <c r="I603" i="17"/>
  <c r="H603" i="17"/>
  <c r="K602" i="17"/>
  <c r="J602" i="17"/>
  <c r="I602" i="17"/>
  <c r="H602" i="17"/>
  <c r="K601" i="17"/>
  <c r="J601" i="17"/>
  <c r="I601" i="17"/>
  <c r="H601" i="17"/>
  <c r="K600" i="17"/>
  <c r="J600" i="17"/>
  <c r="I600" i="17"/>
  <c r="H600" i="17"/>
  <c r="K599" i="17"/>
  <c r="J599" i="17"/>
  <c r="I599" i="17"/>
  <c r="H599" i="17"/>
  <c r="K598" i="17"/>
  <c r="J598" i="17"/>
  <c r="I598" i="17"/>
  <c r="H598" i="17"/>
  <c r="K597" i="17"/>
  <c r="J597" i="17"/>
  <c r="I597" i="17"/>
  <c r="H597" i="17"/>
  <c r="K596" i="17"/>
  <c r="J596" i="17"/>
  <c r="I596" i="17"/>
  <c r="H596" i="17"/>
  <c r="K595" i="17"/>
  <c r="J595" i="17"/>
  <c r="I595" i="17"/>
  <c r="H595" i="17"/>
  <c r="K594" i="17"/>
  <c r="J594" i="17"/>
  <c r="I594" i="17"/>
  <c r="H594" i="17"/>
  <c r="K593" i="17"/>
  <c r="J593" i="17"/>
  <c r="I593" i="17"/>
  <c r="H593" i="17"/>
  <c r="J592" i="17"/>
  <c r="K592" i="17" s="1"/>
  <c r="M592" i="17" s="1"/>
  <c r="I592" i="17"/>
  <c r="H592" i="17"/>
  <c r="J591" i="17"/>
  <c r="K591" i="17" s="1"/>
  <c r="I591" i="17"/>
  <c r="H591" i="17"/>
  <c r="J590" i="17"/>
  <c r="K590" i="17" s="1"/>
  <c r="I590" i="17"/>
  <c r="H590" i="17"/>
  <c r="J589" i="17"/>
  <c r="K589" i="17" s="1"/>
  <c r="I589" i="17"/>
  <c r="H589" i="17"/>
  <c r="J588" i="17"/>
  <c r="K588" i="17" s="1"/>
  <c r="I588" i="17"/>
  <c r="H588" i="17"/>
  <c r="J587" i="17"/>
  <c r="K587" i="17" s="1"/>
  <c r="I587" i="17"/>
  <c r="H587" i="17"/>
  <c r="J586" i="17"/>
  <c r="K586" i="17" s="1"/>
  <c r="I586" i="17"/>
  <c r="H586" i="17"/>
  <c r="J585" i="17"/>
  <c r="K585" i="17" s="1"/>
  <c r="I585" i="17"/>
  <c r="H585" i="17"/>
  <c r="J584" i="17"/>
  <c r="K584" i="17" s="1"/>
  <c r="I584" i="17"/>
  <c r="H584" i="17"/>
  <c r="J583" i="17"/>
  <c r="K583" i="17" s="1"/>
  <c r="I583" i="17"/>
  <c r="H583" i="17"/>
  <c r="J582" i="17"/>
  <c r="K582" i="17" s="1"/>
  <c r="I582" i="17"/>
  <c r="H582" i="17"/>
  <c r="J581" i="17"/>
  <c r="K581" i="17" s="1"/>
  <c r="I581" i="17"/>
  <c r="H581" i="17"/>
  <c r="J580" i="17"/>
  <c r="K580" i="17" s="1"/>
  <c r="I580" i="17"/>
  <c r="H580" i="17"/>
  <c r="J579" i="17"/>
  <c r="K579" i="17" s="1"/>
  <c r="I579" i="17"/>
  <c r="H579" i="17"/>
  <c r="J578" i="17"/>
  <c r="K578" i="17" s="1"/>
  <c r="I578" i="17"/>
  <c r="H578" i="17"/>
  <c r="J577" i="17"/>
  <c r="K577" i="17" s="1"/>
  <c r="I577" i="17"/>
  <c r="H577" i="17"/>
  <c r="J576" i="17"/>
  <c r="K576" i="17" s="1"/>
  <c r="I576" i="17"/>
  <c r="H576" i="17"/>
  <c r="J575" i="17"/>
  <c r="K575" i="17" s="1"/>
  <c r="I575" i="17"/>
  <c r="H575" i="17"/>
  <c r="J574" i="17"/>
  <c r="K574" i="17" s="1"/>
  <c r="I574" i="17"/>
  <c r="H574" i="17"/>
  <c r="J573" i="17"/>
  <c r="K573" i="17" s="1"/>
  <c r="I573" i="17"/>
  <c r="H573" i="17"/>
  <c r="J572" i="17"/>
  <c r="K572" i="17" s="1"/>
  <c r="I572" i="17"/>
  <c r="H572" i="17"/>
  <c r="J571" i="17"/>
  <c r="K571" i="17" s="1"/>
  <c r="I571" i="17"/>
  <c r="H571" i="17"/>
  <c r="J570" i="17"/>
  <c r="K570" i="17" s="1"/>
  <c r="I570" i="17"/>
  <c r="H570" i="17"/>
  <c r="J569" i="17"/>
  <c r="K569" i="17" s="1"/>
  <c r="I569" i="17"/>
  <c r="H569" i="17"/>
  <c r="J568" i="17"/>
  <c r="K568" i="17" s="1"/>
  <c r="I568" i="17"/>
  <c r="H568" i="17"/>
  <c r="J567" i="17"/>
  <c r="K567" i="17" s="1"/>
  <c r="I567" i="17"/>
  <c r="H567" i="17"/>
  <c r="J566" i="17"/>
  <c r="K566" i="17" s="1"/>
  <c r="I566" i="17"/>
  <c r="H566" i="17"/>
  <c r="J565" i="17"/>
  <c r="K565" i="17" s="1"/>
  <c r="I565" i="17"/>
  <c r="H565" i="17"/>
  <c r="J564" i="17"/>
  <c r="K564" i="17" s="1"/>
  <c r="I564" i="17"/>
  <c r="H564" i="17"/>
  <c r="J563" i="17"/>
  <c r="K563" i="17" s="1"/>
  <c r="I563" i="17"/>
  <c r="H563" i="17"/>
  <c r="J562" i="17"/>
  <c r="K562" i="17" s="1"/>
  <c r="I562" i="17"/>
  <c r="H562" i="17"/>
  <c r="J561" i="17"/>
  <c r="K561" i="17" s="1"/>
  <c r="M561" i="17" s="1"/>
  <c r="I561" i="17"/>
  <c r="H561" i="17"/>
  <c r="J560" i="17"/>
  <c r="K560" i="17" s="1"/>
  <c r="I560" i="17"/>
  <c r="H560" i="17"/>
  <c r="J559" i="17"/>
  <c r="K559" i="17" s="1"/>
  <c r="I559" i="17"/>
  <c r="H559" i="17"/>
  <c r="J558" i="17"/>
  <c r="K558" i="17" s="1"/>
  <c r="I558" i="17"/>
  <c r="H558" i="17"/>
  <c r="J557" i="17"/>
  <c r="K557" i="17" s="1"/>
  <c r="I557" i="17"/>
  <c r="H557" i="17"/>
  <c r="J556" i="17"/>
  <c r="K556" i="17" s="1"/>
  <c r="I556" i="17"/>
  <c r="H556" i="17"/>
  <c r="J555" i="17"/>
  <c r="K555" i="17" s="1"/>
  <c r="I555" i="17"/>
  <c r="H555" i="17"/>
  <c r="J554" i="17"/>
  <c r="K554" i="17" s="1"/>
  <c r="I554" i="17"/>
  <c r="H554" i="17"/>
  <c r="J553" i="17"/>
  <c r="K553" i="17" s="1"/>
  <c r="I553" i="17"/>
  <c r="H553" i="17"/>
  <c r="J552" i="17"/>
  <c r="K552" i="17" s="1"/>
  <c r="I552" i="17"/>
  <c r="H552" i="17"/>
  <c r="J551" i="17"/>
  <c r="K551" i="17" s="1"/>
  <c r="I551" i="17"/>
  <c r="H551" i="17"/>
  <c r="J550" i="17"/>
  <c r="K550" i="17" s="1"/>
  <c r="I550" i="17"/>
  <c r="H550" i="17"/>
  <c r="J549" i="17"/>
  <c r="K549" i="17" s="1"/>
  <c r="I549" i="17"/>
  <c r="H549" i="17"/>
  <c r="J548" i="17"/>
  <c r="K548" i="17" s="1"/>
  <c r="I548" i="17"/>
  <c r="H548" i="17"/>
  <c r="J547" i="17"/>
  <c r="K547" i="17" s="1"/>
  <c r="I547" i="17"/>
  <c r="H547" i="17"/>
  <c r="J546" i="17"/>
  <c r="K546" i="17" s="1"/>
  <c r="I546" i="17"/>
  <c r="H546" i="17"/>
  <c r="J545" i="17"/>
  <c r="K545" i="17" s="1"/>
  <c r="I545" i="17"/>
  <c r="H545" i="17"/>
  <c r="J544" i="17"/>
  <c r="K544" i="17" s="1"/>
  <c r="I544" i="17"/>
  <c r="H544" i="17"/>
  <c r="J543" i="17"/>
  <c r="K543" i="17" s="1"/>
  <c r="I543" i="17"/>
  <c r="H543" i="17"/>
  <c r="J542" i="17"/>
  <c r="K542" i="17" s="1"/>
  <c r="I542" i="17"/>
  <c r="H542" i="17"/>
  <c r="J541" i="17"/>
  <c r="K541" i="17" s="1"/>
  <c r="I541" i="17"/>
  <c r="H541" i="17"/>
  <c r="J540" i="17"/>
  <c r="K540" i="17" s="1"/>
  <c r="I540" i="17"/>
  <c r="H540" i="17"/>
  <c r="J539" i="17"/>
  <c r="K539" i="17" s="1"/>
  <c r="I539" i="17"/>
  <c r="H539" i="17"/>
  <c r="J538" i="17"/>
  <c r="K538" i="17" s="1"/>
  <c r="I538" i="17"/>
  <c r="H538" i="17"/>
  <c r="J537" i="17"/>
  <c r="K537" i="17" s="1"/>
  <c r="I537" i="17"/>
  <c r="H537" i="17"/>
  <c r="J536" i="17"/>
  <c r="K536" i="17" s="1"/>
  <c r="I536" i="17"/>
  <c r="H536" i="17"/>
  <c r="J535" i="17"/>
  <c r="K535" i="17" s="1"/>
  <c r="M535" i="17" s="1"/>
  <c r="I535" i="17"/>
  <c r="H535" i="17"/>
  <c r="K534" i="17"/>
  <c r="M534" i="17" s="1"/>
  <c r="J534" i="17"/>
  <c r="I534" i="17"/>
  <c r="H534" i="17"/>
  <c r="K533" i="17"/>
  <c r="J533" i="17"/>
  <c r="I533" i="17"/>
  <c r="H533" i="17"/>
  <c r="K532" i="17"/>
  <c r="J532" i="17"/>
  <c r="I532" i="17"/>
  <c r="H532" i="17"/>
  <c r="K531" i="17"/>
  <c r="J531" i="17"/>
  <c r="I531" i="17"/>
  <c r="H531" i="17"/>
  <c r="K530" i="17"/>
  <c r="J530" i="17"/>
  <c r="I530" i="17"/>
  <c r="H530" i="17"/>
  <c r="K529" i="17"/>
  <c r="J529" i="17"/>
  <c r="I529" i="17"/>
  <c r="H529" i="17"/>
  <c r="K528" i="17"/>
  <c r="J528" i="17"/>
  <c r="I528" i="17"/>
  <c r="H528" i="17"/>
  <c r="K527" i="17"/>
  <c r="J527" i="17"/>
  <c r="I527" i="17"/>
  <c r="H527" i="17"/>
  <c r="K526" i="17"/>
  <c r="J526" i="17"/>
  <c r="I526" i="17"/>
  <c r="H526" i="17"/>
  <c r="K525" i="17"/>
  <c r="J525" i="17"/>
  <c r="I525" i="17"/>
  <c r="H525" i="17"/>
  <c r="K524" i="17"/>
  <c r="J524" i="17"/>
  <c r="I524" i="17"/>
  <c r="H524" i="17"/>
  <c r="K523" i="17"/>
  <c r="J523" i="17"/>
  <c r="I523" i="17"/>
  <c r="H523" i="17"/>
  <c r="K522" i="17"/>
  <c r="J522" i="17"/>
  <c r="I522" i="17"/>
  <c r="H522" i="17"/>
  <c r="K521" i="17"/>
  <c r="J521" i="17"/>
  <c r="I521" i="17"/>
  <c r="H521" i="17"/>
  <c r="K520" i="17"/>
  <c r="J520" i="17"/>
  <c r="I520" i="17"/>
  <c r="H520" i="17"/>
  <c r="K519" i="17"/>
  <c r="J519" i="17"/>
  <c r="I519" i="17"/>
  <c r="H519" i="17"/>
  <c r="K518" i="17"/>
  <c r="J518" i="17"/>
  <c r="I518" i="17"/>
  <c r="H518" i="17"/>
  <c r="K517" i="17"/>
  <c r="J517" i="17"/>
  <c r="I517" i="17"/>
  <c r="H517" i="17"/>
  <c r="K516" i="17"/>
  <c r="J516" i="17"/>
  <c r="I516" i="17"/>
  <c r="H516" i="17"/>
  <c r="K515" i="17"/>
  <c r="J515" i="17"/>
  <c r="I515" i="17"/>
  <c r="H515" i="17"/>
  <c r="K514" i="17"/>
  <c r="J514" i="17"/>
  <c r="I514" i="17"/>
  <c r="H514" i="17"/>
  <c r="K513" i="17"/>
  <c r="J513" i="17"/>
  <c r="I513" i="17"/>
  <c r="H513" i="17"/>
  <c r="K512" i="17"/>
  <c r="J512" i="17"/>
  <c r="I512" i="17"/>
  <c r="H512" i="17"/>
  <c r="K511" i="17"/>
  <c r="J511" i="17"/>
  <c r="I511" i="17"/>
  <c r="H511" i="17"/>
  <c r="K510" i="17"/>
  <c r="J510" i="17"/>
  <c r="I510" i="17"/>
  <c r="H510" i="17"/>
  <c r="K509" i="17"/>
  <c r="J509" i="17"/>
  <c r="I509" i="17"/>
  <c r="H509" i="17"/>
  <c r="K508" i="17"/>
  <c r="J508" i="17"/>
  <c r="I508" i="17"/>
  <c r="H508" i="17"/>
  <c r="K507" i="17"/>
  <c r="J507" i="17"/>
  <c r="I507" i="17"/>
  <c r="H507" i="17"/>
  <c r="K506" i="17"/>
  <c r="J506" i="17"/>
  <c r="I506" i="17"/>
  <c r="H506" i="17"/>
  <c r="K505" i="17"/>
  <c r="J505" i="17"/>
  <c r="I505" i="17"/>
  <c r="H505" i="17"/>
  <c r="K504" i="17"/>
  <c r="J504" i="17"/>
  <c r="I504" i="17"/>
  <c r="H504" i="17"/>
  <c r="K503" i="17"/>
  <c r="J503" i="17"/>
  <c r="I503" i="17"/>
  <c r="H503" i="17"/>
  <c r="K502" i="17"/>
  <c r="J502" i="17"/>
  <c r="I502" i="17"/>
  <c r="H502" i="17"/>
  <c r="K501" i="17"/>
  <c r="J501" i="17"/>
  <c r="I501" i="17"/>
  <c r="H501" i="17"/>
  <c r="K500" i="17"/>
  <c r="J500" i="17"/>
  <c r="I500" i="17"/>
  <c r="H500" i="17"/>
  <c r="K499" i="17"/>
  <c r="J499" i="17"/>
  <c r="I499" i="17"/>
  <c r="H499" i="17"/>
  <c r="K498" i="17"/>
  <c r="J498" i="17"/>
  <c r="I498" i="17"/>
  <c r="H498" i="17"/>
  <c r="K497" i="17"/>
  <c r="J497" i="17"/>
  <c r="I497" i="17"/>
  <c r="H497" i="17"/>
  <c r="K496" i="17"/>
  <c r="J496" i="17"/>
  <c r="I496" i="17"/>
  <c r="H496" i="17"/>
  <c r="K495" i="17"/>
  <c r="J495" i="17"/>
  <c r="I495" i="17"/>
  <c r="H495" i="17"/>
  <c r="K494" i="17"/>
  <c r="J494" i="17"/>
  <c r="I494" i="17"/>
  <c r="H494" i="17"/>
  <c r="K493" i="17"/>
  <c r="J493" i="17"/>
  <c r="I493" i="17"/>
  <c r="H493" i="17"/>
  <c r="K492" i="17"/>
  <c r="J492" i="17"/>
  <c r="I492" i="17"/>
  <c r="H492" i="17"/>
  <c r="K491" i="17"/>
  <c r="J491" i="17"/>
  <c r="I491" i="17"/>
  <c r="H491" i="17"/>
  <c r="K490" i="17"/>
  <c r="J490" i="17"/>
  <c r="I490" i="17"/>
  <c r="H490" i="17"/>
  <c r="K489" i="17"/>
  <c r="J489" i="17"/>
  <c r="I489" i="17"/>
  <c r="H489" i="17"/>
  <c r="K488" i="17"/>
  <c r="J488" i="17"/>
  <c r="I488" i="17"/>
  <c r="H488" i="17"/>
  <c r="K487" i="17"/>
  <c r="J487" i="17"/>
  <c r="I487" i="17"/>
  <c r="H487" i="17"/>
  <c r="K486" i="17"/>
  <c r="J486" i="17"/>
  <c r="I486" i="17"/>
  <c r="H486" i="17"/>
  <c r="K485" i="17"/>
  <c r="J485" i="17"/>
  <c r="I485" i="17"/>
  <c r="H485" i="17"/>
  <c r="K484" i="17"/>
  <c r="J484" i="17"/>
  <c r="I484" i="17"/>
  <c r="H484" i="17"/>
  <c r="K483" i="17"/>
  <c r="J483" i="17"/>
  <c r="I483" i="17"/>
  <c r="H483" i="17"/>
  <c r="K482" i="17"/>
  <c r="J482" i="17"/>
  <c r="I482" i="17"/>
  <c r="H482" i="17"/>
  <c r="K481" i="17"/>
  <c r="J481" i="17"/>
  <c r="I481" i="17"/>
  <c r="H481" i="17"/>
  <c r="J480" i="17"/>
  <c r="K480" i="17" s="1"/>
  <c r="M480" i="17" s="1"/>
  <c r="I480" i="17"/>
  <c r="H480" i="17"/>
  <c r="J479" i="17"/>
  <c r="K479" i="17" s="1"/>
  <c r="I479" i="17"/>
  <c r="H479" i="17"/>
  <c r="J478" i="17"/>
  <c r="K478" i="17" s="1"/>
  <c r="I478" i="17"/>
  <c r="H478" i="17"/>
  <c r="J477" i="17"/>
  <c r="K477" i="17" s="1"/>
  <c r="I477" i="17"/>
  <c r="H477" i="17"/>
  <c r="J476" i="17"/>
  <c r="K476" i="17" s="1"/>
  <c r="I476" i="17"/>
  <c r="H476" i="17"/>
  <c r="J475" i="17"/>
  <c r="K475" i="17" s="1"/>
  <c r="I475" i="17"/>
  <c r="H475" i="17"/>
  <c r="J474" i="17"/>
  <c r="K474" i="17" s="1"/>
  <c r="I474" i="17"/>
  <c r="H474" i="17"/>
  <c r="J473" i="17"/>
  <c r="K473" i="17" s="1"/>
  <c r="I473" i="17"/>
  <c r="H473" i="17"/>
  <c r="J472" i="17"/>
  <c r="K472" i="17" s="1"/>
  <c r="I472" i="17"/>
  <c r="H472" i="17"/>
  <c r="J471" i="17"/>
  <c r="K471" i="17" s="1"/>
  <c r="I471" i="17"/>
  <c r="H471" i="17"/>
  <c r="J470" i="17"/>
  <c r="K470" i="17" s="1"/>
  <c r="I470" i="17"/>
  <c r="H470" i="17"/>
  <c r="J469" i="17"/>
  <c r="K469" i="17" s="1"/>
  <c r="I469" i="17"/>
  <c r="H469" i="17"/>
  <c r="J468" i="17"/>
  <c r="K468" i="17" s="1"/>
  <c r="I468" i="17"/>
  <c r="H468" i="17"/>
  <c r="J467" i="17"/>
  <c r="K467" i="17" s="1"/>
  <c r="I467" i="17"/>
  <c r="H467" i="17"/>
  <c r="J466" i="17"/>
  <c r="K466" i="17" s="1"/>
  <c r="I466" i="17"/>
  <c r="H466" i="17"/>
  <c r="J465" i="17"/>
  <c r="K465" i="17" s="1"/>
  <c r="I465" i="17"/>
  <c r="H465" i="17"/>
  <c r="J464" i="17"/>
  <c r="K464" i="17" s="1"/>
  <c r="I464" i="17"/>
  <c r="H464" i="17"/>
  <c r="J463" i="17"/>
  <c r="K463" i="17" s="1"/>
  <c r="I463" i="17"/>
  <c r="H463" i="17"/>
  <c r="J462" i="17"/>
  <c r="K462" i="17" s="1"/>
  <c r="I462" i="17"/>
  <c r="H462" i="17"/>
  <c r="J461" i="17"/>
  <c r="K461" i="17" s="1"/>
  <c r="I461" i="17"/>
  <c r="H461" i="17"/>
  <c r="J460" i="17"/>
  <c r="K460" i="17" s="1"/>
  <c r="I460" i="17"/>
  <c r="H460" i="17"/>
  <c r="J459" i="17"/>
  <c r="K459" i="17" s="1"/>
  <c r="I459" i="17"/>
  <c r="H459" i="17"/>
  <c r="J458" i="17"/>
  <c r="K458" i="17" s="1"/>
  <c r="I458" i="17"/>
  <c r="H458" i="17"/>
  <c r="J457" i="17"/>
  <c r="K457" i="17" s="1"/>
  <c r="I457" i="17"/>
  <c r="H457" i="17"/>
  <c r="J456" i="17"/>
  <c r="K456" i="17" s="1"/>
  <c r="I456" i="17"/>
  <c r="H456" i="17"/>
  <c r="J455" i="17"/>
  <c r="K455" i="17" s="1"/>
  <c r="I455" i="17"/>
  <c r="H455" i="17"/>
  <c r="J454" i="17"/>
  <c r="K454" i="17" s="1"/>
  <c r="M454" i="17" s="1"/>
  <c r="I454" i="17"/>
  <c r="H454" i="17"/>
  <c r="J453" i="17"/>
  <c r="K453" i="17" s="1"/>
  <c r="I453" i="17"/>
  <c r="H453" i="17"/>
  <c r="J452" i="17"/>
  <c r="K452" i="17" s="1"/>
  <c r="I452" i="17"/>
  <c r="H452" i="17"/>
  <c r="J451" i="17"/>
  <c r="K451" i="17" s="1"/>
  <c r="M451" i="17" s="1"/>
  <c r="I451" i="17"/>
  <c r="H451" i="17"/>
  <c r="J450" i="17"/>
  <c r="K450" i="17" s="1"/>
  <c r="I450" i="17"/>
  <c r="H450" i="17"/>
  <c r="J449" i="17"/>
  <c r="K449" i="17" s="1"/>
  <c r="I449" i="17"/>
  <c r="H449" i="17"/>
  <c r="J448" i="17"/>
  <c r="K448" i="17" s="1"/>
  <c r="I448" i="17"/>
  <c r="H448" i="17"/>
  <c r="J447" i="17"/>
  <c r="K447" i="17" s="1"/>
  <c r="I447" i="17"/>
  <c r="H447" i="17"/>
  <c r="J446" i="17"/>
  <c r="K446" i="17" s="1"/>
  <c r="I446" i="17"/>
  <c r="H446" i="17"/>
  <c r="J445" i="17"/>
  <c r="K445" i="17" s="1"/>
  <c r="I445" i="17"/>
  <c r="H445" i="17"/>
  <c r="J444" i="17"/>
  <c r="K444" i="17" s="1"/>
  <c r="I444" i="17"/>
  <c r="H444" i="17"/>
  <c r="J443" i="17"/>
  <c r="K443" i="17" s="1"/>
  <c r="I443" i="17"/>
  <c r="H443" i="17"/>
  <c r="J442" i="17"/>
  <c r="K442" i="17" s="1"/>
  <c r="I442" i="17"/>
  <c r="H442" i="17"/>
  <c r="J441" i="17"/>
  <c r="K441" i="17" s="1"/>
  <c r="I441" i="17"/>
  <c r="H441" i="17"/>
  <c r="J440" i="17"/>
  <c r="K440" i="17" s="1"/>
  <c r="I440" i="17"/>
  <c r="H440" i="17"/>
  <c r="J439" i="17"/>
  <c r="K439" i="17" s="1"/>
  <c r="I439" i="17"/>
  <c r="H439" i="17"/>
  <c r="K438" i="17"/>
  <c r="M438" i="17" s="1"/>
  <c r="J438" i="17"/>
  <c r="I438" i="17"/>
  <c r="H438" i="17"/>
  <c r="K437" i="17"/>
  <c r="J437" i="17"/>
  <c r="I437" i="17"/>
  <c r="H437" i="17"/>
  <c r="K436" i="17"/>
  <c r="J436" i="17"/>
  <c r="I436" i="17"/>
  <c r="H436" i="17"/>
  <c r="K435" i="17"/>
  <c r="J435" i="17"/>
  <c r="I435" i="17"/>
  <c r="H435" i="17"/>
  <c r="K434" i="17"/>
  <c r="J434" i="17"/>
  <c r="I434" i="17"/>
  <c r="H434" i="17"/>
  <c r="K433" i="17"/>
  <c r="J433" i="17"/>
  <c r="I433" i="17"/>
  <c r="H433" i="17"/>
  <c r="K432" i="17"/>
  <c r="J432" i="17"/>
  <c r="I432" i="17"/>
  <c r="H432" i="17"/>
  <c r="K431" i="17"/>
  <c r="J431" i="17"/>
  <c r="I431" i="17"/>
  <c r="H431" i="17"/>
  <c r="K430" i="17"/>
  <c r="J430" i="17"/>
  <c r="I430" i="17"/>
  <c r="H430" i="17"/>
  <c r="K429" i="17"/>
  <c r="J429" i="17"/>
  <c r="I429" i="17"/>
  <c r="H429" i="17"/>
  <c r="K428" i="17"/>
  <c r="J428" i="17"/>
  <c r="I428" i="17"/>
  <c r="H428" i="17"/>
  <c r="K427" i="17"/>
  <c r="J427" i="17"/>
  <c r="I427" i="17"/>
  <c r="H427" i="17"/>
  <c r="K426" i="17"/>
  <c r="J426" i="17"/>
  <c r="I426" i="17"/>
  <c r="H426" i="17"/>
  <c r="K425" i="17"/>
  <c r="J425" i="17"/>
  <c r="I425" i="17"/>
  <c r="H425" i="17"/>
  <c r="K424" i="17"/>
  <c r="J424" i="17"/>
  <c r="I424" i="17"/>
  <c r="H424" i="17"/>
  <c r="K423" i="17"/>
  <c r="J423" i="17"/>
  <c r="I423" i="17"/>
  <c r="H423" i="17"/>
  <c r="K422" i="17"/>
  <c r="J422" i="17"/>
  <c r="I422" i="17"/>
  <c r="H422" i="17"/>
  <c r="K421" i="17"/>
  <c r="J421" i="17"/>
  <c r="I421" i="17"/>
  <c r="H421" i="17"/>
  <c r="K420" i="17"/>
  <c r="J420" i="17"/>
  <c r="I420" i="17"/>
  <c r="H420" i="17"/>
  <c r="K419" i="17"/>
  <c r="J419" i="17"/>
  <c r="I419" i="17"/>
  <c r="H419" i="17"/>
  <c r="J418" i="17"/>
  <c r="K418" i="17" s="1"/>
  <c r="M418" i="17" s="1"/>
  <c r="I418" i="17"/>
  <c r="H418" i="17"/>
  <c r="J417" i="17"/>
  <c r="K417" i="17" s="1"/>
  <c r="M417" i="17" s="1"/>
  <c r="I417" i="17"/>
  <c r="H417" i="17"/>
  <c r="J416" i="17"/>
  <c r="K416" i="17" s="1"/>
  <c r="I416" i="17"/>
  <c r="H416" i="17"/>
  <c r="J415" i="17"/>
  <c r="K415" i="17" s="1"/>
  <c r="I415" i="17"/>
  <c r="H415" i="17"/>
  <c r="J414" i="17"/>
  <c r="K414" i="17" s="1"/>
  <c r="I414" i="17"/>
  <c r="H414" i="17"/>
  <c r="J413" i="17"/>
  <c r="K413" i="17" s="1"/>
  <c r="I413" i="17"/>
  <c r="H413" i="17"/>
  <c r="J412" i="17"/>
  <c r="K412" i="17" s="1"/>
  <c r="I412" i="17"/>
  <c r="H412" i="17"/>
  <c r="J411" i="17"/>
  <c r="K411" i="17" s="1"/>
  <c r="I411" i="17"/>
  <c r="H411" i="17"/>
  <c r="J410" i="17"/>
  <c r="K410" i="17" s="1"/>
  <c r="I410" i="17"/>
  <c r="H410" i="17"/>
  <c r="J409" i="17"/>
  <c r="K409" i="17" s="1"/>
  <c r="I409" i="17"/>
  <c r="H409" i="17"/>
  <c r="J408" i="17"/>
  <c r="K408" i="17" s="1"/>
  <c r="I408" i="17"/>
  <c r="H408" i="17"/>
  <c r="J407" i="17"/>
  <c r="K407" i="17" s="1"/>
  <c r="I407" i="17"/>
  <c r="H407" i="17"/>
  <c r="J406" i="17"/>
  <c r="K406" i="17" s="1"/>
  <c r="I406" i="17"/>
  <c r="H406" i="17"/>
  <c r="J405" i="17"/>
  <c r="K405" i="17" s="1"/>
  <c r="I405" i="17"/>
  <c r="H405" i="17"/>
  <c r="J404" i="17"/>
  <c r="K404" i="17" s="1"/>
  <c r="I404" i="17"/>
  <c r="H404" i="17"/>
  <c r="J403" i="17"/>
  <c r="K403" i="17" s="1"/>
  <c r="I403" i="17"/>
  <c r="H403" i="17"/>
  <c r="J402" i="17"/>
  <c r="K402" i="17" s="1"/>
  <c r="I402" i="17"/>
  <c r="H402" i="17"/>
  <c r="J401" i="17"/>
  <c r="K401" i="17" s="1"/>
  <c r="M401" i="17" s="1"/>
  <c r="I401" i="17"/>
  <c r="H401" i="17"/>
  <c r="J400" i="17"/>
  <c r="K400" i="17" s="1"/>
  <c r="I400" i="17"/>
  <c r="H400" i="17"/>
  <c r="J399" i="17"/>
  <c r="K399" i="17" s="1"/>
  <c r="I399" i="17"/>
  <c r="H399" i="17"/>
  <c r="J398" i="17"/>
  <c r="K398" i="17" s="1"/>
  <c r="I398" i="17"/>
  <c r="H398" i="17"/>
  <c r="J397" i="17"/>
  <c r="K397" i="17" s="1"/>
  <c r="I397" i="17"/>
  <c r="H397" i="17"/>
  <c r="J396" i="17"/>
  <c r="K396" i="17" s="1"/>
  <c r="I396" i="17"/>
  <c r="H396" i="17"/>
  <c r="J395" i="17"/>
  <c r="K395" i="17" s="1"/>
  <c r="I395" i="17"/>
  <c r="H395" i="17"/>
  <c r="J394" i="17"/>
  <c r="K394" i="17" s="1"/>
  <c r="I394" i="17"/>
  <c r="H394" i="17"/>
  <c r="J393" i="17"/>
  <c r="K393" i="17" s="1"/>
  <c r="I393" i="17"/>
  <c r="H393" i="17"/>
  <c r="J392" i="17"/>
  <c r="K392" i="17" s="1"/>
  <c r="I392" i="17"/>
  <c r="H392" i="17"/>
  <c r="J391" i="17"/>
  <c r="K391" i="17" s="1"/>
  <c r="I391" i="17"/>
  <c r="H391" i="17"/>
  <c r="K390" i="17"/>
  <c r="M390" i="17" s="1"/>
  <c r="J390" i="17"/>
  <c r="I390" i="17"/>
  <c r="H390" i="17"/>
  <c r="K389" i="17"/>
  <c r="J389" i="17"/>
  <c r="I389" i="17"/>
  <c r="H389" i="17"/>
  <c r="K388" i="17"/>
  <c r="J388" i="17"/>
  <c r="I388" i="17"/>
  <c r="H388" i="17"/>
  <c r="K387" i="17"/>
  <c r="J387" i="17"/>
  <c r="I387" i="17"/>
  <c r="H387" i="17"/>
  <c r="K386" i="17"/>
  <c r="J386" i="17"/>
  <c r="I386" i="17"/>
  <c r="H386" i="17"/>
  <c r="K385" i="17"/>
  <c r="J385" i="17"/>
  <c r="I385" i="17"/>
  <c r="H385" i="17"/>
  <c r="K384" i="17"/>
  <c r="J384" i="17"/>
  <c r="I384" i="17"/>
  <c r="H384" i="17"/>
  <c r="K383" i="17"/>
  <c r="J383" i="17"/>
  <c r="I383" i="17"/>
  <c r="H383" i="17"/>
  <c r="K382" i="17"/>
  <c r="J382" i="17"/>
  <c r="I382" i="17"/>
  <c r="H382" i="17"/>
  <c r="K381" i="17"/>
  <c r="J381" i="17"/>
  <c r="I381" i="17"/>
  <c r="H381" i="17"/>
  <c r="K380" i="17"/>
  <c r="J380" i="17"/>
  <c r="I380" i="17"/>
  <c r="H380" i="17"/>
  <c r="K379" i="17"/>
  <c r="J379" i="17"/>
  <c r="I379" i="17"/>
  <c r="H379" i="17"/>
  <c r="K378" i="17"/>
  <c r="J378" i="17"/>
  <c r="I378" i="17"/>
  <c r="H378" i="17"/>
  <c r="K377" i="17"/>
  <c r="J377" i="17"/>
  <c r="I377" i="17"/>
  <c r="H377" i="17"/>
  <c r="K376" i="17"/>
  <c r="J376" i="17"/>
  <c r="I376" i="17"/>
  <c r="H376" i="17"/>
  <c r="K375" i="17"/>
  <c r="J375" i="17"/>
  <c r="I375" i="17"/>
  <c r="H375" i="17"/>
  <c r="K374" i="17"/>
  <c r="J374" i="17"/>
  <c r="I374" i="17"/>
  <c r="H374" i="17"/>
  <c r="K373" i="17"/>
  <c r="J373" i="17"/>
  <c r="I373" i="17"/>
  <c r="H373" i="17"/>
  <c r="K372" i="17"/>
  <c r="J372" i="17"/>
  <c r="I372" i="17"/>
  <c r="H372" i="17"/>
  <c r="K371" i="17"/>
  <c r="J371" i="17"/>
  <c r="I371" i="17"/>
  <c r="H371" i="17"/>
  <c r="K370" i="17"/>
  <c r="J370" i="17"/>
  <c r="I370" i="17"/>
  <c r="H370" i="17"/>
  <c r="K369" i="17"/>
  <c r="J369" i="17"/>
  <c r="I369" i="17"/>
  <c r="H369" i="17"/>
  <c r="K368" i="17"/>
  <c r="J368" i="17"/>
  <c r="I368" i="17"/>
  <c r="H368" i="17"/>
  <c r="K367" i="17"/>
  <c r="J367" i="17"/>
  <c r="I367" i="17"/>
  <c r="H367" i="17"/>
  <c r="K366" i="17"/>
  <c r="J366" i="17"/>
  <c r="I366" i="17"/>
  <c r="H366" i="17"/>
  <c r="K365" i="17"/>
  <c r="J365" i="17"/>
  <c r="I365" i="17"/>
  <c r="H365" i="17"/>
  <c r="K364" i="17"/>
  <c r="J364" i="17"/>
  <c r="I364" i="17"/>
  <c r="H364" i="17"/>
  <c r="K363" i="17"/>
  <c r="J363" i="17"/>
  <c r="I363" i="17"/>
  <c r="H363" i="17"/>
  <c r="K362" i="17"/>
  <c r="J362" i="17"/>
  <c r="I362" i="17"/>
  <c r="H362" i="17"/>
  <c r="K361" i="17"/>
  <c r="J361" i="17"/>
  <c r="I361" i="17"/>
  <c r="H361" i="17"/>
  <c r="K360" i="17"/>
  <c r="J360" i="17"/>
  <c r="I360" i="17"/>
  <c r="H360" i="17"/>
  <c r="K359" i="17"/>
  <c r="J359" i="17"/>
  <c r="I359" i="17"/>
  <c r="H359" i="17"/>
  <c r="K358" i="17"/>
  <c r="J358" i="17"/>
  <c r="I358" i="17"/>
  <c r="H358" i="17"/>
  <c r="K357" i="17"/>
  <c r="J357" i="17"/>
  <c r="I357" i="17"/>
  <c r="H357" i="17"/>
  <c r="K356" i="17"/>
  <c r="J356" i="17"/>
  <c r="I356" i="17"/>
  <c r="H356" i="17"/>
  <c r="K355" i="17"/>
  <c r="J355" i="17"/>
  <c r="I355" i="17"/>
  <c r="H355" i="17"/>
  <c r="K354" i="17"/>
  <c r="J354" i="17"/>
  <c r="I354" i="17"/>
  <c r="H354" i="17"/>
  <c r="K353" i="17"/>
  <c r="J353" i="17"/>
  <c r="I353" i="17"/>
  <c r="H353" i="17"/>
  <c r="K352" i="17"/>
  <c r="J352" i="17"/>
  <c r="I352" i="17"/>
  <c r="H352" i="17"/>
  <c r="K351" i="17"/>
  <c r="J351" i="17"/>
  <c r="I351" i="17"/>
  <c r="H351" i="17"/>
  <c r="K350" i="17"/>
  <c r="J350" i="17"/>
  <c r="I350" i="17"/>
  <c r="H350" i="17"/>
  <c r="K349" i="17"/>
  <c r="J349" i="17"/>
  <c r="I349" i="17"/>
  <c r="H349" i="17"/>
  <c r="K348" i="17"/>
  <c r="J348" i="17"/>
  <c r="I348" i="17"/>
  <c r="H348" i="17"/>
  <c r="K347" i="17"/>
  <c r="J347" i="17"/>
  <c r="I347" i="17"/>
  <c r="H347" i="17"/>
  <c r="K346" i="17"/>
  <c r="J346" i="17"/>
  <c r="I346" i="17"/>
  <c r="H346" i="17"/>
  <c r="K345" i="17"/>
  <c r="J345" i="17"/>
  <c r="I345" i="17"/>
  <c r="H345" i="17"/>
  <c r="K344" i="17"/>
  <c r="J344" i="17"/>
  <c r="I344" i="17"/>
  <c r="H344" i="17"/>
  <c r="K343" i="17"/>
  <c r="J343" i="17"/>
  <c r="I343" i="17"/>
  <c r="H343" i="17"/>
  <c r="K342" i="17"/>
  <c r="J342" i="17"/>
  <c r="I342" i="17"/>
  <c r="H342" i="17"/>
  <c r="K341" i="17"/>
  <c r="J341" i="17"/>
  <c r="I341" i="17"/>
  <c r="H341" i="17"/>
  <c r="K340" i="17"/>
  <c r="J340" i="17"/>
  <c r="I340" i="17"/>
  <c r="H340" i="17"/>
  <c r="K339" i="17"/>
  <c r="J339" i="17"/>
  <c r="I339" i="17"/>
  <c r="H339" i="17"/>
  <c r="K338" i="17"/>
  <c r="J338" i="17"/>
  <c r="I338" i="17"/>
  <c r="H338" i="17"/>
  <c r="K337" i="17"/>
  <c r="J337" i="17"/>
  <c r="I337" i="17"/>
  <c r="H337" i="17"/>
  <c r="K336" i="17"/>
  <c r="J336" i="17"/>
  <c r="I336" i="17"/>
  <c r="H336" i="17"/>
  <c r="K335" i="17"/>
  <c r="J335" i="17"/>
  <c r="I335" i="17"/>
  <c r="H335" i="17"/>
  <c r="K334" i="17"/>
  <c r="J334" i="17"/>
  <c r="I334" i="17"/>
  <c r="H334" i="17"/>
  <c r="K333" i="17"/>
  <c r="J333" i="17"/>
  <c r="I333" i="17"/>
  <c r="H333" i="17"/>
  <c r="K332" i="17"/>
  <c r="J332" i="17"/>
  <c r="I332" i="17"/>
  <c r="H332" i="17"/>
  <c r="K331" i="17"/>
  <c r="J331" i="17"/>
  <c r="I331" i="17"/>
  <c r="H331" i="17"/>
  <c r="K330" i="17"/>
  <c r="J330" i="17"/>
  <c r="I330" i="17"/>
  <c r="H330" i="17"/>
  <c r="K329" i="17"/>
  <c r="J329" i="17"/>
  <c r="I329" i="17"/>
  <c r="H329" i="17"/>
  <c r="K328" i="17"/>
  <c r="J328" i="17"/>
  <c r="I328" i="17"/>
  <c r="H328" i="17"/>
  <c r="K327" i="17"/>
  <c r="J327" i="17"/>
  <c r="I327" i="17"/>
  <c r="H327" i="17"/>
  <c r="K326" i="17"/>
  <c r="J326" i="17"/>
  <c r="I326" i="17"/>
  <c r="H326" i="17"/>
  <c r="K325" i="17"/>
  <c r="J325" i="17"/>
  <c r="I325" i="17"/>
  <c r="H325" i="17"/>
  <c r="K324" i="17"/>
  <c r="J324" i="17"/>
  <c r="I324" i="17"/>
  <c r="H324" i="17"/>
  <c r="K323" i="17"/>
  <c r="J323" i="17"/>
  <c r="I323" i="17"/>
  <c r="H323" i="17"/>
  <c r="K322" i="17"/>
  <c r="J322" i="17"/>
  <c r="I322" i="17"/>
  <c r="H322" i="17"/>
  <c r="K321" i="17"/>
  <c r="J321" i="17"/>
  <c r="I321" i="17"/>
  <c r="H321" i="17"/>
  <c r="K320" i="17"/>
  <c r="J320" i="17"/>
  <c r="I320" i="17"/>
  <c r="H320" i="17"/>
  <c r="K319" i="17"/>
  <c r="J319" i="17"/>
  <c r="I319" i="17"/>
  <c r="H319" i="17"/>
  <c r="K318" i="17"/>
  <c r="J318" i="17"/>
  <c r="I318" i="17"/>
  <c r="H318" i="17"/>
  <c r="K317" i="17"/>
  <c r="J317" i="17"/>
  <c r="I317" i="17"/>
  <c r="H317" i="17"/>
  <c r="K316" i="17"/>
  <c r="J316" i="17"/>
  <c r="I316" i="17"/>
  <c r="H316" i="17"/>
  <c r="K315" i="17"/>
  <c r="J315" i="17"/>
  <c r="I315" i="17"/>
  <c r="H315" i="17"/>
  <c r="K314" i="17"/>
  <c r="J314" i="17"/>
  <c r="I314" i="17"/>
  <c r="H314" i="17"/>
  <c r="K313" i="17"/>
  <c r="J313" i="17"/>
  <c r="I313" i="17"/>
  <c r="H313" i="17"/>
  <c r="J312" i="17"/>
  <c r="K312" i="17" s="1"/>
  <c r="M312" i="17" s="1"/>
  <c r="I312" i="17"/>
  <c r="H312" i="17"/>
  <c r="J311" i="17"/>
  <c r="K311" i="17" s="1"/>
  <c r="M311" i="17" s="1"/>
  <c r="I311" i="17"/>
  <c r="H311" i="17"/>
  <c r="J310" i="17"/>
  <c r="K310" i="17" s="1"/>
  <c r="I310" i="17"/>
  <c r="H310" i="17"/>
  <c r="J309" i="17"/>
  <c r="K309" i="17" s="1"/>
  <c r="I309" i="17"/>
  <c r="H309" i="17"/>
  <c r="J308" i="17"/>
  <c r="K308" i="17" s="1"/>
  <c r="I308" i="17"/>
  <c r="H308" i="17"/>
  <c r="J307" i="17"/>
  <c r="K307" i="17" s="1"/>
  <c r="I307" i="17"/>
  <c r="H307" i="17"/>
  <c r="J306" i="17"/>
  <c r="K306" i="17" s="1"/>
  <c r="I306" i="17"/>
  <c r="H306" i="17"/>
  <c r="J305" i="17"/>
  <c r="K305" i="17" s="1"/>
  <c r="I305" i="17"/>
  <c r="H305" i="17"/>
  <c r="J304" i="17"/>
  <c r="K304" i="17" s="1"/>
  <c r="I304" i="17"/>
  <c r="H304" i="17"/>
  <c r="J303" i="17"/>
  <c r="K303" i="17" s="1"/>
  <c r="I303" i="17"/>
  <c r="H303" i="17"/>
  <c r="J302" i="17"/>
  <c r="K302" i="17" s="1"/>
  <c r="I302" i="17"/>
  <c r="H302" i="17"/>
  <c r="J301" i="17"/>
  <c r="K301" i="17" s="1"/>
  <c r="I301" i="17"/>
  <c r="H301" i="17"/>
  <c r="J300" i="17"/>
  <c r="K300" i="17" s="1"/>
  <c r="I300" i="17"/>
  <c r="H300" i="17"/>
  <c r="J299" i="17"/>
  <c r="K299" i="17" s="1"/>
  <c r="I299" i="17"/>
  <c r="H299" i="17"/>
  <c r="J298" i="17"/>
  <c r="K298" i="17" s="1"/>
  <c r="I298" i="17"/>
  <c r="H298" i="17"/>
  <c r="J297" i="17"/>
  <c r="K297" i="17" s="1"/>
  <c r="I297" i="17"/>
  <c r="H297" i="17"/>
  <c r="J296" i="17"/>
  <c r="K296" i="17" s="1"/>
  <c r="I296" i="17"/>
  <c r="H296" i="17"/>
  <c r="J295" i="17"/>
  <c r="K295" i="17" s="1"/>
  <c r="I295" i="17"/>
  <c r="H295" i="17"/>
  <c r="J294" i="17"/>
  <c r="K294" i="17" s="1"/>
  <c r="I294" i="17"/>
  <c r="H294" i="17"/>
  <c r="J293" i="17"/>
  <c r="K293" i="17" s="1"/>
  <c r="I293" i="17"/>
  <c r="H293" i="17"/>
  <c r="J292" i="17"/>
  <c r="K292" i="17" s="1"/>
  <c r="I292" i="17"/>
  <c r="H292" i="17"/>
  <c r="J291" i="17"/>
  <c r="K291" i="17" s="1"/>
  <c r="I291" i="17"/>
  <c r="H291" i="17"/>
  <c r="J290" i="17"/>
  <c r="K290" i="17" s="1"/>
  <c r="I290" i="17"/>
  <c r="H290" i="17"/>
  <c r="J289" i="17"/>
  <c r="K289" i="17" s="1"/>
  <c r="I289" i="17"/>
  <c r="H289" i="17"/>
  <c r="J288" i="17"/>
  <c r="K288" i="17" s="1"/>
  <c r="I288" i="17"/>
  <c r="H288" i="17"/>
  <c r="J287" i="17"/>
  <c r="K287" i="17" s="1"/>
  <c r="I287" i="17"/>
  <c r="H287" i="17"/>
  <c r="J286" i="17"/>
  <c r="K286" i="17" s="1"/>
  <c r="I286" i="17"/>
  <c r="H286" i="17"/>
  <c r="J285" i="17"/>
  <c r="K285" i="17" s="1"/>
  <c r="I285" i="17"/>
  <c r="H285" i="17"/>
  <c r="J284" i="17"/>
  <c r="K284" i="17" s="1"/>
  <c r="I284" i="17"/>
  <c r="H284" i="17"/>
  <c r="J283" i="17"/>
  <c r="K283" i="17" s="1"/>
  <c r="I283" i="17"/>
  <c r="H283" i="17"/>
  <c r="J282" i="17"/>
  <c r="K282" i="17" s="1"/>
  <c r="I282" i="17"/>
  <c r="H282" i="17"/>
  <c r="J281" i="17"/>
  <c r="K281" i="17" s="1"/>
  <c r="I281" i="17"/>
  <c r="H281" i="17"/>
  <c r="J280" i="17"/>
  <c r="K280" i="17" s="1"/>
  <c r="I280" i="17"/>
  <c r="H280" i="17"/>
  <c r="J279" i="17"/>
  <c r="K279" i="17" s="1"/>
  <c r="I279" i="17"/>
  <c r="H279" i="17"/>
  <c r="J278" i="17"/>
  <c r="K278" i="17" s="1"/>
  <c r="I278" i="17"/>
  <c r="H278" i="17"/>
  <c r="J277" i="17"/>
  <c r="K277" i="17" s="1"/>
  <c r="I277" i="17"/>
  <c r="H277" i="17"/>
  <c r="J276" i="17"/>
  <c r="K276" i="17" s="1"/>
  <c r="I276" i="17"/>
  <c r="H276" i="17"/>
  <c r="J275" i="17"/>
  <c r="K275" i="17" s="1"/>
  <c r="I275" i="17"/>
  <c r="H275" i="17"/>
  <c r="J274" i="17"/>
  <c r="K274" i="17" s="1"/>
  <c r="I274" i="17"/>
  <c r="H274" i="17"/>
  <c r="J273" i="17"/>
  <c r="K273" i="17" s="1"/>
  <c r="I273" i="17"/>
  <c r="H273" i="17"/>
  <c r="J272" i="17"/>
  <c r="K272" i="17" s="1"/>
  <c r="I272" i="17"/>
  <c r="H272" i="17"/>
  <c r="J271" i="17"/>
  <c r="K271" i="17" s="1"/>
  <c r="I271" i="17"/>
  <c r="H271" i="17"/>
  <c r="J270" i="17"/>
  <c r="K270" i="17" s="1"/>
  <c r="I270" i="17"/>
  <c r="H270" i="17"/>
  <c r="J269" i="17"/>
  <c r="K269" i="17" s="1"/>
  <c r="I269" i="17"/>
  <c r="H269" i="17"/>
  <c r="J268" i="17"/>
  <c r="K268" i="17" s="1"/>
  <c r="I268" i="17"/>
  <c r="H268" i="17"/>
  <c r="J267" i="17"/>
  <c r="K267" i="17" s="1"/>
  <c r="M267" i="17" s="1"/>
  <c r="I267" i="17"/>
  <c r="H267" i="17"/>
  <c r="J266" i="17"/>
  <c r="K266" i="17" s="1"/>
  <c r="I266" i="17"/>
  <c r="H266" i="17"/>
  <c r="J265" i="17"/>
  <c r="K265" i="17" s="1"/>
  <c r="I265" i="17"/>
  <c r="H265" i="17"/>
  <c r="J264" i="17"/>
  <c r="K264" i="17" s="1"/>
  <c r="I264" i="17"/>
  <c r="H264" i="17"/>
  <c r="J263" i="17"/>
  <c r="K263" i="17" s="1"/>
  <c r="I263" i="17"/>
  <c r="H263" i="17"/>
  <c r="J262" i="17"/>
  <c r="K262" i="17" s="1"/>
  <c r="I262" i="17"/>
  <c r="H262" i="17"/>
  <c r="J261" i="17"/>
  <c r="K261" i="17" s="1"/>
  <c r="I261" i="17"/>
  <c r="H261" i="17"/>
  <c r="J260" i="17"/>
  <c r="K260" i="17" s="1"/>
  <c r="I260" i="17"/>
  <c r="H260" i="17"/>
  <c r="J259" i="17"/>
  <c r="K259" i="17" s="1"/>
  <c r="I259" i="17"/>
  <c r="H259" i="17"/>
  <c r="J258" i="17"/>
  <c r="K258" i="17" s="1"/>
  <c r="I258" i="17"/>
  <c r="H258" i="17"/>
  <c r="J257" i="17"/>
  <c r="K257" i="17" s="1"/>
  <c r="I257" i="17"/>
  <c r="H257" i="17"/>
  <c r="J256" i="17"/>
  <c r="K256" i="17" s="1"/>
  <c r="I256" i="17"/>
  <c r="H256" i="17"/>
  <c r="J255" i="17"/>
  <c r="K255" i="17" s="1"/>
  <c r="I255" i="17"/>
  <c r="H255" i="17"/>
  <c r="J254" i="17"/>
  <c r="K254" i="17" s="1"/>
  <c r="I254" i="17"/>
  <c r="H254" i="17"/>
  <c r="K253" i="17"/>
  <c r="M253" i="17" s="1"/>
  <c r="J253" i="17"/>
  <c r="I253" i="17"/>
  <c r="H253" i="17"/>
  <c r="K252" i="17"/>
  <c r="J252" i="17"/>
  <c r="I252" i="17"/>
  <c r="H252" i="17"/>
  <c r="K251" i="17"/>
  <c r="J251" i="17"/>
  <c r="I251" i="17"/>
  <c r="H251" i="17"/>
  <c r="K250" i="17"/>
  <c r="J250" i="17"/>
  <c r="I250" i="17"/>
  <c r="H250" i="17"/>
  <c r="K249" i="17"/>
  <c r="J249" i="17"/>
  <c r="I249" i="17"/>
  <c r="H249" i="17"/>
  <c r="K248" i="17"/>
  <c r="J248" i="17"/>
  <c r="I248" i="17"/>
  <c r="H248" i="17"/>
  <c r="K247" i="17"/>
  <c r="J247" i="17"/>
  <c r="I247" i="17"/>
  <c r="H247" i="17"/>
  <c r="K246" i="17"/>
  <c r="J246" i="17"/>
  <c r="I246" i="17"/>
  <c r="H246" i="17"/>
  <c r="K245" i="17"/>
  <c r="J245" i="17"/>
  <c r="I245" i="17"/>
  <c r="H245" i="17"/>
  <c r="K244" i="17"/>
  <c r="J244" i="17"/>
  <c r="I244" i="17"/>
  <c r="H244" i="17"/>
  <c r="K243" i="17"/>
  <c r="J243" i="17"/>
  <c r="I243" i="17"/>
  <c r="H243" i="17"/>
  <c r="K242" i="17"/>
  <c r="J242" i="17"/>
  <c r="I242" i="17"/>
  <c r="H242" i="17"/>
  <c r="K241" i="17"/>
  <c r="J241" i="17"/>
  <c r="I241" i="17"/>
  <c r="H241" i="17"/>
  <c r="K240" i="17"/>
  <c r="J240" i="17"/>
  <c r="I240" i="17"/>
  <c r="H240" i="17"/>
  <c r="K239" i="17"/>
  <c r="J239" i="17"/>
  <c r="I239" i="17"/>
  <c r="H239" i="17"/>
  <c r="K238" i="17"/>
  <c r="J238" i="17"/>
  <c r="I238" i="17"/>
  <c r="H238" i="17"/>
  <c r="K237" i="17"/>
  <c r="J237" i="17"/>
  <c r="I237" i="17"/>
  <c r="H237" i="17"/>
  <c r="K236" i="17"/>
  <c r="J236" i="17"/>
  <c r="I236" i="17"/>
  <c r="H236" i="17"/>
  <c r="K235" i="17"/>
  <c r="J235" i="17"/>
  <c r="I235" i="17"/>
  <c r="H235" i="17"/>
  <c r="K234" i="17"/>
  <c r="J234" i="17"/>
  <c r="I234" i="17"/>
  <c r="H234" i="17"/>
  <c r="K233" i="17"/>
  <c r="J233" i="17"/>
  <c r="I233" i="17"/>
  <c r="H233" i="17"/>
  <c r="K232" i="17"/>
  <c r="J232" i="17"/>
  <c r="I232" i="17"/>
  <c r="H232" i="17"/>
  <c r="K231" i="17"/>
  <c r="J231" i="17"/>
  <c r="I231" i="17"/>
  <c r="H231" i="17"/>
  <c r="K230" i="17"/>
  <c r="J230" i="17"/>
  <c r="I230" i="17"/>
  <c r="H230" i="17"/>
  <c r="K229" i="17"/>
  <c r="J229" i="17"/>
  <c r="I229" i="17"/>
  <c r="H229" i="17"/>
  <c r="K228" i="17"/>
  <c r="J228" i="17"/>
  <c r="I228" i="17"/>
  <c r="H228" i="17"/>
  <c r="K227" i="17"/>
  <c r="J227" i="17"/>
  <c r="I227" i="17"/>
  <c r="H227" i="17"/>
  <c r="K226" i="17"/>
  <c r="J226" i="17"/>
  <c r="I226" i="17"/>
  <c r="H226" i="17"/>
  <c r="K225" i="17"/>
  <c r="J225" i="17"/>
  <c r="I225" i="17"/>
  <c r="H225" i="17"/>
  <c r="K224" i="17"/>
  <c r="J224" i="17"/>
  <c r="I224" i="17"/>
  <c r="H224" i="17"/>
  <c r="K223" i="17"/>
  <c r="J223" i="17"/>
  <c r="I223" i="17"/>
  <c r="H223" i="17"/>
  <c r="K222" i="17"/>
  <c r="J222" i="17"/>
  <c r="I222" i="17"/>
  <c r="H222" i="17"/>
  <c r="K221" i="17"/>
  <c r="J221" i="17"/>
  <c r="I221" i="17"/>
  <c r="H221" i="17"/>
  <c r="K220" i="17"/>
  <c r="J220" i="17"/>
  <c r="I220" i="17"/>
  <c r="H220" i="17"/>
  <c r="K219" i="17"/>
  <c r="J219" i="17"/>
  <c r="I219" i="17"/>
  <c r="H219" i="17"/>
  <c r="K218" i="17"/>
  <c r="J218" i="17"/>
  <c r="I218" i="17"/>
  <c r="H218" i="17"/>
  <c r="K217" i="17"/>
  <c r="J217" i="17"/>
  <c r="I217" i="17"/>
  <c r="H217" i="17"/>
  <c r="K216" i="17"/>
  <c r="J216" i="17"/>
  <c r="I216" i="17"/>
  <c r="H216" i="17"/>
  <c r="K215" i="17"/>
  <c r="J215" i="17"/>
  <c r="I215" i="17"/>
  <c r="H215" i="17"/>
  <c r="M214" i="17"/>
  <c r="J214" i="17"/>
  <c r="K214" i="17" s="1"/>
  <c r="I214" i="17"/>
  <c r="H214" i="17"/>
  <c r="J213" i="17"/>
  <c r="K213" i="17" s="1"/>
  <c r="I213" i="17"/>
  <c r="H213" i="17"/>
  <c r="J212" i="17"/>
  <c r="K212" i="17" s="1"/>
  <c r="I212" i="17"/>
  <c r="H212" i="17"/>
  <c r="J211" i="17"/>
  <c r="K211" i="17" s="1"/>
  <c r="I211" i="17"/>
  <c r="H211" i="17"/>
  <c r="J210" i="17"/>
  <c r="K210" i="17" s="1"/>
  <c r="I210" i="17"/>
  <c r="H210" i="17"/>
  <c r="J209" i="17"/>
  <c r="K209" i="17" s="1"/>
  <c r="I209" i="17"/>
  <c r="H209" i="17"/>
  <c r="J208" i="17"/>
  <c r="K208" i="17" s="1"/>
  <c r="I208" i="17"/>
  <c r="H208" i="17"/>
  <c r="J207" i="17"/>
  <c r="K207" i="17" s="1"/>
  <c r="I207" i="17"/>
  <c r="H207" i="17"/>
  <c r="J206" i="17"/>
  <c r="K206" i="17" s="1"/>
  <c r="I206" i="17"/>
  <c r="H206" i="17"/>
  <c r="J205" i="17"/>
  <c r="K205" i="17" s="1"/>
  <c r="I205" i="17"/>
  <c r="H205" i="17"/>
  <c r="J204" i="17"/>
  <c r="K204" i="17" s="1"/>
  <c r="I204" i="17"/>
  <c r="H204" i="17"/>
  <c r="J203" i="17"/>
  <c r="K203" i="17" s="1"/>
  <c r="M203" i="17" s="1"/>
  <c r="I203" i="17"/>
  <c r="H203" i="17"/>
  <c r="J202" i="17"/>
  <c r="K202" i="17" s="1"/>
  <c r="I202" i="17"/>
  <c r="H202" i="17"/>
  <c r="J201" i="17"/>
  <c r="K201" i="17" s="1"/>
  <c r="I201" i="17"/>
  <c r="H201" i="17"/>
  <c r="J200" i="17"/>
  <c r="K200" i="17" s="1"/>
  <c r="I200" i="17"/>
  <c r="H200" i="17"/>
  <c r="J199" i="17"/>
  <c r="K199" i="17" s="1"/>
  <c r="I199" i="17"/>
  <c r="H199" i="17"/>
  <c r="J198" i="17"/>
  <c r="K198" i="17" s="1"/>
  <c r="I198" i="17"/>
  <c r="H198" i="17"/>
  <c r="J197" i="17"/>
  <c r="K197" i="17" s="1"/>
  <c r="I197" i="17"/>
  <c r="H197" i="17"/>
  <c r="J196" i="17"/>
  <c r="K196" i="17" s="1"/>
  <c r="I196" i="17"/>
  <c r="H196" i="17"/>
  <c r="J195" i="17"/>
  <c r="K195" i="17" s="1"/>
  <c r="I195" i="17"/>
  <c r="H195" i="17"/>
  <c r="J194" i="17"/>
  <c r="K194" i="17" s="1"/>
  <c r="I194" i="17"/>
  <c r="H194" i="17"/>
  <c r="J193" i="17"/>
  <c r="K193" i="17" s="1"/>
  <c r="I193" i="17"/>
  <c r="H193" i="17"/>
  <c r="J192" i="17"/>
  <c r="K192" i="17" s="1"/>
  <c r="M192" i="17" s="1"/>
  <c r="I192" i="17"/>
  <c r="H192" i="17"/>
  <c r="K191" i="17"/>
  <c r="M191" i="17" s="1"/>
  <c r="J191" i="17"/>
  <c r="I191" i="17"/>
  <c r="H191" i="17"/>
  <c r="K190" i="17"/>
  <c r="J190" i="17"/>
  <c r="I190" i="17"/>
  <c r="H190" i="17"/>
  <c r="K189" i="17"/>
  <c r="J189" i="17"/>
  <c r="I189" i="17"/>
  <c r="H189" i="17"/>
  <c r="K188" i="17"/>
  <c r="J188" i="17"/>
  <c r="I188" i="17"/>
  <c r="H188" i="17"/>
  <c r="K187" i="17"/>
  <c r="J187" i="17"/>
  <c r="I187" i="17"/>
  <c r="H187" i="17"/>
  <c r="K186" i="17"/>
  <c r="J186" i="17"/>
  <c r="I186" i="17"/>
  <c r="H186" i="17"/>
  <c r="K185" i="17"/>
  <c r="J185" i="17"/>
  <c r="I185" i="17"/>
  <c r="H185" i="17"/>
  <c r="K184" i="17"/>
  <c r="J184" i="17"/>
  <c r="I184" i="17"/>
  <c r="H184" i="17"/>
  <c r="K183" i="17"/>
  <c r="J183" i="17"/>
  <c r="I183" i="17"/>
  <c r="H183" i="17"/>
  <c r="K182" i="17"/>
  <c r="J182" i="17"/>
  <c r="I182" i="17"/>
  <c r="H182" i="17"/>
  <c r="K181" i="17"/>
  <c r="J181" i="17"/>
  <c r="I181" i="17"/>
  <c r="H181" i="17"/>
  <c r="K180" i="17"/>
  <c r="J180" i="17"/>
  <c r="I180" i="17"/>
  <c r="H180" i="17"/>
  <c r="K179" i="17"/>
  <c r="J179" i="17"/>
  <c r="I179" i="17"/>
  <c r="H179" i="17"/>
  <c r="K178" i="17"/>
  <c r="J178" i="17"/>
  <c r="I178" i="17"/>
  <c r="H178" i="17"/>
  <c r="K177" i="17"/>
  <c r="J177" i="17"/>
  <c r="I177" i="17"/>
  <c r="H177" i="17"/>
  <c r="K176" i="17"/>
  <c r="J176" i="17"/>
  <c r="I176" i="17"/>
  <c r="H176" i="17"/>
  <c r="K175" i="17"/>
  <c r="J175" i="17"/>
  <c r="I175" i="17"/>
  <c r="H175" i="17"/>
  <c r="K174" i="17"/>
  <c r="J174" i="17"/>
  <c r="I174" i="17"/>
  <c r="H174" i="17"/>
  <c r="K173" i="17"/>
  <c r="J173" i="17"/>
  <c r="I173" i="17"/>
  <c r="H173" i="17"/>
  <c r="K172" i="17"/>
  <c r="J172" i="17"/>
  <c r="I172" i="17"/>
  <c r="H172" i="17"/>
  <c r="K171" i="17"/>
  <c r="J171" i="17"/>
  <c r="I171" i="17"/>
  <c r="H171" i="17"/>
  <c r="K170" i="17"/>
  <c r="J170" i="17"/>
  <c r="I170" i="17"/>
  <c r="H170" i="17"/>
  <c r="K169" i="17"/>
  <c r="J169" i="17"/>
  <c r="I169" i="17"/>
  <c r="H169" i="17"/>
  <c r="K168" i="17"/>
  <c r="J168" i="17"/>
  <c r="I168" i="17"/>
  <c r="H168" i="17"/>
  <c r="K167" i="17"/>
  <c r="J167" i="17"/>
  <c r="I167" i="17"/>
  <c r="H167" i="17"/>
  <c r="K166" i="17"/>
  <c r="J166" i="17"/>
  <c r="I166" i="17"/>
  <c r="H166" i="17"/>
  <c r="K165" i="17"/>
  <c r="J165" i="17"/>
  <c r="I165" i="17"/>
  <c r="H165" i="17"/>
  <c r="K164" i="17"/>
  <c r="J164" i="17"/>
  <c r="I164" i="17"/>
  <c r="H164" i="17"/>
  <c r="K163" i="17"/>
  <c r="J163" i="17"/>
  <c r="I163" i="17"/>
  <c r="H163" i="17"/>
  <c r="K162" i="17"/>
  <c r="J162" i="17"/>
  <c r="I162" i="17"/>
  <c r="H162" i="17"/>
  <c r="K161" i="17"/>
  <c r="J161" i="17"/>
  <c r="I161" i="17"/>
  <c r="H161" i="17"/>
  <c r="K160" i="17"/>
  <c r="J160" i="17"/>
  <c r="I160" i="17"/>
  <c r="H160" i="17"/>
  <c r="K159" i="17"/>
  <c r="J159" i="17"/>
  <c r="I159" i="17"/>
  <c r="H159" i="17"/>
  <c r="M158" i="17"/>
  <c r="J158" i="17"/>
  <c r="K158" i="17" s="1"/>
  <c r="I158" i="17"/>
  <c r="H158" i="17"/>
  <c r="J157" i="17"/>
  <c r="K157" i="17" s="1"/>
  <c r="I157" i="17"/>
  <c r="H157" i="17"/>
  <c r="J156" i="17"/>
  <c r="K156" i="17" s="1"/>
  <c r="I156" i="17"/>
  <c r="H156" i="17"/>
  <c r="J155" i="17"/>
  <c r="K155" i="17" s="1"/>
  <c r="I155" i="17"/>
  <c r="H155" i="17"/>
  <c r="J154" i="17"/>
  <c r="K154" i="17" s="1"/>
  <c r="I154" i="17"/>
  <c r="H154" i="17"/>
  <c r="J153" i="17"/>
  <c r="K153" i="17" s="1"/>
  <c r="I153" i="17"/>
  <c r="H153" i="17"/>
  <c r="J152" i="17"/>
  <c r="K152" i="17" s="1"/>
  <c r="I152" i="17"/>
  <c r="H152" i="17"/>
  <c r="J151" i="17"/>
  <c r="K151" i="17" s="1"/>
  <c r="I151" i="17"/>
  <c r="H151" i="17"/>
  <c r="J150" i="17"/>
  <c r="K150" i="17" s="1"/>
  <c r="I150" i="17"/>
  <c r="H150" i="17"/>
  <c r="K149" i="17"/>
  <c r="J149" i="17"/>
  <c r="I149" i="17"/>
  <c r="H149" i="17"/>
  <c r="K148" i="17"/>
  <c r="J148" i="17"/>
  <c r="I148" i="17"/>
  <c r="H148" i="17"/>
  <c r="M147" i="17"/>
  <c r="K147" i="17"/>
  <c r="J147" i="17"/>
  <c r="I147" i="17"/>
  <c r="H147" i="17"/>
  <c r="K146" i="17"/>
  <c r="J146" i="17"/>
  <c r="I146" i="17"/>
  <c r="H146" i="17"/>
  <c r="K145" i="17"/>
  <c r="J145" i="17"/>
  <c r="I145" i="17"/>
  <c r="H145" i="17"/>
  <c r="K144" i="17"/>
  <c r="J144" i="17"/>
  <c r="I144" i="17"/>
  <c r="H144" i="17"/>
  <c r="K143" i="17"/>
  <c r="J143" i="17"/>
  <c r="I143" i="17"/>
  <c r="H143" i="17"/>
  <c r="K142" i="17"/>
  <c r="J142" i="17"/>
  <c r="I142" i="17"/>
  <c r="H142" i="17"/>
  <c r="K141" i="17"/>
  <c r="J141" i="17"/>
  <c r="I141" i="17"/>
  <c r="H141" i="17"/>
  <c r="K140" i="17"/>
  <c r="J140" i="17"/>
  <c r="I140" i="17"/>
  <c r="H140" i="17"/>
  <c r="K139" i="17"/>
  <c r="J139" i="17"/>
  <c r="I139" i="17"/>
  <c r="H139" i="17"/>
  <c r="K138" i="17"/>
  <c r="J138" i="17"/>
  <c r="I138" i="17"/>
  <c r="H138" i="17"/>
  <c r="K137" i="17"/>
  <c r="J137" i="17"/>
  <c r="I137" i="17"/>
  <c r="H137" i="17"/>
  <c r="K136" i="17"/>
  <c r="J136" i="17"/>
  <c r="I136" i="17"/>
  <c r="H136" i="17"/>
  <c r="K135" i="17"/>
  <c r="J135" i="17"/>
  <c r="I135" i="17"/>
  <c r="H135" i="17"/>
  <c r="K134" i="17"/>
  <c r="J134" i="17"/>
  <c r="I134" i="17"/>
  <c r="H134" i="17"/>
  <c r="K133" i="17"/>
  <c r="J133" i="17"/>
  <c r="I133" i="17"/>
  <c r="H133" i="17"/>
  <c r="K132" i="17"/>
  <c r="J132" i="17"/>
  <c r="I132" i="17"/>
  <c r="H132" i="17"/>
  <c r="K131" i="17"/>
  <c r="J131" i="17"/>
  <c r="I131" i="17"/>
  <c r="H131" i="17"/>
  <c r="K130" i="17"/>
  <c r="J130" i="17"/>
  <c r="I130" i="17"/>
  <c r="H130" i="17"/>
  <c r="K129" i="17"/>
  <c r="J129" i="17"/>
  <c r="I129" i="17"/>
  <c r="H129" i="17"/>
  <c r="K128" i="17"/>
  <c r="J128" i="17"/>
  <c r="I128" i="17"/>
  <c r="H128" i="17"/>
  <c r="K127" i="17"/>
  <c r="J127" i="17"/>
  <c r="I127" i="17"/>
  <c r="H127" i="17"/>
  <c r="K126" i="17"/>
  <c r="J126" i="17"/>
  <c r="I126" i="17"/>
  <c r="H126" i="17"/>
  <c r="K125" i="17"/>
  <c r="J125" i="17"/>
  <c r="I125" i="17"/>
  <c r="H125" i="17"/>
  <c r="K124" i="17"/>
  <c r="J124" i="17"/>
  <c r="I124" i="17"/>
  <c r="H124" i="17"/>
  <c r="K123" i="17"/>
  <c r="J123" i="17"/>
  <c r="I123" i="17"/>
  <c r="H123" i="17"/>
  <c r="K122" i="17"/>
  <c r="J122" i="17"/>
  <c r="I122" i="17"/>
  <c r="H122" i="17"/>
  <c r="K121" i="17"/>
  <c r="J121" i="17"/>
  <c r="I121" i="17"/>
  <c r="H121" i="17"/>
  <c r="K120" i="17"/>
  <c r="J120" i="17"/>
  <c r="I120" i="17"/>
  <c r="H120" i="17"/>
  <c r="K119" i="17"/>
  <c r="J119" i="17"/>
  <c r="I119" i="17"/>
  <c r="H119" i="17"/>
  <c r="K118" i="17"/>
  <c r="J118" i="17"/>
  <c r="I118" i="17"/>
  <c r="H118" i="17"/>
  <c r="K117" i="17"/>
  <c r="J117" i="17"/>
  <c r="I117" i="17"/>
  <c r="H117" i="17"/>
  <c r="K116" i="17"/>
  <c r="J116" i="17"/>
  <c r="I116" i="17"/>
  <c r="H116" i="17"/>
  <c r="K115" i="17"/>
  <c r="J115" i="17"/>
  <c r="I115" i="17"/>
  <c r="H115" i="17"/>
  <c r="K114" i="17"/>
  <c r="J114" i="17"/>
  <c r="I114" i="17"/>
  <c r="H114" i="17"/>
  <c r="K113" i="17"/>
  <c r="J113" i="17"/>
  <c r="I113" i="17"/>
  <c r="H113" i="17"/>
  <c r="K112" i="17"/>
  <c r="J112" i="17"/>
  <c r="I112" i="17"/>
  <c r="H112" i="17"/>
  <c r="K111" i="17"/>
  <c r="J111" i="17"/>
  <c r="I111" i="17"/>
  <c r="H111" i="17"/>
  <c r="K110" i="17"/>
  <c r="J110" i="17"/>
  <c r="I110" i="17"/>
  <c r="H110" i="17"/>
  <c r="K109" i="17"/>
  <c r="J109" i="17"/>
  <c r="I109" i="17"/>
  <c r="H109" i="17"/>
  <c r="K108" i="17"/>
  <c r="J108" i="17"/>
  <c r="I108" i="17"/>
  <c r="H108" i="17"/>
  <c r="K107" i="17"/>
  <c r="J107" i="17"/>
  <c r="I107" i="17"/>
  <c r="H107" i="17"/>
  <c r="K106" i="17"/>
  <c r="J106" i="17"/>
  <c r="I106" i="17"/>
  <c r="H106" i="17"/>
  <c r="K105" i="17"/>
  <c r="J105" i="17"/>
  <c r="I105" i="17"/>
  <c r="H105" i="17"/>
  <c r="K104" i="17"/>
  <c r="J104" i="17"/>
  <c r="I104" i="17"/>
  <c r="H104" i="17"/>
  <c r="K103" i="17"/>
  <c r="J103" i="17"/>
  <c r="I103" i="17"/>
  <c r="H103" i="17"/>
  <c r="K102" i="17"/>
  <c r="J102" i="17"/>
  <c r="I102" i="17"/>
  <c r="H102" i="17"/>
  <c r="K101" i="17"/>
  <c r="J101" i="17"/>
  <c r="I101" i="17"/>
  <c r="H101" i="17"/>
  <c r="K100" i="17"/>
  <c r="J100" i="17"/>
  <c r="I100" i="17"/>
  <c r="H100" i="17"/>
  <c r="K99" i="17"/>
  <c r="J99" i="17"/>
  <c r="I99" i="17"/>
  <c r="H99" i="17"/>
  <c r="K98" i="17"/>
  <c r="J98" i="17"/>
  <c r="I98" i="17"/>
  <c r="H98" i="17"/>
  <c r="K97" i="17"/>
  <c r="J97" i="17"/>
  <c r="I97" i="17"/>
  <c r="H97" i="17"/>
  <c r="K96" i="17"/>
  <c r="J96" i="17"/>
  <c r="I96" i="17"/>
  <c r="H96" i="17"/>
  <c r="K95" i="17"/>
  <c r="J95" i="17"/>
  <c r="I95" i="17"/>
  <c r="H95" i="17"/>
  <c r="K94" i="17"/>
  <c r="J94" i="17"/>
  <c r="I94" i="17"/>
  <c r="H94" i="17"/>
  <c r="K93" i="17"/>
  <c r="J93" i="17"/>
  <c r="I93" i="17"/>
  <c r="H93" i="17"/>
  <c r="K92" i="17"/>
  <c r="J92" i="17"/>
  <c r="I92" i="17"/>
  <c r="H92" i="17"/>
  <c r="K91" i="17"/>
  <c r="J91" i="17"/>
  <c r="I91" i="17"/>
  <c r="H91" i="17"/>
  <c r="J90" i="17"/>
  <c r="K90" i="17" s="1"/>
  <c r="M90" i="17" s="1"/>
  <c r="I90" i="17"/>
  <c r="H90" i="17"/>
  <c r="J89" i="17"/>
  <c r="K89" i="17" s="1"/>
  <c r="I89" i="17"/>
  <c r="H89" i="17"/>
  <c r="J88" i="17"/>
  <c r="K88" i="17" s="1"/>
  <c r="I88" i="17"/>
  <c r="H88" i="17"/>
  <c r="J87" i="17"/>
  <c r="K87" i="17" s="1"/>
  <c r="I87" i="17"/>
  <c r="H87" i="17"/>
  <c r="J86" i="17"/>
  <c r="K86" i="17" s="1"/>
  <c r="I86" i="17"/>
  <c r="H86" i="17"/>
  <c r="J85" i="17"/>
  <c r="K85" i="17" s="1"/>
  <c r="I85" i="17"/>
  <c r="H85" i="17"/>
  <c r="J84" i="17"/>
  <c r="K84" i="17" s="1"/>
  <c r="I84" i="17"/>
  <c r="H84" i="17"/>
  <c r="J83" i="17"/>
  <c r="K83" i="17" s="1"/>
  <c r="I83" i="17"/>
  <c r="H83" i="17"/>
  <c r="J82" i="17"/>
  <c r="K82" i="17" s="1"/>
  <c r="I82" i="17"/>
  <c r="H82" i="17"/>
  <c r="J81" i="17"/>
  <c r="K81" i="17" s="1"/>
  <c r="M81" i="17" s="1"/>
  <c r="I81" i="17"/>
  <c r="H81" i="17"/>
  <c r="J80" i="17"/>
  <c r="K80" i="17" s="1"/>
  <c r="I80" i="17"/>
  <c r="H80" i="17"/>
  <c r="J79" i="17"/>
  <c r="K79" i="17" s="1"/>
  <c r="I79" i="17"/>
  <c r="H79" i="17"/>
  <c r="J78" i="17"/>
  <c r="K78" i="17" s="1"/>
  <c r="I78" i="17"/>
  <c r="H78" i="17"/>
  <c r="J77" i="17"/>
  <c r="K77" i="17" s="1"/>
  <c r="I77" i="17"/>
  <c r="H77" i="17"/>
  <c r="J76" i="17"/>
  <c r="K76" i="17" s="1"/>
  <c r="I76" i="17"/>
  <c r="H76" i="17"/>
  <c r="J75" i="17"/>
  <c r="K75" i="17" s="1"/>
  <c r="I75" i="17"/>
  <c r="H75" i="17"/>
  <c r="J74" i="17"/>
  <c r="K74" i="17" s="1"/>
  <c r="I74" i="17"/>
  <c r="H74" i="17"/>
  <c r="K73" i="17"/>
  <c r="M73" i="17" s="1"/>
  <c r="J73" i="17"/>
  <c r="I73" i="17"/>
  <c r="H73" i="17"/>
  <c r="K72" i="17"/>
  <c r="J72" i="17"/>
  <c r="I72" i="17"/>
  <c r="H72" i="17"/>
  <c r="K71" i="17"/>
  <c r="J71" i="17"/>
  <c r="I71" i="17"/>
  <c r="H71" i="17"/>
  <c r="K70" i="17"/>
  <c r="J70" i="17"/>
  <c r="I70" i="17"/>
  <c r="H70" i="17"/>
  <c r="K69" i="17"/>
  <c r="J69" i="17"/>
  <c r="I69" i="17"/>
  <c r="H69" i="17"/>
  <c r="K68" i="17"/>
  <c r="J68" i="17"/>
  <c r="I68" i="17"/>
  <c r="H68" i="17"/>
  <c r="K67" i="17"/>
  <c r="J67" i="17"/>
  <c r="I67" i="17"/>
  <c r="H67" i="17"/>
  <c r="K66" i="17"/>
  <c r="J66" i="17"/>
  <c r="I66" i="17"/>
  <c r="H66" i="17"/>
  <c r="K65" i="17"/>
  <c r="J65" i="17"/>
  <c r="I65" i="17"/>
  <c r="H65" i="17"/>
  <c r="K64" i="17"/>
  <c r="J64" i="17"/>
  <c r="I64" i="17"/>
  <c r="H64" i="17"/>
  <c r="K63" i="17"/>
  <c r="J63" i="17"/>
  <c r="I63" i="17"/>
  <c r="H63" i="17"/>
  <c r="K62" i="17"/>
  <c r="J62" i="17"/>
  <c r="I62" i="17"/>
  <c r="H62" i="17"/>
  <c r="K61" i="17"/>
  <c r="J61" i="17"/>
  <c r="I61" i="17"/>
  <c r="H61" i="17"/>
  <c r="K60" i="17"/>
  <c r="J60" i="17"/>
  <c r="I60" i="17"/>
  <c r="H60" i="17"/>
  <c r="J59" i="17"/>
  <c r="K59" i="17" s="1"/>
  <c r="I59" i="17"/>
  <c r="H59" i="17"/>
  <c r="J58" i="17"/>
  <c r="K58" i="17" s="1"/>
  <c r="I58" i="17"/>
  <c r="H58" i="17"/>
  <c r="J57" i="17"/>
  <c r="K57" i="17" s="1"/>
  <c r="I57" i="17"/>
  <c r="H57" i="17"/>
  <c r="J56" i="17"/>
  <c r="K56" i="17" s="1"/>
  <c r="I56" i="17"/>
  <c r="H56" i="17"/>
  <c r="J55" i="17"/>
  <c r="K55" i="17" s="1"/>
  <c r="I55" i="17"/>
  <c r="H55" i="17"/>
  <c r="J54" i="17"/>
  <c r="K54" i="17" s="1"/>
  <c r="I54" i="17"/>
  <c r="H54" i="17"/>
  <c r="J53" i="17"/>
  <c r="K53" i="17" s="1"/>
  <c r="I53" i="17"/>
  <c r="H53" i="17"/>
  <c r="J52" i="17"/>
  <c r="K52" i="17" s="1"/>
  <c r="I52" i="17"/>
  <c r="H52" i="17"/>
  <c r="J51" i="17"/>
  <c r="K51" i="17" s="1"/>
  <c r="I51" i="17"/>
  <c r="H51" i="17"/>
  <c r="J50" i="17"/>
  <c r="K50" i="17" s="1"/>
  <c r="I50" i="17"/>
  <c r="H50" i="17"/>
  <c r="J49" i="17"/>
  <c r="K49" i="17" s="1"/>
  <c r="I49" i="17"/>
  <c r="H49" i="17"/>
  <c r="J48" i="17"/>
  <c r="K48" i="17" s="1"/>
  <c r="I48" i="17"/>
  <c r="H48" i="17"/>
  <c r="J47" i="17"/>
  <c r="K47" i="17" s="1"/>
  <c r="I47" i="17"/>
  <c r="H47" i="17"/>
  <c r="J46" i="17"/>
  <c r="K46" i="17" s="1"/>
  <c r="I46" i="17"/>
  <c r="H46" i="17"/>
  <c r="J45" i="17"/>
  <c r="K45" i="17" s="1"/>
  <c r="I45" i="17"/>
  <c r="H45" i="17"/>
  <c r="J44" i="17"/>
  <c r="K44" i="17" s="1"/>
  <c r="I44" i="17"/>
  <c r="H44" i="17"/>
  <c r="J43" i="17"/>
  <c r="K43" i="17" s="1"/>
  <c r="I43" i="17"/>
  <c r="H43" i="17"/>
  <c r="J42" i="17"/>
  <c r="K42" i="17" s="1"/>
  <c r="I42" i="17"/>
  <c r="H42" i="17"/>
  <c r="J41" i="17"/>
  <c r="K41" i="17" s="1"/>
  <c r="I41" i="17"/>
  <c r="H41" i="17"/>
  <c r="J40" i="17"/>
  <c r="K40" i="17" s="1"/>
  <c r="I40" i="17"/>
  <c r="H40" i="17"/>
  <c r="J39" i="17"/>
  <c r="K39" i="17" s="1"/>
  <c r="I39" i="17"/>
  <c r="H39" i="17"/>
  <c r="J38" i="17"/>
  <c r="K38" i="17" s="1"/>
  <c r="I38" i="17"/>
  <c r="H38" i="17"/>
  <c r="J37" i="17"/>
  <c r="K37" i="17" s="1"/>
  <c r="I37" i="17"/>
  <c r="H37" i="17"/>
  <c r="J36" i="17"/>
  <c r="K36" i="17" s="1"/>
  <c r="I36" i="17"/>
  <c r="H36" i="17"/>
  <c r="J35" i="17"/>
  <c r="K35" i="17" s="1"/>
  <c r="I35" i="17"/>
  <c r="H35" i="17"/>
  <c r="O34" i="17"/>
  <c r="J34" i="17"/>
  <c r="K34" i="17" s="1"/>
  <c r="I34" i="17"/>
  <c r="H34" i="17"/>
  <c r="O33" i="17"/>
  <c r="J33" i="17"/>
  <c r="K33" i="17" s="1"/>
  <c r="I33" i="17"/>
  <c r="H33" i="17"/>
  <c r="J32" i="17"/>
  <c r="K32" i="17" s="1"/>
  <c r="I32" i="17"/>
  <c r="H32" i="17"/>
  <c r="O31" i="17"/>
  <c r="K31" i="17"/>
  <c r="J31" i="17"/>
  <c r="I31" i="17"/>
  <c r="H31" i="17"/>
  <c r="O30" i="17"/>
  <c r="J30" i="17"/>
  <c r="K30" i="17" s="1"/>
  <c r="I30" i="17"/>
  <c r="H30" i="17"/>
  <c r="J29" i="17"/>
  <c r="K29" i="17" s="1"/>
  <c r="I29" i="17"/>
  <c r="H29" i="17"/>
  <c r="O28" i="17"/>
  <c r="P28" i="17" s="1"/>
  <c r="J28" i="17"/>
  <c r="K28" i="17" s="1"/>
  <c r="I28" i="17"/>
  <c r="H28" i="17"/>
  <c r="O27" i="17"/>
  <c r="P27" i="17" s="1"/>
  <c r="J27" i="17"/>
  <c r="K27" i="17" s="1"/>
  <c r="I27" i="17"/>
  <c r="H27" i="17"/>
  <c r="J26" i="17"/>
  <c r="K26" i="17" s="1"/>
  <c r="I26" i="17"/>
  <c r="H26" i="17"/>
  <c r="J25" i="17"/>
  <c r="K25" i="17" s="1"/>
  <c r="I25" i="17"/>
  <c r="H25" i="17"/>
  <c r="O24" i="17"/>
  <c r="P24" i="17" s="1"/>
  <c r="J24" i="17"/>
  <c r="K24" i="17" s="1"/>
  <c r="I24" i="17"/>
  <c r="H24" i="17"/>
  <c r="O23" i="17"/>
  <c r="R27" i="17" s="1"/>
  <c r="J23" i="17"/>
  <c r="K23" i="17" s="1"/>
  <c r="I23" i="17"/>
  <c r="H23" i="17"/>
  <c r="J22" i="17"/>
  <c r="K22" i="17" s="1"/>
  <c r="I22" i="17"/>
  <c r="H22" i="17"/>
  <c r="N21" i="17"/>
  <c r="K21" i="17"/>
  <c r="J21" i="17"/>
  <c r="I21" i="17"/>
  <c r="H21" i="17"/>
  <c r="N20" i="17"/>
  <c r="J20" i="17"/>
  <c r="K20" i="17" s="1"/>
  <c r="I20" i="17"/>
  <c r="H20" i="17"/>
  <c r="N19" i="17"/>
  <c r="J19" i="17"/>
  <c r="K19" i="17" s="1"/>
  <c r="I19" i="17"/>
  <c r="H19" i="17"/>
  <c r="J18" i="17"/>
  <c r="K18" i="17" s="1"/>
  <c r="I18" i="17"/>
  <c r="H18" i="17"/>
  <c r="P17" i="17"/>
  <c r="J17" i="17"/>
  <c r="K17" i="17" s="1"/>
  <c r="I17" i="17"/>
  <c r="H17" i="17"/>
  <c r="P16" i="17"/>
  <c r="K16" i="17"/>
  <c r="J16" i="17"/>
  <c r="I16" i="17"/>
  <c r="H16" i="17"/>
  <c r="P15" i="17"/>
  <c r="J15" i="17"/>
  <c r="K15" i="17" s="1"/>
  <c r="I15" i="17"/>
  <c r="H15" i="17"/>
  <c r="J14" i="17"/>
  <c r="K14" i="17" s="1"/>
  <c r="I14" i="17"/>
  <c r="H14" i="17"/>
  <c r="J13" i="17"/>
  <c r="K13" i="17" s="1"/>
  <c r="I13" i="17"/>
  <c r="H13" i="17"/>
  <c r="P12" i="17"/>
  <c r="J12" i="17"/>
  <c r="K12" i="17" s="1"/>
  <c r="I12" i="17"/>
  <c r="H12" i="17"/>
  <c r="P11" i="17"/>
  <c r="K11" i="17"/>
  <c r="J11" i="17"/>
  <c r="I11" i="17"/>
  <c r="H11" i="17"/>
  <c r="P10" i="17"/>
  <c r="J10" i="17"/>
  <c r="K10" i="17" s="1"/>
  <c r="I10" i="17"/>
  <c r="H10" i="17"/>
  <c r="P9" i="17"/>
  <c r="J9" i="17"/>
  <c r="K9" i="17" s="1"/>
  <c r="I9" i="17"/>
  <c r="H9" i="17"/>
  <c r="J8" i="17"/>
  <c r="K8" i="17" s="1"/>
  <c r="I8" i="17"/>
  <c r="H8" i="17"/>
  <c r="P7" i="17"/>
  <c r="J7" i="17"/>
  <c r="K7" i="17" s="1"/>
  <c r="I7" i="17"/>
  <c r="H7" i="17"/>
  <c r="P6" i="17"/>
  <c r="J6" i="17"/>
  <c r="K6" i="17" s="1"/>
  <c r="I6" i="17"/>
  <c r="H6" i="17"/>
  <c r="P5" i="17"/>
  <c r="J5" i="17"/>
  <c r="K5" i="17" s="1"/>
  <c r="I5" i="17"/>
  <c r="H5" i="17"/>
  <c r="P4" i="17"/>
  <c r="K4" i="17"/>
  <c r="J4" i="17"/>
  <c r="I4" i="17"/>
  <c r="H4" i="17"/>
  <c r="K3" i="17"/>
  <c r="J3" i="17"/>
  <c r="I3" i="17"/>
  <c r="H3" i="17"/>
  <c r="K2" i="17"/>
  <c r="J2" i="17"/>
  <c r="I2" i="17"/>
  <c r="H2" i="17"/>
  <c r="O34" i="13"/>
  <c r="O33" i="13"/>
  <c r="K49" i="16"/>
  <c r="L10" i="16"/>
  <c r="L8" i="16"/>
  <c r="L7" i="16"/>
  <c r="L9" i="16" s="1"/>
  <c r="N6" i="16"/>
  <c r="L6" i="16"/>
  <c r="P80" i="15"/>
  <c r="O31" i="15"/>
  <c r="P31" i="15" s="1"/>
  <c r="O30" i="15"/>
  <c r="P30" i="15" s="1"/>
  <c r="O28" i="15"/>
  <c r="O27" i="15"/>
  <c r="P27" i="15" s="1"/>
  <c r="O24" i="15"/>
  <c r="R31" i="15" s="1"/>
  <c r="O23" i="15"/>
  <c r="P23" i="15" s="1"/>
  <c r="N21" i="15"/>
  <c r="N20" i="15"/>
  <c r="N19" i="15"/>
  <c r="P17" i="15"/>
  <c r="P16" i="15"/>
  <c r="P15" i="15"/>
  <c r="P12" i="15"/>
  <c r="P11" i="15"/>
  <c r="P10" i="15"/>
  <c r="P9" i="15"/>
  <c r="P7" i="15"/>
  <c r="P6" i="15"/>
  <c r="P5" i="15"/>
  <c r="P78" i="15"/>
  <c r="P4" i="15"/>
  <c r="P77" i="15"/>
  <c r="P80" i="14"/>
  <c r="O31" i="14"/>
  <c r="O30" i="14"/>
  <c r="P30" i="14" s="1"/>
  <c r="O28" i="14"/>
  <c r="P28" i="14" s="1"/>
  <c r="O27" i="14"/>
  <c r="O24" i="14"/>
  <c r="P24" i="14" s="1"/>
  <c r="O23" i="14"/>
  <c r="P23" i="14" s="1"/>
  <c r="J11" i="14"/>
  <c r="K11" i="14" s="1"/>
  <c r="I652" i="14"/>
  <c r="H4" i="14"/>
  <c r="J1299" i="14"/>
  <c r="K1299" i="14" s="1"/>
  <c r="I192" i="14"/>
  <c r="H2" i="14"/>
  <c r="J142" i="14"/>
  <c r="K142" i="14" s="1"/>
  <c r="I1316" i="14"/>
  <c r="H5" i="14"/>
  <c r="J696" i="14"/>
  <c r="K696" i="14" s="1"/>
  <c r="I729" i="14"/>
  <c r="H3" i="14"/>
  <c r="J1306" i="14"/>
  <c r="K1306" i="14" s="1"/>
  <c r="I335" i="14"/>
  <c r="H7" i="14"/>
  <c r="J579" i="14"/>
  <c r="K579" i="14" s="1"/>
  <c r="I1097" i="14"/>
  <c r="H6" i="14"/>
  <c r="J1339" i="14"/>
  <c r="K1339" i="14" s="1"/>
  <c r="I389" i="14"/>
  <c r="H8" i="14"/>
  <c r="J880" i="14"/>
  <c r="K880" i="14" s="1"/>
  <c r="I625" i="14"/>
  <c r="H9" i="14"/>
  <c r="J814" i="14"/>
  <c r="K814" i="14" s="1"/>
  <c r="I196" i="14"/>
  <c r="H10" i="14"/>
  <c r="J464" i="14"/>
  <c r="K464" i="14" s="1"/>
  <c r="I138" i="14"/>
  <c r="H11" i="14"/>
  <c r="J331" i="14"/>
  <c r="K331" i="14" s="1"/>
  <c r="I334" i="14"/>
  <c r="H12" i="14"/>
  <c r="J191" i="14"/>
  <c r="K191" i="14" s="1"/>
  <c r="I575" i="14"/>
  <c r="H13" i="14"/>
  <c r="J1305" i="14"/>
  <c r="K1305" i="14" s="1"/>
  <c r="I362" i="14"/>
  <c r="H15" i="14"/>
  <c r="J682" i="14"/>
  <c r="K682" i="14" s="1"/>
  <c r="I1148" i="14"/>
  <c r="H14" i="14"/>
  <c r="J246" i="14"/>
  <c r="K246" i="14" s="1"/>
  <c r="I673" i="14"/>
  <c r="H16" i="14"/>
  <c r="J455" i="14"/>
  <c r="K455" i="14" s="1"/>
  <c r="I1041" i="14"/>
  <c r="H19" i="14"/>
  <c r="J618" i="14"/>
  <c r="K618" i="14" s="1"/>
  <c r="I1248" i="14"/>
  <c r="H22" i="14"/>
  <c r="J1254" i="14"/>
  <c r="K1254" i="14" s="1"/>
  <c r="I1176" i="14"/>
  <c r="H20" i="14"/>
  <c r="J651" i="14"/>
  <c r="K651" i="14" s="1"/>
  <c r="I1075" i="14"/>
  <c r="H23" i="14"/>
  <c r="J681" i="14"/>
  <c r="K681" i="14" s="1"/>
  <c r="I1123" i="14"/>
  <c r="H21" i="14"/>
  <c r="J508" i="14"/>
  <c r="K508" i="14" s="1"/>
  <c r="I839" i="14"/>
  <c r="H18" i="14"/>
  <c r="J805" i="14"/>
  <c r="K805" i="14" s="1"/>
  <c r="I550" i="14"/>
  <c r="H17" i="14"/>
  <c r="J270" i="14"/>
  <c r="K270" i="14" s="1"/>
  <c r="I524" i="14"/>
  <c r="H24" i="14"/>
  <c r="J290" i="14"/>
  <c r="K290" i="14" s="1"/>
  <c r="I137" i="14"/>
  <c r="H25" i="14"/>
  <c r="J909" i="14"/>
  <c r="K909" i="14" s="1"/>
  <c r="I251" i="14"/>
  <c r="H27" i="14"/>
  <c r="J644" i="14"/>
  <c r="K644" i="14" s="1"/>
  <c r="I809" i="14"/>
  <c r="H26" i="14"/>
  <c r="J1309" i="14"/>
  <c r="K1309" i="14" s="1"/>
  <c r="I1147" i="14"/>
  <c r="H28" i="14"/>
  <c r="J818" i="14"/>
  <c r="K818" i="14" s="1"/>
  <c r="I549" i="14"/>
  <c r="H29" i="14"/>
  <c r="J879" i="14"/>
  <c r="K879" i="14" s="1"/>
  <c r="I522" i="14"/>
  <c r="H31" i="14"/>
  <c r="J418" i="14"/>
  <c r="K418" i="14" s="1"/>
  <c r="I1200" i="14"/>
  <c r="H30" i="14"/>
  <c r="J340" i="14"/>
  <c r="K340" i="14" s="1"/>
  <c r="I897" i="14"/>
  <c r="H32" i="14"/>
  <c r="J10" i="14"/>
  <c r="K10" i="14" s="1"/>
  <c r="I649" i="14"/>
  <c r="H34" i="14"/>
  <c r="J457" i="14"/>
  <c r="K457" i="14" s="1"/>
  <c r="I70" i="14"/>
  <c r="H33" i="14"/>
  <c r="J1320" i="14"/>
  <c r="K1320" i="14" s="1"/>
  <c r="I896" i="14"/>
  <c r="H35" i="14"/>
  <c r="J319" i="14"/>
  <c r="K319" i="14" s="1"/>
  <c r="I136" i="14"/>
  <c r="H36" i="14"/>
  <c r="J1267" i="14"/>
  <c r="K1267" i="14" s="1"/>
  <c r="I332" i="14"/>
  <c r="H37" i="14"/>
  <c r="J699" i="14"/>
  <c r="K699" i="14" s="1"/>
  <c r="I600" i="14"/>
  <c r="H39" i="14"/>
  <c r="J1296" i="14"/>
  <c r="K1296" i="14" s="1"/>
  <c r="I868" i="14"/>
  <c r="H41" i="14"/>
  <c r="J416" i="14"/>
  <c r="K416" i="14" s="1"/>
  <c r="I599" i="14"/>
  <c r="H38" i="14"/>
  <c r="J795" i="14"/>
  <c r="K795" i="14" s="1"/>
  <c r="I573" i="14"/>
  <c r="H40" i="14"/>
  <c r="J483" i="14"/>
  <c r="K483" i="14" s="1"/>
  <c r="I648" i="14"/>
  <c r="H44" i="14"/>
  <c r="J227" i="14"/>
  <c r="K227" i="14" s="1"/>
  <c r="I445" i="14"/>
  <c r="H42" i="14"/>
  <c r="J1246" i="14"/>
  <c r="K1246" i="14" s="1"/>
  <c r="I645" i="14"/>
  <c r="H43" i="14"/>
  <c r="J1328" i="14"/>
  <c r="K1328" i="14" s="1"/>
  <c r="I867" i="14"/>
  <c r="H45" i="14"/>
  <c r="J368" i="14"/>
  <c r="K368" i="14" s="1"/>
  <c r="I364" i="14"/>
  <c r="H48" i="14"/>
  <c r="J212" i="14"/>
  <c r="K212" i="14" s="1"/>
  <c r="I783" i="14"/>
  <c r="H49" i="14"/>
  <c r="J782" i="14"/>
  <c r="K782" i="14" s="1"/>
  <c r="I135" i="14"/>
  <c r="H46" i="14"/>
  <c r="J76" i="14"/>
  <c r="K76" i="14" s="1"/>
  <c r="I1011" i="14"/>
  <c r="H47" i="14"/>
  <c r="J1316" i="14"/>
  <c r="K1316" i="14" s="1"/>
  <c r="I1174" i="14"/>
  <c r="H50" i="14"/>
  <c r="J410" i="14"/>
  <c r="K410" i="14" s="1"/>
  <c r="I781" i="14"/>
  <c r="H51" i="14"/>
  <c r="J398" i="14"/>
  <c r="K398" i="14" s="1"/>
  <c r="I222" i="14"/>
  <c r="H53" i="14"/>
  <c r="J680" i="14"/>
  <c r="K680" i="14" s="1"/>
  <c r="I195" i="14"/>
  <c r="H56" i="14"/>
  <c r="J772" i="14"/>
  <c r="K772" i="14" s="1"/>
  <c r="I417" i="14"/>
  <c r="H57" i="14"/>
  <c r="J1170" i="14"/>
  <c r="K1170" i="14" s="1"/>
  <c r="I813" i="14"/>
  <c r="H59" i="14"/>
  <c r="J989" i="14"/>
  <c r="K989" i="14" s="1"/>
  <c r="I134" i="14"/>
  <c r="H60" i="14"/>
  <c r="J686" i="14"/>
  <c r="K686" i="14" s="1"/>
  <c r="I1225" i="14"/>
  <c r="H58" i="14"/>
  <c r="J556" i="14"/>
  <c r="K556" i="14" s="1"/>
  <c r="I444" i="14"/>
  <c r="H54" i="14"/>
  <c r="J326" i="14"/>
  <c r="K326" i="14" s="1"/>
  <c r="I391" i="14"/>
  <c r="H55" i="14"/>
  <c r="J278" i="14"/>
  <c r="K278" i="14" s="1"/>
  <c r="I132" i="14"/>
  <c r="H52" i="14"/>
  <c r="J1023" i="14"/>
  <c r="K1023" i="14" s="1"/>
  <c r="I133" i="14"/>
  <c r="H61" i="14"/>
  <c r="J130" i="14"/>
  <c r="K130" i="14" s="1"/>
  <c r="I837" i="14"/>
  <c r="H62" i="14"/>
  <c r="J116" i="14"/>
  <c r="K116" i="14" s="1"/>
  <c r="I472" i="14"/>
  <c r="H63" i="14"/>
  <c r="J1331" i="14"/>
  <c r="K1331" i="14" s="1"/>
  <c r="I498" i="14"/>
  <c r="H64" i="14"/>
  <c r="J9" i="14"/>
  <c r="K9" i="14" s="1"/>
  <c r="I280" i="14"/>
  <c r="H65" i="14"/>
  <c r="J269" i="14"/>
  <c r="K269" i="14" s="1"/>
  <c r="I131" i="14"/>
  <c r="H66" i="14"/>
  <c r="J817" i="14"/>
  <c r="K817" i="14" s="1"/>
  <c r="I1012" i="14"/>
  <c r="H67" i="14"/>
  <c r="J798" i="14"/>
  <c r="K798" i="14" s="1"/>
  <c r="I130" i="14"/>
  <c r="H68" i="14"/>
  <c r="J1327" i="14"/>
  <c r="K1327" i="14" s="1"/>
  <c r="I69" i="14"/>
  <c r="H69" i="14"/>
  <c r="J875" i="14"/>
  <c r="K875" i="14" s="1"/>
  <c r="I307" i="14"/>
  <c r="H70" i="14"/>
  <c r="J707" i="14"/>
  <c r="K707" i="14" s="1"/>
  <c r="I1067" i="14"/>
  <c r="H71" i="14"/>
  <c r="J938" i="14"/>
  <c r="K938" i="14" s="1"/>
  <c r="I1095" i="14"/>
  <c r="H72" i="14"/>
  <c r="J1303" i="14"/>
  <c r="K1303" i="14" s="1"/>
  <c r="I1271" i="14"/>
  <c r="H73" i="14"/>
  <c r="J458" i="14"/>
  <c r="K458" i="14" s="1"/>
  <c r="I644" i="14"/>
  <c r="H74" i="14"/>
  <c r="J223" i="14"/>
  <c r="K223" i="14" s="1"/>
  <c r="I223" i="14"/>
  <c r="H75" i="14"/>
  <c r="J1010" i="14"/>
  <c r="K1010" i="14" s="1"/>
  <c r="I952" i="14"/>
  <c r="H76" i="14"/>
  <c r="J69" i="14"/>
  <c r="K69" i="14" s="1"/>
  <c r="I548" i="14"/>
  <c r="H78" i="14"/>
  <c r="J940" i="14"/>
  <c r="K940" i="14" s="1"/>
  <c r="I836" i="14"/>
  <c r="H79" i="14"/>
  <c r="J92" i="14"/>
  <c r="K92" i="14" s="1"/>
  <c r="I388" i="14"/>
  <c r="H77" i="14"/>
  <c r="J957" i="14"/>
  <c r="K957" i="14" s="1"/>
  <c r="I1068" i="14"/>
  <c r="H80" i="14"/>
  <c r="J631" i="14"/>
  <c r="K631" i="14" s="1"/>
  <c r="I1066" i="14"/>
  <c r="H81" i="14"/>
  <c r="J286" i="14"/>
  <c r="K286" i="14" s="1"/>
  <c r="I1294" i="14"/>
  <c r="H82" i="14"/>
  <c r="J773" i="14"/>
  <c r="K773" i="14" s="1"/>
  <c r="I68" i="14"/>
  <c r="H83" i="14"/>
  <c r="J1292" i="14"/>
  <c r="K1292" i="14" s="1"/>
  <c r="I361" i="14"/>
  <c r="H84" i="14"/>
  <c r="J1077" i="14"/>
  <c r="K1077" i="14" s="1"/>
  <c r="I1096" i="14"/>
  <c r="H85" i="14"/>
  <c r="J125" i="14"/>
  <c r="K125" i="14" s="1"/>
  <c r="I1120" i="14"/>
  <c r="H86" i="14"/>
  <c r="J414" i="14"/>
  <c r="K414" i="14" s="1"/>
  <c r="I67" i="14"/>
  <c r="H89" i="14"/>
  <c r="J41" i="14"/>
  <c r="K41" i="14" s="1"/>
  <c r="I519" i="14"/>
  <c r="H87" i="14"/>
  <c r="J453" i="14"/>
  <c r="K453" i="14" s="1"/>
  <c r="I1198" i="14"/>
  <c r="H88" i="14"/>
  <c r="J359" i="14"/>
  <c r="K359" i="14" s="1"/>
  <c r="I66" i="14"/>
  <c r="H90" i="14"/>
  <c r="J207" i="14"/>
  <c r="K207" i="14" s="1"/>
  <c r="I1317" i="14"/>
  <c r="H92" i="14"/>
  <c r="J234" i="14"/>
  <c r="K234" i="14" s="1"/>
  <c r="I1315" i="14"/>
  <c r="H91" i="14"/>
  <c r="J124" i="14"/>
  <c r="K124" i="14" s="1"/>
  <c r="I129" i="14"/>
  <c r="H93" i="14"/>
  <c r="J567" i="14"/>
  <c r="K567" i="14" s="1"/>
  <c r="I471" i="14"/>
  <c r="H96" i="14"/>
  <c r="J1237" i="14"/>
  <c r="K1237" i="14" s="1"/>
  <c r="I725" i="14"/>
  <c r="H99" i="14"/>
  <c r="J847" i="14"/>
  <c r="K847" i="14" s="1"/>
  <c r="I126" i="14"/>
  <c r="H94" i="14"/>
  <c r="J692" i="14"/>
  <c r="K692" i="14" s="1"/>
  <c r="I418" i="14"/>
  <c r="H100" i="14"/>
  <c r="J904" i="14"/>
  <c r="K904" i="14" s="1"/>
  <c r="I700" i="14"/>
  <c r="H102" i="14"/>
  <c r="J344" i="14"/>
  <c r="K344" i="14" s="1"/>
  <c r="I221" i="14"/>
  <c r="H95" i="14"/>
  <c r="J40" i="14"/>
  <c r="K40" i="14" s="1"/>
  <c r="I895" i="14"/>
  <c r="H98" i="14"/>
  <c r="J545" i="14"/>
  <c r="K545" i="14" s="1"/>
  <c r="I757" i="14"/>
  <c r="H101" i="14"/>
  <c r="J377" i="14"/>
  <c r="K377" i="14" s="1"/>
  <c r="I623" i="14"/>
  <c r="H97" i="14"/>
  <c r="J250" i="14"/>
  <c r="K250" i="14" s="1"/>
  <c r="I64" i="14"/>
  <c r="H103" i="14"/>
  <c r="J985" i="14"/>
  <c r="K985" i="14" s="1"/>
  <c r="I167" i="14"/>
  <c r="H104" i="14"/>
  <c r="J1056" i="14"/>
  <c r="K1056" i="14" s="1"/>
  <c r="I416" i="14"/>
  <c r="H108" i="14"/>
  <c r="J962" i="14"/>
  <c r="K962" i="14" s="1"/>
  <c r="I808" i="14"/>
  <c r="H106" i="14"/>
  <c r="J672" i="14"/>
  <c r="K672" i="14" s="1"/>
  <c r="I672" i="14"/>
  <c r="H105" i="14"/>
  <c r="J149" i="14"/>
  <c r="K149" i="14" s="1"/>
  <c r="I189" i="14"/>
  <c r="H107" i="14"/>
  <c r="J173" i="14"/>
  <c r="K173" i="14" s="1"/>
  <c r="I191" i="14"/>
  <c r="H109" i="14"/>
  <c r="J750" i="14"/>
  <c r="K750" i="14" s="1"/>
  <c r="I443" i="14"/>
  <c r="H110" i="14"/>
  <c r="J746" i="14"/>
  <c r="K746" i="14" s="1"/>
  <c r="I866" i="14"/>
  <c r="H111" i="14"/>
  <c r="J709" i="14"/>
  <c r="K709" i="14" s="1"/>
  <c r="I165" i="14"/>
  <c r="H112" i="14"/>
  <c r="J48" i="14"/>
  <c r="K48" i="14" s="1"/>
  <c r="I1152" i="14"/>
  <c r="H113" i="14"/>
  <c r="J258" i="14"/>
  <c r="K258" i="14" s="1"/>
  <c r="I598" i="14"/>
  <c r="H115" i="14"/>
  <c r="J148" i="14"/>
  <c r="K148" i="14" s="1"/>
  <c r="I198" i="14"/>
  <c r="H114" i="14"/>
  <c r="J621" i="14"/>
  <c r="K621" i="14" s="1"/>
  <c r="I807" i="14"/>
  <c r="H117" i="14"/>
  <c r="J599" i="14"/>
  <c r="K599" i="14" s="1"/>
  <c r="I838" i="14"/>
  <c r="H116" i="14"/>
  <c r="J1240" i="14"/>
  <c r="K1240" i="14" s="1"/>
  <c r="I1145" i="14"/>
  <c r="H120" i="14"/>
  <c r="J233" i="14"/>
  <c r="K233" i="14" s="1"/>
  <c r="I1122" i="14"/>
  <c r="H119" i="14"/>
  <c r="J931" i="14"/>
  <c r="K931" i="14" s="1"/>
  <c r="I1040" i="14"/>
  <c r="H118" i="14"/>
  <c r="J969" i="14"/>
  <c r="K969" i="14" s="1"/>
  <c r="I333" i="14"/>
  <c r="H121" i="14"/>
  <c r="J930" i="14"/>
  <c r="K930" i="14" s="1"/>
  <c r="I1173" i="14"/>
  <c r="H122" i="14"/>
  <c r="J39" i="14"/>
  <c r="K39" i="14" s="1"/>
  <c r="I190" i="14"/>
  <c r="H123" i="14"/>
  <c r="J895" i="14"/>
  <c r="K895" i="14" s="1"/>
  <c r="I1010" i="14"/>
  <c r="H124" i="14"/>
  <c r="J995" i="14"/>
  <c r="K995" i="14" s="1"/>
  <c r="I308" i="14"/>
  <c r="H129" i="14"/>
  <c r="J837" i="14"/>
  <c r="K837" i="14" s="1"/>
  <c r="I951" i="14"/>
  <c r="H132" i="14"/>
  <c r="J1268" i="14"/>
  <c r="K1268" i="14" s="1"/>
  <c r="I125" i="14"/>
  <c r="H126" i="14"/>
  <c r="J1287" i="14"/>
  <c r="K1287" i="14" s="1"/>
  <c r="I390" i="14"/>
  <c r="H130" i="14"/>
  <c r="J1295" i="14"/>
  <c r="K1295" i="14" s="1"/>
  <c r="I414" i="14"/>
  <c r="H131" i="14"/>
  <c r="J229" i="14"/>
  <c r="K229" i="14" s="1"/>
  <c r="I127" i="14"/>
  <c r="H125" i="14"/>
  <c r="J426" i="14"/>
  <c r="K426" i="14" s="1"/>
  <c r="I926" i="14"/>
  <c r="H133" i="14"/>
  <c r="J903" i="14"/>
  <c r="K903" i="14" s="1"/>
  <c r="I128" i="14"/>
  <c r="H127" i="14"/>
  <c r="J1044" i="14"/>
  <c r="K1044" i="14" s="1"/>
  <c r="I1199" i="14"/>
  <c r="H134" i="14"/>
  <c r="J731" i="14"/>
  <c r="K731" i="14" s="1"/>
  <c r="I1313" i="14"/>
  <c r="H135" i="14"/>
  <c r="J341" i="14"/>
  <c r="K341" i="14" s="1"/>
  <c r="I65" i="14"/>
  <c r="H128" i="14"/>
  <c r="J1276" i="14"/>
  <c r="K1276" i="14" s="1"/>
  <c r="I278" i="14"/>
  <c r="H136" i="14"/>
  <c r="J1265" i="14"/>
  <c r="K1265" i="14" s="1"/>
  <c r="I596" i="14"/>
  <c r="H137" i="14"/>
  <c r="J900" i="14"/>
  <c r="K900" i="14" s="1"/>
  <c r="I124" i="14"/>
  <c r="H138" i="14"/>
  <c r="J804" i="14"/>
  <c r="K804" i="14" s="1"/>
  <c r="I949" i="14"/>
  <c r="H140" i="14"/>
  <c r="J955" i="14"/>
  <c r="K955" i="14" s="1"/>
  <c r="I329" i="14"/>
  <c r="H139" i="14"/>
  <c r="J968" i="14"/>
  <c r="K968" i="14" s="1"/>
  <c r="I624" i="14"/>
  <c r="H142" i="14"/>
  <c r="J600" i="14"/>
  <c r="K600" i="14" s="1"/>
  <c r="I698" i="14"/>
  <c r="H143" i="14"/>
  <c r="J1220" i="14"/>
  <c r="K1220" i="14" s="1"/>
  <c r="I220" i="14"/>
  <c r="H141" i="14"/>
  <c r="J35" i="14"/>
  <c r="K35" i="14" s="1"/>
  <c r="I547" i="14"/>
  <c r="H145" i="14"/>
  <c r="J986" i="14"/>
  <c r="K986" i="14" s="1"/>
  <c r="I523" i="14"/>
  <c r="H144" i="14"/>
  <c r="J1137" i="14"/>
  <c r="K1137" i="14" s="1"/>
  <c r="I1197" i="14"/>
  <c r="H146" i="14"/>
  <c r="J1187" i="14"/>
  <c r="K1187" i="14" s="1"/>
  <c r="I925" i="14"/>
  <c r="H148" i="14"/>
  <c r="J1336" i="14"/>
  <c r="K1336" i="14" s="1"/>
  <c r="I676" i="14"/>
  <c r="H147" i="14"/>
  <c r="J1333" i="14"/>
  <c r="K1333" i="14" s="1"/>
  <c r="I415" i="14"/>
  <c r="H154" i="14"/>
  <c r="J232" i="14"/>
  <c r="K232" i="14" s="1"/>
  <c r="I835" i="14"/>
  <c r="H156" i="14"/>
  <c r="J135" i="14"/>
  <c r="K135" i="14" s="1"/>
  <c r="I442" i="14"/>
  <c r="H149" i="14"/>
  <c r="J1297" i="14"/>
  <c r="K1297" i="14" s="1"/>
  <c r="I755" i="14"/>
  <c r="H155" i="14"/>
  <c r="J1330" i="14"/>
  <c r="K1330" i="14" s="1"/>
  <c r="I1314" i="14"/>
  <c r="H153" i="14"/>
  <c r="J1283" i="14"/>
  <c r="K1283" i="14" s="1"/>
  <c r="I647" i="14"/>
  <c r="H150" i="14"/>
  <c r="J801" i="14"/>
  <c r="K801" i="14" s="1"/>
  <c r="I1246" i="14"/>
  <c r="H152" i="14"/>
  <c r="J443" i="14"/>
  <c r="K443" i="14" s="1"/>
  <c r="I865" i="14"/>
  <c r="H151" i="14"/>
  <c r="J956" i="14"/>
  <c r="K956" i="14" s="1"/>
  <c r="I441" i="14"/>
  <c r="H157" i="14"/>
  <c r="J1076" i="14"/>
  <c r="K1076" i="14" s="1"/>
  <c r="I1339" i="14"/>
  <c r="H158" i="14"/>
  <c r="J170" i="14"/>
  <c r="K170" i="14" s="1"/>
  <c r="I1094" i="14"/>
  <c r="H159" i="14"/>
  <c r="J467" i="14"/>
  <c r="K467" i="14" s="1"/>
  <c r="I63" i="14"/>
  <c r="H160" i="14"/>
  <c r="J1250" i="14"/>
  <c r="K1250" i="14" s="1"/>
  <c r="I1093" i="14"/>
  <c r="H161" i="14"/>
  <c r="J393" i="14"/>
  <c r="K393" i="14" s="1"/>
  <c r="I1039" i="14"/>
  <c r="H164" i="14"/>
  <c r="J1178" i="14"/>
  <c r="K1178" i="14" s="1"/>
  <c r="I250" i="14"/>
  <c r="H166" i="14"/>
  <c r="J999" i="14"/>
  <c r="K999" i="14" s="1"/>
  <c r="I219" i="14"/>
  <c r="H162" i="14"/>
  <c r="J784" i="14"/>
  <c r="K784" i="14" s="1"/>
  <c r="I950" i="14"/>
  <c r="H163" i="14"/>
  <c r="J1190" i="14"/>
  <c r="K1190" i="14" s="1"/>
  <c r="I1172" i="14"/>
  <c r="H165" i="14"/>
  <c r="J668" i="14"/>
  <c r="K668" i="14" s="1"/>
  <c r="I782" i="14"/>
  <c r="H167" i="14"/>
  <c r="J397" i="14"/>
  <c r="K397" i="14" s="1"/>
  <c r="I188" i="14"/>
  <c r="H169" i="14"/>
  <c r="J109" i="14"/>
  <c r="K109" i="14" s="1"/>
  <c r="I62" i="14"/>
  <c r="H168" i="14"/>
  <c r="J902" i="14"/>
  <c r="K902" i="14" s="1"/>
  <c r="I1009" i="14"/>
  <c r="H171" i="14"/>
  <c r="J1097" i="14"/>
  <c r="K1097" i="14" s="1"/>
  <c r="I360" i="14"/>
  <c r="H170" i="14"/>
  <c r="J257" i="14"/>
  <c r="K257" i="14" s="1"/>
  <c r="I675" i="14"/>
  <c r="H172" i="14"/>
  <c r="J648" i="14"/>
  <c r="K648" i="14" s="1"/>
  <c r="I1224" i="14"/>
  <c r="H173" i="14"/>
  <c r="J274" i="14"/>
  <c r="K274" i="14" s="1"/>
  <c r="I1192" i="14"/>
  <c r="H174" i="14"/>
  <c r="J8" i="14"/>
  <c r="K8" i="14" s="1"/>
  <c r="I61" i="14"/>
  <c r="H175" i="14"/>
  <c r="J126" i="14"/>
  <c r="K126" i="14" s="1"/>
  <c r="I699" i="14"/>
  <c r="H176" i="14"/>
  <c r="J518" i="14"/>
  <c r="K518" i="14" s="1"/>
  <c r="I123" i="14"/>
  <c r="H178" i="14"/>
  <c r="J330" i="14"/>
  <c r="K330" i="14" s="1"/>
  <c r="I277" i="14"/>
  <c r="H177" i="14"/>
  <c r="J869" i="14"/>
  <c r="K869" i="14" s="1"/>
  <c r="I574" i="14"/>
  <c r="H182" i="14"/>
  <c r="J755" i="14"/>
  <c r="K755" i="14" s="1"/>
  <c r="I305" i="14"/>
  <c r="H179" i="14"/>
  <c r="J215" i="14"/>
  <c r="K215" i="14" s="1"/>
  <c r="I330" i="14"/>
  <c r="H180" i="14"/>
  <c r="J243" i="14"/>
  <c r="K243" i="14" s="1"/>
  <c r="I642" i="14"/>
  <c r="H181" i="14"/>
  <c r="J650" i="14"/>
  <c r="K650" i="14" s="1"/>
  <c r="I981" i="14"/>
  <c r="H183" i="14"/>
  <c r="J1259" i="14"/>
  <c r="K1259" i="14" s="1"/>
  <c r="I834" i="14"/>
  <c r="H185" i="14"/>
  <c r="J1232" i="14"/>
  <c r="K1232" i="14" s="1"/>
  <c r="I546" i="14"/>
  <c r="H184" i="14"/>
  <c r="J1310" i="14"/>
  <c r="K1310" i="14" s="1"/>
  <c r="I470" i="14"/>
  <c r="H186" i="14"/>
  <c r="J634" i="14"/>
  <c r="K634" i="14" s="1"/>
  <c r="I894" i="14"/>
  <c r="H187" i="14"/>
  <c r="J1332" i="14"/>
  <c r="K1332" i="14" s="1"/>
  <c r="I495" i="14"/>
  <c r="H188" i="14"/>
  <c r="J891" i="14"/>
  <c r="K891" i="14" s="1"/>
  <c r="I440" i="14"/>
  <c r="H195" i="14"/>
  <c r="J573" i="14"/>
  <c r="K573" i="14" s="1"/>
  <c r="I860" i="14"/>
  <c r="H196" i="14"/>
  <c r="J273" i="14"/>
  <c r="K273" i="14" s="1"/>
  <c r="I1270" i="14"/>
  <c r="H194" i="14"/>
  <c r="J236" i="14"/>
  <c r="K236" i="14" s="1"/>
  <c r="I276" i="14"/>
  <c r="H191" i="14"/>
  <c r="J183" i="14"/>
  <c r="K183" i="14" s="1"/>
  <c r="I1223" i="14"/>
  <c r="H197" i="14"/>
  <c r="J1198" i="14"/>
  <c r="K1198" i="14" s="1"/>
  <c r="I953" i="14"/>
  <c r="H193" i="14"/>
  <c r="J1184" i="14"/>
  <c r="K1184" i="14" s="1"/>
  <c r="I249" i="14"/>
  <c r="H198" i="14"/>
  <c r="J1312" i="14"/>
  <c r="K1312" i="14" s="1"/>
  <c r="I304" i="14"/>
  <c r="H189" i="14"/>
  <c r="J84" i="14"/>
  <c r="K84" i="14" s="1"/>
  <c r="I924" i="14"/>
  <c r="H192" i="14"/>
  <c r="J945" i="14"/>
  <c r="K945" i="14" s="1"/>
  <c r="I217" i="14"/>
  <c r="H190" i="14"/>
  <c r="J583" i="14"/>
  <c r="K583" i="14" s="1"/>
  <c r="I1170" i="14"/>
  <c r="H200" i="14"/>
  <c r="J25" i="14"/>
  <c r="K25" i="14" s="1"/>
  <c r="I328" i="14"/>
  <c r="H199" i="14"/>
  <c r="J34" i="14"/>
  <c r="K34" i="14" s="1"/>
  <c r="I1065" i="14"/>
  <c r="H202" i="14"/>
  <c r="J949" i="14"/>
  <c r="K949" i="14" s="1"/>
  <c r="I187" i="14"/>
  <c r="H201" i="14"/>
  <c r="J1153" i="14"/>
  <c r="K1153" i="14" s="1"/>
  <c r="I1338" i="14"/>
  <c r="H203" i="14"/>
  <c r="J473" i="14"/>
  <c r="K473" i="14" s="1"/>
  <c r="I387" i="14"/>
  <c r="H204" i="14"/>
  <c r="J281" i="14"/>
  <c r="K281" i="14" s="1"/>
  <c r="I948" i="14"/>
  <c r="H208" i="14"/>
  <c r="J1139" i="14"/>
  <c r="K1139" i="14" s="1"/>
  <c r="I386" i="14"/>
  <c r="H206" i="14"/>
  <c r="J655" i="14"/>
  <c r="K655" i="14" s="1"/>
  <c r="I413" i="14"/>
  <c r="H207" i="14"/>
  <c r="J764" i="14"/>
  <c r="K764" i="14" s="1"/>
  <c r="I597" i="14"/>
  <c r="H209" i="14"/>
  <c r="J1169" i="14"/>
  <c r="K1169" i="14" s="1"/>
  <c r="I186" i="14"/>
  <c r="H205" i="14"/>
  <c r="J735" i="14"/>
  <c r="K735" i="14" s="1"/>
  <c r="I671" i="14"/>
  <c r="H210" i="14"/>
  <c r="J1286" i="14"/>
  <c r="K1286" i="14" s="1"/>
  <c r="I302" i="14"/>
  <c r="H211" i="14"/>
  <c r="J789" i="14"/>
  <c r="K789" i="14" s="1"/>
  <c r="I728" i="14"/>
  <c r="H212" i="14"/>
  <c r="J701" i="14"/>
  <c r="K701" i="14" s="1"/>
  <c r="I1171" i="14"/>
  <c r="H214" i="14"/>
  <c r="J628" i="14"/>
  <c r="K628" i="14" s="1"/>
  <c r="I806" i="14"/>
  <c r="H213" i="14"/>
  <c r="J613" i="14"/>
  <c r="K613" i="14" s="1"/>
  <c r="I1092" i="14"/>
  <c r="H217" i="14"/>
  <c r="J1243" i="14"/>
  <c r="K1243" i="14" s="1"/>
  <c r="I833" i="14"/>
  <c r="H216" i="14"/>
  <c r="J107" i="14"/>
  <c r="K107" i="14" s="1"/>
  <c r="I832" i="14"/>
  <c r="H215" i="14"/>
  <c r="J1167" i="14"/>
  <c r="K1167" i="14" s="1"/>
  <c r="I1090" i="14"/>
  <c r="H218" i="14"/>
  <c r="J862" i="14"/>
  <c r="K862" i="14" s="1"/>
  <c r="I58" i="14"/>
  <c r="H219" i="14"/>
  <c r="J1284" i="14"/>
  <c r="K1284" i="14" s="1"/>
  <c r="I358" i="14"/>
  <c r="H220" i="14"/>
  <c r="J892" i="14"/>
  <c r="K892" i="14" s="1"/>
  <c r="I887" i="14"/>
  <c r="H221" i="14"/>
  <c r="J1325" i="14"/>
  <c r="K1325" i="14" s="1"/>
  <c r="I1038" i="14"/>
  <c r="H224" i="14"/>
  <c r="J806" i="14"/>
  <c r="K806" i="14" s="1"/>
  <c r="I303" i="14"/>
  <c r="H223" i="14"/>
  <c r="J260" i="14"/>
  <c r="K260" i="14" s="1"/>
  <c r="I439" i="14"/>
  <c r="H222" i="14"/>
  <c r="J24" i="14"/>
  <c r="K24" i="14" s="1"/>
  <c r="I248" i="14"/>
  <c r="H231" i="14"/>
  <c r="J944" i="14"/>
  <c r="K944" i="14" s="1"/>
  <c r="I670" i="14"/>
  <c r="H230" i="14"/>
  <c r="J1319" i="14"/>
  <c r="K1319" i="14" s="1"/>
  <c r="I275" i="14"/>
  <c r="H226" i="14"/>
  <c r="J611" i="14"/>
  <c r="K611" i="14" s="1"/>
  <c r="I492" i="14"/>
  <c r="H227" i="14"/>
  <c r="J471" i="14"/>
  <c r="K471" i="14" s="1"/>
  <c r="I697" i="14"/>
  <c r="H229" i="14"/>
  <c r="J606" i="14"/>
  <c r="K606" i="14" s="1"/>
  <c r="I59" i="14"/>
  <c r="H225" i="14"/>
  <c r="J578" i="14"/>
  <c r="K578" i="14" s="1"/>
  <c r="I805" i="14"/>
  <c r="H228" i="14"/>
  <c r="J75" i="14"/>
  <c r="K75" i="14" s="1"/>
  <c r="I595" i="14"/>
  <c r="H232" i="14"/>
  <c r="J1274" i="14"/>
  <c r="K1274" i="14" s="1"/>
  <c r="I385" i="14"/>
  <c r="H234" i="14"/>
  <c r="J1051" i="14"/>
  <c r="K1051" i="14" s="1"/>
  <c r="I301" i="14"/>
  <c r="H233" i="14"/>
  <c r="J1165" i="14"/>
  <c r="K1165" i="14" s="1"/>
  <c r="I830" i="14"/>
  <c r="H236" i="14"/>
  <c r="J870" i="14"/>
  <c r="K870" i="14" s="1"/>
  <c r="I517" i="14"/>
  <c r="H235" i="14"/>
  <c r="J717" i="14"/>
  <c r="K717" i="14" s="1"/>
  <c r="I886" i="14"/>
  <c r="H238" i="14"/>
  <c r="J800" i="14"/>
  <c r="K800" i="14" s="1"/>
  <c r="I622" i="14"/>
  <c r="H237" i="14"/>
  <c r="J1281" i="14"/>
  <c r="K1281" i="14" s="1"/>
  <c r="I1247" i="14"/>
  <c r="H240" i="14"/>
  <c r="J491" i="14"/>
  <c r="K491" i="14" s="1"/>
  <c r="I1245" i="14"/>
  <c r="H241" i="14"/>
  <c r="J617" i="14"/>
  <c r="K617" i="14" s="1"/>
  <c r="I1064" i="14"/>
  <c r="H239" i="14"/>
  <c r="J961" i="14"/>
  <c r="K961" i="14" s="1"/>
  <c r="I384" i="14"/>
  <c r="H242" i="14"/>
  <c r="J671" i="14"/>
  <c r="K671" i="14" s="1"/>
  <c r="I437" i="14"/>
  <c r="H243" i="14"/>
  <c r="J517" i="14"/>
  <c r="K517" i="14" s="1"/>
  <c r="I164" i="14"/>
  <c r="H245" i="14"/>
  <c r="J935" i="14"/>
  <c r="K935" i="14" s="1"/>
  <c r="I572" i="14"/>
  <c r="H244" i="14"/>
  <c r="J1152" i="14"/>
  <c r="K1152" i="14" s="1"/>
  <c r="I246" i="14"/>
  <c r="H246" i="14"/>
  <c r="J1311" i="14"/>
  <c r="K1311" i="14" s="1"/>
  <c r="I122" i="14"/>
  <c r="H247" i="14"/>
  <c r="J417" i="14"/>
  <c r="K417" i="14" s="1"/>
  <c r="I412" i="14"/>
  <c r="H248" i="14"/>
  <c r="J1179" i="14"/>
  <c r="K1179" i="14" s="1"/>
  <c r="I494" i="14"/>
  <c r="H249" i="14"/>
  <c r="J977" i="14"/>
  <c r="K977" i="14" s="1"/>
  <c r="I754" i="14"/>
  <c r="H257" i="14"/>
  <c r="J876" i="14"/>
  <c r="K876" i="14" s="1"/>
  <c r="I1089" i="14"/>
  <c r="H256" i="14"/>
  <c r="J635" i="14"/>
  <c r="K635" i="14" s="1"/>
  <c r="I121" i="14"/>
  <c r="H250" i="14"/>
  <c r="J562" i="14"/>
  <c r="K562" i="14" s="1"/>
  <c r="I521" i="14"/>
  <c r="H253" i="14"/>
  <c r="J478" i="14"/>
  <c r="K478" i="14" s="1"/>
  <c r="I980" i="14"/>
  <c r="H254" i="14"/>
  <c r="J408" i="14"/>
  <c r="K408" i="14" s="1"/>
  <c r="I383" i="14"/>
  <c r="H251" i="14"/>
  <c r="J292" i="14"/>
  <c r="K292" i="14" s="1"/>
  <c r="I469" i="14"/>
  <c r="H252" i="14"/>
  <c r="J1015" i="14"/>
  <c r="K1015" i="14" s="1"/>
  <c r="I1222" i="14"/>
  <c r="H255" i="14"/>
  <c r="J822" i="14"/>
  <c r="K822" i="14" s="1"/>
  <c r="I780" i="14"/>
  <c r="H259" i="14"/>
  <c r="J516" i="14"/>
  <c r="K516" i="14" s="1"/>
  <c r="I1221" i="14"/>
  <c r="H258" i="14"/>
  <c r="J1264" i="14"/>
  <c r="K1264" i="14" s="1"/>
  <c r="I1008" i="14"/>
  <c r="H265" i="14"/>
  <c r="J1239" i="14"/>
  <c r="K1239" i="14" s="1"/>
  <c r="I861" i="14"/>
  <c r="H262" i="14"/>
  <c r="J352" i="14"/>
  <c r="K352" i="14" s="1"/>
  <c r="I516" i="14"/>
  <c r="H264" i="14"/>
  <c r="J1049" i="14"/>
  <c r="K1049" i="14" s="1"/>
  <c r="I545" i="14"/>
  <c r="H261" i="14"/>
  <c r="J799" i="14"/>
  <c r="K799" i="14" s="1"/>
  <c r="I327" i="14"/>
  <c r="H260" i="14"/>
  <c r="J534" i="14"/>
  <c r="K534" i="14" s="1"/>
  <c r="I1088" i="14"/>
  <c r="H263" i="14"/>
  <c r="J950" i="14"/>
  <c r="K950" i="14" s="1"/>
  <c r="I1037" i="14"/>
  <c r="H267" i="14"/>
  <c r="J839" i="14"/>
  <c r="K839" i="14" s="1"/>
  <c r="I753" i="14"/>
  <c r="H266" i="14"/>
  <c r="J767" i="14"/>
  <c r="K767" i="14" s="1"/>
  <c r="I666" i="14"/>
  <c r="H268" i="14"/>
  <c r="J756" i="14"/>
  <c r="K756" i="14" s="1"/>
  <c r="I710" i="14"/>
  <c r="H269" i="14"/>
  <c r="J693" i="14"/>
  <c r="K693" i="14" s="1"/>
  <c r="I300" i="14"/>
  <c r="H273" i="14"/>
  <c r="J155" i="14"/>
  <c r="K155" i="14" s="1"/>
  <c r="I752" i="14"/>
  <c r="H271" i="14"/>
  <c r="J1231" i="14"/>
  <c r="K1231" i="14" s="1"/>
  <c r="I54" i="14"/>
  <c r="H270" i="14"/>
  <c r="J1278" i="14"/>
  <c r="K1278" i="14" s="1"/>
  <c r="I922" i="14"/>
  <c r="H272" i="14"/>
  <c r="J1335" i="14"/>
  <c r="K1335" i="14" s="1"/>
  <c r="I803" i="14"/>
  <c r="H274" i="14"/>
  <c r="J221" i="14"/>
  <c r="K221" i="14" s="1"/>
  <c r="I1293" i="14"/>
  <c r="H275" i="14"/>
  <c r="J45" i="14"/>
  <c r="K45" i="14" s="1"/>
  <c r="I706" i="14"/>
  <c r="H277" i="14"/>
  <c r="J1300" i="14"/>
  <c r="K1300" i="14" s="1"/>
  <c r="I1312" i="14"/>
  <c r="H279" i="14"/>
  <c r="J563" i="14"/>
  <c r="K563" i="14" s="1"/>
  <c r="I779" i="14"/>
  <c r="H278" i="14"/>
  <c r="J214" i="14"/>
  <c r="K214" i="14" s="1"/>
  <c r="I57" i="14"/>
  <c r="H276" i="14"/>
  <c r="J134" i="14"/>
  <c r="K134" i="14" s="1"/>
  <c r="I1267" i="14"/>
  <c r="H280" i="14"/>
  <c r="J20" i="14"/>
  <c r="K20" i="14" s="1"/>
  <c r="I1087" i="14"/>
  <c r="H281" i="14"/>
  <c r="J1040" i="14"/>
  <c r="K1040" i="14" s="1"/>
  <c r="I1193" i="14"/>
  <c r="H288" i="14"/>
  <c r="J1163" i="14"/>
  <c r="K1163" i="14" s="1"/>
  <c r="I829" i="14"/>
  <c r="H287" i="14"/>
  <c r="J535" i="14"/>
  <c r="K535" i="14" s="1"/>
  <c r="I359" i="14"/>
  <c r="H286" i="14"/>
  <c r="J1262" i="14"/>
  <c r="K1262" i="14" s="1"/>
  <c r="I120" i="14"/>
  <c r="H282" i="14"/>
  <c r="J803" i="14"/>
  <c r="K803" i="14" s="1"/>
  <c r="I411" i="14"/>
  <c r="H291" i="14"/>
  <c r="J871" i="14"/>
  <c r="K871" i="14" s="1"/>
  <c r="I1311" i="14"/>
  <c r="H289" i="14"/>
  <c r="J93" i="14"/>
  <c r="K93" i="14" s="1"/>
  <c r="I163" i="14"/>
  <c r="H284" i="14"/>
  <c r="J1229" i="14"/>
  <c r="K1229" i="14" s="1"/>
  <c r="I410" i="14"/>
  <c r="H285" i="14"/>
  <c r="J974" i="14"/>
  <c r="K974" i="14" s="1"/>
  <c r="I381" i="14"/>
  <c r="H290" i="14"/>
  <c r="J863" i="14"/>
  <c r="K863" i="14" s="1"/>
  <c r="I331" i="14"/>
  <c r="H283" i="14"/>
  <c r="J1298" i="14"/>
  <c r="K1298" i="14" s="1"/>
  <c r="I778" i="14"/>
  <c r="H294" i="14"/>
  <c r="J329" i="14"/>
  <c r="K329" i="14" s="1"/>
  <c r="I274" i="14"/>
  <c r="H292" i="14"/>
  <c r="J141" i="14"/>
  <c r="K141" i="14" s="1"/>
  <c r="I544" i="14"/>
  <c r="H293" i="14"/>
  <c r="J61" i="14"/>
  <c r="K61" i="14" s="1"/>
  <c r="I979" i="14"/>
  <c r="H296" i="14"/>
  <c r="J106" i="14"/>
  <c r="K106" i="14" s="1"/>
  <c r="I751" i="14"/>
  <c r="H295" i="14"/>
  <c r="J887" i="14"/>
  <c r="K887" i="14" s="1"/>
  <c r="I1036" i="14"/>
  <c r="H298" i="14"/>
  <c r="J1301" i="14"/>
  <c r="K1301" i="14" s="1"/>
  <c r="I1146" i="14"/>
  <c r="H297" i="14"/>
  <c r="J1271" i="14"/>
  <c r="K1271" i="14" s="1"/>
  <c r="I804" i="14"/>
  <c r="H301" i="14"/>
  <c r="J313" i="14"/>
  <c r="K313" i="14" s="1"/>
  <c r="I982" i="14"/>
  <c r="H303" i="14"/>
  <c r="J1205" i="14"/>
  <c r="K1205" i="14" s="1"/>
  <c r="I1063" i="14"/>
  <c r="H302" i="14"/>
  <c r="J96" i="14"/>
  <c r="K96" i="14" s="1"/>
  <c r="I185" i="14"/>
  <c r="H299" i="14"/>
  <c r="J528" i="14"/>
  <c r="K528" i="14" s="1"/>
  <c r="I247" i="14"/>
  <c r="H300" i="14"/>
  <c r="J187" i="14"/>
  <c r="K187" i="14" s="1"/>
  <c r="I1007" i="14"/>
  <c r="H304" i="14"/>
  <c r="J1225" i="14"/>
  <c r="K1225" i="14" s="1"/>
  <c r="I1220" i="14"/>
  <c r="H306" i="14"/>
  <c r="J474" i="14"/>
  <c r="K474" i="14" s="1"/>
  <c r="I1086" i="14"/>
  <c r="H308" i="14"/>
  <c r="J239" i="14"/>
  <c r="K239" i="14" s="1"/>
  <c r="I1219" i="14"/>
  <c r="H307" i="14"/>
  <c r="J228" i="14"/>
  <c r="K228" i="14" s="1"/>
  <c r="I55" i="14"/>
  <c r="H305" i="14"/>
  <c r="J685" i="14"/>
  <c r="K685" i="14" s="1"/>
  <c r="I777" i="14"/>
  <c r="H309" i="14"/>
  <c r="J1221" i="14"/>
  <c r="K1221" i="14" s="1"/>
  <c r="I621" i="14"/>
  <c r="H315" i="14"/>
  <c r="J1321" i="14"/>
  <c r="K1321" i="14" s="1"/>
  <c r="I119" i="14"/>
  <c r="H311" i="14"/>
  <c r="J543" i="14"/>
  <c r="K543" i="14" s="1"/>
  <c r="I1121" i="14"/>
  <c r="H313" i="14"/>
  <c r="J316" i="14"/>
  <c r="K316" i="14" s="1"/>
  <c r="I1337" i="14"/>
  <c r="H314" i="14"/>
  <c r="J1273" i="14"/>
  <c r="K1273" i="14" s="1"/>
  <c r="I695" i="14"/>
  <c r="H312" i="14"/>
  <c r="J95" i="14"/>
  <c r="K95" i="14" s="1"/>
  <c r="I244" i="14"/>
  <c r="H310" i="14"/>
  <c r="J559" i="14"/>
  <c r="K559" i="14" s="1"/>
  <c r="I409" i="14"/>
  <c r="H316" i="14"/>
  <c r="J261" i="14"/>
  <c r="K261" i="14" s="1"/>
  <c r="I954" i="14"/>
  <c r="H319" i="14"/>
  <c r="J939" i="14"/>
  <c r="K939" i="14" s="1"/>
  <c r="I1336" i="14"/>
  <c r="H318" i="14"/>
  <c r="J1337" i="14"/>
  <c r="K1337" i="14" s="1"/>
  <c r="I983" i="14"/>
  <c r="H317" i="14"/>
  <c r="J1146" i="14"/>
  <c r="K1146" i="14" s="1"/>
  <c r="I1144" i="14"/>
  <c r="H320" i="14"/>
  <c r="J486" i="14"/>
  <c r="K486" i="14" s="1"/>
  <c r="I831" i="14"/>
  <c r="H321" i="14"/>
  <c r="J193" i="14"/>
  <c r="K193" i="14" s="1"/>
  <c r="I184" i="14"/>
  <c r="H322" i="14"/>
  <c r="J747" i="14"/>
  <c r="K747" i="14" s="1"/>
  <c r="I1169" i="14"/>
  <c r="H324" i="14"/>
  <c r="J405" i="14"/>
  <c r="K405" i="14" s="1"/>
  <c r="I1244" i="14"/>
  <c r="H323" i="14"/>
  <c r="J610" i="14"/>
  <c r="K610" i="14" s="1"/>
  <c r="I118" i="14"/>
  <c r="H325" i="14"/>
  <c r="J1218" i="14"/>
  <c r="K1218" i="14" s="1"/>
  <c r="I859" i="14"/>
  <c r="H328" i="14"/>
  <c r="J19" i="14"/>
  <c r="K19" i="14" s="1"/>
  <c r="I183" i="14"/>
  <c r="H326" i="14"/>
  <c r="J828" i="14"/>
  <c r="K828" i="14" s="1"/>
  <c r="I1194" i="14"/>
  <c r="H329" i="14"/>
  <c r="J512" i="14"/>
  <c r="K512" i="14" s="1"/>
  <c r="I1168" i="14"/>
  <c r="H330" i="14"/>
  <c r="J620" i="14"/>
  <c r="K620" i="14" s="1"/>
  <c r="I493" i="14"/>
  <c r="H327" i="14"/>
  <c r="J423" i="14"/>
  <c r="K423" i="14" s="1"/>
  <c r="I357" i="14"/>
  <c r="H331" i="14"/>
  <c r="J683" i="14"/>
  <c r="K683" i="14" s="1"/>
  <c r="I181" i="14"/>
  <c r="H333" i="14"/>
  <c r="J917" i="14"/>
  <c r="K917" i="14" s="1"/>
  <c r="I468" i="14"/>
  <c r="H335" i="14"/>
  <c r="J690" i="14"/>
  <c r="K690" i="14" s="1"/>
  <c r="I380" i="14"/>
  <c r="H334" i="14"/>
  <c r="J450" i="14"/>
  <c r="K450" i="14" s="1"/>
  <c r="I272" i="14"/>
  <c r="H332" i="14"/>
  <c r="J376" i="14"/>
  <c r="K376" i="14" s="1"/>
  <c r="I802" i="14"/>
  <c r="H336" i="14"/>
  <c r="J262" i="14"/>
  <c r="K262" i="14" s="1"/>
  <c r="I864" i="14"/>
  <c r="H338" i="14"/>
  <c r="J706" i="14"/>
  <c r="K706" i="14" s="1"/>
  <c r="I1006" i="14"/>
  <c r="H337" i="14"/>
  <c r="J527" i="14"/>
  <c r="K527" i="14" s="1"/>
  <c r="I594" i="14"/>
  <c r="H340" i="14"/>
  <c r="J1248" i="14"/>
  <c r="K1248" i="14" s="1"/>
  <c r="I299" i="14"/>
  <c r="H339" i="14"/>
  <c r="J268" i="14"/>
  <c r="K268" i="14" s="1"/>
  <c r="I947" i="14"/>
  <c r="H341" i="14"/>
  <c r="J1288" i="14"/>
  <c r="K1288" i="14" s="1"/>
  <c r="I921" i="14"/>
  <c r="H342" i="14"/>
  <c r="J1285" i="14"/>
  <c r="K1285" i="14" s="1"/>
  <c r="I593" i="14"/>
  <c r="H344" i="14"/>
  <c r="J1251" i="14"/>
  <c r="K1251" i="14" s="1"/>
  <c r="I467" i="14"/>
  <c r="H345" i="14"/>
  <c r="J476" i="14"/>
  <c r="K476" i="14" s="1"/>
  <c r="I408" i="14"/>
  <c r="H343" i="14"/>
  <c r="J435" i="14"/>
  <c r="K435" i="14" s="1"/>
  <c r="I466" i="14"/>
  <c r="H348" i="14"/>
  <c r="J1260" i="14"/>
  <c r="K1260" i="14" s="1"/>
  <c r="I1143" i="14"/>
  <c r="H350" i="14"/>
  <c r="J372" i="14"/>
  <c r="K372" i="14" s="1"/>
  <c r="I1085" i="14"/>
  <c r="H349" i="14"/>
  <c r="J264" i="14"/>
  <c r="K264" i="14" s="1"/>
  <c r="I326" i="14"/>
  <c r="H347" i="14"/>
  <c r="J654" i="14"/>
  <c r="K654" i="14" s="1"/>
  <c r="I1062" i="14"/>
  <c r="H351" i="14"/>
  <c r="J664" i="14"/>
  <c r="K664" i="14" s="1"/>
  <c r="I245" i="14"/>
  <c r="H346" i="14"/>
  <c r="J429" i="14"/>
  <c r="K429" i="14" s="1"/>
  <c r="I182" i="14"/>
  <c r="H352" i="14"/>
  <c r="J1118" i="14"/>
  <c r="K1118" i="14" s="1"/>
  <c r="I116" i="14"/>
  <c r="H356" i="14"/>
  <c r="J538" i="14"/>
  <c r="K538" i="14" s="1"/>
  <c r="I355" i="14"/>
  <c r="H353" i="14"/>
  <c r="J1263" i="14"/>
  <c r="K1263" i="14" s="1"/>
  <c r="I407" i="14"/>
  <c r="H354" i="14"/>
  <c r="J211" i="14"/>
  <c r="K211" i="14" s="1"/>
  <c r="I776" i="14"/>
  <c r="H355" i="14"/>
  <c r="J147" i="14"/>
  <c r="K147" i="14" s="1"/>
  <c r="I748" i="14"/>
  <c r="H357" i="14"/>
  <c r="J914" i="14"/>
  <c r="K914" i="14" s="1"/>
  <c r="I53" i="14"/>
  <c r="H358" i="14"/>
  <c r="J704" i="14"/>
  <c r="K704" i="14" s="1"/>
  <c r="I571" i="14"/>
  <c r="H362" i="14"/>
  <c r="J661" i="14"/>
  <c r="K661" i="14" s="1"/>
  <c r="I888" i="14"/>
  <c r="H365" i="14"/>
  <c r="J1045" i="14"/>
  <c r="K1045" i="14" s="1"/>
  <c r="I745" i="14"/>
  <c r="H363" i="14"/>
  <c r="J1048" i="14"/>
  <c r="K1048" i="14" s="1"/>
  <c r="I379" i="14"/>
  <c r="H364" i="14"/>
  <c r="J217" i="14"/>
  <c r="K217" i="14" s="1"/>
  <c r="I56" i="14"/>
  <c r="H359" i="14"/>
  <c r="J1314" i="14"/>
  <c r="K1314" i="14" s="1"/>
  <c r="I218" i="14"/>
  <c r="H361" i="14"/>
  <c r="J809" i="14"/>
  <c r="K809" i="14" s="1"/>
  <c r="I117" i="14"/>
  <c r="H360" i="14"/>
  <c r="J886" i="14"/>
  <c r="K886" i="14" s="1"/>
  <c r="I60" i="14"/>
  <c r="H366" i="14"/>
  <c r="J390" i="14"/>
  <c r="K390" i="14" s="1"/>
  <c r="I747" i="14"/>
  <c r="H367" i="14"/>
  <c r="J311" i="14"/>
  <c r="K311" i="14" s="1"/>
  <c r="I978" i="14"/>
  <c r="H369" i="14"/>
  <c r="J1061" i="14"/>
  <c r="K1061" i="14" s="1"/>
  <c r="I669" i="14"/>
  <c r="H368" i="14"/>
  <c r="J1323" i="14"/>
  <c r="K1323" i="14" s="1"/>
  <c r="I667" i="14"/>
  <c r="H373" i="14"/>
  <c r="J47" i="14"/>
  <c r="K47" i="14" s="1"/>
  <c r="I744" i="14"/>
  <c r="H372" i="14"/>
  <c r="J60" i="14"/>
  <c r="K60" i="14" s="1"/>
  <c r="I382" i="14"/>
  <c r="H371" i="14"/>
  <c r="J934" i="14"/>
  <c r="K934" i="14" s="1"/>
  <c r="I354" i="14"/>
  <c r="H375" i="14"/>
  <c r="J771" i="14"/>
  <c r="K771" i="14" s="1"/>
  <c r="I115" i="14"/>
  <c r="H370" i="14"/>
  <c r="J636" i="14"/>
  <c r="K636" i="14" s="1"/>
  <c r="I1035" i="14"/>
  <c r="H374" i="14"/>
  <c r="J1066" i="14"/>
  <c r="K1066" i="14" s="1"/>
  <c r="I619" i="14"/>
  <c r="H377" i="14"/>
  <c r="J793" i="14"/>
  <c r="K793" i="14" s="1"/>
  <c r="I180" i="14"/>
  <c r="H376" i="14"/>
  <c r="J544" i="14"/>
  <c r="K544" i="14" s="1"/>
  <c r="I1335" i="14"/>
  <c r="H381" i="14"/>
  <c r="J984" i="14"/>
  <c r="K984" i="14" s="1"/>
  <c r="I977" i="14"/>
  <c r="H379" i="14"/>
  <c r="J899" i="14"/>
  <c r="K899" i="14" s="1"/>
  <c r="I543" i="14"/>
  <c r="H378" i="14"/>
  <c r="J152" i="14"/>
  <c r="K152" i="14" s="1"/>
  <c r="I1061" i="14"/>
  <c r="H380" i="14"/>
  <c r="J5" i="14"/>
  <c r="K5" i="14" s="1"/>
  <c r="I668" i="14"/>
  <c r="H382" i="14"/>
  <c r="J845" i="14"/>
  <c r="K845" i="14" s="1"/>
  <c r="I1292" i="14"/>
  <c r="H383" i="14"/>
  <c r="J1233" i="14"/>
  <c r="K1233" i="14" s="1"/>
  <c r="I378" i="14"/>
  <c r="H385" i="14"/>
  <c r="J1012" i="14"/>
  <c r="K1012" i="14" s="1"/>
  <c r="I243" i="14"/>
  <c r="H384" i="14"/>
  <c r="J412" i="14"/>
  <c r="K412" i="14" s="1"/>
  <c r="I465" i="14"/>
  <c r="H386" i="14"/>
  <c r="J913" i="14"/>
  <c r="K913" i="14" s="1"/>
  <c r="I1291" i="14"/>
  <c r="H395" i="14"/>
  <c r="J878" i="14"/>
  <c r="K878" i="14" s="1"/>
  <c r="I520" i="14"/>
  <c r="H389" i="14"/>
  <c r="J846" i="14"/>
  <c r="K846" i="14" s="1"/>
  <c r="I1218" i="14"/>
  <c r="H393" i="14"/>
  <c r="J866" i="14"/>
  <c r="K866" i="14" s="1"/>
  <c r="I297" i="14"/>
  <c r="H390" i="14"/>
  <c r="J1159" i="14"/>
  <c r="K1159" i="14" s="1"/>
  <c r="I1142" i="14"/>
  <c r="H394" i="14"/>
  <c r="J540" i="14"/>
  <c r="K540" i="14" s="1"/>
  <c r="I976" i="14"/>
  <c r="H392" i="14"/>
  <c r="J1201" i="14"/>
  <c r="K1201" i="14" s="1"/>
  <c r="I775" i="14"/>
  <c r="H397" i="14"/>
  <c r="J1227" i="14"/>
  <c r="K1227" i="14" s="1"/>
  <c r="I377" i="14"/>
  <c r="H388" i="14"/>
  <c r="J860" i="14"/>
  <c r="K860" i="14" s="1"/>
  <c r="I52" i="14"/>
  <c r="H387" i="14"/>
  <c r="J598" i="14"/>
  <c r="K598" i="14" s="1"/>
  <c r="I1269" i="14"/>
  <c r="H396" i="14"/>
  <c r="J481" i="14"/>
  <c r="K481" i="14" s="1"/>
  <c r="I460" i="14"/>
  <c r="H391" i="14"/>
  <c r="J1241" i="14"/>
  <c r="K1241" i="14" s="1"/>
  <c r="I774" i="14"/>
  <c r="H399" i="14"/>
  <c r="J758" i="14"/>
  <c r="K758" i="14" s="1"/>
  <c r="I1060" i="14"/>
  <c r="H398" i="14"/>
  <c r="J763" i="14"/>
  <c r="K763" i="14" s="1"/>
  <c r="I298" i="14"/>
  <c r="H400" i="14"/>
  <c r="J734" i="14"/>
  <c r="K734" i="14" s="1"/>
  <c r="I271" i="14"/>
  <c r="H401" i="14"/>
  <c r="J1081" i="14"/>
  <c r="K1081" i="14" s="1"/>
  <c r="I216" i="14"/>
  <c r="H402" i="14"/>
  <c r="J1099" i="14"/>
  <c r="K1099" i="14" s="1"/>
  <c r="I592" i="14"/>
  <c r="H403" i="14"/>
  <c r="J597" i="14"/>
  <c r="K597" i="14" s="1"/>
  <c r="I773" i="14"/>
  <c r="H407" i="14"/>
  <c r="J308" i="14"/>
  <c r="K308" i="14" s="1"/>
  <c r="I1334" i="14"/>
  <c r="H408" i="14"/>
  <c r="J6" i="14"/>
  <c r="K6" i="14" s="1"/>
  <c r="I665" i="14"/>
  <c r="H405" i="14"/>
  <c r="J1222" i="14"/>
  <c r="K1222" i="14" s="1"/>
  <c r="I570" i="14"/>
  <c r="H406" i="14"/>
  <c r="J743" i="14"/>
  <c r="K743" i="14" s="1"/>
  <c r="I664" i="14"/>
  <c r="H404" i="14"/>
  <c r="J594" i="14"/>
  <c r="K594" i="14" s="1"/>
  <c r="I746" i="14"/>
  <c r="H409" i="14"/>
  <c r="J1215" i="14"/>
  <c r="K1215" i="14" s="1"/>
  <c r="I376" i="14"/>
  <c r="H410" i="14"/>
  <c r="J21" i="14"/>
  <c r="K21" i="14" s="1"/>
  <c r="I1310" i="14"/>
  <c r="H411" i="14"/>
  <c r="J4" i="14"/>
  <c r="K4" i="14" s="1"/>
  <c r="I539" i="14"/>
  <c r="H412" i="14"/>
  <c r="J761" i="14"/>
  <c r="K761" i="14" s="1"/>
  <c r="I325" i="14"/>
  <c r="H413" i="14"/>
  <c r="J81" i="14"/>
  <c r="K81" i="14" s="1"/>
  <c r="I974" i="14"/>
  <c r="H414" i="14"/>
  <c r="J406" i="14"/>
  <c r="K406" i="14" s="1"/>
  <c r="I438" i="14"/>
  <c r="H415" i="14"/>
  <c r="J929" i="14"/>
  <c r="K929" i="14" s="1"/>
  <c r="I215" i="14"/>
  <c r="H416" i="14"/>
  <c r="J1084" i="14"/>
  <c r="K1084" i="14" s="1"/>
  <c r="I568" i="14"/>
  <c r="H417" i="14"/>
  <c r="J554" i="14"/>
  <c r="K554" i="14" s="1"/>
  <c r="I946" i="14"/>
  <c r="H419" i="14"/>
  <c r="J445" i="14"/>
  <c r="K445" i="14" s="1"/>
  <c r="I518" i="14"/>
  <c r="H418" i="14"/>
  <c r="J1078" i="14"/>
  <c r="K1078" i="14" s="1"/>
  <c r="I1196" i="14"/>
  <c r="H420" i="14"/>
  <c r="J275" i="14"/>
  <c r="K275" i="14" s="1"/>
  <c r="I405" i="14"/>
  <c r="H421" i="14"/>
  <c r="J18" i="14"/>
  <c r="K18" i="14" s="1"/>
  <c r="I114" i="14"/>
  <c r="H428" i="14"/>
  <c r="J122" i="14"/>
  <c r="K122" i="14" s="1"/>
  <c r="I323" i="14"/>
  <c r="H422" i="14"/>
  <c r="J946" i="14"/>
  <c r="K946" i="14" s="1"/>
  <c r="I923" i="14"/>
  <c r="H425" i="14"/>
  <c r="J1270" i="14"/>
  <c r="K1270" i="14" s="1"/>
  <c r="I643" i="14"/>
  <c r="H423" i="14"/>
  <c r="J202" i="14"/>
  <c r="K202" i="14" s="1"/>
  <c r="I696" i="14"/>
  <c r="H424" i="14"/>
  <c r="J1199" i="14"/>
  <c r="K1199" i="14" s="1"/>
  <c r="I1243" i="14"/>
  <c r="H426" i="14"/>
  <c r="J922" i="14"/>
  <c r="K922" i="14" s="1"/>
  <c r="I51" i="14"/>
  <c r="H430" i="14"/>
  <c r="J836" i="14"/>
  <c r="K836" i="14" s="1"/>
  <c r="I1140" i="14"/>
  <c r="H427" i="14"/>
  <c r="J533" i="14"/>
  <c r="K533" i="14" s="1"/>
  <c r="I920" i="14"/>
  <c r="H429" i="14"/>
  <c r="J1112" i="14"/>
  <c r="K1112" i="14" s="1"/>
  <c r="I50" i="14"/>
  <c r="H431" i="14"/>
  <c r="J1080" i="14"/>
  <c r="K1080" i="14" s="1"/>
  <c r="I166" i="14"/>
  <c r="H432" i="14"/>
  <c r="J557" i="14"/>
  <c r="K557" i="14" s="1"/>
  <c r="I918" i="14"/>
  <c r="H435" i="14"/>
  <c r="J309" i="14"/>
  <c r="K309" i="14" s="1"/>
  <c r="I47" i="14"/>
  <c r="H436" i="14"/>
  <c r="J80" i="14"/>
  <c r="K80" i="14" s="1"/>
  <c r="I240" i="14"/>
  <c r="H434" i="14"/>
  <c r="J978" i="14"/>
  <c r="K978" i="14" s="1"/>
  <c r="I179" i="14"/>
  <c r="H433" i="14"/>
  <c r="J1317" i="14"/>
  <c r="K1317" i="14" s="1"/>
  <c r="I973" i="14"/>
  <c r="H438" i="14"/>
  <c r="J1324" i="14"/>
  <c r="K1324" i="14" s="1"/>
  <c r="I1034" i="14"/>
  <c r="H437" i="14"/>
  <c r="J872" i="14"/>
  <c r="K872" i="14" s="1"/>
  <c r="I693" i="14"/>
  <c r="H439" i="14"/>
  <c r="J1028" i="14"/>
  <c r="K1028" i="14" s="1"/>
  <c r="I515" i="14"/>
  <c r="H441" i="14"/>
  <c r="J389" i="14"/>
  <c r="K389" i="14" s="1"/>
  <c r="I435" i="14"/>
  <c r="H440" i="14"/>
  <c r="J1214" i="14"/>
  <c r="K1214" i="14" s="1"/>
  <c r="I1141" i="14"/>
  <c r="H442" i="14"/>
  <c r="J68" i="14"/>
  <c r="K68" i="14" s="1"/>
  <c r="I828" i="14"/>
  <c r="H444" i="14"/>
  <c r="J506" i="14"/>
  <c r="K506" i="14" s="1"/>
  <c r="I1217" i="14"/>
  <c r="H445" i="14"/>
  <c r="J1334" i="14"/>
  <c r="K1334" i="14" s="1"/>
  <c r="I801" i="14"/>
  <c r="H443" i="14"/>
  <c r="J964" i="14"/>
  <c r="K964" i="14" s="1"/>
  <c r="I1242" i="14"/>
  <c r="H446" i="14"/>
  <c r="J1213" i="14"/>
  <c r="K1213" i="14" s="1"/>
  <c r="I1290" i="14"/>
  <c r="H447" i="14"/>
  <c r="J751" i="14"/>
  <c r="K751" i="14" s="1"/>
  <c r="I646" i="14"/>
  <c r="H449" i="14"/>
  <c r="J727" i="14"/>
  <c r="K727" i="14" s="1"/>
  <c r="I113" i="14"/>
  <c r="H448" i="14"/>
  <c r="J792" i="14"/>
  <c r="K792" i="14" s="1"/>
  <c r="I972" i="14"/>
  <c r="H451" i="14"/>
  <c r="J1308" i="14"/>
  <c r="K1308" i="14" s="1"/>
  <c r="I862" i="14"/>
  <c r="H452" i="14"/>
  <c r="J1266" i="14"/>
  <c r="K1266" i="14" s="1"/>
  <c r="I273" i="14"/>
  <c r="H450" i="14"/>
  <c r="J490" i="14"/>
  <c r="K490" i="14" s="1"/>
  <c r="I569" i="14"/>
  <c r="H453" i="14"/>
  <c r="J1261" i="14"/>
  <c r="K1261" i="14" s="1"/>
  <c r="I893" i="14"/>
  <c r="H463" i="14"/>
  <c r="J1249" i="14"/>
  <c r="K1249" i="14" s="1"/>
  <c r="I1084" i="14"/>
  <c r="H461" i="14"/>
  <c r="J386" i="14"/>
  <c r="K386" i="14" s="1"/>
  <c r="I1119" i="14"/>
  <c r="H460" i="14"/>
  <c r="J195" i="14"/>
  <c r="K195" i="14" s="1"/>
  <c r="I827" i="14"/>
  <c r="H464" i="14"/>
  <c r="J979" i="14"/>
  <c r="K979" i="14" s="1"/>
  <c r="I461" i="14"/>
  <c r="H458" i="14"/>
  <c r="J180" i="14"/>
  <c r="K180" i="14" s="1"/>
  <c r="I374" i="14"/>
  <c r="H456" i="14"/>
  <c r="J1200" i="14"/>
  <c r="K1200" i="14" s="1"/>
  <c r="I49" i="14"/>
  <c r="H454" i="14"/>
  <c r="J241" i="14"/>
  <c r="K241" i="14" s="1"/>
  <c r="I48" i="14"/>
  <c r="H462" i="14"/>
  <c r="J942" i="14"/>
  <c r="K942" i="14" s="1"/>
  <c r="I892" i="14"/>
  <c r="H459" i="14"/>
  <c r="J765" i="14"/>
  <c r="K765" i="14" s="1"/>
  <c r="I353" i="14"/>
  <c r="H457" i="14"/>
  <c r="J336" i="14"/>
  <c r="K336" i="14" s="1"/>
  <c r="I46" i="14"/>
  <c r="H455" i="14"/>
  <c r="J1147" i="14"/>
  <c r="K1147" i="14" s="1"/>
  <c r="I567" i="14"/>
  <c r="H466" i="14"/>
  <c r="J762" i="14"/>
  <c r="K762" i="14" s="1"/>
  <c r="I434" i="14"/>
  <c r="H465" i="14"/>
  <c r="J151" i="14"/>
  <c r="K151" i="14" s="1"/>
  <c r="I270" i="14"/>
  <c r="H467" i="14"/>
  <c r="J542" i="14"/>
  <c r="K542" i="14" s="1"/>
  <c r="I538" i="14"/>
  <c r="H468" i="14"/>
  <c r="J569" i="14"/>
  <c r="K569" i="14" s="1"/>
  <c r="I858" i="14"/>
  <c r="H469" i="14"/>
  <c r="J511" i="14"/>
  <c r="K511" i="14" s="1"/>
  <c r="I1005" i="14"/>
  <c r="H471" i="14"/>
  <c r="J348" i="14"/>
  <c r="K348" i="14" s="1"/>
  <c r="I591" i="14"/>
  <c r="H470" i="14"/>
  <c r="J1269" i="14"/>
  <c r="K1269" i="14" s="1"/>
  <c r="I772" i="14"/>
  <c r="H472" i="14"/>
  <c r="J72" i="14"/>
  <c r="K72" i="14" s="1"/>
  <c r="I826" i="14"/>
  <c r="H473" i="14"/>
  <c r="J446" i="14"/>
  <c r="K446" i="14" s="1"/>
  <c r="I885" i="14"/>
  <c r="H474" i="14"/>
  <c r="J1224" i="14"/>
  <c r="K1224" i="14" s="1"/>
  <c r="I497" i="14"/>
  <c r="H476" i="14"/>
  <c r="J1302" i="14"/>
  <c r="K1302" i="14" s="1"/>
  <c r="I641" i="14"/>
  <c r="H477" i="14"/>
  <c r="J898" i="14"/>
  <c r="K898" i="14" s="1"/>
  <c r="I537" i="14"/>
  <c r="H481" i="14"/>
  <c r="J906" i="14"/>
  <c r="K906" i="14" s="1"/>
  <c r="I112" i="14"/>
  <c r="H475" i="14"/>
  <c r="J369" i="14"/>
  <c r="K369" i="14" s="1"/>
  <c r="I1137" i="14"/>
  <c r="H483" i="14"/>
  <c r="J1223" i="14"/>
  <c r="K1223" i="14" s="1"/>
  <c r="I1215" i="14"/>
  <c r="H480" i="14"/>
  <c r="J1042" i="14"/>
  <c r="K1042" i="14" s="1"/>
  <c r="I1058" i="14"/>
  <c r="H479" i="14"/>
  <c r="J315" i="14"/>
  <c r="K315" i="14" s="1"/>
  <c r="I825" i="14"/>
  <c r="H478" i="14"/>
  <c r="J137" i="14"/>
  <c r="K137" i="14" s="1"/>
  <c r="I542" i="14"/>
  <c r="H482" i="14"/>
  <c r="J1219" i="14"/>
  <c r="K1219" i="14" s="1"/>
  <c r="I111" i="14"/>
  <c r="H484" i="14"/>
  <c r="J553" i="14"/>
  <c r="K553" i="14" s="1"/>
  <c r="I110" i="14"/>
  <c r="H488" i="14"/>
  <c r="J454" i="14"/>
  <c r="K454" i="14" s="1"/>
  <c r="I919" i="14"/>
  <c r="H487" i="14"/>
  <c r="J954" i="14"/>
  <c r="K954" i="14" s="1"/>
  <c r="I433" i="14"/>
  <c r="H486" i="14"/>
  <c r="J926" i="14"/>
  <c r="K926" i="14" s="1"/>
  <c r="I162" i="14"/>
  <c r="H485" i="14"/>
  <c r="J811" i="14"/>
  <c r="K811" i="14" s="1"/>
  <c r="I1167" i="14"/>
  <c r="H489" i="14"/>
  <c r="J1175" i="14"/>
  <c r="K1175" i="14" s="1"/>
  <c r="I241" i="14"/>
  <c r="H491" i="14"/>
  <c r="J712" i="14"/>
  <c r="K712" i="14" s="1"/>
  <c r="I639" i="14"/>
  <c r="H490" i="14"/>
  <c r="J689" i="14"/>
  <c r="K689" i="14" s="1"/>
  <c r="I566" i="14"/>
  <c r="H496" i="14"/>
  <c r="J1275" i="14"/>
  <c r="K1275" i="14" s="1"/>
  <c r="I590" i="14"/>
  <c r="H497" i="14"/>
  <c r="J730" i="14"/>
  <c r="K730" i="14" s="1"/>
  <c r="I640" i="14"/>
  <c r="H492" i="14"/>
  <c r="J632" i="14"/>
  <c r="K632" i="14" s="1"/>
  <c r="I1309" i="14"/>
  <c r="H498" i="14"/>
  <c r="J714" i="14"/>
  <c r="K714" i="14" s="1"/>
  <c r="I800" i="14"/>
  <c r="H495" i="14"/>
  <c r="J577" i="14"/>
  <c r="K577" i="14" s="1"/>
  <c r="I620" i="14"/>
  <c r="H494" i="14"/>
  <c r="J673" i="14"/>
  <c r="K673" i="14" s="1"/>
  <c r="I617" i="14"/>
  <c r="H493" i="14"/>
  <c r="J503" i="14"/>
  <c r="K503" i="14" s="1"/>
  <c r="I723" i="14"/>
  <c r="H499" i="14"/>
  <c r="J1029" i="14"/>
  <c r="K1029" i="14" s="1"/>
  <c r="I857" i="14"/>
  <c r="H500" i="14"/>
  <c r="J497" i="14"/>
  <c r="K497" i="14" s="1"/>
  <c r="I1165" i="14"/>
  <c r="H501" i="14"/>
  <c r="J179" i="14"/>
  <c r="K179" i="14" s="1"/>
  <c r="I496" i="14"/>
  <c r="H504" i="14"/>
  <c r="J932" i="14"/>
  <c r="K932" i="14" s="1"/>
  <c r="I975" i="14"/>
  <c r="H503" i="14"/>
  <c r="J829" i="14"/>
  <c r="K829" i="14" s="1"/>
  <c r="I239" i="14"/>
  <c r="H502" i="14"/>
  <c r="J1141" i="14"/>
  <c r="K1141" i="14" s="1"/>
  <c r="I971" i="14"/>
  <c r="H505" i="14"/>
  <c r="J305" i="14"/>
  <c r="K305" i="14" s="1"/>
  <c r="I1266" i="14"/>
  <c r="H506" i="14"/>
  <c r="J99" i="14"/>
  <c r="K99" i="14" s="1"/>
  <c r="I1195" i="14"/>
  <c r="H509" i="14"/>
  <c r="J952" i="14"/>
  <c r="K952" i="14" s="1"/>
  <c r="I45" i="14"/>
  <c r="H507" i="14"/>
  <c r="J1304" i="14"/>
  <c r="K1304" i="14" s="1"/>
  <c r="I891" i="14"/>
  <c r="H511" i="14"/>
  <c r="J708" i="14"/>
  <c r="K708" i="14" s="1"/>
  <c r="I296" i="14"/>
  <c r="H512" i="14"/>
  <c r="J580" i="14"/>
  <c r="K580" i="14" s="1"/>
  <c r="I945" i="14"/>
  <c r="H508" i="14"/>
  <c r="J1258" i="14"/>
  <c r="K1258" i="14" s="1"/>
  <c r="I691" i="14"/>
  <c r="H510" i="14"/>
  <c r="J91" i="14"/>
  <c r="K91" i="14" s="1"/>
  <c r="I638" i="14"/>
  <c r="H514" i="14"/>
  <c r="J616" i="14"/>
  <c r="K616" i="14" s="1"/>
  <c r="I514" i="14"/>
  <c r="H513" i="14"/>
  <c r="J522" i="14"/>
  <c r="K522" i="14" s="1"/>
  <c r="I662" i="14"/>
  <c r="H515" i="14"/>
  <c r="J131" i="14"/>
  <c r="K131" i="14" s="1"/>
  <c r="I44" i="14"/>
  <c r="H518" i="14"/>
  <c r="J121" i="14"/>
  <c r="K121" i="14" s="1"/>
  <c r="I724" i="14"/>
  <c r="H517" i="14"/>
  <c r="J766" i="14"/>
  <c r="K766" i="14" s="1"/>
  <c r="I214" i="14"/>
  <c r="H516" i="14"/>
  <c r="J815" i="14"/>
  <c r="K815" i="14" s="1"/>
  <c r="I1139" i="14"/>
  <c r="H519" i="14"/>
  <c r="J994" i="14"/>
  <c r="K994" i="14" s="1"/>
  <c r="I743" i="14"/>
  <c r="H523" i="14"/>
  <c r="J835" i="14"/>
  <c r="K835" i="14" s="1"/>
  <c r="I109" i="14"/>
  <c r="H520" i="14"/>
  <c r="J581" i="14"/>
  <c r="K581" i="14" s="1"/>
  <c r="I1265" i="14"/>
  <c r="H522" i="14"/>
  <c r="J539" i="14"/>
  <c r="K539" i="14" s="1"/>
  <c r="I238" i="14"/>
  <c r="H521" i="14"/>
  <c r="J1291" i="14"/>
  <c r="K1291" i="14" s="1"/>
  <c r="I436" i="14"/>
  <c r="H524" i="14"/>
  <c r="J1025" i="14"/>
  <c r="K1025" i="14" s="1"/>
  <c r="I432" i="14"/>
  <c r="H525" i="14"/>
  <c r="J196" i="14"/>
  <c r="K196" i="14" s="1"/>
  <c r="I722" i="14"/>
  <c r="H526" i="14"/>
  <c r="J953" i="14"/>
  <c r="K953" i="14" s="1"/>
  <c r="I727" i="14"/>
  <c r="H527" i="14"/>
  <c r="J786" i="14"/>
  <c r="K786" i="14" s="1"/>
  <c r="I969" i="14"/>
  <c r="H528" i="14"/>
  <c r="J304" i="14"/>
  <c r="K304" i="14" s="1"/>
  <c r="I237" i="14"/>
  <c r="H529" i="14"/>
  <c r="J1217" i="14"/>
  <c r="K1217" i="14" s="1"/>
  <c r="I352" i="14"/>
  <c r="H531" i="14"/>
  <c r="J129" i="14"/>
  <c r="K129" i="14" s="1"/>
  <c r="I43" i="14"/>
  <c r="H530" i="14"/>
  <c r="J1192" i="14"/>
  <c r="K1192" i="14" s="1"/>
  <c r="I269" i="14"/>
  <c r="H532" i="14"/>
  <c r="J1202" i="14"/>
  <c r="K1202" i="14" s="1"/>
  <c r="I588" i="14"/>
  <c r="H537" i="14"/>
  <c r="J990" i="14"/>
  <c r="K990" i="14" s="1"/>
  <c r="I1136" i="14"/>
  <c r="H538" i="14"/>
  <c r="J656" i="14"/>
  <c r="K656" i="14" s="1"/>
  <c r="I295" i="14"/>
  <c r="H535" i="14"/>
  <c r="J38" i="14"/>
  <c r="K38" i="14" s="1"/>
  <c r="I463" i="14"/>
  <c r="H536" i="14"/>
  <c r="J700" i="14"/>
  <c r="K700" i="14" s="1"/>
  <c r="I1308" i="14"/>
  <c r="H543" i="14"/>
  <c r="J722" i="14"/>
  <c r="K722" i="14" s="1"/>
  <c r="I213" i="14"/>
  <c r="H534" i="14"/>
  <c r="J347" i="14"/>
  <c r="K347" i="14" s="1"/>
  <c r="I42" i="14"/>
  <c r="H533" i="14"/>
  <c r="J797" i="14"/>
  <c r="K797" i="14" s="1"/>
  <c r="I41" i="14"/>
  <c r="H540" i="14"/>
  <c r="J371" i="14"/>
  <c r="K371" i="14" s="1"/>
  <c r="I565" i="14"/>
  <c r="H542" i="14"/>
  <c r="J301" i="14"/>
  <c r="K301" i="14" s="1"/>
  <c r="I1307" i="14"/>
  <c r="H539" i="14"/>
  <c r="J277" i="14"/>
  <c r="K277" i="14" s="1"/>
  <c r="I356" i="14"/>
  <c r="H541" i="14"/>
  <c r="J1155" i="14"/>
  <c r="K1155" i="14" s="1"/>
  <c r="I1059" i="14"/>
  <c r="H544" i="14"/>
  <c r="J79" i="14"/>
  <c r="K79" i="14" s="1"/>
  <c r="I944" i="14"/>
  <c r="H545" i="14"/>
  <c r="J948" i="14"/>
  <c r="K948" i="14" s="1"/>
  <c r="I943" i="14"/>
  <c r="H548" i="14"/>
  <c r="J1180" i="14"/>
  <c r="K1180" i="14" s="1"/>
  <c r="I1166" i="14"/>
  <c r="H549" i="14"/>
  <c r="J645" i="14"/>
  <c r="K645" i="14" s="1"/>
  <c r="I824" i="14"/>
  <c r="H547" i="14"/>
  <c r="J289" i="14"/>
  <c r="K289" i="14" s="1"/>
  <c r="I106" i="14"/>
  <c r="H546" i="14"/>
  <c r="J245" i="14"/>
  <c r="K245" i="14" s="1"/>
  <c r="I1241" i="14"/>
  <c r="H550" i="14"/>
  <c r="J1196" i="14"/>
  <c r="K1196" i="14" s="1"/>
  <c r="I1164" i="14"/>
  <c r="H557" i="14"/>
  <c r="J1307" i="14"/>
  <c r="K1307" i="14" s="1"/>
  <c r="I1214" i="14"/>
  <c r="H555" i="14"/>
  <c r="J882" i="14"/>
  <c r="K882" i="14" s="1"/>
  <c r="I1135" i="14"/>
  <c r="H554" i="14"/>
  <c r="J1160" i="14"/>
  <c r="K1160" i="14" s="1"/>
  <c r="I404" i="14"/>
  <c r="H553" i="14"/>
  <c r="J666" i="14"/>
  <c r="K666" i="14" s="1"/>
  <c r="I212" i="14"/>
  <c r="H551" i="14"/>
  <c r="J162" i="14"/>
  <c r="K162" i="14" s="1"/>
  <c r="I211" i="14"/>
  <c r="H552" i="14"/>
  <c r="J321" i="14"/>
  <c r="K321" i="14" s="1"/>
  <c r="I1240" i="14"/>
  <c r="H556" i="14"/>
  <c r="J30" i="14"/>
  <c r="K30" i="14" s="1"/>
  <c r="I726" i="14"/>
  <c r="H558" i="14"/>
  <c r="J1114" i="14"/>
  <c r="K1114" i="14" s="1"/>
  <c r="I1091" i="14"/>
  <c r="H562" i="14"/>
  <c r="J1272" i="14"/>
  <c r="K1272" i="14" s="1"/>
  <c r="I210" i="14"/>
  <c r="H559" i="14"/>
  <c r="J564" i="14"/>
  <c r="K564" i="14" s="1"/>
  <c r="I1056" i="14"/>
  <c r="H561" i="14"/>
  <c r="J456" i="14"/>
  <c r="K456" i="14" s="1"/>
  <c r="I105" i="14"/>
  <c r="H563" i="14"/>
  <c r="J361" i="14"/>
  <c r="K361" i="14" s="1"/>
  <c r="I589" i="14"/>
  <c r="H560" i="14"/>
  <c r="J265" i="14"/>
  <c r="K265" i="14" s="1"/>
  <c r="I915" i="14"/>
  <c r="H565" i="14"/>
  <c r="J83" i="14"/>
  <c r="K83" i="14" s="1"/>
  <c r="I1239" i="14"/>
  <c r="H566" i="14"/>
  <c r="J732" i="14"/>
  <c r="K732" i="14" s="1"/>
  <c r="I564" i="14"/>
  <c r="H564" i="14"/>
  <c r="J925" i="14"/>
  <c r="K925" i="14" s="1"/>
  <c r="I490" i="14"/>
  <c r="H569" i="14"/>
  <c r="J741" i="14"/>
  <c r="K741" i="14" s="1"/>
  <c r="I491" i="14"/>
  <c r="H567" i="14"/>
  <c r="J263" i="14"/>
  <c r="K263" i="14" s="1"/>
  <c r="I637" i="14"/>
  <c r="H568" i="14"/>
  <c r="J593" i="14"/>
  <c r="K593" i="14" s="1"/>
  <c r="I1118" i="14"/>
  <c r="H576" i="14"/>
  <c r="J1204" i="14"/>
  <c r="K1204" i="14" s="1"/>
  <c r="I1163" i="14"/>
  <c r="H578" i="14"/>
  <c r="J156" i="14"/>
  <c r="K156" i="14" s="1"/>
  <c r="I177" i="14"/>
  <c r="H571" i="14"/>
  <c r="J29" i="14"/>
  <c r="K29" i="14" s="1"/>
  <c r="I1004" i="14"/>
  <c r="H577" i="14"/>
  <c r="J23" i="14"/>
  <c r="K23" i="14" s="1"/>
  <c r="I108" i="14"/>
  <c r="H570" i="14"/>
  <c r="J694" i="14"/>
  <c r="K694" i="14" s="1"/>
  <c r="I489" i="14"/>
  <c r="H574" i="14"/>
  <c r="J396" i="14"/>
  <c r="K396" i="14" s="1"/>
  <c r="I770" i="14"/>
  <c r="H575" i="14"/>
  <c r="J295" i="14"/>
  <c r="K295" i="14" s="1"/>
  <c r="I636" i="14"/>
  <c r="H573" i="14"/>
  <c r="J1245" i="14"/>
  <c r="K1245" i="14" s="1"/>
  <c r="I294" i="14"/>
  <c r="H572" i="14"/>
  <c r="J1072" i="14"/>
  <c r="K1072" i="14" s="1"/>
  <c r="I742" i="14"/>
  <c r="H579" i="14"/>
  <c r="J166" i="14"/>
  <c r="K166" i="14" s="1"/>
  <c r="I1191" i="14"/>
  <c r="H580" i="14"/>
  <c r="J1197" i="14"/>
  <c r="K1197" i="14" s="1"/>
  <c r="I587" i="14"/>
  <c r="H581" i="14"/>
  <c r="J140" i="14"/>
  <c r="K140" i="14" s="1"/>
  <c r="I1268" i="14"/>
  <c r="H582" i="14"/>
  <c r="J441" i="14"/>
  <c r="K441" i="14" s="1"/>
  <c r="I459" i="14"/>
  <c r="H583" i="14"/>
  <c r="J1212" i="14"/>
  <c r="K1212" i="14" s="1"/>
  <c r="I324" i="14"/>
  <c r="H584" i="14"/>
  <c r="J1004" i="14"/>
  <c r="K1004" i="14" s="1"/>
  <c r="I350" i="14"/>
  <c r="H585" i="14"/>
  <c r="J404" i="14"/>
  <c r="K404" i="14" s="1"/>
  <c r="I39" i="14"/>
  <c r="H586" i="14"/>
  <c r="J375" i="14"/>
  <c r="K375" i="14" s="1"/>
  <c r="I634" i="14"/>
  <c r="H587" i="14"/>
  <c r="J749" i="14"/>
  <c r="K749" i="14" s="1"/>
  <c r="I632" i="14"/>
  <c r="H591" i="14"/>
  <c r="J1256" i="14"/>
  <c r="K1256" i="14" s="1"/>
  <c r="I372" i="14"/>
  <c r="H589" i="14"/>
  <c r="J1313" i="14"/>
  <c r="K1313" i="14" s="1"/>
  <c r="I464" i="14"/>
  <c r="H588" i="14"/>
  <c r="J1172" i="14"/>
  <c r="K1172" i="14" s="1"/>
  <c r="I536" i="14"/>
  <c r="H590" i="14"/>
  <c r="J802" i="14"/>
  <c r="K802" i="14" s="1"/>
  <c r="I694" i="14"/>
  <c r="H593" i="14"/>
  <c r="J1110" i="14"/>
  <c r="K1110" i="14" s="1"/>
  <c r="I268" i="14"/>
  <c r="H592" i="14"/>
  <c r="J688" i="14"/>
  <c r="K688" i="14" s="1"/>
  <c r="I690" i="14"/>
  <c r="H596" i="14"/>
  <c r="J810" i="14"/>
  <c r="K810" i="14" s="1"/>
  <c r="I321" i="14"/>
  <c r="H595" i="14"/>
  <c r="J565" i="14"/>
  <c r="K565" i="14" s="1"/>
  <c r="I1083" i="14"/>
  <c r="H598" i="14"/>
  <c r="J492" i="14"/>
  <c r="K492" i="14" s="1"/>
  <c r="I349" i="14"/>
  <c r="H597" i="14"/>
  <c r="J388" i="14"/>
  <c r="K388" i="14" s="1"/>
  <c r="I107" i="14"/>
  <c r="H594" i="14"/>
  <c r="J255" i="14"/>
  <c r="K255" i="14" s="1"/>
  <c r="I890" i="14"/>
  <c r="H599" i="14"/>
  <c r="J1244" i="14"/>
  <c r="K1244" i="14" s="1"/>
  <c r="I513" i="14"/>
  <c r="H600" i="14"/>
  <c r="J197" i="14"/>
  <c r="K197" i="14" s="1"/>
  <c r="I322" i="14"/>
  <c r="H601" i="14"/>
  <c r="J346" i="14"/>
  <c r="K346" i="14" s="1"/>
  <c r="I1057" i="14"/>
  <c r="H604" i="14"/>
  <c r="J1193" i="14"/>
  <c r="K1193" i="14" s="1"/>
  <c r="I320" i="14"/>
  <c r="H602" i="14"/>
  <c r="J921" i="14"/>
  <c r="K921" i="14" s="1"/>
  <c r="I741" i="14"/>
  <c r="H603" i="14"/>
  <c r="J1277" i="14"/>
  <c r="K1277" i="14" s="1"/>
  <c r="I616" i="14"/>
  <c r="H605" i="14"/>
  <c r="J674" i="14"/>
  <c r="K674" i="14" s="1"/>
  <c r="I884" i="14"/>
  <c r="H607" i="14"/>
  <c r="J1210" i="14"/>
  <c r="K1210" i="14" s="1"/>
  <c r="I799" i="14"/>
  <c r="H606" i="14"/>
  <c r="J697" i="14"/>
  <c r="K697" i="14" s="1"/>
  <c r="I487" i="14"/>
  <c r="H608" i="14"/>
  <c r="J723" i="14"/>
  <c r="K723" i="14" s="1"/>
  <c r="I917" i="14"/>
  <c r="H612" i="14"/>
  <c r="J1252" i="14"/>
  <c r="K1252" i="14" s="1"/>
  <c r="I161" i="14"/>
  <c r="H609" i="14"/>
  <c r="J1230" i="14"/>
  <c r="K1230" i="14" s="1"/>
  <c r="I663" i="14"/>
  <c r="H611" i="14"/>
  <c r="J428" i="14"/>
  <c r="K428" i="14" s="1"/>
  <c r="I692" i="14"/>
  <c r="H610" i="14"/>
  <c r="J889" i="14"/>
  <c r="K889" i="14" s="1"/>
  <c r="I719" i="14"/>
  <c r="H613" i="14"/>
  <c r="J1282" i="14"/>
  <c r="K1282" i="14" s="1"/>
  <c r="I1238" i="14"/>
  <c r="H614" i="14"/>
  <c r="J574" i="14"/>
  <c r="K574" i="14" s="1"/>
  <c r="I318" i="14"/>
  <c r="H615" i="14"/>
  <c r="J596" i="14"/>
  <c r="K596" i="14" s="1"/>
  <c r="I293" i="14"/>
  <c r="H618" i="14"/>
  <c r="J448" i="14"/>
  <c r="K448" i="14" s="1"/>
  <c r="I586" i="14"/>
  <c r="H616" i="14"/>
  <c r="J1191" i="14"/>
  <c r="K1191" i="14" s="1"/>
  <c r="I1216" i="14"/>
  <c r="H617" i="14"/>
  <c r="J988" i="14"/>
  <c r="K988" i="14" s="1"/>
  <c r="I486" i="14"/>
  <c r="H621" i="14"/>
  <c r="J526" i="14"/>
  <c r="K526" i="14" s="1"/>
  <c r="I798" i="14"/>
  <c r="H624" i="14"/>
  <c r="J1007" i="14"/>
  <c r="K1007" i="14" s="1"/>
  <c r="I160" i="14"/>
  <c r="H619" i="14"/>
  <c r="J172" i="14"/>
  <c r="K172" i="14" s="1"/>
  <c r="I1053" i="14"/>
  <c r="H623" i="14"/>
  <c r="J145" i="14"/>
  <c r="K145" i="14" s="1"/>
  <c r="I159" i="14"/>
  <c r="H620" i="14"/>
  <c r="J44" i="14"/>
  <c r="K44" i="14" s="1"/>
  <c r="I541" i="14"/>
  <c r="H622" i="14"/>
  <c r="J1123" i="14"/>
  <c r="K1123" i="14" s="1"/>
  <c r="I618" i="14"/>
  <c r="H626" i="14"/>
  <c r="J885" i="14"/>
  <c r="K885" i="14" s="1"/>
  <c r="I883" i="14"/>
  <c r="H627" i="14"/>
  <c r="J754" i="14"/>
  <c r="K754" i="14" s="1"/>
  <c r="I104" i="14"/>
  <c r="H625" i="14"/>
  <c r="J339" i="14"/>
  <c r="K339" i="14" s="1"/>
  <c r="I458" i="14"/>
  <c r="H630" i="14"/>
  <c r="J150" i="14"/>
  <c r="K150" i="14" s="1"/>
  <c r="I1162" i="14"/>
  <c r="H631" i="14"/>
  <c r="J983" i="14"/>
  <c r="K983" i="14" s="1"/>
  <c r="I797" i="14"/>
  <c r="H629" i="14"/>
  <c r="J1181" i="14"/>
  <c r="K1181" i="14" s="1"/>
  <c r="I689" i="14"/>
  <c r="H628" i="14"/>
  <c r="J833" i="14"/>
  <c r="K833" i="14" s="1"/>
  <c r="I267" i="14"/>
  <c r="H635" i="14"/>
  <c r="J1209" i="14"/>
  <c r="K1209" i="14" s="1"/>
  <c r="I1117" i="14"/>
  <c r="H634" i="14"/>
  <c r="J865" i="14"/>
  <c r="K865" i="14" s="1"/>
  <c r="I942" i="14"/>
  <c r="H632" i="14"/>
  <c r="J716" i="14"/>
  <c r="K716" i="14" s="1"/>
  <c r="I889" i="14"/>
  <c r="H633" i="14"/>
  <c r="J1086" i="14"/>
  <c r="K1086" i="14" s="1"/>
  <c r="I771" i="14"/>
  <c r="H637" i="14"/>
  <c r="J721" i="14"/>
  <c r="K721" i="14" s="1"/>
  <c r="I1116" i="14"/>
  <c r="H638" i="14"/>
  <c r="J1255" i="14"/>
  <c r="K1255" i="14" s="1"/>
  <c r="I688" i="14"/>
  <c r="H636" i="14"/>
  <c r="J602" i="14"/>
  <c r="K602" i="14" s="1"/>
  <c r="I585" i="14"/>
  <c r="H639" i="14"/>
  <c r="J394" i="14"/>
  <c r="K394" i="14" s="1"/>
  <c r="I1289" i="14"/>
  <c r="H641" i="14"/>
  <c r="J436" i="14"/>
  <c r="K436" i="14" s="1"/>
  <c r="I584" i="14"/>
  <c r="H640" i="14"/>
  <c r="J385" i="14"/>
  <c r="K385" i="14" s="1"/>
  <c r="I660" i="14"/>
  <c r="H647" i="14"/>
  <c r="J1211" i="14"/>
  <c r="K1211" i="14" s="1"/>
  <c r="I266" i="14"/>
  <c r="H643" i="14"/>
  <c r="J1019" i="14"/>
  <c r="K1019" i="14" s="1"/>
  <c r="I939" i="14"/>
  <c r="H644" i="14"/>
  <c r="J104" i="14"/>
  <c r="K104" i="14" s="1"/>
  <c r="I1138" i="14"/>
  <c r="H645" i="14"/>
  <c r="J332" i="14"/>
  <c r="K332" i="14" s="1"/>
  <c r="I292" i="14"/>
  <c r="H642" i="14"/>
  <c r="J1039" i="14"/>
  <c r="K1039" i="14" s="1"/>
  <c r="I158" i="14"/>
  <c r="H646" i="14"/>
  <c r="J175" i="14"/>
  <c r="K175" i="14" s="1"/>
  <c r="I317" i="14"/>
  <c r="H648" i="14"/>
  <c r="J1195" i="14"/>
  <c r="K1195" i="14" s="1"/>
  <c r="I739" i="14"/>
  <c r="H649" i="14"/>
  <c r="J17" i="14"/>
  <c r="K17" i="14" s="1"/>
  <c r="I103" i="14"/>
  <c r="H652" i="14"/>
  <c r="J230" i="14"/>
  <c r="K230" i="14" s="1"/>
  <c r="I583" i="14"/>
  <c r="H650" i="14"/>
  <c r="J1338" i="14"/>
  <c r="K1338" i="14" s="1"/>
  <c r="I1287" i="14"/>
  <c r="H651" i="14"/>
  <c r="J1322" i="14"/>
  <c r="K1322" i="14" s="1"/>
  <c r="I1002" i="14"/>
  <c r="H655" i="14"/>
  <c r="J843" i="14"/>
  <c r="K843" i="14" s="1"/>
  <c r="I38" i="14"/>
  <c r="H653" i="14"/>
  <c r="J1014" i="14"/>
  <c r="K1014" i="14" s="1"/>
  <c r="I485" i="14"/>
  <c r="H654" i="14"/>
  <c r="J421" i="14"/>
  <c r="K421" i="14" s="1"/>
  <c r="I769" i="14"/>
  <c r="H657" i="14"/>
  <c r="J120" i="14"/>
  <c r="K120" i="14" s="1"/>
  <c r="I263" i="14"/>
  <c r="H656" i="14"/>
  <c r="J160" i="14"/>
  <c r="K160" i="14" s="1"/>
  <c r="I768" i="14"/>
  <c r="H664" i="14"/>
  <c r="J247" i="14"/>
  <c r="K247" i="14" s="1"/>
  <c r="I157" i="14"/>
  <c r="H659" i="14"/>
  <c r="J1186" i="14"/>
  <c r="K1186" i="14" s="1"/>
  <c r="I970" i="14"/>
  <c r="H665" i="14"/>
  <c r="J728" i="14"/>
  <c r="K728" i="14" s="1"/>
  <c r="I40" i="14"/>
  <c r="H658" i="14"/>
  <c r="J549" i="14"/>
  <c r="K549" i="14" s="1"/>
  <c r="I1333" i="14"/>
  <c r="H666" i="14"/>
  <c r="J1294" i="14"/>
  <c r="K1294" i="14" s="1"/>
  <c r="I720" i="14"/>
  <c r="H662" i="14"/>
  <c r="J325" i="14"/>
  <c r="K325" i="14" s="1"/>
  <c r="I1190" i="14"/>
  <c r="H667" i="14"/>
  <c r="J695" i="14"/>
  <c r="K695" i="14" s="1"/>
  <c r="I614" i="14"/>
  <c r="H660" i="14"/>
  <c r="J647" i="14"/>
  <c r="K647" i="14" s="1"/>
  <c r="I1306" i="14"/>
  <c r="H669" i="14"/>
  <c r="J637" i="14"/>
  <c r="K637" i="14" s="1"/>
  <c r="I1161" i="14"/>
  <c r="H668" i="14"/>
  <c r="J1247" i="14"/>
  <c r="K1247" i="14" s="1"/>
  <c r="I686" i="14"/>
  <c r="H663" i="14"/>
  <c r="J1194" i="14"/>
  <c r="K1194" i="14" s="1"/>
  <c r="I613" i="14"/>
  <c r="H661" i="14"/>
  <c r="J840" i="14"/>
  <c r="K840" i="14" s="1"/>
  <c r="I37" i="14"/>
  <c r="H670" i="14"/>
  <c r="J3" i="14"/>
  <c r="K3" i="14" s="1"/>
  <c r="I1114" i="14"/>
  <c r="H671" i="14"/>
  <c r="J1002" i="14"/>
  <c r="K1002" i="14" s="1"/>
  <c r="I289" i="14"/>
  <c r="H675" i="14"/>
  <c r="J1315" i="14"/>
  <c r="K1315" i="14" s="1"/>
  <c r="I796" i="14"/>
  <c r="H676" i="14"/>
  <c r="J1126" i="14"/>
  <c r="K1126" i="14" s="1"/>
  <c r="I1033" i="14"/>
  <c r="H674" i="14"/>
  <c r="J1289" i="14"/>
  <c r="K1289" i="14" s="1"/>
  <c r="I863" i="14"/>
  <c r="H672" i="14"/>
  <c r="J710" i="14"/>
  <c r="K710" i="14" s="1"/>
  <c r="I914" i="14"/>
  <c r="H673" i="14"/>
  <c r="J601" i="14"/>
  <c r="K601" i="14" s="1"/>
  <c r="I633" i="14"/>
  <c r="H678" i="14"/>
  <c r="J536" i="14"/>
  <c r="K536" i="14" s="1"/>
  <c r="I535" i="14"/>
  <c r="H680" i="14"/>
  <c r="J576" i="14"/>
  <c r="K576" i="14" s="1"/>
  <c r="I1082" i="14"/>
  <c r="H679" i="14"/>
  <c r="J364" i="14"/>
  <c r="K364" i="14" s="1"/>
  <c r="I265" i="14"/>
  <c r="H677" i="14"/>
  <c r="J529" i="14"/>
  <c r="K529" i="14" s="1"/>
  <c r="I509" i="14"/>
  <c r="H681" i="14"/>
  <c r="J355" i="14"/>
  <c r="K355" i="14" s="1"/>
  <c r="I98" i="14"/>
  <c r="H682" i="14"/>
  <c r="J119" i="14"/>
  <c r="K119" i="14" s="1"/>
  <c r="I288" i="14"/>
  <c r="H683" i="14"/>
  <c r="J495" i="14"/>
  <c r="K495" i="14" s="1"/>
  <c r="I1188" i="14"/>
  <c r="H686" i="14"/>
  <c r="J285" i="14"/>
  <c r="K285" i="14" s="1"/>
  <c r="I36" i="14"/>
  <c r="H684" i="14"/>
  <c r="J670" i="14"/>
  <c r="K670" i="14" s="1"/>
  <c r="I1213" i="14"/>
  <c r="H688" i="14"/>
  <c r="J276" i="14"/>
  <c r="K276" i="14" s="1"/>
  <c r="I687" i="14"/>
  <c r="H687" i="14"/>
  <c r="J59" i="14"/>
  <c r="K59" i="14" s="1"/>
  <c r="I685" i="14"/>
  <c r="H685" i="14"/>
  <c r="J920" i="14"/>
  <c r="K920" i="14" s="1"/>
  <c r="I822" i="14"/>
  <c r="H689" i="14"/>
  <c r="J383" i="14"/>
  <c r="K383" i="14" s="1"/>
  <c r="I208" i="14"/>
  <c r="H691" i="14"/>
  <c r="J1189" i="14"/>
  <c r="K1189" i="14" s="1"/>
  <c r="I209" i="14"/>
  <c r="H694" i="14"/>
  <c r="J1101" i="14"/>
  <c r="K1101" i="14" s="1"/>
  <c r="I101" i="14"/>
  <c r="H690" i="14"/>
  <c r="J189" i="14"/>
  <c r="K189" i="14" s="1"/>
  <c r="I351" i="14"/>
  <c r="H693" i="14"/>
  <c r="J864" i="14"/>
  <c r="K864" i="14" s="1"/>
  <c r="I35" i="14"/>
  <c r="H692" i="14"/>
  <c r="J649" i="14"/>
  <c r="K649" i="14" s="1"/>
  <c r="I1288" i="14"/>
  <c r="H705" i="14"/>
  <c r="J1107" i="14"/>
  <c r="K1107" i="14" s="1"/>
  <c r="I823" i="14"/>
  <c r="H711" i="14"/>
  <c r="J153" i="14"/>
  <c r="K153" i="14" s="1"/>
  <c r="I1054" i="14"/>
  <c r="H701" i="14"/>
  <c r="J182" i="14"/>
  <c r="K182" i="14" s="1"/>
  <c r="I456" i="14"/>
  <c r="H699" i="14"/>
  <c r="J1011" i="14"/>
  <c r="K1011" i="14" s="1"/>
  <c r="I99" i="14"/>
  <c r="H695" i="14"/>
  <c r="J928" i="14"/>
  <c r="K928" i="14" s="1"/>
  <c r="I821" i="14"/>
  <c r="H700" i="14"/>
  <c r="J351" i="14"/>
  <c r="K351" i="14" s="1"/>
  <c r="I1159" i="14"/>
  <c r="H703" i="14"/>
  <c r="J402" i="14"/>
  <c r="K402" i="14" s="1"/>
  <c r="I635" i="14"/>
  <c r="H698" i="14"/>
  <c r="J726" i="14"/>
  <c r="K726" i="14" s="1"/>
  <c r="I1115" i="14"/>
  <c r="H709" i="14"/>
  <c r="J532" i="14"/>
  <c r="K532" i="14" s="1"/>
  <c r="I431" i="14"/>
  <c r="H697" i="14"/>
  <c r="J477" i="14"/>
  <c r="K477" i="14" s="1"/>
  <c r="I916" i="14"/>
  <c r="H707" i="14"/>
  <c r="J791" i="14"/>
  <c r="K791" i="14" s="1"/>
  <c r="I882" i="14"/>
  <c r="H702" i="14"/>
  <c r="J665" i="14"/>
  <c r="K665" i="14" s="1"/>
  <c r="I1237" i="14"/>
  <c r="H708" i="14"/>
  <c r="J687" i="14"/>
  <c r="K687" i="14" s="1"/>
  <c r="I153" i="14"/>
  <c r="H706" i="14"/>
  <c r="J1036" i="14"/>
  <c r="K1036" i="14" s="1"/>
  <c r="I102" i="14"/>
  <c r="H696" i="14"/>
  <c r="J1162" i="14"/>
  <c r="K1162" i="14" s="1"/>
  <c r="I207" i="14"/>
  <c r="H710" i="14"/>
  <c r="J586" i="14"/>
  <c r="K586" i="14" s="1"/>
  <c r="I1113" i="14"/>
  <c r="H704" i="14"/>
  <c r="J469" i="14"/>
  <c r="K469" i="14" s="1"/>
  <c r="I1112" i="14"/>
  <c r="H714" i="14"/>
  <c r="J1052" i="14"/>
  <c r="K1052" i="14" s="1"/>
  <c r="I348" i="14"/>
  <c r="H712" i="14"/>
  <c r="J1140" i="14"/>
  <c r="K1140" i="14" s="1"/>
  <c r="I1236" i="14"/>
  <c r="H715" i="14"/>
  <c r="J1074" i="14"/>
  <c r="K1074" i="14" s="1"/>
  <c r="I562" i="14"/>
  <c r="H713" i="14"/>
  <c r="J67" i="14"/>
  <c r="K67" i="14" s="1"/>
  <c r="I152" i="14"/>
  <c r="H717" i="14"/>
  <c r="J1136" i="14"/>
  <c r="K1136" i="14" s="1"/>
  <c r="I347" i="14"/>
  <c r="H720" i="14"/>
  <c r="J1185" i="14"/>
  <c r="K1185" i="14" s="1"/>
  <c r="I97" i="14"/>
  <c r="H716" i="14"/>
  <c r="J362" i="14"/>
  <c r="K362" i="14" s="1"/>
  <c r="I718" i="14"/>
  <c r="H719" i="14"/>
  <c r="J298" i="14"/>
  <c r="K298" i="14" s="1"/>
  <c r="I96" i="14"/>
  <c r="H721" i="14"/>
  <c r="J70" i="14"/>
  <c r="K70" i="14" s="1"/>
  <c r="I287" i="14"/>
  <c r="H718" i="14"/>
  <c r="J90" i="14"/>
  <c r="K90" i="14" s="1"/>
  <c r="I151" i="14"/>
  <c r="H727" i="14"/>
  <c r="J897" i="14"/>
  <c r="K897" i="14" s="1"/>
  <c r="I767" i="14"/>
  <c r="H724" i="14"/>
  <c r="J300" i="14"/>
  <c r="K300" i="14" s="1"/>
  <c r="I1111" i="14"/>
  <c r="H728" i="14"/>
  <c r="J1065" i="14"/>
  <c r="K1065" i="14" s="1"/>
  <c r="I1235" i="14"/>
  <c r="H725" i="14"/>
  <c r="J890" i="14"/>
  <c r="K890" i="14" s="1"/>
  <c r="I34" i="14"/>
  <c r="H726" i="14"/>
  <c r="J659" i="14"/>
  <c r="K659" i="14" s="1"/>
  <c r="I856" i="14"/>
  <c r="H723" i="14"/>
  <c r="J1134" i="14"/>
  <c r="K1134" i="14" s="1"/>
  <c r="I717" i="14"/>
  <c r="H722" i="14"/>
  <c r="J1087" i="14"/>
  <c r="K1087" i="14" s="1"/>
  <c r="I631" i="14"/>
  <c r="H729" i="14"/>
  <c r="J420" i="14"/>
  <c r="K420" i="14" s="1"/>
  <c r="I615" i="14"/>
  <c r="H732" i="14"/>
  <c r="J546" i="14"/>
  <c r="K546" i="14" s="1"/>
  <c r="I716" i="14"/>
  <c r="H733" i="14"/>
  <c r="J78" i="14"/>
  <c r="K78" i="14" s="1"/>
  <c r="I912" i="14"/>
  <c r="H731" i="14"/>
  <c r="J322" i="14"/>
  <c r="K322" i="14" s="1"/>
  <c r="I938" i="14"/>
  <c r="H730" i="14"/>
  <c r="J642" i="14"/>
  <c r="K642" i="14" s="1"/>
  <c r="I1081" i="14"/>
  <c r="H737" i="14"/>
  <c r="J501" i="14"/>
  <c r="K501" i="14" s="1"/>
  <c r="I855" i="14"/>
  <c r="H734" i="14"/>
  <c r="J451" i="14"/>
  <c r="K451" i="14" s="1"/>
  <c r="I1305" i="14"/>
  <c r="H735" i="14"/>
  <c r="J678" i="14"/>
  <c r="K678" i="14" s="1"/>
  <c r="I534" i="14"/>
  <c r="H736" i="14"/>
  <c r="J555" i="14"/>
  <c r="K555" i="14" s="1"/>
  <c r="I1286" i="14"/>
  <c r="H751" i="14"/>
  <c r="J224" i="14"/>
  <c r="K224" i="14" s="1"/>
  <c r="I582" i="14"/>
  <c r="H741" i="14"/>
  <c r="J186" i="14"/>
  <c r="K186" i="14" s="1"/>
  <c r="I1032" i="14"/>
  <c r="H747" i="14"/>
  <c r="J431" i="14"/>
  <c r="K431" i="14" s="1"/>
  <c r="I373" i="14"/>
  <c r="H738" i="14"/>
  <c r="J615" i="14"/>
  <c r="K615" i="14" s="1"/>
  <c r="I457" i="14"/>
  <c r="H739" i="14"/>
  <c r="J1326" i="14"/>
  <c r="K1326" i="14" s="1"/>
  <c r="I612" i="14"/>
  <c r="H742" i="14"/>
  <c r="J460" i="14"/>
  <c r="K460" i="14" s="1"/>
  <c r="I721" i="14"/>
  <c r="H743" i="14"/>
  <c r="J1228" i="14"/>
  <c r="K1228" i="14" s="1"/>
  <c r="I1031" i="14"/>
  <c r="H744" i="14"/>
  <c r="J323" i="14"/>
  <c r="K323" i="14" s="1"/>
  <c r="I100" i="14"/>
  <c r="H749" i="14"/>
  <c r="J66" i="14"/>
  <c r="K66" i="14" s="1"/>
  <c r="I156" i="14"/>
  <c r="H740" i="14"/>
  <c r="J993" i="14"/>
  <c r="K993" i="14" s="1"/>
  <c r="I1189" i="14"/>
  <c r="H745" i="14"/>
  <c r="J89" i="14"/>
  <c r="K89" i="14" s="1"/>
  <c r="I1030" i="14"/>
  <c r="H746" i="14"/>
  <c r="J466" i="14"/>
  <c r="K466" i="14" s="1"/>
  <c r="I454" i="14"/>
  <c r="H750" i="14"/>
  <c r="J440" i="14"/>
  <c r="K440" i="14" s="1"/>
  <c r="I1234" i="14"/>
  <c r="H748" i="14"/>
  <c r="J297" i="14"/>
  <c r="K297" i="14" s="1"/>
  <c r="I940" i="14"/>
  <c r="H752" i="14"/>
  <c r="J307" i="14"/>
  <c r="K307" i="14" s="1"/>
  <c r="I967" i="14"/>
  <c r="H753" i="14"/>
  <c r="J992" i="14"/>
  <c r="K992" i="14" s="1"/>
  <c r="I629" i="14"/>
  <c r="H755" i="14"/>
  <c r="J530" i="14"/>
  <c r="K530" i="14" s="1"/>
  <c r="I561" i="14"/>
  <c r="H754" i="14"/>
  <c r="J1031" i="14"/>
  <c r="K1031" i="14" s="1"/>
  <c r="I206" i="14"/>
  <c r="H758" i="14"/>
  <c r="J188" i="14"/>
  <c r="K188" i="14" s="1"/>
  <c r="I715" i="14"/>
  <c r="H756" i="14"/>
  <c r="J252" i="14"/>
  <c r="K252" i="14" s="1"/>
  <c r="I178" i="14"/>
  <c r="H757" i="14"/>
  <c r="J1174" i="14"/>
  <c r="K1174" i="14" s="1"/>
  <c r="I462" i="14"/>
  <c r="H762" i="14"/>
  <c r="J525" i="14"/>
  <c r="K525" i="14" s="1"/>
  <c r="I262" i="14"/>
  <c r="H765" i="14"/>
  <c r="J834" i="14"/>
  <c r="K834" i="14" s="1"/>
  <c r="I319" i="14"/>
  <c r="H760" i="14"/>
  <c r="J507" i="14"/>
  <c r="K507" i="14" s="1"/>
  <c r="I455" i="14"/>
  <c r="H761" i="14"/>
  <c r="J1158" i="14"/>
  <c r="K1158" i="14" s="1"/>
  <c r="I1029" i="14"/>
  <c r="H763" i="14"/>
  <c r="J759" i="14"/>
  <c r="K759" i="14" s="1"/>
  <c r="I453" i="14"/>
  <c r="H766" i="14"/>
  <c r="J812" i="14"/>
  <c r="K812" i="14" s="1"/>
  <c r="I403" i="14"/>
  <c r="H764" i="14"/>
  <c r="J625" i="14"/>
  <c r="K625" i="14" s="1"/>
  <c r="I176" i="14"/>
  <c r="H759" i="14"/>
  <c r="J433" i="14"/>
  <c r="K433" i="14" s="1"/>
  <c r="I175" i="14"/>
  <c r="H767" i="14"/>
  <c r="J439" i="14"/>
  <c r="K439" i="14" s="1"/>
  <c r="I33" i="14"/>
  <c r="H768" i="14"/>
  <c r="J171" i="14"/>
  <c r="K171" i="14" s="1"/>
  <c r="I346" i="14"/>
  <c r="H771" i="14"/>
  <c r="J82" i="14"/>
  <c r="K82" i="14" s="1"/>
  <c r="I911" i="14"/>
  <c r="H770" i="14"/>
  <c r="J43" i="14"/>
  <c r="K43" i="14" s="1"/>
  <c r="I155" i="14"/>
  <c r="H769" i="14"/>
  <c r="J427" i="14"/>
  <c r="K427" i="14" s="1"/>
  <c r="I406" i="14"/>
  <c r="H772" i="14"/>
  <c r="J1062" i="14"/>
  <c r="K1062" i="14" s="1"/>
  <c r="I1052" i="14"/>
  <c r="H773" i="14"/>
  <c r="J266" i="14"/>
  <c r="K266" i="14" s="1"/>
  <c r="I1264" i="14"/>
  <c r="H774" i="14"/>
  <c r="J857" i="14"/>
  <c r="K857" i="14" s="1"/>
  <c r="I1080" i="14"/>
  <c r="H775" i="14"/>
  <c r="J592" i="14"/>
  <c r="K592" i="14" s="1"/>
  <c r="I344" i="14"/>
  <c r="H777" i="14"/>
  <c r="J422" i="14"/>
  <c r="K422" i="14" s="1"/>
  <c r="I174" i="14"/>
  <c r="H776" i="14"/>
  <c r="J852" i="14"/>
  <c r="K852" i="14" s="1"/>
  <c r="I750" i="14"/>
  <c r="H779" i="14"/>
  <c r="J705" i="14"/>
  <c r="K705" i="14" s="1"/>
  <c r="I852" i="14"/>
  <c r="H780" i="14"/>
  <c r="J487" i="14"/>
  <c r="K487" i="14" s="1"/>
  <c r="I966" i="14"/>
  <c r="H782" i="14"/>
  <c r="J128" i="14"/>
  <c r="K128" i="14" s="1"/>
  <c r="I533" i="14"/>
  <c r="H778" i="14"/>
  <c r="J1022" i="14"/>
  <c r="K1022" i="14" s="1"/>
  <c r="I1055" i="14"/>
  <c r="H781" i="14"/>
  <c r="J449" i="14"/>
  <c r="K449" i="14" s="1"/>
  <c r="I32" i="14"/>
  <c r="H785" i="14"/>
  <c r="J919" i="14"/>
  <c r="K919" i="14" s="1"/>
  <c r="I1212" i="14"/>
  <c r="H787" i="14"/>
  <c r="J855" i="14"/>
  <c r="K855" i="14" s="1"/>
  <c r="I1232" i="14"/>
  <c r="H789" i="14"/>
  <c r="J966" i="14"/>
  <c r="K966" i="14" s="1"/>
  <c r="I1050" i="14"/>
  <c r="H788" i="14"/>
  <c r="J821" i="14"/>
  <c r="K821" i="14" s="1"/>
  <c r="I205" i="14"/>
  <c r="H784" i="14"/>
  <c r="J370" i="14"/>
  <c r="K370" i="14" s="1"/>
  <c r="I30" i="14"/>
  <c r="H783" i="14"/>
  <c r="J114" i="14"/>
  <c r="K114" i="14" s="1"/>
  <c r="I941" i="14"/>
  <c r="H786" i="14"/>
  <c r="J176" i="14"/>
  <c r="K176" i="14" s="1"/>
  <c r="I242" i="14"/>
  <c r="H791" i="14"/>
  <c r="J918" i="14"/>
  <c r="K918" i="14" s="1"/>
  <c r="I426" i="14"/>
  <c r="H790" i="14"/>
  <c r="J808" i="14"/>
  <c r="K808" i="14" s="1"/>
  <c r="I1304" i="14"/>
  <c r="H794" i="14"/>
  <c r="J630" i="14"/>
  <c r="K630" i="14" s="1"/>
  <c r="I910" i="14"/>
  <c r="H793" i="14"/>
  <c r="J575" i="14"/>
  <c r="K575" i="14" s="1"/>
  <c r="I345" i="14"/>
  <c r="H792" i="14"/>
  <c r="J16" i="14"/>
  <c r="K16" i="14" s="1"/>
  <c r="I1211" i="14"/>
  <c r="H795" i="14"/>
  <c r="J729" i="14"/>
  <c r="K729" i="14" s="1"/>
  <c r="I150" i="14"/>
  <c r="H796" i="14"/>
  <c r="J788" i="14"/>
  <c r="K788" i="14" s="1"/>
  <c r="I1284" i="14"/>
  <c r="H797" i="14"/>
  <c r="J1318" i="14"/>
  <c r="K1318" i="14" s="1"/>
  <c r="I488" i="14"/>
  <c r="H798" i="14"/>
  <c r="J972" i="14"/>
  <c r="K972" i="14" s="1"/>
  <c r="I581" i="14"/>
  <c r="H799" i="14"/>
  <c r="J820" i="14"/>
  <c r="K820" i="14" s="1"/>
  <c r="I1160" i="14"/>
  <c r="H801" i="14"/>
  <c r="J470" i="14"/>
  <c r="K470" i="14" s="1"/>
  <c r="I484" i="14"/>
  <c r="H800" i="14"/>
  <c r="J1257" i="14"/>
  <c r="K1257" i="14" s="1"/>
  <c r="I427" i="14"/>
  <c r="H802" i="14"/>
  <c r="J288" i="14"/>
  <c r="K288" i="14" s="1"/>
  <c r="I1079" i="14"/>
  <c r="H803" i="14"/>
  <c r="J1253" i="14"/>
  <c r="K1253" i="14" s="1"/>
  <c r="I965" i="14"/>
  <c r="H804" i="14"/>
  <c r="J210" i="14"/>
  <c r="K210" i="14" s="1"/>
  <c r="I1001" i="14"/>
  <c r="H806" i="14"/>
  <c r="J98" i="14"/>
  <c r="K98" i="14" s="1"/>
  <c r="I95" i="14"/>
  <c r="H805" i="14"/>
  <c r="J53" i="14"/>
  <c r="K53" i="14" s="1"/>
  <c r="I1283" i="14"/>
  <c r="H807" i="14"/>
  <c r="J1089" i="14"/>
  <c r="K1089" i="14" s="1"/>
  <c r="I371" i="14"/>
  <c r="H808" i="14"/>
  <c r="J1033" i="14"/>
  <c r="K1033" i="14" s="1"/>
  <c r="I402" i="14"/>
  <c r="H810" i="14"/>
  <c r="J1208" i="14"/>
  <c r="K1208" i="14" s="1"/>
  <c r="I31" i="14"/>
  <c r="H813" i="14"/>
  <c r="J57" i="14"/>
  <c r="K57" i="14" s="1"/>
  <c r="I236" i="14"/>
  <c r="H814" i="14"/>
  <c r="J1034" i="14"/>
  <c r="K1034" i="14" s="1"/>
  <c r="I1028" i="14"/>
  <c r="H811" i="14"/>
  <c r="J1063" i="14"/>
  <c r="K1063" i="14" s="1"/>
  <c r="I1282" i="14"/>
  <c r="H812" i="14"/>
  <c r="J482" i="14"/>
  <c r="K482" i="14" s="1"/>
  <c r="I204" i="14"/>
  <c r="H809" i="14"/>
  <c r="J537" i="14"/>
  <c r="K537" i="14" s="1"/>
  <c r="I820" i="14"/>
  <c r="H816" i="14"/>
  <c r="J317" i="14"/>
  <c r="K317" i="14" s="1"/>
  <c r="I1134" i="14"/>
  <c r="H817" i="14"/>
  <c r="J1058" i="14"/>
  <c r="K1058" i="14" s="1"/>
  <c r="I149" i="14"/>
  <c r="H815" i="14"/>
  <c r="J1171" i="14"/>
  <c r="K1171" i="14" s="1"/>
  <c r="I1332" i="14"/>
  <c r="H821" i="14"/>
  <c r="J819" i="14"/>
  <c r="K819" i="14" s="1"/>
  <c r="I1156" i="14"/>
  <c r="H820" i="14"/>
  <c r="J1188" i="14"/>
  <c r="K1188" i="14" s="1"/>
  <c r="I794" i="14"/>
  <c r="H818" i="14"/>
  <c r="J515" i="14"/>
  <c r="K515" i="14" s="1"/>
  <c r="I937" i="14"/>
  <c r="H819" i="14"/>
  <c r="J1027" i="14"/>
  <c r="K1027" i="14" s="1"/>
  <c r="I1078" i="14"/>
  <c r="H822" i="14"/>
  <c r="J161" i="14"/>
  <c r="K161" i="14" s="1"/>
  <c r="I936" i="14"/>
  <c r="H823" i="14"/>
  <c r="J1017" i="14"/>
  <c r="K1017" i="14" s="1"/>
  <c r="I29" i="14"/>
  <c r="H824" i="14"/>
  <c r="J790" i="14"/>
  <c r="K790" i="14" s="1"/>
  <c r="I154" i="14"/>
  <c r="H825" i="14"/>
  <c r="J1083" i="14"/>
  <c r="K1083" i="14" s="1"/>
  <c r="I661" i="14"/>
  <c r="H826" i="14"/>
  <c r="J403" i="14"/>
  <c r="K403" i="14" s="1"/>
  <c r="I881" i="14"/>
  <c r="H827" i="14"/>
  <c r="J343" i="14"/>
  <c r="K343" i="14" s="1"/>
  <c r="I261" i="14"/>
  <c r="H828" i="14"/>
  <c r="J859" i="14"/>
  <c r="K859" i="14" s="1"/>
  <c r="I1281" i="14"/>
  <c r="H832" i="14"/>
  <c r="J663" i="14"/>
  <c r="K663" i="14" s="1"/>
  <c r="I795" i="14"/>
  <c r="H829" i="14"/>
  <c r="J1138" i="14"/>
  <c r="K1138" i="14" s="1"/>
  <c r="I1003" i="14"/>
  <c r="H830" i="14"/>
  <c r="J1055" i="14"/>
  <c r="K1055" i="14" s="1"/>
  <c r="I610" i="14"/>
  <c r="H831" i="14"/>
  <c r="J1279" i="14"/>
  <c r="K1279" i="14" s="1"/>
  <c r="I1210" i="14"/>
  <c r="H833" i="14"/>
  <c r="J117" i="14"/>
  <c r="K117" i="14" s="1"/>
  <c r="I203" i="14"/>
  <c r="H834" i="14"/>
  <c r="J907" i="14"/>
  <c r="K907" i="14" s="1"/>
  <c r="I400" i="14"/>
  <c r="H835" i="14"/>
  <c r="J753" i="14"/>
  <c r="K753" i="14" s="1"/>
  <c r="I968" i="14"/>
  <c r="H838" i="14"/>
  <c r="J780" i="14"/>
  <c r="K780" i="14" s="1"/>
  <c r="I1280" i="14"/>
  <c r="H837" i="14"/>
  <c r="J1091" i="14"/>
  <c r="K1091" i="14" s="1"/>
  <c r="I1132" i="14"/>
  <c r="H836" i="14"/>
  <c r="J165" i="14"/>
  <c r="K165" i="14" s="1"/>
  <c r="I28" i="14"/>
  <c r="H839" i="14"/>
  <c r="J770" i="14"/>
  <c r="K770" i="14" s="1"/>
  <c r="I714" i="14"/>
  <c r="H840" i="14"/>
  <c r="J588" i="14"/>
  <c r="K588" i="14" s="1"/>
  <c r="I291" i="14"/>
  <c r="H841" i="14"/>
  <c r="J489" i="14"/>
  <c r="K489" i="14" s="1"/>
  <c r="I1000" i="14"/>
  <c r="H847" i="14"/>
  <c r="J1177" i="14"/>
  <c r="K1177" i="14" s="1"/>
  <c r="I964" i="14"/>
  <c r="H846" i="14"/>
  <c r="J561" i="14"/>
  <c r="K561" i="14" s="1"/>
  <c r="I1077" i="14"/>
  <c r="H850" i="14"/>
  <c r="J432" i="14"/>
  <c r="K432" i="14" s="1"/>
  <c r="I913" i="14"/>
  <c r="H844" i="14"/>
  <c r="J484" i="14"/>
  <c r="K484" i="14" s="1"/>
  <c r="I1263" i="14"/>
  <c r="H852" i="14"/>
  <c r="J462" i="14"/>
  <c r="K462" i="14" s="1"/>
  <c r="I684" i="14"/>
  <c r="H842" i="14"/>
  <c r="J1079" i="14"/>
  <c r="K1079" i="14" s="1"/>
  <c r="I880" i="14"/>
  <c r="H843" i="14"/>
  <c r="J1071" i="14"/>
  <c r="K1071" i="14" s="1"/>
  <c r="I1049" i="14"/>
  <c r="H853" i="14"/>
  <c r="J513" i="14"/>
  <c r="K513" i="14" s="1"/>
  <c r="I935" i="14"/>
  <c r="H849" i="14"/>
  <c r="J911" i="14"/>
  <c r="K911" i="14" s="1"/>
  <c r="I851" i="14"/>
  <c r="H845" i="14"/>
  <c r="J816" i="14"/>
  <c r="K816" i="14" s="1"/>
  <c r="I1133" i="14"/>
  <c r="H851" i="14"/>
  <c r="J775" i="14"/>
  <c r="K775" i="14" s="1"/>
  <c r="I909" i="14"/>
  <c r="H848" i="14"/>
  <c r="J280" i="14"/>
  <c r="K280" i="14" s="1"/>
  <c r="I963" i="14"/>
  <c r="H854" i="14"/>
  <c r="J86" i="14"/>
  <c r="K86" i="14" s="1"/>
  <c r="I659" i="14"/>
  <c r="H855" i="14"/>
  <c r="J1041" i="14"/>
  <c r="K1041" i="14" s="1"/>
  <c r="I793" i="14"/>
  <c r="H856" i="14"/>
  <c r="J1008" i="14"/>
  <c r="K1008" i="14" s="1"/>
  <c r="I1187" i="14"/>
  <c r="H861" i="14"/>
  <c r="J951" i="14"/>
  <c r="K951" i="14" s="1"/>
  <c r="I343" i="14"/>
  <c r="H862" i="14"/>
  <c r="J1293" i="14"/>
  <c r="K1293" i="14" s="1"/>
  <c r="I148" i="14"/>
  <c r="H857" i="14"/>
  <c r="J733" i="14"/>
  <c r="K733" i="14" s="1"/>
  <c r="I1208" i="14"/>
  <c r="H860" i="14"/>
  <c r="J568" i="14"/>
  <c r="K568" i="14" s="1"/>
  <c r="I94" i="14"/>
  <c r="H863" i="14"/>
  <c r="J510" i="14"/>
  <c r="K510" i="14" s="1"/>
  <c r="I560" i="14"/>
  <c r="H859" i="14"/>
  <c r="J1067" i="14"/>
  <c r="K1067" i="14" s="1"/>
  <c r="I285" i="14"/>
  <c r="H858" i="14"/>
  <c r="J1234" i="14"/>
  <c r="K1234" i="14" s="1"/>
  <c r="I425" i="14"/>
  <c r="H864" i="14"/>
  <c r="J310" i="14"/>
  <c r="K310" i="14" s="1"/>
  <c r="I1233" i="14"/>
  <c r="H865" i="14"/>
  <c r="J42" i="14"/>
  <c r="K42" i="14" s="1"/>
  <c r="I93" i="14"/>
  <c r="H866" i="14"/>
  <c r="J1111" i="14"/>
  <c r="K1111" i="14" s="1"/>
  <c r="I658" i="14"/>
  <c r="H867" i="14"/>
  <c r="J607" i="14"/>
  <c r="K607" i="14" s="1"/>
  <c r="I763" i="14"/>
  <c r="H869" i="14"/>
  <c r="J1236" i="14"/>
  <c r="K1236" i="14" s="1"/>
  <c r="I235" i="14"/>
  <c r="H868" i="14"/>
  <c r="J711" i="14"/>
  <c r="K711" i="14" s="1"/>
  <c r="I342" i="14"/>
  <c r="H870" i="14"/>
  <c r="J400" i="14"/>
  <c r="K400" i="14" s="1"/>
  <c r="I850" i="14"/>
  <c r="H871" i="14"/>
  <c r="J587" i="14"/>
  <c r="K587" i="14" s="1"/>
  <c r="I713" i="14"/>
  <c r="H873" i="14"/>
  <c r="J302" i="14"/>
  <c r="K302" i="14" s="1"/>
  <c r="I762" i="14"/>
  <c r="H872" i="14"/>
  <c r="J146" i="14"/>
  <c r="K146" i="14" s="1"/>
  <c r="I1110" i="14"/>
  <c r="H875" i="14"/>
  <c r="J463" i="14"/>
  <c r="K463" i="14" s="1"/>
  <c r="I341" i="14"/>
  <c r="H874" i="14"/>
  <c r="J235" i="14"/>
  <c r="K235" i="14" s="1"/>
  <c r="I1285" i="14"/>
  <c r="H878" i="14"/>
  <c r="J748" i="14"/>
  <c r="K748" i="14" s="1"/>
  <c r="I173" i="14"/>
  <c r="H879" i="14"/>
  <c r="J794" i="14"/>
  <c r="K794" i="14" s="1"/>
  <c r="I1076" i="14"/>
  <c r="H877" i="14"/>
  <c r="J1131" i="14"/>
  <c r="K1131" i="14" s="1"/>
  <c r="I451" i="14"/>
  <c r="H876" i="14"/>
  <c r="J660" i="14"/>
  <c r="K660" i="14" s="1"/>
  <c r="I234" i="14"/>
  <c r="H880" i="14"/>
  <c r="J1168" i="14"/>
  <c r="K1168" i="14" s="1"/>
  <c r="I264" i="14"/>
  <c r="H881" i="14"/>
  <c r="J365" i="14"/>
  <c r="K365" i="14" s="1"/>
  <c r="I452" i="14"/>
  <c r="H884" i="14"/>
  <c r="J296" i="14"/>
  <c r="K296" i="14" s="1"/>
  <c r="I1027" i="14"/>
  <c r="H888" i="14"/>
  <c r="J345" i="14"/>
  <c r="K345" i="14" s="1"/>
  <c r="I1109" i="14"/>
  <c r="H887" i="14"/>
  <c r="J51" i="14"/>
  <c r="K51" i="14" s="1"/>
  <c r="I683" i="14"/>
  <c r="H891" i="14"/>
  <c r="J894" i="14"/>
  <c r="K894" i="14" s="1"/>
  <c r="I681" i="14"/>
  <c r="H890" i="14"/>
  <c r="J226" i="14"/>
  <c r="K226" i="14" s="1"/>
  <c r="I92" i="14"/>
  <c r="H882" i="14"/>
  <c r="J338" i="14"/>
  <c r="K338" i="14" s="1"/>
  <c r="I853" i="14"/>
  <c r="H893" i="14"/>
  <c r="J1130" i="14"/>
  <c r="K1130" i="14" s="1"/>
  <c r="I712" i="14"/>
  <c r="H885" i="14"/>
  <c r="J1132" i="14"/>
  <c r="K1132" i="14" s="1"/>
  <c r="I847" i="14"/>
  <c r="H892" i="14"/>
  <c r="J391" i="14"/>
  <c r="K391" i="14" s="1"/>
  <c r="I1108" i="14"/>
  <c r="H886" i="14"/>
  <c r="J1043" i="14"/>
  <c r="K1043" i="14" s="1"/>
  <c r="I147" i="14"/>
  <c r="H889" i="14"/>
  <c r="J15" i="14"/>
  <c r="K15" i="14" s="1"/>
  <c r="I260" i="14"/>
  <c r="H883" i="14"/>
  <c r="J947" i="14"/>
  <c r="K947" i="14" s="1"/>
  <c r="I233" i="14"/>
  <c r="H894" i="14"/>
  <c r="J916" i="14"/>
  <c r="K916" i="14" s="1"/>
  <c r="I1231" i="14"/>
  <c r="H896" i="14"/>
  <c r="J861" i="14"/>
  <c r="K861" i="14" s="1"/>
  <c r="I540" i="14"/>
  <c r="H895" i="14"/>
  <c r="J626" i="14"/>
  <c r="K626" i="14" s="1"/>
  <c r="I738" i="14"/>
  <c r="H897" i="14"/>
  <c r="J552" i="14"/>
  <c r="K552" i="14" s="1"/>
  <c r="I508" i="14"/>
  <c r="H899" i="14"/>
  <c r="J752" i="14"/>
  <c r="K752" i="14" s="1"/>
  <c r="I91" i="14"/>
  <c r="H898" i="14"/>
  <c r="J380" i="14"/>
  <c r="K380" i="14" s="1"/>
  <c r="I316" i="14"/>
  <c r="H900" i="14"/>
  <c r="J282" i="14"/>
  <c r="K282" i="14" s="1"/>
  <c r="I1186" i="14"/>
  <c r="H901" i="14"/>
  <c r="J468" i="14"/>
  <c r="K468" i="14" s="1"/>
  <c r="I1331" i="14"/>
  <c r="H902" i="14"/>
  <c r="J1127" i="14"/>
  <c r="K1127" i="14" s="1"/>
  <c r="I401" i="14"/>
  <c r="H903" i="14"/>
  <c r="J1144" i="14"/>
  <c r="K1144" i="14" s="1"/>
  <c r="I1330" i="14"/>
  <c r="H904" i="14"/>
  <c r="J677" i="14"/>
  <c r="K677" i="14" s="1"/>
  <c r="I1230" i="14"/>
  <c r="H905" i="14"/>
  <c r="J178" i="14"/>
  <c r="K178" i="14" s="1"/>
  <c r="I146" i="14"/>
  <c r="H906" i="14"/>
  <c r="J102" i="14"/>
  <c r="K102" i="14" s="1"/>
  <c r="I682" i="14"/>
  <c r="H908" i="14"/>
  <c r="J1013" i="14"/>
  <c r="K1013" i="14" s="1"/>
  <c r="I1107" i="14"/>
  <c r="H909" i="14"/>
  <c r="J998" i="14"/>
  <c r="K998" i="14" s="1"/>
  <c r="I375" i="14"/>
  <c r="H907" i="14"/>
  <c r="J1030" i="14"/>
  <c r="K1030" i="14" s="1"/>
  <c r="I1303" i="14"/>
  <c r="H912" i="14"/>
  <c r="J905" i="14"/>
  <c r="K905" i="14" s="1"/>
  <c r="I1185" i="14"/>
  <c r="H911" i="14"/>
  <c r="J1106" i="14"/>
  <c r="K1106" i="14" s="1"/>
  <c r="I819" i="14"/>
  <c r="H910" i="14"/>
  <c r="J676" i="14"/>
  <c r="K676" i="14" s="1"/>
  <c r="I90" i="14"/>
  <c r="H913" i="14"/>
  <c r="J1119" i="14"/>
  <c r="K1119" i="14" s="1"/>
  <c r="I370" i="14"/>
  <c r="H914" i="14"/>
  <c r="J520" i="14"/>
  <c r="K520" i="14" s="1"/>
  <c r="I908" i="14"/>
  <c r="H917" i="14"/>
  <c r="J472" i="14"/>
  <c r="K472" i="14" s="1"/>
  <c r="I88" i="14"/>
  <c r="H916" i="14"/>
  <c r="J327" i="14"/>
  <c r="K327" i="14" s="1"/>
  <c r="I1229" i="14"/>
  <c r="H915" i="14"/>
  <c r="J1109" i="14"/>
  <c r="K1109" i="14" s="1"/>
  <c r="I340" i="14"/>
  <c r="H920" i="14"/>
  <c r="J1216" i="14"/>
  <c r="K1216" i="14" s="1"/>
  <c r="I26" i="14"/>
  <c r="H919" i="14"/>
  <c r="J184" i="14"/>
  <c r="K184" i="14" s="1"/>
  <c r="I740" i="14"/>
  <c r="H922" i="14"/>
  <c r="J858" i="14"/>
  <c r="K858" i="14" s="1"/>
  <c r="I429" i="14"/>
  <c r="H923" i="14"/>
  <c r="J1150" i="14"/>
  <c r="K1150" i="14" s="1"/>
  <c r="I87" i="14"/>
  <c r="H918" i="14"/>
  <c r="J337" i="14"/>
  <c r="K337" i="14" s="1"/>
  <c r="I818" i="14"/>
  <c r="H924" i="14"/>
  <c r="J1047" i="14"/>
  <c r="K1047" i="14" s="1"/>
  <c r="I611" i="14"/>
  <c r="H921" i="14"/>
  <c r="J111" i="14"/>
  <c r="K111" i="14" s="1"/>
  <c r="I1279" i="14"/>
  <c r="H925" i="14"/>
  <c r="J719" i="14"/>
  <c r="K719" i="14" s="1"/>
  <c r="I531" i="14"/>
  <c r="H926" i="14"/>
  <c r="J1226" i="14"/>
  <c r="K1226" i="14" s="1"/>
  <c r="I143" i="14"/>
  <c r="H927" i="14"/>
  <c r="J1009" i="14"/>
  <c r="K1009" i="14" s="1"/>
  <c r="I1026" i="14"/>
  <c r="H928" i="14"/>
  <c r="J825" i="14"/>
  <c r="K825" i="14" s="1"/>
  <c r="I907" i="14"/>
  <c r="H931" i="14"/>
  <c r="J1173" i="14"/>
  <c r="K1173" i="14" s="1"/>
  <c r="I27" i="14"/>
  <c r="H929" i="14"/>
  <c r="J306" i="14"/>
  <c r="K306" i="14" s="1"/>
  <c r="I290" i="14"/>
  <c r="H933" i="14"/>
  <c r="J425" i="14"/>
  <c r="K425" i="14" s="1"/>
  <c r="I1262" i="14"/>
  <c r="H934" i="14"/>
  <c r="J1176" i="14"/>
  <c r="K1176" i="14" s="1"/>
  <c r="I999" i="14"/>
  <c r="H932" i="14"/>
  <c r="J1096" i="14"/>
  <c r="K1096" i="14" s="1"/>
  <c r="I142" i="14"/>
  <c r="H930" i="14"/>
  <c r="J485" i="14"/>
  <c r="K485" i="14" s="1"/>
  <c r="I934" i="14"/>
  <c r="H938" i="14"/>
  <c r="J409" i="14"/>
  <c r="K409" i="14" s="1"/>
  <c r="I878" i="14"/>
  <c r="H940" i="14"/>
  <c r="J382" i="14"/>
  <c r="K382" i="14" s="1"/>
  <c r="I846" i="14"/>
  <c r="H937" i="14"/>
  <c r="J1082" i="14"/>
  <c r="K1082" i="14" s="1"/>
  <c r="I877" i="14"/>
  <c r="H941" i="14"/>
  <c r="J46" i="14"/>
  <c r="K46" i="14" s="1"/>
  <c r="I1074" i="14"/>
  <c r="H939" i="14"/>
  <c r="J284" i="14"/>
  <c r="K284" i="14" s="1"/>
  <c r="I449" i="14"/>
  <c r="H936" i="14"/>
  <c r="J881" i="14"/>
  <c r="K881" i="14" s="1"/>
  <c r="I25" i="14"/>
  <c r="H935" i="14"/>
  <c r="J783" i="14"/>
  <c r="K783" i="14" s="1"/>
  <c r="I228" i="14"/>
  <c r="H942" i="14"/>
  <c r="J1108" i="14"/>
  <c r="K1108" i="14" s="1"/>
  <c r="I580" i="14"/>
  <c r="H943" i="14"/>
  <c r="J1166" i="14"/>
  <c r="K1166" i="14" s="1"/>
  <c r="I511" i="14"/>
  <c r="H944" i="14"/>
  <c r="J1183" i="14"/>
  <c r="K1183" i="14" s="1"/>
  <c r="I1183" i="14"/>
  <c r="H946" i="14"/>
  <c r="J965" i="14"/>
  <c r="K965" i="14" s="1"/>
  <c r="I854" i="14"/>
  <c r="H945" i="14"/>
  <c r="J1148" i="14"/>
  <c r="K1148" i="14" s="1"/>
  <c r="I510" i="14"/>
  <c r="H947" i="14"/>
  <c r="J639" i="14"/>
  <c r="K639" i="14" s="1"/>
  <c r="I1261" i="14"/>
  <c r="H952" i="14"/>
  <c r="J1280" i="14"/>
  <c r="K1280" i="14" s="1"/>
  <c r="I1106" i="14"/>
  <c r="H950" i="14"/>
  <c r="J324" i="14"/>
  <c r="K324" i="14" s="1"/>
  <c r="I24" i="14"/>
  <c r="H954" i="14"/>
  <c r="J493" i="14"/>
  <c r="K493" i="14" s="1"/>
  <c r="I792" i="14"/>
  <c r="H948" i="14"/>
  <c r="J293" i="14"/>
  <c r="K293" i="14" s="1"/>
  <c r="I1260" i="14"/>
  <c r="H951" i="14"/>
  <c r="J349" i="14"/>
  <c r="K349" i="14" s="1"/>
  <c r="I1073" i="14"/>
  <c r="H953" i="14"/>
  <c r="J7" i="14"/>
  <c r="K7" i="14" s="1"/>
  <c r="I1184" i="14"/>
  <c r="H949" i="14"/>
  <c r="J251" i="14"/>
  <c r="K251" i="14" s="1"/>
  <c r="I705" i="14"/>
  <c r="H955" i="14"/>
  <c r="J294" i="14"/>
  <c r="K294" i="14" s="1"/>
  <c r="I480" i="14"/>
  <c r="H958" i="14"/>
  <c r="J71" i="14"/>
  <c r="K71" i="14" s="1"/>
  <c r="I1158" i="14"/>
  <c r="H956" i="14"/>
  <c r="J1164" i="14"/>
  <c r="K1164" i="14" s="1"/>
  <c r="I258" i="14"/>
  <c r="H957" i="14"/>
  <c r="J967" i="14"/>
  <c r="K967" i="14" s="1"/>
  <c r="I1302" i="14"/>
  <c r="H962" i="14"/>
  <c r="J787" i="14"/>
  <c r="K787" i="14" s="1"/>
  <c r="I22" i="14"/>
  <c r="H959" i="14"/>
  <c r="J638" i="14"/>
  <c r="K638" i="14" s="1"/>
  <c r="I1130" i="14"/>
  <c r="H961" i="14"/>
  <c r="J1068" i="14"/>
  <c r="K1068" i="14" s="1"/>
  <c r="I339" i="14"/>
  <c r="H960" i="14"/>
  <c r="J392" i="14"/>
  <c r="K392" i="14" s="1"/>
  <c r="I962" i="14"/>
  <c r="H964" i="14"/>
  <c r="J1059" i="14"/>
  <c r="K1059" i="14" s="1"/>
  <c r="I817" i="14"/>
  <c r="H963" i="14"/>
  <c r="J159" i="14"/>
  <c r="K159" i="14" s="1"/>
  <c r="I1131" i="14"/>
  <c r="H966" i="14"/>
  <c r="J1135" i="14"/>
  <c r="K1135" i="14" s="1"/>
  <c r="I849" i="14"/>
  <c r="H965" i="14"/>
  <c r="J500" i="14"/>
  <c r="K500" i="14" s="1"/>
  <c r="I749" i="14"/>
  <c r="H968" i="14"/>
  <c r="J521" i="14"/>
  <c r="K521" i="14" s="1"/>
  <c r="I1259" i="14"/>
  <c r="H967" i="14"/>
  <c r="J384" i="14"/>
  <c r="K384" i="14" s="1"/>
  <c r="I202" i="14"/>
  <c r="H969" i="14"/>
  <c r="J1206" i="14"/>
  <c r="K1206" i="14" s="1"/>
  <c r="I20" i="14"/>
  <c r="H970" i="14"/>
  <c r="J65" i="14"/>
  <c r="K65" i="14" s="1"/>
  <c r="I1329" i="14"/>
  <c r="H971" i="14"/>
  <c r="J742" i="14"/>
  <c r="K742" i="14" s="1"/>
  <c r="I369" i="14"/>
  <c r="H975" i="14"/>
  <c r="J438" i="14"/>
  <c r="K438" i="14" s="1"/>
  <c r="I483" i="14"/>
  <c r="H972" i="14"/>
  <c r="J505" i="14"/>
  <c r="K505" i="14" s="1"/>
  <c r="I579" i="14"/>
  <c r="H973" i="14"/>
  <c r="J133" i="14"/>
  <c r="K133" i="14" s="1"/>
  <c r="I1129" i="14"/>
  <c r="H974" i="14"/>
  <c r="J1117" i="14"/>
  <c r="K1117" i="14" s="1"/>
  <c r="I21" i="14"/>
  <c r="H976" i="14"/>
  <c r="J560" i="14"/>
  <c r="K560" i="14" s="1"/>
  <c r="I1328" i="14"/>
  <c r="H977" i="14"/>
  <c r="J374" i="14"/>
  <c r="K374" i="14" s="1"/>
  <c r="I314" i="14"/>
  <c r="H978" i="14"/>
  <c r="J1070" i="14"/>
  <c r="K1070" i="14" s="1"/>
  <c r="I1257" i="14"/>
  <c r="H981" i="14"/>
  <c r="J271" i="14"/>
  <c r="K271" i="14" s="1"/>
  <c r="I998" i="14"/>
  <c r="H980" i="14"/>
  <c r="J77" i="14"/>
  <c r="K77" i="14" s="1"/>
  <c r="I906" i="14"/>
  <c r="H979" i="14"/>
  <c r="J55" i="14"/>
  <c r="K55" i="14" s="1"/>
  <c r="I532" i="14"/>
  <c r="H982" i="14"/>
  <c r="J58" i="14"/>
  <c r="K58" i="14" s="1"/>
  <c r="I398" i="14"/>
  <c r="H983" i="14"/>
  <c r="J1238" i="14"/>
  <c r="K1238" i="14" s="1"/>
  <c r="I286" i="14"/>
  <c r="H985" i="14"/>
  <c r="J494" i="14"/>
  <c r="K494" i="14" s="1"/>
  <c r="I259" i="14"/>
  <c r="H984" i="14"/>
  <c r="J249" i="14"/>
  <c r="K249" i="14" s="1"/>
  <c r="I657" i="14"/>
  <c r="H990" i="14"/>
  <c r="J198" i="14"/>
  <c r="K198" i="14" s="1"/>
  <c r="I735" i="14"/>
  <c r="H986" i="14"/>
  <c r="J100" i="14"/>
  <c r="K100" i="14" s="1"/>
  <c r="I656" i="14"/>
  <c r="H987" i="14"/>
  <c r="J1001" i="14"/>
  <c r="K1001" i="14" s="1"/>
  <c r="I609" i="14"/>
  <c r="H991" i="14"/>
  <c r="J785" i="14"/>
  <c r="K785" i="14" s="1"/>
  <c r="I996" i="14"/>
  <c r="H989" i="14"/>
  <c r="J738" i="14"/>
  <c r="K738" i="14" s="1"/>
  <c r="I1025" i="14"/>
  <c r="H988" i="14"/>
  <c r="J826" i="14"/>
  <c r="K826" i="14" s="1"/>
  <c r="I608" i="14"/>
  <c r="H994" i="14"/>
  <c r="J287" i="14"/>
  <c r="K287" i="14" s="1"/>
  <c r="I1051" i="14"/>
  <c r="H999" i="14"/>
  <c r="J259" i="14"/>
  <c r="K259" i="14" s="1"/>
  <c r="I559" i="14"/>
  <c r="H997" i="14"/>
  <c r="J177" i="14"/>
  <c r="K177" i="14" s="1"/>
  <c r="I679" i="14"/>
  <c r="H995" i="14"/>
  <c r="J401" i="14"/>
  <c r="K401" i="14" s="1"/>
  <c r="I961" i="14"/>
  <c r="H998" i="14"/>
  <c r="J1050" i="14"/>
  <c r="K1050" i="14" s="1"/>
  <c r="I479" i="14"/>
  <c r="H993" i="14"/>
  <c r="J219" i="14"/>
  <c r="K219" i="14" s="1"/>
  <c r="I790" i="14"/>
  <c r="H996" i="14"/>
  <c r="J1125" i="14"/>
  <c r="K1125" i="14" s="1"/>
  <c r="I399" i="14"/>
  <c r="H992" i="14"/>
  <c r="J1120" i="14"/>
  <c r="K1120" i="14" s="1"/>
  <c r="I313" i="14"/>
  <c r="H1000" i="14"/>
  <c r="J381" i="14"/>
  <c r="K381" i="14" s="1"/>
  <c r="I607" i="14"/>
  <c r="H1003" i="14"/>
  <c r="J218" i="14"/>
  <c r="K218" i="14" s="1"/>
  <c r="I995" i="14"/>
  <c r="H1002" i="14"/>
  <c r="J702" i="14"/>
  <c r="K702" i="14" s="1"/>
  <c r="I708" i="14"/>
  <c r="H1001" i="14"/>
  <c r="J718" i="14"/>
  <c r="K718" i="14" s="1"/>
  <c r="I703" i="14"/>
  <c r="H1006" i="14"/>
  <c r="J551" i="14"/>
  <c r="K551" i="14" s="1"/>
  <c r="I563" i="14"/>
  <c r="H1005" i="14"/>
  <c r="J358" i="14"/>
  <c r="K358" i="14" s="1"/>
  <c r="I530" i="14"/>
  <c r="H1004" i="14"/>
  <c r="J200" i="14"/>
  <c r="K200" i="14" s="1"/>
  <c r="I1157" i="14"/>
  <c r="H1008" i="14"/>
  <c r="J88" i="14"/>
  <c r="K88" i="14" s="1"/>
  <c r="I1024" i="14"/>
  <c r="H1007" i="14"/>
  <c r="J94" i="14"/>
  <c r="K94" i="14" s="1"/>
  <c r="I902" i="14"/>
  <c r="H1009" i="14"/>
  <c r="J844" i="14"/>
  <c r="K844" i="14" s="1"/>
  <c r="I791" i="14"/>
  <c r="H1011" i="14"/>
  <c r="J888" i="14"/>
  <c r="K888" i="14" s="1"/>
  <c r="I655" i="14"/>
  <c r="H1012" i="14"/>
  <c r="J667" i="14"/>
  <c r="K667" i="14" s="1"/>
  <c r="I558" i="14"/>
  <c r="H1010" i="14"/>
  <c r="J378" i="14"/>
  <c r="K378" i="14" s="1"/>
  <c r="I1182" i="14"/>
  <c r="H1013" i="14"/>
  <c r="J1003" i="14"/>
  <c r="K1003" i="14" s="1"/>
  <c r="I395" i="14"/>
  <c r="H1016" i="14"/>
  <c r="J216" i="14"/>
  <c r="K216" i="14" s="1"/>
  <c r="I761" i="14"/>
  <c r="H1015" i="14"/>
  <c r="J169" i="14"/>
  <c r="K169" i="14" s="1"/>
  <c r="I89" i="14"/>
  <c r="H1014" i="14"/>
  <c r="J856" i="14"/>
  <c r="K856" i="14" s="1"/>
  <c r="I1127" i="14"/>
  <c r="H1018" i="14"/>
  <c r="J883" i="14"/>
  <c r="K883" i="14" s="1"/>
  <c r="I578" i="14"/>
  <c r="H1017" i="14"/>
  <c r="J653" i="14"/>
  <c r="K653" i="14" s="1"/>
  <c r="I283" i="14"/>
  <c r="H1019" i="14"/>
  <c r="J1026" i="14"/>
  <c r="K1026" i="14" s="1"/>
  <c r="I1023" i="14"/>
  <c r="H1022" i="14"/>
  <c r="J807" i="14"/>
  <c r="K807" i="14" s="1"/>
  <c r="I576" i="14"/>
  <c r="H1020" i="14"/>
  <c r="J981" i="14"/>
  <c r="K981" i="14" s="1"/>
  <c r="I1022" i="14"/>
  <c r="H1021" i="14"/>
  <c r="J643" i="14"/>
  <c r="K643" i="14" s="1"/>
  <c r="I1327" i="14"/>
  <c r="H1023" i="14"/>
  <c r="J1116" i="14"/>
  <c r="K1116" i="14" s="1"/>
  <c r="I766" i="14"/>
  <c r="H1025" i="14"/>
  <c r="J413" i="14"/>
  <c r="K413" i="14" s="1"/>
  <c r="I201" i="14"/>
  <c r="H1024" i="14"/>
  <c r="J980" i="14"/>
  <c r="K980" i="14" s="1"/>
  <c r="I844" i="14"/>
  <c r="H1027" i="14"/>
  <c r="J838" i="14"/>
  <c r="K838" i="14" s="1"/>
  <c r="I172" i="14"/>
  <c r="H1026" i="14"/>
  <c r="J459" i="14"/>
  <c r="K459" i="14" s="1"/>
  <c r="I529" i="14"/>
  <c r="H1028" i="14"/>
  <c r="J1073" i="14"/>
  <c r="K1073" i="14" s="1"/>
  <c r="I737" i="14"/>
  <c r="H1029" i="14"/>
  <c r="J73" i="14"/>
  <c r="K73" i="14" s="1"/>
  <c r="I1181" i="14"/>
  <c r="H1030" i="14"/>
  <c r="J127" i="14"/>
  <c r="K127" i="14" s="1"/>
  <c r="I86" i="14"/>
  <c r="H1031" i="14"/>
  <c r="J975" i="14"/>
  <c r="K975" i="14" s="1"/>
  <c r="I932" i="14"/>
  <c r="H1032" i="14"/>
  <c r="J854" i="14"/>
  <c r="K854" i="14" s="1"/>
  <c r="I1209" i="14"/>
  <c r="H1036" i="14"/>
  <c r="J896" i="14"/>
  <c r="K896" i="14" s="1"/>
  <c r="I200" i="14"/>
  <c r="H1033" i="14"/>
  <c r="J1143" i="14"/>
  <c r="K1143" i="14" s="1"/>
  <c r="I337" i="14"/>
  <c r="H1034" i="14"/>
  <c r="J54" i="14"/>
  <c r="K54" i="14" s="1"/>
  <c r="I628" i="14"/>
  <c r="H1035" i="14"/>
  <c r="J633" i="14"/>
  <c r="K633" i="14" s="1"/>
  <c r="I229" i="14"/>
  <c r="H1037" i="14"/>
  <c r="J744" i="14"/>
  <c r="K744" i="14" s="1"/>
  <c r="I709" i="14"/>
  <c r="H1038" i="14"/>
  <c r="J1182" i="14"/>
  <c r="K1182" i="14" s="1"/>
  <c r="I171" i="14"/>
  <c r="H1039" i="14"/>
  <c r="J547" i="14"/>
  <c r="K547" i="14" s="1"/>
  <c r="I85" i="14"/>
  <c r="H1040" i="14"/>
  <c r="J138" i="14"/>
  <c r="K138" i="14" s="1"/>
  <c r="I994" i="14"/>
  <c r="H1043" i="14"/>
  <c r="J97" i="14"/>
  <c r="K97" i="14" s="1"/>
  <c r="I764" i="14"/>
  <c r="H1042" i="14"/>
  <c r="J777" i="14"/>
  <c r="K777" i="14" s="1"/>
  <c r="I230" i="14"/>
  <c r="H1041" i="14"/>
  <c r="J1133" i="14"/>
  <c r="K1133" i="14" s="1"/>
  <c r="I1228" i="14"/>
  <c r="H1044" i="14"/>
  <c r="J604" i="14"/>
  <c r="K604" i="14" s="1"/>
  <c r="I84" i="14"/>
  <c r="H1045" i="14"/>
  <c r="J504" i="14"/>
  <c r="K504" i="14" s="1"/>
  <c r="I478" i="14"/>
  <c r="H1048" i="14"/>
  <c r="J1095" i="14"/>
  <c r="K1095" i="14" s="1"/>
  <c r="I1105" i="14"/>
  <c r="H1051" i="14"/>
  <c r="J353" i="14"/>
  <c r="K353" i="14" s="1"/>
  <c r="I1301" i="14"/>
  <c r="H1050" i="14"/>
  <c r="J194" i="14"/>
  <c r="K194" i="14" s="1"/>
  <c r="I232" i="14"/>
  <c r="H1047" i="14"/>
  <c r="J923" i="14"/>
  <c r="K923" i="14" s="1"/>
  <c r="I23" i="14"/>
  <c r="H1046" i="14"/>
  <c r="J842" i="14"/>
  <c r="K842" i="14" s="1"/>
  <c r="I1207" i="14"/>
  <c r="H1049" i="14"/>
  <c r="J652" i="14"/>
  <c r="K652" i="14" s="1"/>
  <c r="I1104" i="14"/>
  <c r="H1053" i="14"/>
  <c r="J1054" i="14"/>
  <c r="K1054" i="14" s="1"/>
  <c r="I512" i="14"/>
  <c r="H1054" i="14"/>
  <c r="J185" i="14"/>
  <c r="K185" i="14" s="1"/>
  <c r="I255" i="14"/>
  <c r="H1052" i="14"/>
  <c r="J1021" i="14"/>
  <c r="K1021" i="14" s="1"/>
  <c r="I199" i="14"/>
  <c r="H1055" i="14"/>
  <c r="J237" i="14"/>
  <c r="K237" i="14" s="1"/>
  <c r="I816" i="14"/>
  <c r="H1056" i="14"/>
  <c r="J132" i="14"/>
  <c r="K132" i="14" s="1"/>
  <c r="I654" i="14"/>
  <c r="H1057" i="14"/>
  <c r="J143" i="14"/>
  <c r="K143" i="14" s="1"/>
  <c r="I760" i="14"/>
  <c r="H1058" i="14"/>
  <c r="J37" i="14"/>
  <c r="K37" i="14" s="1"/>
  <c r="I145" i="14"/>
  <c r="H1059" i="14"/>
  <c r="J1142" i="14"/>
  <c r="K1142" i="14" s="1"/>
  <c r="I83" i="14"/>
  <c r="H1060" i="14"/>
  <c r="J958" i="14"/>
  <c r="K958" i="14" s="1"/>
  <c r="I312" i="14"/>
  <c r="H1061" i="14"/>
  <c r="J1129" i="14"/>
  <c r="K1129" i="14" s="1"/>
  <c r="I368" i="14"/>
  <c r="H1062" i="14"/>
  <c r="J531" i="14"/>
  <c r="K531" i="14" s="1"/>
  <c r="I789" i="14"/>
  <c r="H1063" i="14"/>
  <c r="J395" i="14"/>
  <c r="K395" i="14" s="1"/>
  <c r="I396" i="14"/>
  <c r="H1064" i="14"/>
  <c r="J115" i="14"/>
  <c r="K115" i="14" s="1"/>
  <c r="I848" i="14"/>
  <c r="H1067" i="14"/>
  <c r="J927" i="14"/>
  <c r="K927" i="14" s="1"/>
  <c r="I507" i="14"/>
  <c r="H1068" i="14"/>
  <c r="J550" i="14"/>
  <c r="K550" i="14" s="1"/>
  <c r="I393" i="14"/>
  <c r="H1066" i="14"/>
  <c r="J776" i="14"/>
  <c r="K776" i="14" s="1"/>
  <c r="I82" i="14"/>
  <c r="H1065" i="14"/>
  <c r="J572" i="14"/>
  <c r="K572" i="14" s="1"/>
  <c r="I144" i="14"/>
  <c r="H1075" i="14"/>
  <c r="J1113" i="14"/>
  <c r="K1113" i="14" s="1"/>
  <c r="I284" i="14"/>
  <c r="H1069" i="14"/>
  <c r="J27" i="14"/>
  <c r="K27" i="14" s="1"/>
  <c r="I904" i="14"/>
  <c r="H1071" i="14"/>
  <c r="J475" i="14"/>
  <c r="K475" i="14" s="1"/>
  <c r="I876" i="14"/>
  <c r="H1070" i="14"/>
  <c r="J1093" i="14"/>
  <c r="K1093" i="14" s="1"/>
  <c r="I1102" i="14"/>
  <c r="H1073" i="14"/>
  <c r="J1157" i="14"/>
  <c r="K1157" i="14" s="1"/>
  <c r="I1048" i="14"/>
  <c r="H1072" i="14"/>
  <c r="J424" i="14"/>
  <c r="K424" i="14" s="1"/>
  <c r="I1206" i="14"/>
  <c r="H1074" i="14"/>
  <c r="J739" i="14"/>
  <c r="K739" i="14" s="1"/>
  <c r="I765" i="14"/>
  <c r="H1076" i="14"/>
  <c r="J1122" i="14"/>
  <c r="K1122" i="14" s="1"/>
  <c r="I1180" i="14"/>
  <c r="H1077" i="14"/>
  <c r="J679" i="14"/>
  <c r="K679" i="14" s="1"/>
  <c r="I759" i="14"/>
  <c r="H1078" i="14"/>
  <c r="J363" i="14"/>
  <c r="K363" i="14" s="1"/>
  <c r="I506" i="14"/>
  <c r="H1080" i="14"/>
  <c r="J1024" i="14"/>
  <c r="K1024" i="14" s="1"/>
  <c r="I704" i="14"/>
  <c r="H1081" i="14"/>
  <c r="J225" i="14"/>
  <c r="K225" i="14" s="1"/>
  <c r="I505" i="14"/>
  <c r="H1079" i="14"/>
  <c r="J867" i="14"/>
  <c r="K867" i="14" s="1"/>
  <c r="I734" i="14"/>
  <c r="H1082" i="14"/>
  <c r="J1098" i="14"/>
  <c r="K1098" i="14" s="1"/>
  <c r="I1126" i="14"/>
  <c r="H1083" i="14"/>
  <c r="J827" i="14"/>
  <c r="K827" i="14" s="1"/>
  <c r="I556" i="14"/>
  <c r="H1085" i="14"/>
  <c r="J874" i="14"/>
  <c r="K874" i="14" s="1"/>
  <c r="I1072" i="14"/>
  <c r="H1089" i="14"/>
  <c r="J605" i="14"/>
  <c r="K605" i="14" s="1"/>
  <c r="I528" i="14"/>
  <c r="H1084" i="14"/>
  <c r="J1088" i="14"/>
  <c r="K1088" i="14" s="1"/>
  <c r="I815" i="14"/>
  <c r="H1087" i="14"/>
  <c r="J379" i="14"/>
  <c r="K379" i="14" s="1"/>
  <c r="I1205" i="14"/>
  <c r="H1090" i="14"/>
  <c r="J312" i="14"/>
  <c r="K312" i="14" s="1"/>
  <c r="I81" i="14"/>
  <c r="H1091" i="14"/>
  <c r="J203" i="14"/>
  <c r="K203" i="14" s="1"/>
  <c r="I678" i="14"/>
  <c r="H1086" i="14"/>
  <c r="J168" i="14"/>
  <c r="K168" i="14" s="1"/>
  <c r="I843" i="14"/>
  <c r="H1088" i="14"/>
  <c r="J1018" i="14"/>
  <c r="K1018" i="14" s="1"/>
  <c r="I1326" i="14"/>
  <c r="H1092" i="14"/>
  <c r="J318" i="14"/>
  <c r="K318" i="14" s="1"/>
  <c r="I555" i="14"/>
  <c r="H1093" i="14"/>
  <c r="J139" i="14"/>
  <c r="K139" i="14" s="1"/>
  <c r="I1258" i="14"/>
  <c r="H1094" i="14"/>
  <c r="J167" i="14"/>
  <c r="K167" i="14" s="1"/>
  <c r="I905" i="14"/>
  <c r="H1096" i="14"/>
  <c r="J1053" i="14"/>
  <c r="K1053" i="14" s="1"/>
  <c r="I1256" i="14"/>
  <c r="H1095" i="14"/>
  <c r="J1149" i="14"/>
  <c r="K1149" i="14" s="1"/>
  <c r="I736" i="14"/>
  <c r="H1097" i="14"/>
  <c r="J1032" i="14"/>
  <c r="K1032" i="14" s="1"/>
  <c r="I1325" i="14"/>
  <c r="H1099" i="14"/>
  <c r="J877" i="14"/>
  <c r="K877" i="14" s="1"/>
  <c r="I997" i="14"/>
  <c r="H1098" i="14"/>
  <c r="J910" i="14"/>
  <c r="K910" i="14" s="1"/>
  <c r="I879" i="14"/>
  <c r="H1100" i="14"/>
  <c r="J703" i="14"/>
  <c r="K703" i="14" s="1"/>
  <c r="I1179" i="14"/>
  <c r="H1102" i="14"/>
  <c r="J612" i="14"/>
  <c r="K612" i="14" s="1"/>
  <c r="I875" i="14"/>
  <c r="H1103" i="14"/>
  <c r="J444" i="14"/>
  <c r="K444" i="14" s="1"/>
  <c r="I701" i="14"/>
  <c r="H1101" i="14"/>
  <c r="J1115" i="14"/>
  <c r="K1115" i="14" s="1"/>
  <c r="I1255" i="14"/>
  <c r="H1106" i="14"/>
  <c r="J698" i="14"/>
  <c r="K698" i="14" s="1"/>
  <c r="I1125" i="14"/>
  <c r="H1105" i="14"/>
  <c r="J283" i="14"/>
  <c r="K283" i="14" s="1"/>
  <c r="I1047" i="14"/>
  <c r="H1104" i="14"/>
  <c r="J407" i="14"/>
  <c r="K407" i="14" s="1"/>
  <c r="I874" i="14"/>
  <c r="H1108" i="14"/>
  <c r="J299" i="14"/>
  <c r="K299" i="14" s="1"/>
  <c r="I606" i="14"/>
  <c r="H1107" i="14"/>
  <c r="J558" i="14"/>
  <c r="K558" i="14" s="1"/>
  <c r="I80" i="14"/>
  <c r="H1109" i="14"/>
  <c r="J584" i="14"/>
  <c r="K584" i="14" s="1"/>
  <c r="I960" i="14"/>
  <c r="H1111" i="14"/>
  <c r="J646" i="14"/>
  <c r="K646" i="14" s="1"/>
  <c r="I872" i="14"/>
  <c r="H1110" i="14"/>
  <c r="J1235" i="14"/>
  <c r="K1235" i="14" s="1"/>
  <c r="I503" i="14"/>
  <c r="H1112" i="14"/>
  <c r="J328" i="14"/>
  <c r="K328" i="14" s="1"/>
  <c r="I1254" i="14"/>
  <c r="H1115" i="14"/>
  <c r="J181" i="14"/>
  <c r="K181" i="14" s="1"/>
  <c r="I812" i="14"/>
  <c r="H1113" i="14"/>
  <c r="J1105" i="14"/>
  <c r="K1105" i="14" s="1"/>
  <c r="I1300" i="14"/>
  <c r="H1114" i="14"/>
  <c r="J36" i="14"/>
  <c r="K36" i="14" s="1"/>
  <c r="I993" i="14"/>
  <c r="H1118" i="14"/>
  <c r="J1121" i="14"/>
  <c r="K1121" i="14" s="1"/>
  <c r="I1253" i="14"/>
  <c r="H1119" i="14"/>
  <c r="J272" i="14"/>
  <c r="K272" i="14" s="1"/>
  <c r="I282" i="14"/>
  <c r="H1117" i="14"/>
  <c r="J991" i="14"/>
  <c r="K991" i="14" s="1"/>
  <c r="I170" i="14"/>
  <c r="H1116" i="14"/>
  <c r="J1151" i="14"/>
  <c r="K1151" i="14" s="1"/>
  <c r="I1178" i="14"/>
  <c r="H1120" i="14"/>
  <c r="J192" i="14"/>
  <c r="K192" i="14" s="1"/>
  <c r="I787" i="14"/>
  <c r="H1121" i="14"/>
  <c r="J118" i="14"/>
  <c r="K118" i="14" s="1"/>
  <c r="I811" i="14"/>
  <c r="H1122" i="14"/>
  <c r="J737" i="14"/>
  <c r="K737" i="14" s="1"/>
  <c r="I1204" i="14"/>
  <c r="H1123" i="14"/>
  <c r="J740" i="14"/>
  <c r="K740" i="14" s="1"/>
  <c r="I901" i="14"/>
  <c r="H1126" i="14"/>
  <c r="J623" i="14"/>
  <c r="K623" i="14" s="1"/>
  <c r="I79" i="14"/>
  <c r="H1124" i="14"/>
  <c r="J608" i="14"/>
  <c r="K608" i="14" s="1"/>
  <c r="I992" i="14"/>
  <c r="H1127" i="14"/>
  <c r="J1102" i="14"/>
  <c r="K1102" i="14" s="1"/>
  <c r="I707" i="14"/>
  <c r="H1125" i="14"/>
  <c r="J585" i="14"/>
  <c r="K585" i="14" s="1"/>
  <c r="I577" i="14"/>
  <c r="H1128" i="14"/>
  <c r="J496" i="14"/>
  <c r="K496" i="14" s="1"/>
  <c r="I1046" i="14"/>
  <c r="H1129" i="14"/>
  <c r="J366" i="14"/>
  <c r="K366" i="14" s="1"/>
  <c r="I873" i="14"/>
  <c r="H1131" i="14"/>
  <c r="J619" i="14"/>
  <c r="K619" i="14" s="1"/>
  <c r="I931" i="14"/>
  <c r="H1130" i="14"/>
  <c r="J1124" i="14"/>
  <c r="K1124" i="14" s="1"/>
  <c r="I903" i="14"/>
  <c r="H1133" i="14"/>
  <c r="J1290" i="14"/>
  <c r="K1290" i="14" s="1"/>
  <c r="I988" i="14"/>
  <c r="H1132" i="14"/>
  <c r="J356" i="14"/>
  <c r="K356" i="14" s="1"/>
  <c r="I1021" i="14"/>
  <c r="H1134" i="14"/>
  <c r="J335" i="14"/>
  <c r="K335" i="14" s="1"/>
  <c r="I1020" i="14"/>
  <c r="H1139" i="14"/>
  <c r="J240" i="14"/>
  <c r="K240" i="14" s="1"/>
  <c r="I1299" i="14"/>
  <c r="H1137" i="14"/>
  <c r="J254" i="14"/>
  <c r="K254" i="14" s="1"/>
  <c r="I256" i="14"/>
  <c r="H1138" i="14"/>
  <c r="J1154" i="14"/>
  <c r="K1154" i="14" s="1"/>
  <c r="I702" i="14"/>
  <c r="H1136" i="14"/>
  <c r="J823" i="14"/>
  <c r="K823" i="14" s="1"/>
  <c r="I424" i="14"/>
  <c r="H1135" i="14"/>
  <c r="J199" i="14"/>
  <c r="K199" i="14" s="1"/>
  <c r="I19" i="14"/>
  <c r="H1141" i="14"/>
  <c r="J768" i="14"/>
  <c r="K768" i="14" s="1"/>
  <c r="I1298" i="14"/>
  <c r="H1143" i="14"/>
  <c r="J231" i="14"/>
  <c r="K231" i="14" s="1"/>
  <c r="I933" i="14"/>
  <c r="H1142" i="14"/>
  <c r="J912" i="14"/>
  <c r="K912" i="14" s="1"/>
  <c r="I169" i="14"/>
  <c r="H1140" i="14"/>
  <c r="J1145" i="14"/>
  <c r="K1145" i="14" s="1"/>
  <c r="I1045" i="14"/>
  <c r="H1146" i="14"/>
  <c r="J582" i="14"/>
  <c r="K582" i="14" s="1"/>
  <c r="I168" i="14"/>
  <c r="H1144" i="14"/>
  <c r="J566" i="14"/>
  <c r="K566" i="14" s="1"/>
  <c r="I1278" i="14"/>
  <c r="H1145" i="14"/>
  <c r="J1094" i="14"/>
  <c r="K1094" i="14" s="1"/>
  <c r="I788" i="14"/>
  <c r="H1150" i="14"/>
  <c r="J1037" i="14"/>
  <c r="K1037" i="14" s="1"/>
  <c r="I1227" i="14"/>
  <c r="H1151" i="14"/>
  <c r="J108" i="14"/>
  <c r="K108" i="14" s="1"/>
  <c r="I394" i="14"/>
  <c r="H1149" i="14"/>
  <c r="J136" i="14"/>
  <c r="K136" i="14" s="1"/>
  <c r="I254" i="14"/>
  <c r="H1147" i="14"/>
  <c r="J1242" i="14"/>
  <c r="K1242" i="14" s="1"/>
  <c r="I18" i="14"/>
  <c r="H1152" i="14"/>
  <c r="J112" i="14"/>
  <c r="K112" i="14" s="1"/>
  <c r="I367" i="14"/>
  <c r="H1148" i="14"/>
  <c r="J1020" i="14"/>
  <c r="K1020" i="14" s="1"/>
  <c r="I1324" i="14"/>
  <c r="H1153" i="14"/>
  <c r="J614" i="14"/>
  <c r="K614" i="14" s="1"/>
  <c r="I989" i="14"/>
  <c r="H1154" i="14"/>
  <c r="J357" i="14"/>
  <c r="K357" i="14" s="1"/>
  <c r="I986" i="14"/>
  <c r="H1155" i="14"/>
  <c r="J622" i="14"/>
  <c r="K622" i="14" s="1"/>
  <c r="I959" i="14"/>
  <c r="H1156" i="14"/>
  <c r="J360" i="14"/>
  <c r="K360" i="14" s="1"/>
  <c r="I605" i="14"/>
  <c r="H1158" i="14"/>
  <c r="J720" i="14"/>
  <c r="K720" i="14" s="1"/>
  <c r="I194" i="14"/>
  <c r="H1157" i="14"/>
  <c r="J434" i="14"/>
  <c r="K434" i="14" s="1"/>
  <c r="I366" i="14"/>
  <c r="H1159" i="14"/>
  <c r="J461" i="14"/>
  <c r="K461" i="14" s="1"/>
  <c r="I1203" i="14"/>
  <c r="H1162" i="14"/>
  <c r="J267" i="14"/>
  <c r="K267" i="14" s="1"/>
  <c r="I227" i="14"/>
  <c r="H1160" i="14"/>
  <c r="J208" i="14"/>
  <c r="K208" i="14" s="1"/>
  <c r="I1103" i="14"/>
  <c r="H1161" i="14"/>
  <c r="J87" i="14"/>
  <c r="K87" i="14" s="1"/>
  <c r="I730" i="14"/>
  <c r="H1164" i="14"/>
  <c r="J190" i="14"/>
  <c r="K190" i="14" s="1"/>
  <c r="I477" i="14"/>
  <c r="H1163" i="14"/>
  <c r="J590" i="14"/>
  <c r="K590" i="14" s="1"/>
  <c r="I392" i="14"/>
  <c r="H1167" i="14"/>
  <c r="J56" i="14"/>
  <c r="K56" i="14" s="1"/>
  <c r="I899" i="14"/>
  <c r="H1168" i="14"/>
  <c r="J796" i="14"/>
  <c r="K796" i="14" s="1"/>
  <c r="I17" i="14"/>
  <c r="H1165" i="14"/>
  <c r="J868" i="14"/>
  <c r="K868" i="14" s="1"/>
  <c r="I16" i="14"/>
  <c r="H1166" i="14"/>
  <c r="J571" i="14"/>
  <c r="K571" i="14" s="1"/>
  <c r="I481" i="14"/>
  <c r="H1169" i="14"/>
  <c r="J1103" i="14"/>
  <c r="K1103" i="14" s="1"/>
  <c r="I1277" i="14"/>
  <c r="H1170" i="14"/>
  <c r="J238" i="14"/>
  <c r="K238" i="14" s="1"/>
  <c r="I1202" i="14"/>
  <c r="H1171" i="14"/>
  <c r="J22" i="14"/>
  <c r="K22" i="14" s="1"/>
  <c r="I423" i="14"/>
  <c r="H1173" i="14"/>
  <c r="J2" i="14"/>
  <c r="K2" i="14" s="1"/>
  <c r="I78" i="14"/>
  <c r="H1172" i="14"/>
  <c r="J447" i="14"/>
  <c r="K447" i="14" s="1"/>
  <c r="I930" i="14"/>
  <c r="H1174" i="14"/>
  <c r="J830" i="14"/>
  <c r="K830" i="14" s="1"/>
  <c r="I1019" i="14"/>
  <c r="H1176" i="14"/>
  <c r="J725" i="14"/>
  <c r="K725" i="14" s="1"/>
  <c r="I1044" i="14"/>
  <c r="H1175" i="14"/>
  <c r="J724" i="14"/>
  <c r="K724" i="14" s="1"/>
  <c r="I1101" i="14"/>
  <c r="H1178" i="14"/>
  <c r="J970" i="14"/>
  <c r="K970" i="14" s="1"/>
  <c r="I77" i="14"/>
  <c r="H1177" i="14"/>
  <c r="J174" i="14"/>
  <c r="K174" i="14" s="1"/>
  <c r="I630" i="14"/>
  <c r="H1179" i="14"/>
  <c r="J1128" i="14"/>
  <c r="K1128" i="14" s="1"/>
  <c r="I422" i="14"/>
  <c r="H1180" i="14"/>
  <c r="J52" i="14"/>
  <c r="K52" i="14" s="1"/>
  <c r="I731" i="14"/>
  <c r="H1181" i="14"/>
  <c r="J851" i="14"/>
  <c r="K851" i="14" s="1"/>
  <c r="I1323" i="14"/>
  <c r="H1183" i="14"/>
  <c r="J1156" i="14"/>
  <c r="K1156" i="14" s="1"/>
  <c r="I76" i="14"/>
  <c r="H1182" i="14"/>
  <c r="J1016" i="14"/>
  <c r="K1016" i="14" s="1"/>
  <c r="I1100" i="14"/>
  <c r="H1184" i="14"/>
  <c r="J943" i="14"/>
  <c r="K943" i="14" s="1"/>
  <c r="I1177" i="14"/>
  <c r="H1186" i="14"/>
  <c r="J884" i="14"/>
  <c r="K884" i="14" s="1"/>
  <c r="I526" i="14"/>
  <c r="H1185" i="14"/>
  <c r="J589" i="14"/>
  <c r="K589" i="14" s="1"/>
  <c r="I990" i="14"/>
  <c r="H1188" i="14"/>
  <c r="J1207" i="14"/>
  <c r="K1207" i="14" s="1"/>
  <c r="I756" i="14"/>
  <c r="H1187" i="14"/>
  <c r="J1057" i="14"/>
  <c r="K1057" i="14" s="1"/>
  <c r="I786" i="14"/>
  <c r="H1189" i="14"/>
  <c r="J465" i="14"/>
  <c r="K465" i="14" s="1"/>
  <c r="I557" i="14"/>
  <c r="H1193" i="14"/>
  <c r="J334" i="14"/>
  <c r="K334" i="14" s="1"/>
  <c r="I450" i="14"/>
  <c r="H1196" i="14"/>
  <c r="J997" i="14"/>
  <c r="K997" i="14" s="1"/>
  <c r="I1276" i="14"/>
  <c r="H1192" i="14"/>
  <c r="J591" i="14"/>
  <c r="K591" i="14" s="1"/>
  <c r="I315" i="14"/>
  <c r="H1191" i="14"/>
  <c r="J570" i="14"/>
  <c r="K570" i="14" s="1"/>
  <c r="I482" i="14"/>
  <c r="H1194" i="14"/>
  <c r="J831" i="14"/>
  <c r="K831" i="14" s="1"/>
  <c r="I75" i="14"/>
  <c r="H1190" i="14"/>
  <c r="J519" i="14"/>
  <c r="K519" i="14" s="1"/>
  <c r="I365" i="14"/>
  <c r="H1195" i="14"/>
  <c r="J502" i="14"/>
  <c r="K502" i="14" s="1"/>
  <c r="I845" i="14"/>
  <c r="H1198" i="14"/>
  <c r="J1161" i="14"/>
  <c r="K1161" i="14" s="1"/>
  <c r="I14" i="14"/>
  <c r="H1199" i="14"/>
  <c r="J1100" i="14"/>
  <c r="K1100" i="14" s="1"/>
  <c r="I15" i="14"/>
  <c r="H1197" i="14"/>
  <c r="J113" i="14"/>
  <c r="K113" i="14" s="1"/>
  <c r="I1322" i="14"/>
  <c r="H1200" i="14"/>
  <c r="J684" i="14"/>
  <c r="K684" i="14" s="1"/>
  <c r="I13" i="14"/>
  <c r="H1201" i="14"/>
  <c r="J205" i="14"/>
  <c r="K205" i="14" s="1"/>
  <c r="I1252" i="14"/>
  <c r="H1203" i="14"/>
  <c r="J33" i="14"/>
  <c r="K33" i="14" s="1"/>
  <c r="I1018" i="14"/>
  <c r="H1202" i="14"/>
  <c r="J1035" i="14"/>
  <c r="K1035" i="14" s="1"/>
  <c r="I627" i="14"/>
  <c r="H1205" i="14"/>
  <c r="J144" i="14"/>
  <c r="K144" i="14" s="1"/>
  <c r="I604" i="14"/>
  <c r="H1204" i="14"/>
  <c r="J1329" i="14"/>
  <c r="K1329" i="14" s="1"/>
  <c r="I1017" i="14"/>
  <c r="H1207" i="14"/>
  <c r="J824" i="14"/>
  <c r="K824" i="14" s="1"/>
  <c r="I554" i="14"/>
  <c r="H1206" i="14"/>
  <c r="J629" i="14"/>
  <c r="K629" i="14" s="1"/>
  <c r="I1275" i="14"/>
  <c r="H1208" i="14"/>
  <c r="J640" i="14"/>
  <c r="K640" i="14" s="1"/>
  <c r="I428" i="14"/>
  <c r="H1209" i="14"/>
  <c r="J373" i="14"/>
  <c r="K373" i="14" s="1"/>
  <c r="I504" i="14"/>
  <c r="H1210" i="14"/>
  <c r="J303" i="14"/>
  <c r="K303" i="14" s="1"/>
  <c r="I397" i="14"/>
  <c r="H1211" i="14"/>
  <c r="J242" i="14"/>
  <c r="K242" i="14" s="1"/>
  <c r="I871" i="14"/>
  <c r="H1212" i="14"/>
  <c r="J103" i="14"/>
  <c r="K103" i="14" s="1"/>
  <c r="I784" i="14"/>
  <c r="H1213" i="14"/>
  <c r="J74" i="14"/>
  <c r="K74" i="14" s="1"/>
  <c r="I430" i="14"/>
  <c r="H1216" i="14"/>
  <c r="J105" i="14"/>
  <c r="K105" i="14" s="1"/>
  <c r="I1321" i="14"/>
  <c r="H1215" i="14"/>
  <c r="J123" i="14"/>
  <c r="K123" i="14" s="1"/>
  <c r="I1175" i="14"/>
  <c r="H1214" i="14"/>
  <c r="J669" i="14"/>
  <c r="K669" i="14" s="1"/>
  <c r="I12" i="14"/>
  <c r="H1217" i="14"/>
  <c r="J101" i="14"/>
  <c r="K101" i="14" s="1"/>
  <c r="I1274" i="14"/>
  <c r="H1219" i="14"/>
  <c r="J848" i="14"/>
  <c r="K848" i="14" s="1"/>
  <c r="I11" i="14"/>
  <c r="H1218" i="14"/>
  <c r="J204" i="14"/>
  <c r="K204" i="14" s="1"/>
  <c r="I1320" i="14"/>
  <c r="H1220" i="14"/>
  <c r="J850" i="14"/>
  <c r="K850" i="14" s="1"/>
  <c r="I1273" i="14"/>
  <c r="H1221" i="14"/>
  <c r="J779" i="14"/>
  <c r="K779" i="14" s="1"/>
  <c r="I226" i="14"/>
  <c r="H1222" i="14"/>
  <c r="J760" i="14"/>
  <c r="K760" i="14" s="1"/>
  <c r="I141" i="14"/>
  <c r="H1223" i="14"/>
  <c r="J541" i="14"/>
  <c r="K541" i="14" s="1"/>
  <c r="I842" i="14"/>
  <c r="H1224" i="14"/>
  <c r="J595" i="14"/>
  <c r="K595" i="14" s="1"/>
  <c r="I929" i="14"/>
  <c r="H1225" i="14"/>
  <c r="J524" i="14"/>
  <c r="K524" i="14" s="1"/>
  <c r="I257" i="14"/>
  <c r="H1226" i="14"/>
  <c r="J158" i="14"/>
  <c r="K158" i="14" s="1"/>
  <c r="I448" i="14"/>
  <c r="H1227" i="14"/>
  <c r="J745" i="14"/>
  <c r="K745" i="14" s="1"/>
  <c r="I197" i="14"/>
  <c r="H1228" i="14"/>
  <c r="J85" i="14"/>
  <c r="K85" i="14" s="1"/>
  <c r="I987" i="14"/>
  <c r="H1229" i="14"/>
  <c r="J675" i="14"/>
  <c r="K675" i="14" s="1"/>
  <c r="I1043" i="14"/>
  <c r="H1230" i="14"/>
  <c r="J333" i="14"/>
  <c r="K333" i="14" s="1"/>
  <c r="I1128" i="14"/>
  <c r="H1231" i="14"/>
  <c r="J206" i="14"/>
  <c r="K206" i="14" s="1"/>
  <c r="I74" i="14"/>
  <c r="H1233" i="14"/>
  <c r="J641" i="14"/>
  <c r="K641" i="14" s="1"/>
  <c r="I338" i="14"/>
  <c r="H1232" i="14"/>
  <c r="J437" i="14"/>
  <c r="K437" i="14" s="1"/>
  <c r="I1319" i="14"/>
  <c r="H1235" i="14"/>
  <c r="J996" i="14"/>
  <c r="K996" i="14" s="1"/>
  <c r="I991" i="14"/>
  <c r="H1234" i="14"/>
  <c r="J987" i="14"/>
  <c r="K987" i="14" s="1"/>
  <c r="I553" i="14"/>
  <c r="H1236" i="14"/>
  <c r="J1069" i="14"/>
  <c r="K1069" i="14" s="1"/>
  <c r="I1297" i="14"/>
  <c r="H1237" i="14"/>
  <c r="J841" i="14"/>
  <c r="K841" i="14" s="1"/>
  <c r="I810" i="14"/>
  <c r="H1240" i="14"/>
  <c r="J736" i="14"/>
  <c r="K736" i="14" s="1"/>
  <c r="I551" i="14"/>
  <c r="H1239" i="14"/>
  <c r="J1090" i="14"/>
  <c r="K1090" i="14" s="1"/>
  <c r="I447" i="14"/>
  <c r="H1238" i="14"/>
  <c r="J936" i="14"/>
  <c r="K936" i="14" s="1"/>
  <c r="I10" i="14"/>
  <c r="H1241" i="14"/>
  <c r="J1104" i="14"/>
  <c r="K1104" i="14" s="1"/>
  <c r="I502" i="14"/>
  <c r="H1242" i="14"/>
  <c r="J452" i="14"/>
  <c r="K452" i="14" s="1"/>
  <c r="I1272" i="14"/>
  <c r="H1243" i="14"/>
  <c r="J279" i="14"/>
  <c r="K279" i="14" s="1"/>
  <c r="I814" i="14"/>
  <c r="H1244" i="14"/>
  <c r="J1005" i="14"/>
  <c r="K1005" i="14" s="1"/>
  <c r="I1099" i="14"/>
  <c r="H1245" i="14"/>
  <c r="J110" i="14"/>
  <c r="K110" i="14" s="1"/>
  <c r="I900" i="14"/>
  <c r="H1246" i="14"/>
  <c r="J32" i="14"/>
  <c r="K32" i="14" s="1"/>
  <c r="I253" i="14"/>
  <c r="H1247" i="14"/>
  <c r="J941" i="14"/>
  <c r="K941" i="14" s="1"/>
  <c r="I9" i="14"/>
  <c r="H1248" i="14"/>
  <c r="J971" i="14"/>
  <c r="K971" i="14" s="1"/>
  <c r="I310" i="14"/>
  <c r="H1249" i="14"/>
  <c r="J963" i="14"/>
  <c r="K963" i="14" s="1"/>
  <c r="I252" i="14"/>
  <c r="H1250" i="14"/>
  <c r="J960" i="14"/>
  <c r="K960" i="14" s="1"/>
  <c r="I476" i="14"/>
  <c r="H1252" i="14"/>
  <c r="J933" i="14"/>
  <c r="K933" i="14" s="1"/>
  <c r="I446" i="14"/>
  <c r="H1251" i="14"/>
  <c r="J387" i="14"/>
  <c r="K387" i="14" s="1"/>
  <c r="I8" i="14"/>
  <c r="H1253" i="14"/>
  <c r="J937" i="14"/>
  <c r="K937" i="14" s="1"/>
  <c r="I711" i="14"/>
  <c r="H1254" i="14"/>
  <c r="J757" i="14"/>
  <c r="K757" i="14" s="1"/>
  <c r="I1155" i="14"/>
  <c r="H1256" i="14"/>
  <c r="J873" i="14"/>
  <c r="K873" i="14" s="1"/>
  <c r="I6" i="14"/>
  <c r="H1255" i="14"/>
  <c r="J220" i="14"/>
  <c r="K220" i="14" s="1"/>
  <c r="I733" i="14"/>
  <c r="H1258" i="14"/>
  <c r="J50" i="14"/>
  <c r="K50" i="14" s="1"/>
  <c r="I1154" i="14"/>
  <c r="H1257" i="14"/>
  <c r="J901" i="14"/>
  <c r="K901" i="14" s="1"/>
  <c r="I841" i="14"/>
  <c r="H1260" i="14"/>
  <c r="J715" i="14"/>
  <c r="K715" i="14" s="1"/>
  <c r="I421" i="14"/>
  <c r="H1259" i="14"/>
  <c r="J769" i="14"/>
  <c r="K769" i="14" s="1"/>
  <c r="I1251" i="14"/>
  <c r="H1261" i="14"/>
  <c r="J523" i="14"/>
  <c r="K523" i="14" s="1"/>
  <c r="I140" i="14"/>
  <c r="H1262" i="14"/>
  <c r="J314" i="14"/>
  <c r="K314" i="14" s="1"/>
  <c r="I1318" i="14"/>
  <c r="H1263" i="14"/>
  <c r="J164" i="14"/>
  <c r="K164" i="14" s="1"/>
  <c r="I73" i="14"/>
  <c r="H1264" i="14"/>
  <c r="J657" i="14"/>
  <c r="K657" i="14" s="1"/>
  <c r="I898" i="14"/>
  <c r="H1269" i="14"/>
  <c r="J291" i="14"/>
  <c r="K291" i="14" s="1"/>
  <c r="I626" i="14"/>
  <c r="H1266" i="14"/>
  <c r="J480" i="14"/>
  <c r="K480" i="14" s="1"/>
  <c r="I72" i="14"/>
  <c r="H1268" i="14"/>
  <c r="J924" i="14"/>
  <c r="K924" i="14" s="1"/>
  <c r="I311" i="14"/>
  <c r="H1265" i="14"/>
  <c r="J774" i="14"/>
  <c r="K774" i="14" s="1"/>
  <c r="I1296" i="14"/>
  <c r="H1267" i="14"/>
  <c r="J1085" i="14"/>
  <c r="K1085" i="14" s="1"/>
  <c r="I985" i="14"/>
  <c r="H1270" i="14"/>
  <c r="J209" i="14"/>
  <c r="K209" i="14" s="1"/>
  <c r="I1098" i="14"/>
  <c r="H1271" i="14"/>
  <c r="J26" i="14"/>
  <c r="K26" i="14" s="1"/>
  <c r="I1226" i="14"/>
  <c r="H1272" i="14"/>
  <c r="J14" i="14"/>
  <c r="K14" i="14" s="1"/>
  <c r="I1153" i="14"/>
  <c r="H1274" i="14"/>
  <c r="J662" i="14"/>
  <c r="K662" i="14" s="1"/>
  <c r="I1151" i="14"/>
  <c r="H1273" i="14"/>
  <c r="J64" i="14"/>
  <c r="K64" i="14" s="1"/>
  <c r="I475" i="14"/>
  <c r="H1275" i="14"/>
  <c r="J320" i="14"/>
  <c r="K320" i="14" s="1"/>
  <c r="I1201" i="14"/>
  <c r="H1277" i="14"/>
  <c r="J976" i="14"/>
  <c r="K976" i="14" s="1"/>
  <c r="I7" i="14"/>
  <c r="H1276" i="14"/>
  <c r="J213" i="14"/>
  <c r="K213" i="14" s="1"/>
  <c r="I732" i="14"/>
  <c r="H1282" i="14"/>
  <c r="J624" i="14"/>
  <c r="K624" i="14" s="1"/>
  <c r="I281" i="14"/>
  <c r="H1285" i="14"/>
  <c r="J13" i="14"/>
  <c r="K13" i="14" s="1"/>
  <c r="I1295" i="14"/>
  <c r="H1284" i="14"/>
  <c r="J893" i="14"/>
  <c r="K893" i="14" s="1"/>
  <c r="I956" i="14"/>
  <c r="H1283" i="14"/>
  <c r="J1060" i="14"/>
  <c r="K1060" i="14" s="1"/>
  <c r="I139" i="14"/>
  <c r="H1279" i="14"/>
  <c r="J244" i="14"/>
  <c r="K244" i="14" s="1"/>
  <c r="I603" i="14"/>
  <c r="H1281" i="14"/>
  <c r="J354" i="14"/>
  <c r="K354" i="14" s="1"/>
  <c r="I363" i="14"/>
  <c r="H1280" i="14"/>
  <c r="J253" i="14"/>
  <c r="K253" i="14" s="1"/>
  <c r="I5" i="14"/>
  <c r="H1278" i="14"/>
  <c r="J154" i="14"/>
  <c r="K154" i="14" s="1"/>
  <c r="I680" i="14"/>
  <c r="H1286" i="14"/>
  <c r="J256" i="14"/>
  <c r="K256" i="14" s="1"/>
  <c r="I1042" i="14"/>
  <c r="H1287" i="14"/>
  <c r="J1203" i="14"/>
  <c r="K1203" i="14" s="1"/>
  <c r="I928" i="14"/>
  <c r="H1288" i="14"/>
  <c r="J31" i="14"/>
  <c r="K31" i="14" s="1"/>
  <c r="I677" i="14"/>
  <c r="H1289" i="14"/>
  <c r="J1038" i="14"/>
  <c r="K1038" i="14" s="1"/>
  <c r="I1015" i="14"/>
  <c r="H1291" i="14"/>
  <c r="J849" i="14"/>
  <c r="K849" i="14" s="1"/>
  <c r="I653" i="14"/>
  <c r="H1290" i="14"/>
  <c r="J691" i="14"/>
  <c r="K691" i="14" s="1"/>
  <c r="I1124" i="14"/>
  <c r="H1293" i="14"/>
  <c r="J1064" i="14"/>
  <c r="K1064" i="14" s="1"/>
  <c r="I231" i="14"/>
  <c r="H1292" i="14"/>
  <c r="J1000" i="14"/>
  <c r="K1000" i="14" s="1"/>
  <c r="I279" i="14"/>
  <c r="H1294" i="14"/>
  <c r="J62" i="14"/>
  <c r="K62" i="14" s="1"/>
  <c r="I527" i="14"/>
  <c r="H1295" i="14"/>
  <c r="J658" i="14"/>
  <c r="K658" i="14" s="1"/>
  <c r="I1150" i="14"/>
  <c r="H1296" i="14"/>
  <c r="J509" i="14"/>
  <c r="K509" i="14" s="1"/>
  <c r="I3" i="14"/>
  <c r="H1297" i="14"/>
  <c r="J419" i="14"/>
  <c r="K419" i="14" s="1"/>
  <c r="I309" i="14"/>
  <c r="H1298" i="14"/>
  <c r="J411" i="14"/>
  <c r="K411" i="14" s="1"/>
  <c r="I501" i="14"/>
  <c r="H1299" i="14"/>
  <c r="J548" i="14"/>
  <c r="K548" i="14" s="1"/>
  <c r="I500" i="14"/>
  <c r="H1300" i="14"/>
  <c r="J399" i="14"/>
  <c r="K399" i="14" s="1"/>
  <c r="I651" i="14"/>
  <c r="H1301" i="14"/>
  <c r="J350" i="14"/>
  <c r="K350" i="14" s="1"/>
  <c r="I1071" i="14"/>
  <c r="H1302" i="14"/>
  <c r="J415" i="14"/>
  <c r="K415" i="14" s="1"/>
  <c r="I927" i="14"/>
  <c r="H1303" i="14"/>
  <c r="J222" i="14"/>
  <c r="K222" i="14" s="1"/>
  <c r="I225" i="14"/>
  <c r="H1304" i="14"/>
  <c r="J12" i="14"/>
  <c r="K12" i="14" s="1"/>
  <c r="I525" i="14"/>
  <c r="H1305" i="14"/>
  <c r="J603" i="14"/>
  <c r="K603" i="14" s="1"/>
  <c r="I984" i="14"/>
  <c r="H1306" i="14"/>
  <c r="J499" i="14"/>
  <c r="K499" i="14" s="1"/>
  <c r="I499" i="14"/>
  <c r="H1307" i="14"/>
  <c r="J49" i="14"/>
  <c r="K49" i="14" s="1"/>
  <c r="I4" i="14"/>
  <c r="H1308" i="14"/>
  <c r="J627" i="14"/>
  <c r="K627" i="14" s="1"/>
  <c r="I420" i="14"/>
  <c r="H1309" i="14"/>
  <c r="J832" i="14"/>
  <c r="K832" i="14" s="1"/>
  <c r="I552" i="14"/>
  <c r="H1310" i="14"/>
  <c r="J1006" i="14"/>
  <c r="K1006" i="14" s="1"/>
  <c r="I1249" i="14"/>
  <c r="H1311" i="14"/>
  <c r="J488" i="14"/>
  <c r="K488" i="14" s="1"/>
  <c r="I1149" i="14"/>
  <c r="H1312" i="14"/>
  <c r="J781" i="14"/>
  <c r="K781" i="14" s="1"/>
  <c r="I785" i="14"/>
  <c r="H1314" i="14"/>
  <c r="J514" i="14"/>
  <c r="K514" i="14" s="1"/>
  <c r="I840" i="14"/>
  <c r="H1313" i="14"/>
  <c r="J1092" i="14"/>
  <c r="K1092" i="14" s="1"/>
  <c r="I1250" i="14"/>
  <c r="H1315" i="14"/>
  <c r="J63" i="14"/>
  <c r="K63" i="14" s="1"/>
  <c r="I419" i="14"/>
  <c r="H1317" i="14"/>
  <c r="J342" i="14"/>
  <c r="K342" i="14" s="1"/>
  <c r="I474" i="14"/>
  <c r="H1316" i="14"/>
  <c r="J915" i="14"/>
  <c r="K915" i="14" s="1"/>
  <c r="I1016" i="14"/>
  <c r="H1318" i="14"/>
  <c r="J813" i="14"/>
  <c r="K813" i="14" s="1"/>
  <c r="I958" i="14"/>
  <c r="H1320" i="14"/>
  <c r="N21" i="14"/>
  <c r="J908" i="14"/>
  <c r="K908" i="14" s="1"/>
  <c r="I674" i="14"/>
  <c r="H1319" i="14"/>
  <c r="N20" i="14"/>
  <c r="J1075" i="14"/>
  <c r="K1075" i="14" s="1"/>
  <c r="I957" i="14"/>
  <c r="H1321" i="14"/>
  <c r="N19" i="14"/>
  <c r="J713" i="14"/>
  <c r="K713" i="14" s="1"/>
  <c r="I71" i="14"/>
  <c r="H1322" i="14"/>
  <c r="J609" i="14"/>
  <c r="K609" i="14" s="1"/>
  <c r="I870" i="14"/>
  <c r="H1323" i="14"/>
  <c r="P17" i="14"/>
  <c r="J430" i="14"/>
  <c r="K430" i="14" s="1"/>
  <c r="I650" i="14"/>
  <c r="H1324" i="14"/>
  <c r="P16" i="14"/>
  <c r="J1046" i="14"/>
  <c r="K1046" i="14" s="1"/>
  <c r="I336" i="14"/>
  <c r="H1325" i="14"/>
  <c r="P15" i="14"/>
  <c r="J778" i="14"/>
  <c r="K778" i="14" s="1"/>
  <c r="I955" i="14"/>
  <c r="H1326" i="14"/>
  <c r="J982" i="14"/>
  <c r="K982" i="14" s="1"/>
  <c r="I758" i="14"/>
  <c r="H1327" i="14"/>
  <c r="J367" i="14"/>
  <c r="K367" i="14" s="1"/>
  <c r="I306" i="14"/>
  <c r="H1328" i="14"/>
  <c r="P12" i="14"/>
  <c r="J163" i="14"/>
  <c r="K163" i="14" s="1"/>
  <c r="I602" i="14"/>
  <c r="H1330" i="14"/>
  <c r="P11" i="14"/>
  <c r="J28" i="14"/>
  <c r="K28" i="14" s="1"/>
  <c r="I473" i="14"/>
  <c r="H1329" i="14"/>
  <c r="P10" i="14"/>
  <c r="J157" i="14"/>
  <c r="K157" i="14" s="1"/>
  <c r="I1070" i="14"/>
  <c r="H1331" i="14"/>
  <c r="P9" i="14"/>
  <c r="J498" i="14"/>
  <c r="K498" i="14" s="1"/>
  <c r="I1014" i="14"/>
  <c r="H1332" i="14"/>
  <c r="J248" i="14"/>
  <c r="K248" i="14" s="1"/>
  <c r="I1069" i="14"/>
  <c r="H1333" i="14"/>
  <c r="P7" i="14"/>
  <c r="J853" i="14"/>
  <c r="K853" i="14" s="1"/>
  <c r="I869" i="14"/>
  <c r="H1334" i="14"/>
  <c r="P6" i="14"/>
  <c r="J973" i="14"/>
  <c r="K973" i="14" s="1"/>
  <c r="I601" i="14"/>
  <c r="H1335" i="14"/>
  <c r="P5" i="14"/>
  <c r="J959" i="14"/>
  <c r="K959" i="14" s="1"/>
  <c r="I1013" i="14"/>
  <c r="H1336" i="14"/>
  <c r="P4" i="14"/>
  <c r="J442" i="14"/>
  <c r="K442" i="14" s="1"/>
  <c r="I224" i="14"/>
  <c r="H1337" i="14"/>
  <c r="J479" i="14"/>
  <c r="K479" i="14" s="1"/>
  <c r="I193" i="14"/>
  <c r="H1338" i="14"/>
  <c r="J201" i="14"/>
  <c r="K201" i="14" s="1"/>
  <c r="I2" i="14"/>
  <c r="H1339" i="14"/>
  <c r="P13" i="17" l="1"/>
  <c r="R31" i="17"/>
  <c r="R30" i="17"/>
  <c r="P23" i="17"/>
  <c r="R28" i="17"/>
  <c r="P31" i="17"/>
  <c r="P30" i="17"/>
  <c r="K13" i="16"/>
  <c r="P13" i="15"/>
  <c r="R27" i="15"/>
  <c r="R28" i="15"/>
  <c r="R30" i="15"/>
  <c r="P78" i="14"/>
  <c r="P24" i="15"/>
  <c r="P79" i="15"/>
  <c r="P81" i="15" s="1"/>
  <c r="P28" i="15"/>
  <c r="P76" i="15"/>
  <c r="P79" i="14"/>
  <c r="P81" i="14" s="1"/>
  <c r="P76" i="14"/>
  <c r="P77" i="14"/>
  <c r="P13" i="14"/>
  <c r="R31" i="14"/>
  <c r="R27" i="14"/>
  <c r="R30" i="14"/>
  <c r="P27" i="14"/>
  <c r="R28" i="14"/>
  <c r="P31" i="14"/>
  <c r="L13" i="16" l="1"/>
  <c r="O13" i="16" s="1"/>
  <c r="P83" i="14"/>
  <c r="P83" i="15"/>
  <c r="Q13" i="16" l="1"/>
  <c r="R13" i="16" s="1"/>
  <c r="P13" i="16"/>
  <c r="N13" i="16"/>
  <c r="M13" i="16"/>
  <c r="K14" i="16"/>
  <c r="R31" i="13"/>
  <c r="R28" i="13"/>
  <c r="R30" i="13"/>
  <c r="R27" i="13"/>
  <c r="O27" i="13"/>
  <c r="P31" i="13"/>
  <c r="P30" i="13"/>
  <c r="O31" i="13"/>
  <c r="O28" i="13"/>
  <c r="P28" i="13" s="1"/>
  <c r="O30" i="13"/>
  <c r="P24" i="13"/>
  <c r="P23" i="13"/>
  <c r="O24" i="13"/>
  <c r="O23" i="13"/>
  <c r="I1339" i="13"/>
  <c r="I1338" i="13"/>
  <c r="I1337" i="13"/>
  <c r="I1336" i="13"/>
  <c r="I1335" i="13"/>
  <c r="I1334" i="13"/>
  <c r="I1333" i="13"/>
  <c r="I1332" i="13"/>
  <c r="I1331" i="13"/>
  <c r="I1330" i="13"/>
  <c r="I1329" i="13"/>
  <c r="I1328" i="13"/>
  <c r="I1327" i="13"/>
  <c r="I1326" i="13"/>
  <c r="I1325" i="13"/>
  <c r="I1324" i="13"/>
  <c r="I1323" i="13"/>
  <c r="I1322" i="13"/>
  <c r="I1321" i="13"/>
  <c r="I1320" i="13"/>
  <c r="I1319" i="13"/>
  <c r="I1318" i="13"/>
  <c r="I1317" i="13"/>
  <c r="I1316" i="13"/>
  <c r="I1315" i="13"/>
  <c r="I1314" i="13"/>
  <c r="I1313" i="13"/>
  <c r="I1312" i="13"/>
  <c r="I1311" i="13"/>
  <c r="I1310" i="13"/>
  <c r="I1309" i="13"/>
  <c r="I1308" i="13"/>
  <c r="I1307" i="13"/>
  <c r="I1306" i="13"/>
  <c r="I1305" i="13"/>
  <c r="I1304" i="13"/>
  <c r="I1303" i="13"/>
  <c r="I1302" i="13"/>
  <c r="I1301" i="13"/>
  <c r="I1300" i="13"/>
  <c r="I1299" i="13"/>
  <c r="I1298" i="13"/>
  <c r="I1297" i="13"/>
  <c r="I1296" i="13"/>
  <c r="I1295" i="13"/>
  <c r="I1294" i="13"/>
  <c r="I1293" i="13"/>
  <c r="I1292" i="13"/>
  <c r="I1291" i="13"/>
  <c r="I1290" i="13"/>
  <c r="I1289" i="13"/>
  <c r="I1288" i="13"/>
  <c r="I1287" i="13"/>
  <c r="I1286" i="13"/>
  <c r="I1285" i="13"/>
  <c r="I1284" i="13"/>
  <c r="I1283" i="13"/>
  <c r="I1282" i="13"/>
  <c r="I1281" i="13"/>
  <c r="I1280" i="13"/>
  <c r="I1279" i="13"/>
  <c r="I1278" i="13"/>
  <c r="I1277" i="13"/>
  <c r="I1276" i="13"/>
  <c r="I1275" i="13"/>
  <c r="I1274" i="13"/>
  <c r="I1273" i="13"/>
  <c r="I1272" i="13"/>
  <c r="I1271" i="13"/>
  <c r="I1270" i="13"/>
  <c r="I1269" i="13"/>
  <c r="I1268" i="13"/>
  <c r="I1267" i="13"/>
  <c r="I1266" i="13"/>
  <c r="I1265" i="13"/>
  <c r="I1264" i="13"/>
  <c r="I1263" i="13"/>
  <c r="I1262" i="13"/>
  <c r="I1261" i="13"/>
  <c r="I1260" i="13"/>
  <c r="I1259" i="13"/>
  <c r="I1258" i="13"/>
  <c r="I1257" i="13"/>
  <c r="I1256" i="13"/>
  <c r="I1255" i="13"/>
  <c r="I1254" i="13"/>
  <c r="I1253" i="13"/>
  <c r="I1252" i="13"/>
  <c r="I1251" i="13"/>
  <c r="I1250" i="13"/>
  <c r="I1249" i="13"/>
  <c r="I1248" i="13"/>
  <c r="I1247" i="13"/>
  <c r="I1246" i="13"/>
  <c r="I1245" i="13"/>
  <c r="I1244" i="13"/>
  <c r="I1243" i="13"/>
  <c r="I1242" i="13"/>
  <c r="I1241" i="13"/>
  <c r="I1240" i="13"/>
  <c r="I1239" i="13"/>
  <c r="I1238" i="13"/>
  <c r="I1237" i="13"/>
  <c r="I1236" i="13"/>
  <c r="I1235" i="13"/>
  <c r="I1234" i="13"/>
  <c r="I1233" i="13"/>
  <c r="I1232" i="13"/>
  <c r="I1231" i="13"/>
  <c r="I1230" i="13"/>
  <c r="I1229" i="13"/>
  <c r="I1228" i="13"/>
  <c r="I1227" i="13"/>
  <c r="I1226" i="13"/>
  <c r="I1225" i="13"/>
  <c r="I1224" i="13"/>
  <c r="I1223" i="13"/>
  <c r="I1222" i="13"/>
  <c r="I1221" i="13"/>
  <c r="I1220" i="13"/>
  <c r="I1219" i="13"/>
  <c r="I1218" i="13"/>
  <c r="I1217" i="13"/>
  <c r="I1216" i="13"/>
  <c r="I1215" i="13"/>
  <c r="I1214" i="13"/>
  <c r="I1213" i="13"/>
  <c r="I1212" i="13"/>
  <c r="I1211" i="13"/>
  <c r="I1210" i="13"/>
  <c r="I1209" i="13"/>
  <c r="I1208" i="13"/>
  <c r="I1207" i="13"/>
  <c r="I1206" i="13"/>
  <c r="I1205" i="13"/>
  <c r="I1204" i="13"/>
  <c r="I1203" i="13"/>
  <c r="I1202" i="13"/>
  <c r="I1201" i="13"/>
  <c r="I1200" i="13"/>
  <c r="I1199" i="13"/>
  <c r="I1198" i="13"/>
  <c r="I1197" i="13"/>
  <c r="I1196" i="13"/>
  <c r="I1195" i="13"/>
  <c r="I1194" i="13"/>
  <c r="I1193" i="13"/>
  <c r="I1192" i="13"/>
  <c r="I1191" i="13"/>
  <c r="I1190" i="13"/>
  <c r="I1189" i="13"/>
  <c r="I1188" i="13"/>
  <c r="I1187" i="13"/>
  <c r="I1186" i="13"/>
  <c r="I1185" i="13"/>
  <c r="I1184" i="13"/>
  <c r="I1183" i="13"/>
  <c r="I1182" i="13"/>
  <c r="I1181" i="13"/>
  <c r="I1180" i="13"/>
  <c r="I1179" i="13"/>
  <c r="I1178" i="13"/>
  <c r="I1177" i="13"/>
  <c r="I1176" i="13"/>
  <c r="I1175" i="13"/>
  <c r="I1174" i="13"/>
  <c r="I1173" i="13"/>
  <c r="I1172" i="13"/>
  <c r="I1171" i="13"/>
  <c r="I1170" i="13"/>
  <c r="I1169" i="13"/>
  <c r="I1168" i="13"/>
  <c r="I1167" i="13"/>
  <c r="I1166" i="13"/>
  <c r="I1165" i="13"/>
  <c r="I1164" i="13"/>
  <c r="I1163" i="13"/>
  <c r="I1162" i="13"/>
  <c r="I1161" i="13"/>
  <c r="I1160" i="13"/>
  <c r="I1159" i="13"/>
  <c r="I1158" i="13"/>
  <c r="I1157" i="13"/>
  <c r="I1156" i="13"/>
  <c r="I1155" i="13"/>
  <c r="I1154" i="13"/>
  <c r="I1153" i="13"/>
  <c r="I1152" i="13"/>
  <c r="I1151" i="13"/>
  <c r="I1150" i="13"/>
  <c r="I1149" i="13"/>
  <c r="I1148" i="13"/>
  <c r="I1147" i="13"/>
  <c r="I1146" i="13"/>
  <c r="I1145" i="13"/>
  <c r="I1144" i="13"/>
  <c r="I1143" i="13"/>
  <c r="I1142" i="13"/>
  <c r="I1141" i="13"/>
  <c r="I1140" i="13"/>
  <c r="I1139" i="13"/>
  <c r="I1138" i="13"/>
  <c r="I1137" i="13"/>
  <c r="I1136" i="13"/>
  <c r="I1135" i="13"/>
  <c r="I1134" i="13"/>
  <c r="I1133" i="13"/>
  <c r="I1132" i="13"/>
  <c r="I1131" i="13"/>
  <c r="I1130" i="13"/>
  <c r="I1129" i="13"/>
  <c r="I1128" i="13"/>
  <c r="I1127" i="13"/>
  <c r="I1126" i="13"/>
  <c r="I1125" i="13"/>
  <c r="I1124" i="13"/>
  <c r="I1123" i="13"/>
  <c r="I1122" i="13"/>
  <c r="I1121" i="13"/>
  <c r="I1120" i="13"/>
  <c r="I1119" i="13"/>
  <c r="I1118" i="13"/>
  <c r="I1117" i="13"/>
  <c r="I1116" i="13"/>
  <c r="I1115" i="13"/>
  <c r="I1114" i="13"/>
  <c r="I1113" i="13"/>
  <c r="I1112" i="13"/>
  <c r="I1111" i="13"/>
  <c r="I1110" i="13"/>
  <c r="I1109" i="13"/>
  <c r="I1108" i="13"/>
  <c r="I1107" i="13"/>
  <c r="I1106" i="13"/>
  <c r="I1105" i="13"/>
  <c r="I1104" i="13"/>
  <c r="I1103" i="13"/>
  <c r="I1102" i="13"/>
  <c r="I1101" i="13"/>
  <c r="I1100" i="13"/>
  <c r="I1099" i="13"/>
  <c r="I1098" i="13"/>
  <c r="I1097" i="13"/>
  <c r="I1096" i="13"/>
  <c r="I1095" i="13"/>
  <c r="I1094" i="13"/>
  <c r="I1093" i="13"/>
  <c r="I1092" i="13"/>
  <c r="I1091" i="13"/>
  <c r="I1090" i="13"/>
  <c r="I1089" i="13"/>
  <c r="I1088" i="13"/>
  <c r="I1087" i="13"/>
  <c r="I1086" i="13"/>
  <c r="I1085" i="13"/>
  <c r="I1084" i="13"/>
  <c r="I1083" i="13"/>
  <c r="I1082" i="13"/>
  <c r="I1081" i="13"/>
  <c r="I1080" i="13"/>
  <c r="I1079" i="13"/>
  <c r="I1078" i="13"/>
  <c r="I1077" i="13"/>
  <c r="I1076" i="13"/>
  <c r="I1075" i="13"/>
  <c r="I1074" i="13"/>
  <c r="I1073" i="13"/>
  <c r="I1072" i="13"/>
  <c r="I1071" i="13"/>
  <c r="I1070" i="13"/>
  <c r="I1069" i="13"/>
  <c r="I1068" i="13"/>
  <c r="I1067" i="13"/>
  <c r="I1066" i="13"/>
  <c r="I1065" i="13"/>
  <c r="I1064" i="13"/>
  <c r="I1063" i="13"/>
  <c r="I1062" i="13"/>
  <c r="I1061" i="13"/>
  <c r="I1060" i="13"/>
  <c r="I1059" i="13"/>
  <c r="I1058" i="13"/>
  <c r="I1057" i="13"/>
  <c r="I1056" i="13"/>
  <c r="I1055" i="13"/>
  <c r="I1054" i="13"/>
  <c r="I1053" i="13"/>
  <c r="I1052" i="13"/>
  <c r="I1051" i="13"/>
  <c r="I1050" i="13"/>
  <c r="I1049" i="13"/>
  <c r="I1048" i="13"/>
  <c r="I1047" i="13"/>
  <c r="I1046" i="13"/>
  <c r="I1045" i="13"/>
  <c r="I1044" i="13"/>
  <c r="I1043" i="13"/>
  <c r="I1042" i="13"/>
  <c r="I1041" i="13"/>
  <c r="I1040" i="13"/>
  <c r="I1039" i="13"/>
  <c r="I1038" i="13"/>
  <c r="I1037" i="13"/>
  <c r="I1036" i="13"/>
  <c r="I1035" i="13"/>
  <c r="I1034" i="13"/>
  <c r="I1033" i="13"/>
  <c r="I1032" i="13"/>
  <c r="I1031" i="13"/>
  <c r="I1030" i="13"/>
  <c r="I1029" i="13"/>
  <c r="I1028" i="13"/>
  <c r="I1027" i="13"/>
  <c r="I1026" i="13"/>
  <c r="I1025" i="13"/>
  <c r="I1024" i="13"/>
  <c r="I1023" i="13"/>
  <c r="I1022" i="13"/>
  <c r="I1021" i="13"/>
  <c r="I1020" i="13"/>
  <c r="I1019" i="13"/>
  <c r="I1018" i="13"/>
  <c r="I1017" i="13"/>
  <c r="I1016" i="13"/>
  <c r="I1015" i="13"/>
  <c r="I1014" i="13"/>
  <c r="I1013" i="13"/>
  <c r="I1012" i="13"/>
  <c r="I1011" i="13"/>
  <c r="I1010" i="13"/>
  <c r="I1009" i="13"/>
  <c r="I1008" i="13"/>
  <c r="I1007" i="13"/>
  <c r="I1006" i="13"/>
  <c r="I1005" i="13"/>
  <c r="I1004" i="13"/>
  <c r="I1003" i="13"/>
  <c r="I1002" i="13"/>
  <c r="I1001" i="13"/>
  <c r="I1000" i="13"/>
  <c r="I999" i="13"/>
  <c r="I998" i="13"/>
  <c r="I997" i="13"/>
  <c r="I996" i="13"/>
  <c r="I995" i="13"/>
  <c r="I994" i="13"/>
  <c r="I993" i="13"/>
  <c r="I992" i="13"/>
  <c r="I991" i="13"/>
  <c r="I990" i="13"/>
  <c r="I989" i="13"/>
  <c r="I988" i="13"/>
  <c r="I987" i="13"/>
  <c r="I986" i="13"/>
  <c r="I985" i="13"/>
  <c r="I984" i="13"/>
  <c r="I983" i="13"/>
  <c r="I982" i="13"/>
  <c r="I981" i="13"/>
  <c r="I980" i="13"/>
  <c r="I979" i="13"/>
  <c r="I978" i="13"/>
  <c r="I977" i="13"/>
  <c r="I976" i="13"/>
  <c r="I975" i="13"/>
  <c r="I974" i="13"/>
  <c r="I973" i="13"/>
  <c r="I972" i="13"/>
  <c r="I971" i="13"/>
  <c r="I970" i="13"/>
  <c r="I969" i="13"/>
  <c r="I968" i="13"/>
  <c r="I967" i="13"/>
  <c r="I966" i="13"/>
  <c r="I965" i="13"/>
  <c r="I964" i="13"/>
  <c r="I963" i="13"/>
  <c r="I962" i="13"/>
  <c r="I961" i="13"/>
  <c r="I960" i="13"/>
  <c r="I959" i="13"/>
  <c r="I958" i="13"/>
  <c r="I957" i="13"/>
  <c r="I956" i="13"/>
  <c r="I955" i="13"/>
  <c r="I954" i="13"/>
  <c r="I953" i="13"/>
  <c r="I952" i="13"/>
  <c r="I951" i="13"/>
  <c r="I950" i="13"/>
  <c r="I949" i="13"/>
  <c r="I948" i="13"/>
  <c r="I947" i="13"/>
  <c r="I946" i="13"/>
  <c r="I945" i="13"/>
  <c r="I944" i="13"/>
  <c r="I943" i="13"/>
  <c r="I942" i="13"/>
  <c r="I941" i="13"/>
  <c r="I940" i="13"/>
  <c r="I939" i="13"/>
  <c r="I938" i="13"/>
  <c r="I937" i="13"/>
  <c r="I936" i="13"/>
  <c r="I935" i="13"/>
  <c r="I934" i="13"/>
  <c r="I933" i="13"/>
  <c r="I932" i="13"/>
  <c r="I931" i="13"/>
  <c r="I930" i="13"/>
  <c r="I929" i="13"/>
  <c r="I928" i="13"/>
  <c r="I927" i="13"/>
  <c r="I926" i="13"/>
  <c r="I925" i="13"/>
  <c r="I924" i="13"/>
  <c r="I923" i="13"/>
  <c r="I922" i="13"/>
  <c r="I921" i="13"/>
  <c r="I920" i="13"/>
  <c r="I919" i="13"/>
  <c r="I918" i="13"/>
  <c r="I917" i="13"/>
  <c r="I916" i="13"/>
  <c r="I915" i="13"/>
  <c r="I914" i="13"/>
  <c r="I913" i="13"/>
  <c r="I912" i="13"/>
  <c r="I911" i="13"/>
  <c r="I910" i="13"/>
  <c r="I909" i="13"/>
  <c r="I908" i="13"/>
  <c r="I907" i="13"/>
  <c r="I906" i="13"/>
  <c r="I905" i="13"/>
  <c r="I904" i="13"/>
  <c r="I903" i="13"/>
  <c r="I902" i="13"/>
  <c r="I901" i="13"/>
  <c r="I900" i="13"/>
  <c r="I899" i="13"/>
  <c r="I898" i="13"/>
  <c r="I897" i="13"/>
  <c r="I896" i="13"/>
  <c r="I895" i="13"/>
  <c r="I894" i="13"/>
  <c r="I893" i="13"/>
  <c r="I892" i="13"/>
  <c r="I891" i="13"/>
  <c r="I890" i="13"/>
  <c r="I889" i="13"/>
  <c r="I888" i="13"/>
  <c r="I887" i="13"/>
  <c r="I886" i="13"/>
  <c r="I885" i="13"/>
  <c r="I884" i="13"/>
  <c r="I883" i="13"/>
  <c r="I882" i="13"/>
  <c r="I881" i="13"/>
  <c r="I880" i="13"/>
  <c r="I879" i="13"/>
  <c r="I878" i="13"/>
  <c r="I877" i="13"/>
  <c r="I876" i="13"/>
  <c r="I875" i="13"/>
  <c r="I874" i="13"/>
  <c r="I873" i="13"/>
  <c r="I872" i="13"/>
  <c r="I871" i="13"/>
  <c r="I870" i="13"/>
  <c r="I869" i="13"/>
  <c r="I868" i="13"/>
  <c r="I867" i="13"/>
  <c r="I866" i="13"/>
  <c r="I865" i="13"/>
  <c r="I864" i="13"/>
  <c r="I863" i="13"/>
  <c r="I862" i="13"/>
  <c r="I861" i="13"/>
  <c r="I860" i="13"/>
  <c r="I859" i="13"/>
  <c r="I858" i="13"/>
  <c r="I857" i="13"/>
  <c r="I856" i="13"/>
  <c r="I855" i="13"/>
  <c r="I854" i="13"/>
  <c r="I853" i="13"/>
  <c r="I852" i="13"/>
  <c r="I851" i="13"/>
  <c r="I850" i="13"/>
  <c r="I849" i="13"/>
  <c r="I848" i="13"/>
  <c r="I847" i="13"/>
  <c r="I846" i="13"/>
  <c r="I845" i="13"/>
  <c r="I844" i="13"/>
  <c r="I843" i="13"/>
  <c r="I842" i="13"/>
  <c r="I841" i="13"/>
  <c r="I840" i="13"/>
  <c r="I839" i="13"/>
  <c r="I838" i="13"/>
  <c r="I837" i="13"/>
  <c r="I836" i="13"/>
  <c r="I835" i="13"/>
  <c r="I834" i="13"/>
  <c r="I833" i="13"/>
  <c r="I832" i="13"/>
  <c r="I831" i="13"/>
  <c r="I830" i="13"/>
  <c r="I829" i="13"/>
  <c r="I828" i="13"/>
  <c r="I827" i="13"/>
  <c r="I826" i="13"/>
  <c r="I825" i="13"/>
  <c r="I824" i="13"/>
  <c r="I823" i="13"/>
  <c r="I822" i="13"/>
  <c r="I821" i="13"/>
  <c r="I820" i="13"/>
  <c r="I819" i="13"/>
  <c r="I818" i="13"/>
  <c r="I817" i="13"/>
  <c r="I816" i="13"/>
  <c r="I815" i="13"/>
  <c r="I814" i="13"/>
  <c r="I813" i="13"/>
  <c r="I812" i="13"/>
  <c r="I811" i="13"/>
  <c r="I810" i="13"/>
  <c r="I809" i="13"/>
  <c r="I808" i="13"/>
  <c r="I807" i="13"/>
  <c r="I806" i="13"/>
  <c r="I805" i="13"/>
  <c r="I804" i="13"/>
  <c r="I803" i="13"/>
  <c r="I802" i="13"/>
  <c r="I801" i="13"/>
  <c r="I800" i="13"/>
  <c r="I799" i="13"/>
  <c r="I798" i="13"/>
  <c r="I797" i="13"/>
  <c r="I796" i="13"/>
  <c r="I795" i="13"/>
  <c r="I794" i="13"/>
  <c r="I793" i="13"/>
  <c r="I792" i="13"/>
  <c r="I791" i="13"/>
  <c r="I790" i="13"/>
  <c r="I789" i="13"/>
  <c r="I788" i="13"/>
  <c r="I787" i="13"/>
  <c r="I786" i="13"/>
  <c r="I785" i="13"/>
  <c r="I784" i="13"/>
  <c r="I783" i="13"/>
  <c r="I782" i="13"/>
  <c r="I781" i="13"/>
  <c r="I780" i="13"/>
  <c r="I779" i="13"/>
  <c r="I778" i="13"/>
  <c r="I777" i="13"/>
  <c r="I776" i="13"/>
  <c r="I775" i="13"/>
  <c r="I774" i="13"/>
  <c r="I773" i="13"/>
  <c r="I772" i="13"/>
  <c r="I771" i="13"/>
  <c r="I770" i="13"/>
  <c r="I769" i="13"/>
  <c r="I768" i="13"/>
  <c r="I767" i="13"/>
  <c r="I766" i="13"/>
  <c r="I765" i="13"/>
  <c r="I764" i="13"/>
  <c r="I763" i="13"/>
  <c r="I762" i="13"/>
  <c r="I761" i="13"/>
  <c r="I760" i="13"/>
  <c r="I759" i="13"/>
  <c r="I758" i="13"/>
  <c r="I757" i="13"/>
  <c r="I756" i="13"/>
  <c r="I755" i="13"/>
  <c r="I754" i="13"/>
  <c r="I753" i="13"/>
  <c r="I752" i="13"/>
  <c r="I751" i="13"/>
  <c r="I750" i="13"/>
  <c r="I749" i="13"/>
  <c r="I748" i="13"/>
  <c r="I747" i="13"/>
  <c r="I746" i="13"/>
  <c r="I745" i="13"/>
  <c r="I744" i="13"/>
  <c r="I743" i="13"/>
  <c r="I742" i="13"/>
  <c r="I741" i="13"/>
  <c r="I740" i="13"/>
  <c r="I739" i="13"/>
  <c r="I738" i="13"/>
  <c r="I737" i="13"/>
  <c r="I736" i="13"/>
  <c r="I735" i="13"/>
  <c r="I734" i="13"/>
  <c r="I733" i="13"/>
  <c r="I732" i="13"/>
  <c r="I731" i="13"/>
  <c r="I730" i="13"/>
  <c r="I729" i="13"/>
  <c r="I728" i="13"/>
  <c r="I727" i="13"/>
  <c r="I726" i="13"/>
  <c r="I725" i="13"/>
  <c r="I724" i="13"/>
  <c r="I723" i="13"/>
  <c r="I722" i="13"/>
  <c r="I721" i="13"/>
  <c r="I720" i="13"/>
  <c r="I719" i="13"/>
  <c r="I718" i="13"/>
  <c r="I717" i="13"/>
  <c r="I716" i="13"/>
  <c r="I715" i="13"/>
  <c r="I714" i="13"/>
  <c r="I713" i="13"/>
  <c r="I712" i="13"/>
  <c r="I711" i="13"/>
  <c r="I710" i="13"/>
  <c r="I709" i="13"/>
  <c r="I708" i="13"/>
  <c r="I707" i="13"/>
  <c r="I706" i="13"/>
  <c r="I705" i="13"/>
  <c r="I704" i="13"/>
  <c r="I703" i="13"/>
  <c r="I702" i="13"/>
  <c r="I701" i="13"/>
  <c r="I700" i="13"/>
  <c r="I699" i="13"/>
  <c r="I698" i="13"/>
  <c r="I697" i="13"/>
  <c r="I696" i="13"/>
  <c r="I695" i="13"/>
  <c r="I694" i="13"/>
  <c r="I693" i="13"/>
  <c r="I692" i="13"/>
  <c r="I691" i="13"/>
  <c r="I690" i="13"/>
  <c r="I689" i="13"/>
  <c r="I688" i="13"/>
  <c r="I687" i="13"/>
  <c r="I686" i="13"/>
  <c r="I685" i="13"/>
  <c r="I684" i="13"/>
  <c r="I683" i="13"/>
  <c r="I682" i="13"/>
  <c r="I681" i="13"/>
  <c r="I680" i="13"/>
  <c r="I679" i="13"/>
  <c r="I678" i="13"/>
  <c r="I677" i="13"/>
  <c r="I676" i="13"/>
  <c r="I675" i="13"/>
  <c r="I674" i="13"/>
  <c r="I673" i="13"/>
  <c r="I672" i="13"/>
  <c r="I671" i="13"/>
  <c r="I670" i="13"/>
  <c r="I669" i="13"/>
  <c r="I668" i="13"/>
  <c r="I667" i="13"/>
  <c r="I666" i="13"/>
  <c r="I665" i="13"/>
  <c r="I664" i="13"/>
  <c r="I663" i="13"/>
  <c r="I662" i="13"/>
  <c r="I661" i="13"/>
  <c r="I660" i="13"/>
  <c r="I659" i="13"/>
  <c r="I658" i="13"/>
  <c r="I657" i="13"/>
  <c r="I656" i="13"/>
  <c r="I655" i="13"/>
  <c r="I654" i="13"/>
  <c r="I653" i="13"/>
  <c r="I652" i="13"/>
  <c r="I651" i="13"/>
  <c r="I650" i="13"/>
  <c r="I649" i="13"/>
  <c r="I648" i="13"/>
  <c r="I647" i="13"/>
  <c r="I646" i="13"/>
  <c r="I645" i="13"/>
  <c r="I644" i="13"/>
  <c r="I643" i="13"/>
  <c r="I642" i="13"/>
  <c r="I641" i="13"/>
  <c r="I640" i="13"/>
  <c r="I639" i="13"/>
  <c r="I638" i="13"/>
  <c r="I637" i="13"/>
  <c r="I636" i="13"/>
  <c r="I635" i="13"/>
  <c r="I634" i="13"/>
  <c r="I633" i="13"/>
  <c r="I632" i="13"/>
  <c r="I631" i="13"/>
  <c r="I630" i="13"/>
  <c r="I629" i="13"/>
  <c r="I628" i="13"/>
  <c r="I627" i="13"/>
  <c r="I626" i="13"/>
  <c r="I625" i="13"/>
  <c r="I624" i="13"/>
  <c r="I623" i="13"/>
  <c r="I622" i="13"/>
  <c r="I621" i="13"/>
  <c r="I620" i="13"/>
  <c r="I619" i="13"/>
  <c r="I618" i="13"/>
  <c r="I617" i="13"/>
  <c r="I616" i="13"/>
  <c r="I615" i="13"/>
  <c r="I614" i="13"/>
  <c r="I613" i="13"/>
  <c r="I612" i="13"/>
  <c r="I611" i="13"/>
  <c r="I610" i="13"/>
  <c r="I609" i="13"/>
  <c r="I608" i="13"/>
  <c r="I607" i="13"/>
  <c r="I606" i="13"/>
  <c r="I605" i="13"/>
  <c r="I604" i="13"/>
  <c r="I603" i="13"/>
  <c r="I602" i="13"/>
  <c r="I601" i="13"/>
  <c r="I600" i="13"/>
  <c r="I599" i="13"/>
  <c r="I598" i="13"/>
  <c r="I597" i="13"/>
  <c r="I596" i="13"/>
  <c r="I595" i="13"/>
  <c r="I594" i="13"/>
  <c r="I593" i="13"/>
  <c r="I592" i="13"/>
  <c r="I591" i="13"/>
  <c r="I590" i="13"/>
  <c r="I589" i="13"/>
  <c r="I588" i="13"/>
  <c r="I587" i="13"/>
  <c r="I586" i="13"/>
  <c r="I585" i="13"/>
  <c r="I584" i="13"/>
  <c r="I583" i="13"/>
  <c r="I582" i="13"/>
  <c r="I581" i="13"/>
  <c r="I580" i="13"/>
  <c r="I579" i="13"/>
  <c r="I578" i="13"/>
  <c r="I577" i="13"/>
  <c r="I576" i="13"/>
  <c r="I575" i="13"/>
  <c r="I574" i="13"/>
  <c r="I573" i="13"/>
  <c r="I572" i="13"/>
  <c r="I571" i="13"/>
  <c r="I570" i="13"/>
  <c r="I569" i="13"/>
  <c r="I568" i="13"/>
  <c r="I567" i="13"/>
  <c r="I566" i="13"/>
  <c r="I565" i="13"/>
  <c r="I564" i="13"/>
  <c r="I563" i="13"/>
  <c r="I562" i="13"/>
  <c r="I561" i="13"/>
  <c r="I560" i="13"/>
  <c r="I559" i="13"/>
  <c r="I558" i="13"/>
  <c r="I557" i="13"/>
  <c r="I556" i="13"/>
  <c r="I555" i="13"/>
  <c r="I554" i="13"/>
  <c r="I553" i="13"/>
  <c r="I552" i="13"/>
  <c r="I551" i="13"/>
  <c r="I550" i="13"/>
  <c r="I549" i="13"/>
  <c r="I548" i="13"/>
  <c r="I547" i="13"/>
  <c r="I546" i="13"/>
  <c r="I545" i="13"/>
  <c r="I544" i="13"/>
  <c r="I543" i="13"/>
  <c r="I542" i="13"/>
  <c r="I541" i="13"/>
  <c r="I540" i="13"/>
  <c r="I539" i="13"/>
  <c r="I538" i="13"/>
  <c r="I537" i="13"/>
  <c r="I536" i="13"/>
  <c r="I535" i="13"/>
  <c r="I534" i="13"/>
  <c r="I533" i="13"/>
  <c r="I532" i="13"/>
  <c r="I531" i="13"/>
  <c r="I530" i="13"/>
  <c r="I529" i="13"/>
  <c r="I528" i="13"/>
  <c r="I527" i="13"/>
  <c r="I526" i="13"/>
  <c r="I525" i="13"/>
  <c r="I524" i="13"/>
  <c r="I523" i="13"/>
  <c r="I522" i="13"/>
  <c r="I521" i="13"/>
  <c r="I520" i="13"/>
  <c r="I519" i="13"/>
  <c r="I518" i="13"/>
  <c r="I517" i="13"/>
  <c r="I516" i="13"/>
  <c r="I515" i="13"/>
  <c r="I514" i="13"/>
  <c r="I513" i="13"/>
  <c r="I512" i="13"/>
  <c r="I511" i="13"/>
  <c r="I510" i="13"/>
  <c r="I509" i="13"/>
  <c r="I508" i="13"/>
  <c r="I507" i="13"/>
  <c r="I506" i="13"/>
  <c r="I505" i="13"/>
  <c r="I504" i="13"/>
  <c r="I503" i="13"/>
  <c r="I502" i="13"/>
  <c r="I501" i="13"/>
  <c r="I500" i="13"/>
  <c r="I499" i="13"/>
  <c r="I498" i="13"/>
  <c r="I497" i="13"/>
  <c r="I496" i="13"/>
  <c r="I495" i="13"/>
  <c r="I494" i="13"/>
  <c r="I493" i="13"/>
  <c r="I492" i="13"/>
  <c r="I491" i="13"/>
  <c r="I490" i="13"/>
  <c r="I489" i="13"/>
  <c r="I488" i="13"/>
  <c r="I487" i="13"/>
  <c r="I486" i="13"/>
  <c r="I485" i="13"/>
  <c r="I484" i="13"/>
  <c r="I483" i="13"/>
  <c r="I482" i="13"/>
  <c r="I481" i="13"/>
  <c r="I480" i="13"/>
  <c r="I479" i="13"/>
  <c r="I478" i="13"/>
  <c r="I477" i="13"/>
  <c r="I476" i="13"/>
  <c r="I475" i="13"/>
  <c r="I474" i="13"/>
  <c r="I473" i="13"/>
  <c r="I472" i="13"/>
  <c r="I471" i="13"/>
  <c r="I470" i="13"/>
  <c r="I469" i="13"/>
  <c r="I468" i="13"/>
  <c r="I467" i="13"/>
  <c r="I466" i="13"/>
  <c r="I465" i="13"/>
  <c r="I464" i="13"/>
  <c r="I463" i="13"/>
  <c r="I462" i="13"/>
  <c r="I461" i="13"/>
  <c r="I460" i="13"/>
  <c r="I459" i="13"/>
  <c r="I458" i="13"/>
  <c r="I457" i="13"/>
  <c r="I456" i="13"/>
  <c r="I455" i="13"/>
  <c r="I454" i="13"/>
  <c r="I453" i="13"/>
  <c r="I452" i="13"/>
  <c r="I451" i="13"/>
  <c r="I450" i="13"/>
  <c r="I449" i="13"/>
  <c r="I448" i="13"/>
  <c r="I447" i="13"/>
  <c r="I446" i="13"/>
  <c r="I445" i="13"/>
  <c r="I444" i="13"/>
  <c r="I443" i="13"/>
  <c r="I442" i="13"/>
  <c r="I441" i="13"/>
  <c r="I440" i="13"/>
  <c r="I439" i="13"/>
  <c r="I438" i="13"/>
  <c r="I437" i="13"/>
  <c r="I436" i="13"/>
  <c r="I435" i="13"/>
  <c r="I434" i="13"/>
  <c r="I433" i="13"/>
  <c r="I432" i="13"/>
  <c r="I431" i="13"/>
  <c r="I430" i="13"/>
  <c r="I429" i="13"/>
  <c r="I428" i="13"/>
  <c r="I427" i="13"/>
  <c r="I426" i="13"/>
  <c r="I425" i="13"/>
  <c r="I424" i="13"/>
  <c r="I423" i="13"/>
  <c r="I422" i="13"/>
  <c r="I421" i="13"/>
  <c r="I420" i="13"/>
  <c r="I419" i="13"/>
  <c r="I418" i="13"/>
  <c r="I417" i="13"/>
  <c r="I416" i="13"/>
  <c r="I415" i="13"/>
  <c r="I414" i="13"/>
  <c r="I413" i="13"/>
  <c r="I412" i="13"/>
  <c r="I411" i="13"/>
  <c r="I410" i="13"/>
  <c r="I409" i="13"/>
  <c r="I408" i="13"/>
  <c r="I407" i="13"/>
  <c r="I406" i="13"/>
  <c r="I405" i="13"/>
  <c r="I404" i="13"/>
  <c r="I403" i="13"/>
  <c r="I402" i="13"/>
  <c r="I401" i="13"/>
  <c r="I400" i="13"/>
  <c r="I399" i="13"/>
  <c r="I398" i="13"/>
  <c r="I397" i="13"/>
  <c r="I396" i="13"/>
  <c r="I395" i="13"/>
  <c r="I394" i="13"/>
  <c r="I393" i="13"/>
  <c r="I392" i="13"/>
  <c r="I391" i="13"/>
  <c r="I390" i="13"/>
  <c r="I389" i="13"/>
  <c r="I388" i="13"/>
  <c r="I387" i="13"/>
  <c r="I386" i="13"/>
  <c r="I385" i="13"/>
  <c r="I384" i="13"/>
  <c r="I383" i="13"/>
  <c r="I382" i="13"/>
  <c r="I381" i="13"/>
  <c r="I380" i="13"/>
  <c r="I379" i="13"/>
  <c r="I378" i="13"/>
  <c r="I377" i="13"/>
  <c r="I376" i="13"/>
  <c r="I375" i="13"/>
  <c r="I374" i="13"/>
  <c r="I373" i="13"/>
  <c r="I372" i="13"/>
  <c r="I371" i="13"/>
  <c r="I370" i="13"/>
  <c r="I369" i="13"/>
  <c r="I368" i="13"/>
  <c r="I367" i="13"/>
  <c r="I366" i="13"/>
  <c r="I365" i="13"/>
  <c r="I364" i="13"/>
  <c r="I363" i="13"/>
  <c r="I362" i="13"/>
  <c r="I361" i="13"/>
  <c r="I360" i="13"/>
  <c r="I359" i="13"/>
  <c r="I358" i="13"/>
  <c r="I357" i="13"/>
  <c r="I356" i="13"/>
  <c r="I355" i="13"/>
  <c r="I354" i="13"/>
  <c r="I353" i="13"/>
  <c r="I352" i="13"/>
  <c r="I351" i="13"/>
  <c r="I350" i="13"/>
  <c r="I349" i="13"/>
  <c r="I348" i="13"/>
  <c r="I347" i="13"/>
  <c r="I346" i="13"/>
  <c r="I345" i="13"/>
  <c r="I344" i="13"/>
  <c r="I343" i="13"/>
  <c r="I342" i="13"/>
  <c r="I341" i="13"/>
  <c r="I340" i="13"/>
  <c r="I339" i="13"/>
  <c r="I338" i="13"/>
  <c r="I337" i="13"/>
  <c r="I336" i="13"/>
  <c r="I335" i="13"/>
  <c r="I334" i="13"/>
  <c r="I333" i="13"/>
  <c r="I332" i="13"/>
  <c r="I331" i="13"/>
  <c r="I330" i="13"/>
  <c r="I329" i="13"/>
  <c r="I328" i="13"/>
  <c r="I327" i="13"/>
  <c r="I326" i="13"/>
  <c r="I325" i="13"/>
  <c r="I324" i="13"/>
  <c r="I323" i="13"/>
  <c r="I322" i="13"/>
  <c r="I321" i="13"/>
  <c r="I320" i="13"/>
  <c r="I319" i="13"/>
  <c r="I318" i="13"/>
  <c r="I317" i="13"/>
  <c r="I316" i="13"/>
  <c r="I315" i="13"/>
  <c r="I314" i="13"/>
  <c r="I313" i="13"/>
  <c r="I312" i="13"/>
  <c r="I311" i="13"/>
  <c r="I310" i="13"/>
  <c r="I309" i="13"/>
  <c r="I308" i="13"/>
  <c r="I307" i="13"/>
  <c r="I306" i="13"/>
  <c r="I305" i="13"/>
  <c r="I304" i="13"/>
  <c r="I303" i="13"/>
  <c r="I302" i="13"/>
  <c r="I301" i="13"/>
  <c r="I300" i="13"/>
  <c r="I299" i="13"/>
  <c r="I298" i="13"/>
  <c r="I297" i="13"/>
  <c r="I296" i="13"/>
  <c r="I295" i="13"/>
  <c r="I294" i="13"/>
  <c r="I293" i="13"/>
  <c r="I292" i="13"/>
  <c r="I291" i="13"/>
  <c r="I290" i="13"/>
  <c r="I289" i="13"/>
  <c r="I288" i="13"/>
  <c r="I287" i="13"/>
  <c r="I286" i="13"/>
  <c r="I285" i="13"/>
  <c r="I284" i="13"/>
  <c r="I283" i="13"/>
  <c r="I282" i="13"/>
  <c r="I281" i="13"/>
  <c r="I280" i="13"/>
  <c r="I279" i="13"/>
  <c r="I278" i="13"/>
  <c r="I277" i="13"/>
  <c r="I276" i="13"/>
  <c r="I275" i="13"/>
  <c r="I274" i="13"/>
  <c r="I273" i="13"/>
  <c r="I272" i="13"/>
  <c r="I271" i="13"/>
  <c r="I270" i="13"/>
  <c r="I269" i="13"/>
  <c r="I268" i="13"/>
  <c r="I267" i="13"/>
  <c r="I266" i="13"/>
  <c r="I265" i="13"/>
  <c r="I264" i="13"/>
  <c r="I263" i="13"/>
  <c r="I262" i="13"/>
  <c r="I261" i="13"/>
  <c r="I260" i="13"/>
  <c r="I259" i="13"/>
  <c r="I258" i="13"/>
  <c r="I257" i="13"/>
  <c r="I256" i="13"/>
  <c r="I255" i="13"/>
  <c r="I254" i="13"/>
  <c r="I253" i="13"/>
  <c r="I252" i="13"/>
  <c r="I251" i="13"/>
  <c r="I250" i="13"/>
  <c r="I249" i="13"/>
  <c r="I248" i="13"/>
  <c r="I247" i="13"/>
  <c r="I246" i="13"/>
  <c r="I245" i="13"/>
  <c r="I244" i="13"/>
  <c r="I243" i="13"/>
  <c r="I242" i="13"/>
  <c r="I241" i="13"/>
  <c r="I240" i="13"/>
  <c r="I239" i="13"/>
  <c r="I238" i="13"/>
  <c r="I237" i="13"/>
  <c r="I236" i="13"/>
  <c r="I235" i="13"/>
  <c r="I234" i="13"/>
  <c r="I233" i="13"/>
  <c r="I232" i="13"/>
  <c r="I231" i="13"/>
  <c r="I230" i="13"/>
  <c r="I229" i="13"/>
  <c r="I228" i="13"/>
  <c r="I227" i="13"/>
  <c r="I226" i="13"/>
  <c r="I225" i="13"/>
  <c r="I224" i="13"/>
  <c r="I223" i="13"/>
  <c r="I222" i="13"/>
  <c r="I221" i="13"/>
  <c r="I220" i="13"/>
  <c r="I219" i="13"/>
  <c r="I218" i="13"/>
  <c r="I217" i="13"/>
  <c r="I216" i="13"/>
  <c r="I215" i="13"/>
  <c r="I214" i="13"/>
  <c r="I213" i="13"/>
  <c r="I212" i="13"/>
  <c r="I211" i="13"/>
  <c r="I210" i="13"/>
  <c r="I209" i="13"/>
  <c r="I208" i="13"/>
  <c r="I207" i="13"/>
  <c r="I206" i="13"/>
  <c r="I205" i="13"/>
  <c r="I204" i="13"/>
  <c r="I203" i="13"/>
  <c r="I202" i="13"/>
  <c r="I201" i="13"/>
  <c r="I200" i="13"/>
  <c r="I199" i="13"/>
  <c r="I198" i="13"/>
  <c r="I197" i="13"/>
  <c r="I196" i="13"/>
  <c r="I195" i="13"/>
  <c r="I194" i="13"/>
  <c r="I193" i="13"/>
  <c r="I192" i="13"/>
  <c r="I191" i="13"/>
  <c r="I190" i="13"/>
  <c r="I189" i="13"/>
  <c r="I188" i="13"/>
  <c r="I187" i="13"/>
  <c r="I186" i="13"/>
  <c r="I185" i="13"/>
  <c r="I184" i="13"/>
  <c r="I183" i="13"/>
  <c r="I182" i="13"/>
  <c r="I181" i="13"/>
  <c r="I180" i="13"/>
  <c r="I179" i="13"/>
  <c r="I178" i="13"/>
  <c r="I177" i="13"/>
  <c r="I176" i="13"/>
  <c r="I175" i="13"/>
  <c r="I174" i="13"/>
  <c r="I173" i="13"/>
  <c r="I172" i="13"/>
  <c r="I171" i="13"/>
  <c r="I170" i="13"/>
  <c r="I169" i="13"/>
  <c r="I168" i="13"/>
  <c r="I167" i="13"/>
  <c r="I166" i="13"/>
  <c r="I165" i="13"/>
  <c r="I164" i="13"/>
  <c r="I163" i="13"/>
  <c r="I162" i="13"/>
  <c r="I161" i="13"/>
  <c r="I160" i="13"/>
  <c r="I159" i="13"/>
  <c r="I158" i="13"/>
  <c r="I157" i="13"/>
  <c r="I156" i="13"/>
  <c r="I155" i="13"/>
  <c r="I154" i="13"/>
  <c r="I153" i="13"/>
  <c r="I152" i="13"/>
  <c r="I151" i="13"/>
  <c r="I150" i="13"/>
  <c r="I149" i="13"/>
  <c r="I148" i="13"/>
  <c r="I147" i="13"/>
  <c r="I146" i="13"/>
  <c r="I145" i="13"/>
  <c r="I144" i="13"/>
  <c r="I143" i="13"/>
  <c r="I142" i="13"/>
  <c r="I141" i="13"/>
  <c r="I140" i="13"/>
  <c r="I139" i="13"/>
  <c r="I138" i="13"/>
  <c r="I137" i="13"/>
  <c r="I136" i="13"/>
  <c r="I135" i="13"/>
  <c r="I134" i="13"/>
  <c r="I133" i="13"/>
  <c r="I132" i="13"/>
  <c r="I131" i="13"/>
  <c r="I130" i="13"/>
  <c r="I129" i="13"/>
  <c r="I128" i="13"/>
  <c r="I127" i="13"/>
  <c r="I126" i="13"/>
  <c r="I125" i="13"/>
  <c r="I124" i="13"/>
  <c r="I123" i="13"/>
  <c r="I122" i="13"/>
  <c r="I121" i="13"/>
  <c r="I120" i="13"/>
  <c r="I119" i="13"/>
  <c r="I118" i="13"/>
  <c r="I117" i="13"/>
  <c r="I116" i="13"/>
  <c r="I115" i="13"/>
  <c r="I114" i="13"/>
  <c r="I113" i="13"/>
  <c r="I112" i="13"/>
  <c r="I111" i="13"/>
  <c r="I110" i="13"/>
  <c r="I109" i="13"/>
  <c r="I108" i="13"/>
  <c r="I107" i="13"/>
  <c r="I106" i="13"/>
  <c r="I105" i="13"/>
  <c r="I104" i="13"/>
  <c r="I103" i="13"/>
  <c r="I102" i="13"/>
  <c r="I101" i="13"/>
  <c r="I100" i="13"/>
  <c r="I99" i="13"/>
  <c r="I98" i="13"/>
  <c r="I97" i="13"/>
  <c r="I96" i="13"/>
  <c r="I95" i="13"/>
  <c r="I94" i="13"/>
  <c r="I93" i="13"/>
  <c r="I92" i="13"/>
  <c r="I91" i="13"/>
  <c r="I90" i="13"/>
  <c r="I89" i="13"/>
  <c r="I88" i="13"/>
  <c r="I87" i="13"/>
  <c r="I86" i="13"/>
  <c r="I85" i="13"/>
  <c r="I84" i="13"/>
  <c r="I83" i="13"/>
  <c r="I82" i="13"/>
  <c r="I81" i="13"/>
  <c r="I80" i="13"/>
  <c r="I79" i="13"/>
  <c r="I78" i="13"/>
  <c r="I77" i="13"/>
  <c r="I76" i="13"/>
  <c r="I75" i="13"/>
  <c r="I74" i="13"/>
  <c r="I73" i="13"/>
  <c r="I72" i="13"/>
  <c r="I71" i="13"/>
  <c r="I70" i="13"/>
  <c r="I69" i="13"/>
  <c r="I68" i="13"/>
  <c r="I67" i="13"/>
  <c r="I66" i="13"/>
  <c r="I65" i="13"/>
  <c r="I64" i="13"/>
  <c r="I63" i="13"/>
  <c r="I62" i="13"/>
  <c r="I61" i="13"/>
  <c r="I60" i="13"/>
  <c r="I59" i="13"/>
  <c r="I58" i="13"/>
  <c r="I57" i="13"/>
  <c r="I56" i="13"/>
  <c r="I55" i="13"/>
  <c r="I54" i="13"/>
  <c r="I53" i="13"/>
  <c r="I52" i="13"/>
  <c r="I51" i="13"/>
  <c r="I50" i="13"/>
  <c r="I49" i="13"/>
  <c r="I48" i="13"/>
  <c r="I47" i="13"/>
  <c r="I46" i="13"/>
  <c r="I45" i="13"/>
  <c r="I44" i="13"/>
  <c r="I43" i="13"/>
  <c r="I42" i="13"/>
  <c r="I41" i="13"/>
  <c r="I40" i="13"/>
  <c r="I39" i="13"/>
  <c r="I38" i="13"/>
  <c r="I37" i="13"/>
  <c r="I36" i="13"/>
  <c r="I35" i="13"/>
  <c r="I34" i="13"/>
  <c r="I33" i="13"/>
  <c r="I32" i="13"/>
  <c r="I31" i="13"/>
  <c r="I30" i="13"/>
  <c r="I29" i="13"/>
  <c r="I28" i="13"/>
  <c r="I27" i="13"/>
  <c r="I26" i="13"/>
  <c r="I25" i="13"/>
  <c r="I24" i="13"/>
  <c r="I23" i="13"/>
  <c r="I22" i="13"/>
  <c r="I21" i="13"/>
  <c r="I20" i="13"/>
  <c r="I19" i="13"/>
  <c r="I18" i="13"/>
  <c r="I17" i="13"/>
  <c r="I16" i="13"/>
  <c r="I15" i="13"/>
  <c r="I14" i="13"/>
  <c r="I13" i="13"/>
  <c r="I12" i="13"/>
  <c r="I11" i="13"/>
  <c r="I10" i="13"/>
  <c r="I9" i="13"/>
  <c r="I8" i="13"/>
  <c r="I7" i="13"/>
  <c r="I6" i="13"/>
  <c r="I5" i="13"/>
  <c r="I4" i="13"/>
  <c r="I3" i="13"/>
  <c r="I2" i="13"/>
  <c r="H1339" i="13"/>
  <c r="H1338" i="13"/>
  <c r="H1337" i="13"/>
  <c r="H1336" i="13"/>
  <c r="H1335" i="13"/>
  <c r="H1334" i="13"/>
  <c r="H1333" i="13"/>
  <c r="H1332" i="13"/>
  <c r="H1331" i="13"/>
  <c r="H1330" i="13"/>
  <c r="H1329" i="13"/>
  <c r="H1328" i="13"/>
  <c r="H1327" i="13"/>
  <c r="H1326" i="13"/>
  <c r="H1325" i="13"/>
  <c r="H1324" i="13"/>
  <c r="H1323" i="13"/>
  <c r="H1322" i="13"/>
  <c r="H1321" i="13"/>
  <c r="H1320" i="13"/>
  <c r="H1319" i="13"/>
  <c r="H1318" i="13"/>
  <c r="H1317" i="13"/>
  <c r="H1316" i="13"/>
  <c r="H1315" i="13"/>
  <c r="H1314" i="13"/>
  <c r="H1313" i="13"/>
  <c r="H1312" i="13"/>
  <c r="H1311" i="13"/>
  <c r="H1310" i="13"/>
  <c r="H1309" i="13"/>
  <c r="H1308" i="13"/>
  <c r="H1307" i="13"/>
  <c r="H1306" i="13"/>
  <c r="H1305" i="13"/>
  <c r="H1304" i="13"/>
  <c r="H1303" i="13"/>
  <c r="H1302" i="13"/>
  <c r="H1301" i="13"/>
  <c r="H1300" i="13"/>
  <c r="H1299" i="13"/>
  <c r="H1298" i="13"/>
  <c r="H1297" i="13"/>
  <c r="H1296" i="13"/>
  <c r="H1295" i="13"/>
  <c r="H1294" i="13"/>
  <c r="H1293" i="13"/>
  <c r="H1292" i="13"/>
  <c r="H1291" i="13"/>
  <c r="H1290" i="13"/>
  <c r="H1289" i="13"/>
  <c r="H1288" i="13"/>
  <c r="H1287" i="13"/>
  <c r="H1286" i="13"/>
  <c r="H1285" i="13"/>
  <c r="H1284" i="13"/>
  <c r="H1283" i="13"/>
  <c r="H1282" i="13"/>
  <c r="H1281" i="13"/>
  <c r="H1280" i="13"/>
  <c r="H1279" i="13"/>
  <c r="H1278" i="13"/>
  <c r="H1277" i="13"/>
  <c r="H1276" i="13"/>
  <c r="H1275" i="13"/>
  <c r="H1274" i="13"/>
  <c r="H1273" i="13"/>
  <c r="H1272" i="13"/>
  <c r="H1271" i="13"/>
  <c r="H1270" i="13"/>
  <c r="H1269" i="13"/>
  <c r="H1268" i="13"/>
  <c r="H1267" i="13"/>
  <c r="H1266" i="13"/>
  <c r="H1265" i="13"/>
  <c r="H1264" i="13"/>
  <c r="H1263" i="13"/>
  <c r="H1262" i="13"/>
  <c r="H1261" i="13"/>
  <c r="H1260" i="13"/>
  <c r="H1259" i="13"/>
  <c r="H1258" i="13"/>
  <c r="H1257" i="13"/>
  <c r="H1256" i="13"/>
  <c r="H1255" i="13"/>
  <c r="H1254" i="13"/>
  <c r="H1253" i="13"/>
  <c r="H1252" i="13"/>
  <c r="H1251" i="13"/>
  <c r="H1250" i="13"/>
  <c r="H1249" i="13"/>
  <c r="H1248" i="13"/>
  <c r="H1247" i="13"/>
  <c r="H1246" i="13"/>
  <c r="H1245" i="13"/>
  <c r="H1244" i="13"/>
  <c r="H1243" i="13"/>
  <c r="H1242" i="13"/>
  <c r="H1241" i="13"/>
  <c r="H1240" i="13"/>
  <c r="H1239" i="13"/>
  <c r="H1238" i="13"/>
  <c r="H1237" i="13"/>
  <c r="H1236" i="13"/>
  <c r="H1235" i="13"/>
  <c r="H1234" i="13"/>
  <c r="H1233" i="13"/>
  <c r="H1232" i="13"/>
  <c r="H1231" i="13"/>
  <c r="H1230" i="13"/>
  <c r="H1229" i="13"/>
  <c r="H1228" i="13"/>
  <c r="H1227" i="13"/>
  <c r="H1226" i="13"/>
  <c r="H1225" i="13"/>
  <c r="H1224" i="13"/>
  <c r="H1223" i="13"/>
  <c r="H1222" i="13"/>
  <c r="H1221" i="13"/>
  <c r="H1220" i="13"/>
  <c r="H1219" i="13"/>
  <c r="H1218" i="13"/>
  <c r="H1217" i="13"/>
  <c r="H1216" i="13"/>
  <c r="H1215" i="13"/>
  <c r="H1214" i="13"/>
  <c r="H1213" i="13"/>
  <c r="H1212" i="13"/>
  <c r="H1211" i="13"/>
  <c r="H1210" i="13"/>
  <c r="H1209" i="13"/>
  <c r="H1208" i="13"/>
  <c r="H1207" i="13"/>
  <c r="H1206" i="13"/>
  <c r="H1205" i="13"/>
  <c r="H1204" i="13"/>
  <c r="H1203" i="13"/>
  <c r="H1202" i="13"/>
  <c r="H1201" i="13"/>
  <c r="H1200" i="13"/>
  <c r="H1199" i="13"/>
  <c r="H1198" i="13"/>
  <c r="H1197" i="13"/>
  <c r="H1196" i="13"/>
  <c r="H1195" i="13"/>
  <c r="H1194" i="13"/>
  <c r="H1193" i="13"/>
  <c r="H1192" i="13"/>
  <c r="H1191" i="13"/>
  <c r="H1190" i="13"/>
  <c r="H1189" i="13"/>
  <c r="H1188" i="13"/>
  <c r="H1187" i="13"/>
  <c r="H1186" i="13"/>
  <c r="H1185" i="13"/>
  <c r="H1184" i="13"/>
  <c r="H1183" i="13"/>
  <c r="H1182" i="13"/>
  <c r="H1181" i="13"/>
  <c r="H1180" i="13"/>
  <c r="H1179" i="13"/>
  <c r="H1178" i="13"/>
  <c r="H1177" i="13"/>
  <c r="H1176" i="13"/>
  <c r="H1175" i="13"/>
  <c r="H1174" i="13"/>
  <c r="H1173" i="13"/>
  <c r="H1172" i="13"/>
  <c r="H1171" i="13"/>
  <c r="H1170" i="13"/>
  <c r="H1169" i="13"/>
  <c r="H1168" i="13"/>
  <c r="H1167" i="13"/>
  <c r="H1166" i="13"/>
  <c r="H1165" i="13"/>
  <c r="H1164" i="13"/>
  <c r="H1163" i="13"/>
  <c r="H1162" i="13"/>
  <c r="H1161" i="13"/>
  <c r="H1160" i="13"/>
  <c r="H1159" i="13"/>
  <c r="H1158" i="13"/>
  <c r="H1157" i="13"/>
  <c r="H1156" i="13"/>
  <c r="H1155" i="13"/>
  <c r="H1154" i="13"/>
  <c r="H1153" i="13"/>
  <c r="H1152" i="13"/>
  <c r="H1151" i="13"/>
  <c r="H1150" i="13"/>
  <c r="H1149" i="13"/>
  <c r="H1148" i="13"/>
  <c r="H1147" i="13"/>
  <c r="H1146" i="13"/>
  <c r="H1145" i="13"/>
  <c r="H1144" i="13"/>
  <c r="H1143" i="13"/>
  <c r="H1142" i="13"/>
  <c r="H1141" i="13"/>
  <c r="H1140" i="13"/>
  <c r="H1139" i="13"/>
  <c r="H1138" i="13"/>
  <c r="H1137" i="13"/>
  <c r="H1136" i="13"/>
  <c r="H1135" i="13"/>
  <c r="H1134" i="13"/>
  <c r="H1133" i="13"/>
  <c r="H1132" i="13"/>
  <c r="H1131" i="13"/>
  <c r="H1130" i="13"/>
  <c r="H1129" i="13"/>
  <c r="H1128" i="13"/>
  <c r="H1127" i="13"/>
  <c r="H1126" i="13"/>
  <c r="H1125" i="13"/>
  <c r="H1124" i="13"/>
  <c r="H1123" i="13"/>
  <c r="H1122" i="13"/>
  <c r="H1121" i="13"/>
  <c r="H1120" i="13"/>
  <c r="H1119" i="13"/>
  <c r="H1118" i="13"/>
  <c r="H1117" i="13"/>
  <c r="H1116" i="13"/>
  <c r="H1115" i="13"/>
  <c r="H1114" i="13"/>
  <c r="H1113" i="13"/>
  <c r="H1112" i="13"/>
  <c r="H1111" i="13"/>
  <c r="H1110" i="13"/>
  <c r="H1109" i="13"/>
  <c r="H1108" i="13"/>
  <c r="H1107" i="13"/>
  <c r="H1106" i="13"/>
  <c r="H1105" i="13"/>
  <c r="H1104" i="13"/>
  <c r="H1103" i="13"/>
  <c r="H1102" i="13"/>
  <c r="H1101" i="13"/>
  <c r="H1100" i="13"/>
  <c r="H1099" i="13"/>
  <c r="H1098" i="13"/>
  <c r="H1097" i="13"/>
  <c r="H1096" i="13"/>
  <c r="H1095" i="13"/>
  <c r="H1094" i="13"/>
  <c r="H1093" i="13"/>
  <c r="H1092" i="13"/>
  <c r="H1091" i="13"/>
  <c r="H1090" i="13"/>
  <c r="H1089" i="13"/>
  <c r="H1088" i="13"/>
  <c r="H1087" i="13"/>
  <c r="H1086" i="13"/>
  <c r="H1085" i="13"/>
  <c r="H1084" i="13"/>
  <c r="H1083" i="13"/>
  <c r="H1082" i="13"/>
  <c r="H1081" i="13"/>
  <c r="H1080" i="13"/>
  <c r="H1079" i="13"/>
  <c r="H1078" i="13"/>
  <c r="H1077" i="13"/>
  <c r="H1076" i="13"/>
  <c r="H1075" i="13"/>
  <c r="H1074" i="13"/>
  <c r="H1073" i="13"/>
  <c r="H1072" i="13"/>
  <c r="H1071" i="13"/>
  <c r="H1070" i="13"/>
  <c r="H1069" i="13"/>
  <c r="H1068" i="13"/>
  <c r="H1067" i="13"/>
  <c r="H1066" i="13"/>
  <c r="H1065" i="13"/>
  <c r="H1064" i="13"/>
  <c r="H1063" i="13"/>
  <c r="H1062" i="13"/>
  <c r="H1061" i="13"/>
  <c r="H1060" i="13"/>
  <c r="H1059" i="13"/>
  <c r="H1058" i="13"/>
  <c r="H1057" i="13"/>
  <c r="H1056" i="13"/>
  <c r="H1055" i="13"/>
  <c r="H1054" i="13"/>
  <c r="H1053" i="13"/>
  <c r="H1052" i="13"/>
  <c r="H1051" i="13"/>
  <c r="H1050" i="13"/>
  <c r="H1049" i="13"/>
  <c r="H1048" i="13"/>
  <c r="H1047" i="13"/>
  <c r="H1046" i="13"/>
  <c r="H1045" i="13"/>
  <c r="H1044" i="13"/>
  <c r="H1043" i="13"/>
  <c r="H1042" i="13"/>
  <c r="H1041" i="13"/>
  <c r="H1040" i="13"/>
  <c r="H1039" i="13"/>
  <c r="H1038" i="13"/>
  <c r="H1037" i="13"/>
  <c r="H1036" i="13"/>
  <c r="H1035" i="13"/>
  <c r="H1034" i="13"/>
  <c r="H1033" i="13"/>
  <c r="H1032" i="13"/>
  <c r="H1031" i="13"/>
  <c r="H1030" i="13"/>
  <c r="H1029" i="13"/>
  <c r="H1028" i="13"/>
  <c r="H1027" i="13"/>
  <c r="H1026" i="13"/>
  <c r="H1025" i="13"/>
  <c r="H1024" i="13"/>
  <c r="H1023" i="13"/>
  <c r="H1022" i="13"/>
  <c r="H1021" i="13"/>
  <c r="H1020" i="13"/>
  <c r="H1019" i="13"/>
  <c r="H1018" i="13"/>
  <c r="H1017" i="13"/>
  <c r="H1016" i="13"/>
  <c r="H1015" i="13"/>
  <c r="H1014" i="13"/>
  <c r="H1013" i="13"/>
  <c r="H1012" i="13"/>
  <c r="H1011" i="13"/>
  <c r="H1010" i="13"/>
  <c r="H1009" i="13"/>
  <c r="H1008" i="13"/>
  <c r="H1007" i="13"/>
  <c r="H1006" i="13"/>
  <c r="H1005" i="13"/>
  <c r="H1004" i="13"/>
  <c r="H1003" i="13"/>
  <c r="H1002" i="13"/>
  <c r="H1001" i="13"/>
  <c r="H1000" i="13"/>
  <c r="H999" i="13"/>
  <c r="H998" i="13"/>
  <c r="H997" i="13"/>
  <c r="H996" i="13"/>
  <c r="H995" i="13"/>
  <c r="H994" i="13"/>
  <c r="H993" i="13"/>
  <c r="H992" i="13"/>
  <c r="H991" i="13"/>
  <c r="H990" i="13"/>
  <c r="H989" i="13"/>
  <c r="H988" i="13"/>
  <c r="H987" i="13"/>
  <c r="H986" i="13"/>
  <c r="H985" i="13"/>
  <c r="H984" i="13"/>
  <c r="H983" i="13"/>
  <c r="H982" i="13"/>
  <c r="H981" i="13"/>
  <c r="H980" i="13"/>
  <c r="H979" i="13"/>
  <c r="H978" i="13"/>
  <c r="H977" i="13"/>
  <c r="H976" i="13"/>
  <c r="H975" i="13"/>
  <c r="H974" i="13"/>
  <c r="H973" i="13"/>
  <c r="H972" i="13"/>
  <c r="H971" i="13"/>
  <c r="H970" i="13"/>
  <c r="H969" i="13"/>
  <c r="H968" i="13"/>
  <c r="H967" i="13"/>
  <c r="H966" i="13"/>
  <c r="H965" i="13"/>
  <c r="H964" i="13"/>
  <c r="H963" i="13"/>
  <c r="H962" i="13"/>
  <c r="H961" i="13"/>
  <c r="H960" i="13"/>
  <c r="H959" i="13"/>
  <c r="H958" i="13"/>
  <c r="H957" i="13"/>
  <c r="H956" i="13"/>
  <c r="H955" i="13"/>
  <c r="H954" i="13"/>
  <c r="H953" i="13"/>
  <c r="H952" i="13"/>
  <c r="H951" i="13"/>
  <c r="H950" i="13"/>
  <c r="H949" i="13"/>
  <c r="H948" i="13"/>
  <c r="H947" i="13"/>
  <c r="H946" i="13"/>
  <c r="H945" i="13"/>
  <c r="H944" i="13"/>
  <c r="H943" i="13"/>
  <c r="H942" i="13"/>
  <c r="H941" i="13"/>
  <c r="H940" i="13"/>
  <c r="H939" i="13"/>
  <c r="H938" i="13"/>
  <c r="H937" i="13"/>
  <c r="H936" i="13"/>
  <c r="H935" i="13"/>
  <c r="H934" i="13"/>
  <c r="H933" i="13"/>
  <c r="H932" i="13"/>
  <c r="H931" i="13"/>
  <c r="H930" i="13"/>
  <c r="H929" i="13"/>
  <c r="H928" i="13"/>
  <c r="H927" i="13"/>
  <c r="H926" i="13"/>
  <c r="H925" i="13"/>
  <c r="H924" i="13"/>
  <c r="H923" i="13"/>
  <c r="H922" i="13"/>
  <c r="H921" i="13"/>
  <c r="H920" i="13"/>
  <c r="H919" i="13"/>
  <c r="H918" i="13"/>
  <c r="H917" i="13"/>
  <c r="H916" i="13"/>
  <c r="H915" i="13"/>
  <c r="H914" i="13"/>
  <c r="H913" i="13"/>
  <c r="H912" i="13"/>
  <c r="H911" i="13"/>
  <c r="H910" i="13"/>
  <c r="H909" i="13"/>
  <c r="H908" i="13"/>
  <c r="H907" i="13"/>
  <c r="H906" i="13"/>
  <c r="H905" i="13"/>
  <c r="H904" i="13"/>
  <c r="H903" i="13"/>
  <c r="H902" i="13"/>
  <c r="H901" i="13"/>
  <c r="H900" i="13"/>
  <c r="H899" i="13"/>
  <c r="H898" i="13"/>
  <c r="H897" i="13"/>
  <c r="H896" i="13"/>
  <c r="H895" i="13"/>
  <c r="H894" i="13"/>
  <c r="H893" i="13"/>
  <c r="H892" i="13"/>
  <c r="H891" i="13"/>
  <c r="H890" i="13"/>
  <c r="H889" i="13"/>
  <c r="H888" i="13"/>
  <c r="H887" i="13"/>
  <c r="H886" i="13"/>
  <c r="H885" i="13"/>
  <c r="H884" i="13"/>
  <c r="H883" i="13"/>
  <c r="H882" i="13"/>
  <c r="H881" i="13"/>
  <c r="H880" i="13"/>
  <c r="H879" i="13"/>
  <c r="H878" i="13"/>
  <c r="H877" i="13"/>
  <c r="H876" i="13"/>
  <c r="H875" i="13"/>
  <c r="H874" i="13"/>
  <c r="H873" i="13"/>
  <c r="H872" i="13"/>
  <c r="H871" i="13"/>
  <c r="H870" i="13"/>
  <c r="H869" i="13"/>
  <c r="H868" i="13"/>
  <c r="H867" i="13"/>
  <c r="H866" i="13"/>
  <c r="H865" i="13"/>
  <c r="H864" i="13"/>
  <c r="H863" i="13"/>
  <c r="H862" i="13"/>
  <c r="H861" i="13"/>
  <c r="H860" i="13"/>
  <c r="H859" i="13"/>
  <c r="H858" i="13"/>
  <c r="H857" i="13"/>
  <c r="H856" i="13"/>
  <c r="H855" i="13"/>
  <c r="H854" i="13"/>
  <c r="H853" i="13"/>
  <c r="H852" i="13"/>
  <c r="H851" i="13"/>
  <c r="H850" i="13"/>
  <c r="H849" i="13"/>
  <c r="H848" i="13"/>
  <c r="H847" i="13"/>
  <c r="H846" i="13"/>
  <c r="H845" i="13"/>
  <c r="H844" i="13"/>
  <c r="H843" i="13"/>
  <c r="H842" i="13"/>
  <c r="H841" i="13"/>
  <c r="H840" i="13"/>
  <c r="H839" i="13"/>
  <c r="H838" i="13"/>
  <c r="H837" i="13"/>
  <c r="H836" i="13"/>
  <c r="H835" i="13"/>
  <c r="H834" i="13"/>
  <c r="H833" i="13"/>
  <c r="H832" i="13"/>
  <c r="H831" i="13"/>
  <c r="H830" i="13"/>
  <c r="H829" i="13"/>
  <c r="H828" i="13"/>
  <c r="H827" i="13"/>
  <c r="H826" i="13"/>
  <c r="H825" i="13"/>
  <c r="H824" i="13"/>
  <c r="H823" i="13"/>
  <c r="H822" i="13"/>
  <c r="H821" i="13"/>
  <c r="H820" i="13"/>
  <c r="H819" i="13"/>
  <c r="H818" i="13"/>
  <c r="H817" i="13"/>
  <c r="H816" i="13"/>
  <c r="H815" i="13"/>
  <c r="H814" i="13"/>
  <c r="H813" i="13"/>
  <c r="H812" i="13"/>
  <c r="H811" i="13"/>
  <c r="H810" i="13"/>
  <c r="H809" i="13"/>
  <c r="H808" i="13"/>
  <c r="H807" i="13"/>
  <c r="H806" i="13"/>
  <c r="H805" i="13"/>
  <c r="H804" i="13"/>
  <c r="H803" i="13"/>
  <c r="H802" i="13"/>
  <c r="H801" i="13"/>
  <c r="H800" i="13"/>
  <c r="H799" i="13"/>
  <c r="H798" i="13"/>
  <c r="H797" i="13"/>
  <c r="H796" i="13"/>
  <c r="H795" i="13"/>
  <c r="H794" i="13"/>
  <c r="H793" i="13"/>
  <c r="H792" i="13"/>
  <c r="H791" i="13"/>
  <c r="H790" i="13"/>
  <c r="H789" i="13"/>
  <c r="H788" i="13"/>
  <c r="H787" i="13"/>
  <c r="H786" i="13"/>
  <c r="H785" i="13"/>
  <c r="H784" i="13"/>
  <c r="H783" i="13"/>
  <c r="H782" i="13"/>
  <c r="H781" i="13"/>
  <c r="H780" i="13"/>
  <c r="H779" i="13"/>
  <c r="H778" i="13"/>
  <c r="H777" i="13"/>
  <c r="H776" i="13"/>
  <c r="H775" i="13"/>
  <c r="H774" i="13"/>
  <c r="H773" i="13"/>
  <c r="H772" i="13"/>
  <c r="H771" i="13"/>
  <c r="H770" i="13"/>
  <c r="H769" i="13"/>
  <c r="H768" i="13"/>
  <c r="H767" i="13"/>
  <c r="H766" i="13"/>
  <c r="H765" i="13"/>
  <c r="H764" i="13"/>
  <c r="H763" i="13"/>
  <c r="H762" i="13"/>
  <c r="H761" i="13"/>
  <c r="H760" i="13"/>
  <c r="H759" i="13"/>
  <c r="H758" i="13"/>
  <c r="H757" i="13"/>
  <c r="H756" i="13"/>
  <c r="H755" i="13"/>
  <c r="H754" i="13"/>
  <c r="H753" i="13"/>
  <c r="H752" i="13"/>
  <c r="H751" i="13"/>
  <c r="H750" i="13"/>
  <c r="H749" i="13"/>
  <c r="H748" i="13"/>
  <c r="H747" i="13"/>
  <c r="H746" i="13"/>
  <c r="H745" i="13"/>
  <c r="H744" i="13"/>
  <c r="H743" i="13"/>
  <c r="H742" i="13"/>
  <c r="H741" i="13"/>
  <c r="H740" i="13"/>
  <c r="H739" i="13"/>
  <c r="H738" i="13"/>
  <c r="H737" i="13"/>
  <c r="H736" i="13"/>
  <c r="H735" i="13"/>
  <c r="H734" i="13"/>
  <c r="H733" i="13"/>
  <c r="H732" i="13"/>
  <c r="H731" i="13"/>
  <c r="H730" i="13"/>
  <c r="H729" i="13"/>
  <c r="H728" i="13"/>
  <c r="H727" i="13"/>
  <c r="H726" i="13"/>
  <c r="H725" i="13"/>
  <c r="H724" i="13"/>
  <c r="H723" i="13"/>
  <c r="H722" i="13"/>
  <c r="H721" i="13"/>
  <c r="H720" i="13"/>
  <c r="H719" i="13"/>
  <c r="H718" i="13"/>
  <c r="H717" i="13"/>
  <c r="H716" i="13"/>
  <c r="H715" i="13"/>
  <c r="H714" i="13"/>
  <c r="H713" i="13"/>
  <c r="H712" i="13"/>
  <c r="H711" i="13"/>
  <c r="H710" i="13"/>
  <c r="H709" i="13"/>
  <c r="H708" i="13"/>
  <c r="H707" i="13"/>
  <c r="H706" i="13"/>
  <c r="H705" i="13"/>
  <c r="H704" i="13"/>
  <c r="H703" i="13"/>
  <c r="H702" i="13"/>
  <c r="H701" i="13"/>
  <c r="H700" i="13"/>
  <c r="H699" i="13"/>
  <c r="H698" i="13"/>
  <c r="H697" i="13"/>
  <c r="H696" i="13"/>
  <c r="H695" i="13"/>
  <c r="H694" i="13"/>
  <c r="H693" i="13"/>
  <c r="H692" i="13"/>
  <c r="H691" i="13"/>
  <c r="H690" i="13"/>
  <c r="H689" i="13"/>
  <c r="H688" i="13"/>
  <c r="H687" i="13"/>
  <c r="H686" i="13"/>
  <c r="H685" i="13"/>
  <c r="H684" i="13"/>
  <c r="H683" i="13"/>
  <c r="H682" i="13"/>
  <c r="H681" i="13"/>
  <c r="H680" i="13"/>
  <c r="H679" i="13"/>
  <c r="H678" i="13"/>
  <c r="H677" i="13"/>
  <c r="H676" i="13"/>
  <c r="H675" i="13"/>
  <c r="H674" i="13"/>
  <c r="H673" i="13"/>
  <c r="H672" i="13"/>
  <c r="H671" i="13"/>
  <c r="H670" i="13"/>
  <c r="H669" i="13"/>
  <c r="H668" i="13"/>
  <c r="H667" i="13"/>
  <c r="H666" i="13"/>
  <c r="H665" i="13"/>
  <c r="H664" i="13"/>
  <c r="H663" i="13"/>
  <c r="H662" i="13"/>
  <c r="H661" i="13"/>
  <c r="H660" i="13"/>
  <c r="H659" i="13"/>
  <c r="H658" i="13"/>
  <c r="H657" i="13"/>
  <c r="H656" i="13"/>
  <c r="H655" i="13"/>
  <c r="H654" i="13"/>
  <c r="H653" i="13"/>
  <c r="H652" i="13"/>
  <c r="H651" i="13"/>
  <c r="H650" i="13"/>
  <c r="H649" i="13"/>
  <c r="H648" i="13"/>
  <c r="H647" i="13"/>
  <c r="H646" i="13"/>
  <c r="H645" i="13"/>
  <c r="H644" i="13"/>
  <c r="H643" i="13"/>
  <c r="H642" i="13"/>
  <c r="H641" i="13"/>
  <c r="H640" i="13"/>
  <c r="H639" i="13"/>
  <c r="H638" i="13"/>
  <c r="H637" i="13"/>
  <c r="H636" i="13"/>
  <c r="H635" i="13"/>
  <c r="H634" i="13"/>
  <c r="H633" i="13"/>
  <c r="H632" i="13"/>
  <c r="H631" i="13"/>
  <c r="H630" i="13"/>
  <c r="H629" i="13"/>
  <c r="H628" i="13"/>
  <c r="H627" i="13"/>
  <c r="H626" i="13"/>
  <c r="H625" i="13"/>
  <c r="H624" i="13"/>
  <c r="H623" i="13"/>
  <c r="H622" i="13"/>
  <c r="H621" i="13"/>
  <c r="H620" i="13"/>
  <c r="H619" i="13"/>
  <c r="H618" i="13"/>
  <c r="H617" i="13"/>
  <c r="H616" i="13"/>
  <c r="H615" i="13"/>
  <c r="H614" i="13"/>
  <c r="H613" i="13"/>
  <c r="H612" i="13"/>
  <c r="H611" i="13"/>
  <c r="H610" i="13"/>
  <c r="H609" i="13"/>
  <c r="H608" i="13"/>
  <c r="H607" i="13"/>
  <c r="H606" i="13"/>
  <c r="H605" i="13"/>
  <c r="H604" i="13"/>
  <c r="H603" i="13"/>
  <c r="H602" i="13"/>
  <c r="H601" i="13"/>
  <c r="H600" i="13"/>
  <c r="H599" i="13"/>
  <c r="H598" i="13"/>
  <c r="H597" i="13"/>
  <c r="H596" i="13"/>
  <c r="H595" i="13"/>
  <c r="H594" i="13"/>
  <c r="H593" i="13"/>
  <c r="H592" i="13"/>
  <c r="H591" i="13"/>
  <c r="H590" i="13"/>
  <c r="H589" i="13"/>
  <c r="H588" i="13"/>
  <c r="H587" i="13"/>
  <c r="H586" i="13"/>
  <c r="H585" i="13"/>
  <c r="H584" i="13"/>
  <c r="H583" i="13"/>
  <c r="H582" i="13"/>
  <c r="H581" i="13"/>
  <c r="H580" i="13"/>
  <c r="H579" i="13"/>
  <c r="H578" i="13"/>
  <c r="H577" i="13"/>
  <c r="H576" i="13"/>
  <c r="H575" i="13"/>
  <c r="H574" i="13"/>
  <c r="H573" i="13"/>
  <c r="H572" i="13"/>
  <c r="H571" i="13"/>
  <c r="H570" i="13"/>
  <c r="H569" i="13"/>
  <c r="H568" i="13"/>
  <c r="H567" i="13"/>
  <c r="H566" i="13"/>
  <c r="H565" i="13"/>
  <c r="H564" i="13"/>
  <c r="H563" i="13"/>
  <c r="H562" i="13"/>
  <c r="H561" i="13"/>
  <c r="H560" i="13"/>
  <c r="H559" i="13"/>
  <c r="H558" i="13"/>
  <c r="H557" i="13"/>
  <c r="H556" i="13"/>
  <c r="H555" i="13"/>
  <c r="H554" i="13"/>
  <c r="H553" i="13"/>
  <c r="H552" i="13"/>
  <c r="H551" i="13"/>
  <c r="H550" i="13"/>
  <c r="H549" i="13"/>
  <c r="H548" i="13"/>
  <c r="H547" i="13"/>
  <c r="H546" i="13"/>
  <c r="H545" i="13"/>
  <c r="H544" i="13"/>
  <c r="H543" i="13"/>
  <c r="H542" i="13"/>
  <c r="H541" i="13"/>
  <c r="H540" i="13"/>
  <c r="H539" i="13"/>
  <c r="H538" i="13"/>
  <c r="H537" i="13"/>
  <c r="H536" i="13"/>
  <c r="H535" i="13"/>
  <c r="H534" i="13"/>
  <c r="H533" i="13"/>
  <c r="H532" i="13"/>
  <c r="H531" i="13"/>
  <c r="H530" i="13"/>
  <c r="H529" i="13"/>
  <c r="H528" i="13"/>
  <c r="H527" i="13"/>
  <c r="H526" i="13"/>
  <c r="H525" i="13"/>
  <c r="H524" i="13"/>
  <c r="H523" i="13"/>
  <c r="H522" i="13"/>
  <c r="H521" i="13"/>
  <c r="H520" i="13"/>
  <c r="H519" i="13"/>
  <c r="H518" i="13"/>
  <c r="H517" i="13"/>
  <c r="H516" i="13"/>
  <c r="H515" i="13"/>
  <c r="H514" i="13"/>
  <c r="H513" i="13"/>
  <c r="H512" i="13"/>
  <c r="H511" i="13"/>
  <c r="H510" i="13"/>
  <c r="H509" i="13"/>
  <c r="H508" i="13"/>
  <c r="H507" i="13"/>
  <c r="H506" i="13"/>
  <c r="H505" i="13"/>
  <c r="H504" i="13"/>
  <c r="H503" i="13"/>
  <c r="H502" i="13"/>
  <c r="H501" i="13"/>
  <c r="H500" i="13"/>
  <c r="H499" i="13"/>
  <c r="H498" i="13"/>
  <c r="H497" i="13"/>
  <c r="H496" i="13"/>
  <c r="H495" i="13"/>
  <c r="H494" i="13"/>
  <c r="H493" i="13"/>
  <c r="H492" i="13"/>
  <c r="H491" i="13"/>
  <c r="H490" i="13"/>
  <c r="H489" i="13"/>
  <c r="H488" i="13"/>
  <c r="H487" i="13"/>
  <c r="H486" i="13"/>
  <c r="H485" i="13"/>
  <c r="H484" i="13"/>
  <c r="H483" i="13"/>
  <c r="H482" i="13"/>
  <c r="H481" i="13"/>
  <c r="H480" i="13"/>
  <c r="H479" i="13"/>
  <c r="H478" i="13"/>
  <c r="H477" i="13"/>
  <c r="H476" i="13"/>
  <c r="H475" i="13"/>
  <c r="H474" i="13"/>
  <c r="H473" i="13"/>
  <c r="H472" i="13"/>
  <c r="H471" i="13"/>
  <c r="H470" i="13"/>
  <c r="H469" i="13"/>
  <c r="H468" i="13"/>
  <c r="H467" i="13"/>
  <c r="H466" i="13"/>
  <c r="H465" i="13"/>
  <c r="H464" i="13"/>
  <c r="H463" i="13"/>
  <c r="H462" i="13"/>
  <c r="H461" i="13"/>
  <c r="H460" i="13"/>
  <c r="H459" i="13"/>
  <c r="H458" i="13"/>
  <c r="H457" i="13"/>
  <c r="H456" i="13"/>
  <c r="H455" i="13"/>
  <c r="H454" i="13"/>
  <c r="H453" i="13"/>
  <c r="H452" i="13"/>
  <c r="H451" i="13"/>
  <c r="H450" i="13"/>
  <c r="H449" i="13"/>
  <c r="H448" i="13"/>
  <c r="H447" i="13"/>
  <c r="H446" i="13"/>
  <c r="H445" i="13"/>
  <c r="H444" i="13"/>
  <c r="H443" i="13"/>
  <c r="H442" i="13"/>
  <c r="H441" i="13"/>
  <c r="H440" i="13"/>
  <c r="H439" i="13"/>
  <c r="H438" i="13"/>
  <c r="H437" i="13"/>
  <c r="H436" i="13"/>
  <c r="H435" i="13"/>
  <c r="H434" i="13"/>
  <c r="H433" i="13"/>
  <c r="H432" i="13"/>
  <c r="H431" i="13"/>
  <c r="H430" i="13"/>
  <c r="H429" i="13"/>
  <c r="H428" i="13"/>
  <c r="H427" i="13"/>
  <c r="H426" i="13"/>
  <c r="H425" i="13"/>
  <c r="H424" i="13"/>
  <c r="H423" i="13"/>
  <c r="H422" i="13"/>
  <c r="H421" i="13"/>
  <c r="H420" i="13"/>
  <c r="H419" i="13"/>
  <c r="H418" i="13"/>
  <c r="H417" i="13"/>
  <c r="H416" i="13"/>
  <c r="H415" i="13"/>
  <c r="H414" i="13"/>
  <c r="H413" i="13"/>
  <c r="H412" i="13"/>
  <c r="H411" i="13"/>
  <c r="H410" i="13"/>
  <c r="H409" i="13"/>
  <c r="H408" i="13"/>
  <c r="H407" i="13"/>
  <c r="H406" i="13"/>
  <c r="H405" i="13"/>
  <c r="H404" i="13"/>
  <c r="H403" i="13"/>
  <c r="H402" i="13"/>
  <c r="H401" i="13"/>
  <c r="H400" i="13"/>
  <c r="H399" i="13"/>
  <c r="H398" i="13"/>
  <c r="H397" i="13"/>
  <c r="H396" i="13"/>
  <c r="H395" i="13"/>
  <c r="H394" i="13"/>
  <c r="H393" i="13"/>
  <c r="H392" i="13"/>
  <c r="H391" i="13"/>
  <c r="H390" i="13"/>
  <c r="H389" i="13"/>
  <c r="H388" i="13"/>
  <c r="H387" i="13"/>
  <c r="H386" i="13"/>
  <c r="H385" i="13"/>
  <c r="H384" i="13"/>
  <c r="H383" i="13"/>
  <c r="H382" i="13"/>
  <c r="H381" i="13"/>
  <c r="H380" i="13"/>
  <c r="H379" i="13"/>
  <c r="H378" i="13"/>
  <c r="H377" i="13"/>
  <c r="H376" i="13"/>
  <c r="H375" i="13"/>
  <c r="H374" i="13"/>
  <c r="H373" i="13"/>
  <c r="H372" i="13"/>
  <c r="H371" i="13"/>
  <c r="H370" i="13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H354" i="13"/>
  <c r="H353" i="13"/>
  <c r="H352" i="13"/>
  <c r="H351" i="13"/>
  <c r="H350" i="13"/>
  <c r="H349" i="13"/>
  <c r="H348" i="13"/>
  <c r="H347" i="13"/>
  <c r="H346" i="13"/>
  <c r="H345" i="13"/>
  <c r="H344" i="13"/>
  <c r="H343" i="13"/>
  <c r="H342" i="13"/>
  <c r="H341" i="13"/>
  <c r="H340" i="13"/>
  <c r="H339" i="13"/>
  <c r="H338" i="13"/>
  <c r="H337" i="13"/>
  <c r="H336" i="13"/>
  <c r="H335" i="13"/>
  <c r="H334" i="13"/>
  <c r="H333" i="13"/>
  <c r="H332" i="13"/>
  <c r="H331" i="13"/>
  <c r="H330" i="13"/>
  <c r="H329" i="13"/>
  <c r="H328" i="13"/>
  <c r="H327" i="13"/>
  <c r="H326" i="13"/>
  <c r="H325" i="13"/>
  <c r="H324" i="13"/>
  <c r="H323" i="13"/>
  <c r="H322" i="13"/>
  <c r="H321" i="13"/>
  <c r="H320" i="13"/>
  <c r="H319" i="13"/>
  <c r="H318" i="13"/>
  <c r="H317" i="13"/>
  <c r="H316" i="13"/>
  <c r="H315" i="13"/>
  <c r="H314" i="13"/>
  <c r="H313" i="13"/>
  <c r="H312" i="13"/>
  <c r="H311" i="13"/>
  <c r="H310" i="13"/>
  <c r="H309" i="13"/>
  <c r="H308" i="13"/>
  <c r="H307" i="13"/>
  <c r="H306" i="13"/>
  <c r="H305" i="13"/>
  <c r="H304" i="13"/>
  <c r="H303" i="13"/>
  <c r="H302" i="13"/>
  <c r="H301" i="13"/>
  <c r="H300" i="13"/>
  <c r="H299" i="13"/>
  <c r="H298" i="13"/>
  <c r="H297" i="13"/>
  <c r="H296" i="13"/>
  <c r="H295" i="13"/>
  <c r="H294" i="13"/>
  <c r="H293" i="13"/>
  <c r="H292" i="13"/>
  <c r="H291" i="13"/>
  <c r="H290" i="13"/>
  <c r="H289" i="13"/>
  <c r="H288" i="13"/>
  <c r="H287" i="13"/>
  <c r="H286" i="13"/>
  <c r="H285" i="13"/>
  <c r="H284" i="13"/>
  <c r="H283" i="13"/>
  <c r="H282" i="13"/>
  <c r="H281" i="13"/>
  <c r="H280" i="13"/>
  <c r="H279" i="13"/>
  <c r="H278" i="13"/>
  <c r="H277" i="13"/>
  <c r="H276" i="13"/>
  <c r="H275" i="13"/>
  <c r="H274" i="13"/>
  <c r="H273" i="13"/>
  <c r="H272" i="13"/>
  <c r="H271" i="13"/>
  <c r="H270" i="13"/>
  <c r="H269" i="13"/>
  <c r="H268" i="13"/>
  <c r="H267" i="13"/>
  <c r="H266" i="13"/>
  <c r="H265" i="13"/>
  <c r="H264" i="13"/>
  <c r="H263" i="13"/>
  <c r="H262" i="13"/>
  <c r="H261" i="13"/>
  <c r="H260" i="13"/>
  <c r="H259" i="13"/>
  <c r="H258" i="13"/>
  <c r="H257" i="13"/>
  <c r="H256" i="13"/>
  <c r="H255" i="13"/>
  <c r="H254" i="13"/>
  <c r="H253" i="13"/>
  <c r="H252" i="13"/>
  <c r="H251" i="13"/>
  <c r="H250" i="13"/>
  <c r="H249" i="13"/>
  <c r="H248" i="13"/>
  <c r="H247" i="13"/>
  <c r="H246" i="13"/>
  <c r="H245" i="13"/>
  <c r="H244" i="13"/>
  <c r="H243" i="13"/>
  <c r="H242" i="13"/>
  <c r="H241" i="13"/>
  <c r="H240" i="13"/>
  <c r="H239" i="13"/>
  <c r="H238" i="13"/>
  <c r="H237" i="13"/>
  <c r="H236" i="13"/>
  <c r="H235" i="13"/>
  <c r="H234" i="13"/>
  <c r="H233" i="13"/>
  <c r="H232" i="13"/>
  <c r="H231" i="13"/>
  <c r="H230" i="13"/>
  <c r="H229" i="13"/>
  <c r="H228" i="13"/>
  <c r="H227" i="13"/>
  <c r="H226" i="13"/>
  <c r="H225" i="13"/>
  <c r="H224" i="13"/>
  <c r="H223" i="13"/>
  <c r="H222" i="13"/>
  <c r="H221" i="13"/>
  <c r="H220" i="13"/>
  <c r="H219" i="13"/>
  <c r="H218" i="13"/>
  <c r="H217" i="13"/>
  <c r="H216" i="13"/>
  <c r="H215" i="13"/>
  <c r="H214" i="13"/>
  <c r="H213" i="13"/>
  <c r="H212" i="13"/>
  <c r="H211" i="13"/>
  <c r="H210" i="13"/>
  <c r="H209" i="13"/>
  <c r="H208" i="13"/>
  <c r="H207" i="13"/>
  <c r="H206" i="13"/>
  <c r="H205" i="13"/>
  <c r="H204" i="13"/>
  <c r="H203" i="13"/>
  <c r="H202" i="13"/>
  <c r="H201" i="13"/>
  <c r="H200" i="13"/>
  <c r="H199" i="13"/>
  <c r="H198" i="13"/>
  <c r="H197" i="13"/>
  <c r="H196" i="13"/>
  <c r="H195" i="13"/>
  <c r="H194" i="13"/>
  <c r="H193" i="13"/>
  <c r="H192" i="13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H174" i="13"/>
  <c r="H173" i="13"/>
  <c r="H172" i="13"/>
  <c r="H171" i="13"/>
  <c r="H170" i="13"/>
  <c r="H169" i="13"/>
  <c r="H168" i="13"/>
  <c r="H167" i="13"/>
  <c r="H166" i="13"/>
  <c r="H165" i="13"/>
  <c r="H164" i="13"/>
  <c r="H163" i="13"/>
  <c r="H162" i="13"/>
  <c r="H161" i="13"/>
  <c r="H160" i="13"/>
  <c r="H159" i="13"/>
  <c r="H158" i="13"/>
  <c r="H157" i="13"/>
  <c r="H156" i="13"/>
  <c r="H155" i="13"/>
  <c r="H154" i="13"/>
  <c r="H153" i="13"/>
  <c r="H152" i="13"/>
  <c r="H151" i="13"/>
  <c r="H150" i="13"/>
  <c r="H149" i="13"/>
  <c r="H148" i="13"/>
  <c r="H147" i="13"/>
  <c r="H146" i="13"/>
  <c r="H145" i="13"/>
  <c r="H144" i="13"/>
  <c r="H143" i="13"/>
  <c r="H142" i="13"/>
  <c r="H141" i="13"/>
  <c r="H140" i="13"/>
  <c r="H139" i="13"/>
  <c r="H138" i="13"/>
  <c r="H137" i="13"/>
  <c r="H136" i="13"/>
  <c r="H135" i="13"/>
  <c r="H134" i="13"/>
  <c r="H133" i="13"/>
  <c r="H132" i="13"/>
  <c r="H131" i="13"/>
  <c r="H130" i="13"/>
  <c r="H129" i="13"/>
  <c r="H128" i="13"/>
  <c r="H127" i="13"/>
  <c r="H126" i="13"/>
  <c r="H125" i="13"/>
  <c r="H124" i="13"/>
  <c r="H123" i="13"/>
  <c r="H122" i="13"/>
  <c r="H121" i="13"/>
  <c r="H120" i="13"/>
  <c r="H119" i="13"/>
  <c r="H118" i="13"/>
  <c r="H117" i="13"/>
  <c r="H116" i="13"/>
  <c r="H115" i="13"/>
  <c r="H114" i="13"/>
  <c r="H113" i="13"/>
  <c r="H112" i="13"/>
  <c r="H111" i="13"/>
  <c r="H110" i="13"/>
  <c r="H109" i="13"/>
  <c r="H108" i="13"/>
  <c r="H107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H5" i="13"/>
  <c r="H4" i="13"/>
  <c r="H3" i="13"/>
  <c r="H2" i="13"/>
  <c r="N21" i="13"/>
  <c r="N20" i="13"/>
  <c r="N19" i="13"/>
  <c r="P17" i="13"/>
  <c r="P16" i="13"/>
  <c r="P15" i="13"/>
  <c r="P12" i="13"/>
  <c r="P11" i="13"/>
  <c r="P10" i="13"/>
  <c r="P9" i="13"/>
  <c r="P7" i="13"/>
  <c r="P6" i="13"/>
  <c r="P5" i="13"/>
  <c r="P4" i="13"/>
  <c r="J759" i="13"/>
  <c r="K759" i="13" s="1"/>
  <c r="J1009" i="13"/>
  <c r="K1009" i="13" s="1"/>
  <c r="J201" i="13"/>
  <c r="K201" i="13" s="1"/>
  <c r="J517" i="13"/>
  <c r="K517" i="13" s="1"/>
  <c r="J588" i="13"/>
  <c r="K588" i="13" s="1"/>
  <c r="J23" i="13"/>
  <c r="K23" i="13" s="1"/>
  <c r="J399" i="13"/>
  <c r="K399" i="13" s="1"/>
  <c r="J1018" i="13"/>
  <c r="K1018" i="13" s="1"/>
  <c r="J135" i="13"/>
  <c r="K135" i="13" s="1"/>
  <c r="J1116" i="13"/>
  <c r="K1116" i="13" s="1"/>
  <c r="J688" i="13"/>
  <c r="K688" i="13" s="1"/>
  <c r="J444" i="13"/>
  <c r="K444" i="13" s="1"/>
  <c r="J393" i="13"/>
  <c r="K393" i="13" s="1"/>
  <c r="J995" i="13"/>
  <c r="K995" i="13" s="1"/>
  <c r="J84" i="13"/>
  <c r="K84" i="13" s="1"/>
  <c r="J133" i="13"/>
  <c r="K133" i="13" s="1"/>
  <c r="J954" i="13"/>
  <c r="K954" i="13" s="1"/>
  <c r="J582" i="13"/>
  <c r="K582" i="13" s="1"/>
  <c r="J971" i="13"/>
  <c r="K971" i="13" s="1"/>
  <c r="J105" i="13"/>
  <c r="K105" i="13" s="1"/>
  <c r="J2" i="13"/>
  <c r="K2" i="13" s="1"/>
  <c r="J1275" i="13"/>
  <c r="K1275" i="13" s="1"/>
  <c r="J825" i="13"/>
  <c r="K825" i="13" s="1"/>
  <c r="J1152" i="13"/>
  <c r="K1152" i="13" s="1"/>
  <c r="J310" i="13"/>
  <c r="K310" i="13" s="1"/>
  <c r="J36" i="13"/>
  <c r="K36" i="13" s="1"/>
  <c r="J953" i="13"/>
  <c r="K953" i="13" s="1"/>
  <c r="J970" i="13"/>
  <c r="K970" i="13" s="1"/>
  <c r="J501" i="13"/>
  <c r="K501" i="13" s="1"/>
  <c r="J669" i="13"/>
  <c r="K669" i="13" s="1"/>
  <c r="J839" i="13"/>
  <c r="K839" i="13" s="1"/>
  <c r="J1236" i="13"/>
  <c r="K1236" i="13" s="1"/>
  <c r="J874" i="13"/>
  <c r="K874" i="13" s="1"/>
  <c r="J1091" i="13"/>
  <c r="K1091" i="13" s="1"/>
  <c r="J869" i="13"/>
  <c r="K869" i="13" s="1"/>
  <c r="J1271" i="13"/>
  <c r="K1271" i="13" s="1"/>
  <c r="J603" i="13"/>
  <c r="K603" i="13" s="1"/>
  <c r="J652" i="13"/>
  <c r="K652" i="13" s="1"/>
  <c r="J1016" i="13"/>
  <c r="K1016" i="13" s="1"/>
  <c r="J901" i="13"/>
  <c r="K901" i="13" s="1"/>
  <c r="J957" i="13"/>
  <c r="K957" i="13" s="1"/>
  <c r="J983" i="13"/>
  <c r="K983" i="13" s="1"/>
  <c r="J1229" i="13"/>
  <c r="K1229" i="13" s="1"/>
  <c r="J1059" i="13"/>
  <c r="K1059" i="13" s="1"/>
  <c r="J1015" i="13"/>
  <c r="K1015" i="13" s="1"/>
  <c r="J1173" i="13"/>
  <c r="K1173" i="13" s="1"/>
  <c r="J301" i="13"/>
  <c r="K301" i="13" s="1"/>
  <c r="J1299" i="13"/>
  <c r="K1299" i="13" s="1"/>
  <c r="J331" i="13"/>
  <c r="K331" i="13" s="1"/>
  <c r="J118" i="13"/>
  <c r="K118" i="13" s="1"/>
  <c r="J998" i="13"/>
  <c r="K998" i="13" s="1"/>
  <c r="J1333" i="13"/>
  <c r="K1333" i="13" s="1"/>
  <c r="J1104" i="13"/>
  <c r="K1104" i="13" s="1"/>
  <c r="J228" i="13"/>
  <c r="K228" i="13" s="1"/>
  <c r="J687" i="13"/>
  <c r="K687" i="13" s="1"/>
  <c r="J1251" i="13"/>
  <c r="K1251" i="13" s="1"/>
  <c r="J887" i="13"/>
  <c r="K887" i="13" s="1"/>
  <c r="J412" i="13"/>
  <c r="K412" i="13" s="1"/>
  <c r="J941" i="13"/>
  <c r="K941" i="13" s="1"/>
  <c r="J699" i="13"/>
  <c r="K699" i="13" s="1"/>
  <c r="J722" i="13"/>
  <c r="K722" i="13" s="1"/>
  <c r="J651" i="13"/>
  <c r="K651" i="13" s="1"/>
  <c r="J1142" i="13"/>
  <c r="K1142" i="13" s="1"/>
  <c r="J928" i="13"/>
  <c r="K928" i="13" s="1"/>
  <c r="J888" i="13"/>
  <c r="K888" i="13" s="1"/>
  <c r="J1032" i="13"/>
  <c r="K1032" i="13" s="1"/>
  <c r="J322" i="13"/>
  <c r="K322" i="13" s="1"/>
  <c r="J363" i="13"/>
  <c r="K363" i="13" s="1"/>
  <c r="J898" i="13"/>
  <c r="K898" i="13" s="1"/>
  <c r="J414" i="13"/>
  <c r="K414" i="13" s="1"/>
  <c r="J581" i="13"/>
  <c r="K581" i="13" s="1"/>
  <c r="J629" i="13"/>
  <c r="K629" i="13" s="1"/>
  <c r="J1138" i="13"/>
  <c r="K1138" i="13" s="1"/>
  <c r="J406" i="13"/>
  <c r="K406" i="13" s="1"/>
  <c r="J705" i="13"/>
  <c r="K705" i="13" s="1"/>
  <c r="J842" i="13"/>
  <c r="K842" i="13" s="1"/>
  <c r="J182" i="13"/>
  <c r="K182" i="13" s="1"/>
  <c r="J1277" i="13"/>
  <c r="K1277" i="13" s="1"/>
  <c r="J1179" i="13"/>
  <c r="K1179" i="13" s="1"/>
  <c r="J164" i="13"/>
  <c r="K164" i="13" s="1"/>
  <c r="J886" i="13"/>
  <c r="K886" i="13" s="1"/>
  <c r="J225" i="13"/>
  <c r="K225" i="13" s="1"/>
  <c r="J160" i="13"/>
  <c r="K160" i="13" s="1"/>
  <c r="J873" i="13"/>
  <c r="K873" i="13" s="1"/>
  <c r="J749" i="13"/>
  <c r="K749" i="13" s="1"/>
  <c r="J909" i="13"/>
  <c r="K909" i="13" s="1"/>
  <c r="J1305" i="13"/>
  <c r="K1305" i="13" s="1"/>
  <c r="J709" i="13"/>
  <c r="K709" i="13" s="1"/>
  <c r="J385" i="13"/>
  <c r="K385" i="13" s="1"/>
  <c r="J100" i="13"/>
  <c r="K100" i="13" s="1"/>
  <c r="J741" i="13"/>
  <c r="K741" i="13" s="1"/>
  <c r="J1020" i="13"/>
  <c r="K1020" i="13" s="1"/>
  <c r="J1108" i="13"/>
  <c r="K1108" i="13" s="1"/>
  <c r="J411" i="13"/>
  <c r="K411" i="13" s="1"/>
  <c r="J427" i="13"/>
  <c r="K427" i="13" s="1"/>
  <c r="J1266" i="13"/>
  <c r="K1266" i="13" s="1"/>
  <c r="J188" i="13"/>
  <c r="K188" i="13" s="1"/>
  <c r="J51" i="13"/>
  <c r="K51" i="13" s="1"/>
  <c r="J47" i="13"/>
  <c r="K47" i="13" s="1"/>
  <c r="J1200" i="13"/>
  <c r="K1200" i="13" s="1"/>
  <c r="J834" i="13"/>
  <c r="K834" i="13" s="1"/>
  <c r="J1250" i="13"/>
  <c r="K1250" i="13" s="1"/>
  <c r="J580" i="13"/>
  <c r="K580" i="13" s="1"/>
  <c r="J868" i="13"/>
  <c r="K868" i="13" s="1"/>
  <c r="J1167" i="13"/>
  <c r="K1167" i="13" s="1"/>
  <c r="J1090" i="13"/>
  <c r="K1090" i="13" s="1"/>
  <c r="J1237" i="13"/>
  <c r="K1237" i="13" s="1"/>
  <c r="J321" i="13"/>
  <c r="K321" i="13" s="1"/>
  <c r="J657" i="13"/>
  <c r="K657" i="13" s="1"/>
  <c r="J324" i="13"/>
  <c r="K324" i="13" s="1"/>
  <c r="J178" i="13"/>
  <c r="K178" i="13" s="1"/>
  <c r="J1339" i="13"/>
  <c r="K1339" i="13" s="1"/>
  <c r="J99" i="13"/>
  <c r="K99" i="13" s="1"/>
  <c r="J1129" i="13"/>
  <c r="K1129" i="13" s="1"/>
  <c r="J1097" i="13"/>
  <c r="K1097" i="13" s="1"/>
  <c r="J1046" i="13"/>
  <c r="K1046" i="13" s="1"/>
  <c r="J1072" i="13"/>
  <c r="K1072" i="13" s="1"/>
  <c r="J1231" i="13"/>
  <c r="K1231" i="13" s="1"/>
  <c r="J664" i="13"/>
  <c r="K664" i="13" s="1"/>
  <c r="J315" i="13"/>
  <c r="K315" i="13" s="1"/>
  <c r="J176" i="13"/>
  <c r="K176" i="13" s="1"/>
  <c r="J1065" i="13"/>
  <c r="K1065" i="13" s="1"/>
  <c r="J124" i="13"/>
  <c r="K124" i="13" s="1"/>
  <c r="J565" i="13"/>
  <c r="K565" i="13" s="1"/>
  <c r="J413" i="13"/>
  <c r="K413" i="13" s="1"/>
  <c r="J1258" i="13"/>
  <c r="K1258" i="13" s="1"/>
  <c r="J355" i="13"/>
  <c r="K355" i="13" s="1"/>
  <c r="J602" i="13"/>
  <c r="K602" i="13" s="1"/>
  <c r="J181" i="13"/>
  <c r="K181" i="13" s="1"/>
  <c r="J1031" i="13"/>
  <c r="K1031" i="13" s="1"/>
  <c r="J398" i="13"/>
  <c r="K398" i="13" s="1"/>
  <c r="J308" i="13"/>
  <c r="K308" i="13" s="1"/>
  <c r="J1328" i="13"/>
  <c r="K1328" i="13" s="1"/>
  <c r="J910" i="13"/>
  <c r="K910" i="13" s="1"/>
  <c r="J499" i="13"/>
  <c r="K499" i="13" s="1"/>
  <c r="J507" i="13"/>
  <c r="K507" i="13" s="1"/>
  <c r="J82" i="13"/>
  <c r="K82" i="13" s="1"/>
  <c r="J1103" i="13"/>
  <c r="K1103" i="13" s="1"/>
  <c r="J1008" i="13"/>
  <c r="K1008" i="13" s="1"/>
  <c r="J747" i="13"/>
  <c r="K747" i="13" s="1"/>
  <c r="J386" i="13"/>
  <c r="K386" i="13" s="1"/>
  <c r="J691" i="13"/>
  <c r="K691" i="13" s="1"/>
  <c r="J856" i="13"/>
  <c r="K856" i="13" s="1"/>
  <c r="J1247" i="13"/>
  <c r="K1247" i="13" s="1"/>
  <c r="J217" i="13"/>
  <c r="K217" i="13" s="1"/>
  <c r="J484" i="13"/>
  <c r="K484" i="13" s="1"/>
  <c r="J1246" i="13"/>
  <c r="K1246" i="13" s="1"/>
  <c r="J459" i="13"/>
  <c r="K459" i="13" s="1"/>
  <c r="J851" i="13"/>
  <c r="K851" i="13" s="1"/>
  <c r="J1049" i="13"/>
  <c r="K1049" i="13" s="1"/>
  <c r="J465" i="13"/>
  <c r="K465" i="13" s="1"/>
  <c r="J272" i="13"/>
  <c r="K272" i="13" s="1"/>
  <c r="J1157" i="13"/>
  <c r="K1157" i="13" s="1"/>
  <c r="J812" i="13"/>
  <c r="K812" i="13" s="1"/>
  <c r="J908" i="13"/>
  <c r="K908" i="13" s="1"/>
  <c r="J658" i="13"/>
  <c r="K658" i="13" s="1"/>
  <c r="J698" i="13"/>
  <c r="K698" i="13" s="1"/>
  <c r="J63" i="13"/>
  <c r="K63" i="13" s="1"/>
  <c r="J713" i="13"/>
  <c r="K713" i="13" s="1"/>
  <c r="J304" i="13"/>
  <c r="K304" i="13" s="1"/>
  <c r="J902" i="13"/>
  <c r="K902" i="13" s="1"/>
  <c r="J1119" i="13"/>
  <c r="K1119" i="13" s="1"/>
  <c r="J925" i="13"/>
  <c r="K925" i="13" s="1"/>
  <c r="J506" i="13"/>
  <c r="K506" i="13" s="1"/>
  <c r="J753" i="13"/>
  <c r="K753" i="13" s="1"/>
  <c r="J49" i="13"/>
  <c r="K49" i="13" s="1"/>
  <c r="J943" i="13"/>
  <c r="K943" i="13" s="1"/>
  <c r="J907" i="13"/>
  <c r="K907" i="13" s="1"/>
  <c r="J349" i="13"/>
  <c r="K349" i="13" s="1"/>
  <c r="J295" i="13"/>
  <c r="K295" i="13" s="1"/>
  <c r="J1093" i="13"/>
  <c r="K1093" i="13" s="1"/>
  <c r="J83" i="13"/>
  <c r="K83" i="13" s="1"/>
  <c r="J982" i="13"/>
  <c r="K982" i="13" s="1"/>
  <c r="J824" i="13"/>
  <c r="K824" i="13" s="1"/>
  <c r="J833" i="13"/>
  <c r="K833" i="13" s="1"/>
  <c r="J132" i="13"/>
  <c r="K132" i="13" s="1"/>
  <c r="J46" i="13"/>
  <c r="K46" i="13" s="1"/>
  <c r="J317" i="13"/>
  <c r="K317" i="13" s="1"/>
  <c r="J66" i="13"/>
  <c r="K66" i="13" s="1"/>
  <c r="J625" i="13"/>
  <c r="K625" i="13" s="1"/>
  <c r="J1178" i="13"/>
  <c r="K1178" i="13" s="1"/>
  <c r="J19" i="13"/>
  <c r="K19" i="13" s="1"/>
  <c r="J1227" i="13"/>
  <c r="K1227" i="13" s="1"/>
  <c r="J855" i="13"/>
  <c r="K855" i="13" s="1"/>
  <c r="J257" i="13"/>
  <c r="K257" i="13" s="1"/>
  <c r="J473" i="13"/>
  <c r="K473" i="13" s="1"/>
  <c r="J221" i="13"/>
  <c r="K221" i="13" s="1"/>
  <c r="J656" i="13"/>
  <c r="K656" i="13" s="1"/>
  <c r="J354" i="13"/>
  <c r="K354" i="13" s="1"/>
  <c r="J1255" i="13"/>
  <c r="K1255" i="13" s="1"/>
  <c r="J516" i="13"/>
  <c r="K516" i="13" s="1"/>
  <c r="J446" i="13"/>
  <c r="K446" i="13" s="1"/>
  <c r="J458" i="13"/>
  <c r="K458" i="13" s="1"/>
  <c r="J498" i="13"/>
  <c r="K498" i="13" s="1"/>
  <c r="J486" i="13"/>
  <c r="K486" i="13" s="1"/>
  <c r="J1075" i="13"/>
  <c r="K1075" i="13" s="1"/>
  <c r="J469" i="13"/>
  <c r="K469" i="13" s="1"/>
  <c r="J185" i="13"/>
  <c r="K185" i="13" s="1"/>
  <c r="J475" i="13"/>
  <c r="K475" i="13" s="1"/>
  <c r="J660" i="13"/>
  <c r="K660" i="13" s="1"/>
  <c r="J1220" i="13"/>
  <c r="K1220" i="13" s="1"/>
  <c r="J1067" i="13"/>
  <c r="K1067" i="13" s="1"/>
  <c r="J838" i="13"/>
  <c r="K838" i="13" s="1"/>
  <c r="J369" i="13"/>
  <c r="K369" i="13" s="1"/>
  <c r="J1324" i="13"/>
  <c r="K1324" i="13" s="1"/>
  <c r="J86" i="13"/>
  <c r="K86" i="13" s="1"/>
  <c r="J16" i="13"/>
  <c r="K16" i="13" s="1"/>
  <c r="J1131" i="13"/>
  <c r="K1131" i="13" s="1"/>
  <c r="J1316" i="13"/>
  <c r="K1316" i="13" s="1"/>
  <c r="J445" i="13"/>
  <c r="K445" i="13" s="1"/>
  <c r="J248" i="13"/>
  <c r="K248" i="13" s="1"/>
  <c r="J704" i="13"/>
  <c r="K704" i="13" s="1"/>
  <c r="J1064" i="13"/>
  <c r="K1064" i="13" s="1"/>
  <c r="J37" i="13"/>
  <c r="K37" i="13" s="1"/>
  <c r="J483" i="13"/>
  <c r="K483" i="13" s="1"/>
  <c r="J197" i="13"/>
  <c r="K197" i="13" s="1"/>
  <c r="J144" i="13"/>
  <c r="K144" i="13" s="1"/>
  <c r="J551" i="13"/>
  <c r="K551" i="13" s="1"/>
  <c r="J1298" i="13"/>
  <c r="K1298" i="13" s="1"/>
  <c r="J262" i="13"/>
  <c r="K262" i="13" s="1"/>
  <c r="J410" i="13"/>
  <c r="K410" i="13" s="1"/>
  <c r="J728" i="13"/>
  <c r="K728" i="13" s="1"/>
  <c r="J467" i="13"/>
  <c r="K467" i="13" s="1"/>
  <c r="J1095" i="13"/>
  <c r="K1095" i="13" s="1"/>
  <c r="J969" i="13"/>
  <c r="K969" i="13" s="1"/>
  <c r="J999" i="13"/>
  <c r="K999" i="13" s="1"/>
  <c r="J137" i="13"/>
  <c r="K137" i="13" s="1"/>
  <c r="J497" i="13"/>
  <c r="K497" i="13" s="1"/>
  <c r="J1279" i="13"/>
  <c r="K1279" i="13" s="1"/>
  <c r="J693" i="13"/>
  <c r="K693" i="13" s="1"/>
  <c r="J973" i="13"/>
  <c r="K973" i="13" s="1"/>
  <c r="J697" i="13"/>
  <c r="K697" i="13" s="1"/>
  <c r="J566" i="13"/>
  <c r="K566" i="13" s="1"/>
  <c r="J716" i="13"/>
  <c r="K716" i="13" s="1"/>
  <c r="J240" i="13"/>
  <c r="K240" i="13" s="1"/>
  <c r="J130" i="13"/>
  <c r="K130" i="13" s="1"/>
  <c r="J797" i="13"/>
  <c r="K797" i="13" s="1"/>
  <c r="J1311" i="13"/>
  <c r="K1311" i="13" s="1"/>
  <c r="J357" i="13"/>
  <c r="K357" i="13" s="1"/>
  <c r="J601" i="13"/>
  <c r="K601" i="13" s="1"/>
  <c r="J372" i="13"/>
  <c r="K372" i="13" s="1"/>
  <c r="J300" i="13"/>
  <c r="K300" i="13" s="1"/>
  <c r="J558" i="13"/>
  <c r="K558" i="13" s="1"/>
  <c r="J378" i="13"/>
  <c r="K378" i="13" s="1"/>
  <c r="J650" i="13"/>
  <c r="K650" i="13" s="1"/>
  <c r="J461" i="13"/>
  <c r="K461" i="13" s="1"/>
  <c r="J708" i="13"/>
  <c r="K708" i="13" s="1"/>
  <c r="J234" i="13"/>
  <c r="K234" i="13" s="1"/>
  <c r="J1228" i="13"/>
  <c r="K1228" i="13" s="1"/>
  <c r="J5" i="13"/>
  <c r="K5" i="13" s="1"/>
  <c r="J541" i="13"/>
  <c r="K541" i="13" s="1"/>
  <c r="J771" i="13"/>
  <c r="K771" i="13" s="1"/>
  <c r="J1325" i="13"/>
  <c r="K1325" i="13" s="1"/>
  <c r="J646" i="13"/>
  <c r="K646" i="13" s="1"/>
  <c r="J543" i="13"/>
  <c r="K543" i="13" s="1"/>
  <c r="J1297" i="13"/>
  <c r="K1297" i="13" s="1"/>
  <c r="J866" i="13"/>
  <c r="K866" i="13" s="1"/>
  <c r="J1238" i="13"/>
  <c r="K1238" i="13" s="1"/>
  <c r="J382" i="13"/>
  <c r="K382" i="13" s="1"/>
  <c r="J533" i="13"/>
  <c r="K533" i="13" s="1"/>
  <c r="J989" i="13"/>
  <c r="K989" i="13" s="1"/>
  <c r="J514" i="13"/>
  <c r="K514" i="13" s="1"/>
  <c r="J733" i="13"/>
  <c r="K733" i="13" s="1"/>
  <c r="J1323" i="13"/>
  <c r="K1323" i="13" s="1"/>
  <c r="J782" i="13"/>
  <c r="K782" i="13" s="1"/>
  <c r="J564" i="13"/>
  <c r="K564" i="13" s="1"/>
  <c r="J549" i="13"/>
  <c r="K549" i="13" s="1"/>
  <c r="J184" i="13"/>
  <c r="K184" i="13" s="1"/>
  <c r="J519" i="13"/>
  <c r="K519" i="13" s="1"/>
  <c r="J1249" i="13"/>
  <c r="K1249" i="13" s="1"/>
  <c r="J40" i="13"/>
  <c r="K40" i="13" s="1"/>
  <c r="J175" i="13"/>
  <c r="K175" i="13" s="1"/>
  <c r="J1045" i="13"/>
  <c r="K1045" i="13" s="1"/>
  <c r="J1025" i="13"/>
  <c r="K1025" i="13" s="1"/>
  <c r="J808" i="13"/>
  <c r="K808" i="13" s="1"/>
  <c r="J65" i="13"/>
  <c r="K65" i="13" s="1"/>
  <c r="J852" i="13"/>
  <c r="K852" i="13" s="1"/>
  <c r="J513" i="13"/>
  <c r="K513" i="13" s="1"/>
  <c r="J368" i="13"/>
  <c r="K368" i="13" s="1"/>
  <c r="J115" i="13"/>
  <c r="K115" i="13" s="1"/>
  <c r="J526" i="13"/>
  <c r="K526" i="13" s="1"/>
  <c r="J777" i="13"/>
  <c r="K777" i="13" s="1"/>
  <c r="J885" i="13"/>
  <c r="K885" i="13" s="1"/>
  <c r="J1257" i="13"/>
  <c r="K1257" i="13" s="1"/>
  <c r="J715" i="13"/>
  <c r="K715" i="13" s="1"/>
  <c r="J707" i="13"/>
  <c r="K707" i="13" s="1"/>
  <c r="J963" i="13"/>
  <c r="K963" i="13" s="1"/>
  <c r="J194" i="13"/>
  <c r="K194" i="13" s="1"/>
  <c r="J589" i="13"/>
  <c r="K589" i="13" s="1"/>
  <c r="J1216" i="13"/>
  <c r="K1216" i="13" s="1"/>
  <c r="J3" i="13"/>
  <c r="K3" i="13" s="1"/>
  <c r="J1063" i="13"/>
  <c r="K1063" i="13" s="1"/>
  <c r="J1083" i="13"/>
  <c r="K1083" i="13" s="1"/>
  <c r="J289" i="13"/>
  <c r="K289" i="13" s="1"/>
  <c r="J1007" i="13"/>
  <c r="K1007" i="13" s="1"/>
  <c r="J619" i="13"/>
  <c r="K619" i="13" s="1"/>
  <c r="J1181" i="13"/>
  <c r="K1181" i="13" s="1"/>
  <c r="J849" i="13"/>
  <c r="K849" i="13" s="1"/>
  <c r="J919" i="13"/>
  <c r="K919" i="13" s="1"/>
  <c r="J781" i="13"/>
  <c r="K781" i="13" s="1"/>
  <c r="J645" i="13"/>
  <c r="K645" i="13" s="1"/>
  <c r="J183" i="13"/>
  <c r="K183" i="13" s="1"/>
  <c r="J1182" i="13"/>
  <c r="K1182" i="13" s="1"/>
  <c r="J139" i="13"/>
  <c r="K139" i="13" s="1"/>
  <c r="J1254" i="13"/>
  <c r="K1254" i="13" s="1"/>
  <c r="J854" i="13"/>
  <c r="K854" i="13" s="1"/>
  <c r="J294" i="13"/>
  <c r="K294" i="13" s="1"/>
  <c r="J1151" i="13"/>
  <c r="K1151" i="13" s="1"/>
  <c r="J1332" i="13"/>
  <c r="K1332" i="13" s="1"/>
  <c r="J538" i="13"/>
  <c r="K538" i="13" s="1"/>
  <c r="J1315" i="13"/>
  <c r="K1315" i="13" s="1"/>
  <c r="J988" i="13"/>
  <c r="K988" i="13" s="1"/>
  <c r="J314" i="13"/>
  <c r="K314" i="13" s="1"/>
  <c r="J18" i="13"/>
  <c r="K18" i="13" s="1"/>
  <c r="J1166" i="13"/>
  <c r="K1166" i="13" s="1"/>
  <c r="J239" i="13"/>
  <c r="K239" i="13" s="1"/>
  <c r="J585" i="13"/>
  <c r="K585" i="13" s="1"/>
  <c r="J187" i="13"/>
  <c r="K187" i="13" s="1"/>
  <c r="J464" i="13"/>
  <c r="K464" i="13" s="1"/>
  <c r="J256" i="13"/>
  <c r="K256" i="13" s="1"/>
  <c r="J341" i="13"/>
  <c r="K341" i="13" s="1"/>
  <c r="J1089" i="13"/>
  <c r="K1089" i="13" s="1"/>
  <c r="J1036" i="13"/>
  <c r="K1036" i="13" s="1"/>
  <c r="J893" i="13"/>
  <c r="K893" i="13" s="1"/>
  <c r="J496" i="13"/>
  <c r="K496" i="13" s="1"/>
  <c r="J409" i="13"/>
  <c r="K409" i="13" s="1"/>
  <c r="J1290" i="13"/>
  <c r="K1290" i="13" s="1"/>
  <c r="J1194" i="13"/>
  <c r="K1194" i="13" s="1"/>
  <c r="J871" i="13"/>
  <c r="K871" i="13" s="1"/>
  <c r="J1071" i="13"/>
  <c r="K1071" i="13" s="1"/>
  <c r="J832" i="13"/>
  <c r="K832" i="13" s="1"/>
  <c r="J752" i="13"/>
  <c r="K752" i="13" s="1"/>
  <c r="J532" i="13"/>
  <c r="K532" i="13" s="1"/>
  <c r="J1309" i="13"/>
  <c r="K1309" i="13" s="1"/>
  <c r="J732" i="13"/>
  <c r="K732" i="13" s="1"/>
  <c r="J1006" i="13"/>
  <c r="K1006" i="13" s="1"/>
  <c r="J460" i="13"/>
  <c r="K460" i="13" s="1"/>
  <c r="J1184" i="13"/>
  <c r="K1184" i="13" s="1"/>
  <c r="J938" i="13"/>
  <c r="K938" i="13" s="1"/>
  <c r="J229" i="13"/>
  <c r="K229" i="13" s="1"/>
  <c r="J200" i="13"/>
  <c r="K200" i="13" s="1"/>
  <c r="J353" i="13"/>
  <c r="K353" i="13" s="1"/>
  <c r="J1169" i="13"/>
  <c r="K1169" i="13" s="1"/>
  <c r="J1295" i="13"/>
  <c r="K1295" i="13" s="1"/>
  <c r="J828" i="13"/>
  <c r="K828" i="13" s="1"/>
  <c r="J537" i="13"/>
  <c r="K537" i="13" s="1"/>
  <c r="J865" i="13"/>
  <c r="K865" i="13" s="1"/>
  <c r="J1304" i="13"/>
  <c r="K1304" i="13" s="1"/>
  <c r="J1276" i="13"/>
  <c r="K1276" i="13" s="1"/>
  <c r="J313" i="13"/>
  <c r="K313" i="13" s="1"/>
  <c r="J884" i="13"/>
  <c r="K884" i="13" s="1"/>
  <c r="J683" i="13"/>
  <c r="K683" i="13" s="1"/>
  <c r="J1005" i="13"/>
  <c r="K1005" i="13" s="1"/>
  <c r="J682" i="13"/>
  <c r="K682" i="13" s="1"/>
  <c r="J624" i="13"/>
  <c r="K624" i="13" s="1"/>
  <c r="J997" i="13"/>
  <c r="K997" i="13" s="1"/>
  <c r="J1264" i="13"/>
  <c r="K1264" i="13" s="1"/>
  <c r="J1035" i="13"/>
  <c r="K1035" i="13" s="1"/>
  <c r="J702" i="13"/>
  <c r="K702" i="13" s="1"/>
  <c r="J97" i="13"/>
  <c r="K97" i="13" s="1"/>
  <c r="J757" i="13"/>
  <c r="K757" i="13" s="1"/>
  <c r="J95" i="13"/>
  <c r="K95" i="13" s="1"/>
  <c r="J1192" i="13"/>
  <c r="K1192" i="13" s="1"/>
  <c r="J280" i="13"/>
  <c r="K280" i="13" s="1"/>
  <c r="J77" i="13"/>
  <c r="K77" i="13" s="1"/>
  <c r="J1289" i="13"/>
  <c r="K1289" i="13" s="1"/>
  <c r="J1156" i="13"/>
  <c r="K1156" i="13" s="1"/>
  <c r="J836" i="13"/>
  <c r="K836" i="13" s="1"/>
  <c r="J330" i="13"/>
  <c r="K330" i="13" s="1"/>
  <c r="J1014" i="13"/>
  <c r="K1014" i="13" s="1"/>
  <c r="J1042" i="13"/>
  <c r="K1042" i="13" s="1"/>
  <c r="J1081" i="13"/>
  <c r="K1081" i="13" s="1"/>
  <c r="J924" i="13"/>
  <c r="K924" i="13" s="1"/>
  <c r="J206" i="13"/>
  <c r="K206" i="13" s="1"/>
  <c r="J1080" i="13"/>
  <c r="K1080" i="13" s="1"/>
  <c r="J293" i="13"/>
  <c r="K293" i="13" s="1"/>
  <c r="J996" i="13"/>
  <c r="K996" i="13" s="1"/>
  <c r="J109" i="13"/>
  <c r="K109" i="13" s="1"/>
  <c r="J209" i="13"/>
  <c r="K209" i="13" s="1"/>
  <c r="J299" i="13"/>
  <c r="K299" i="13" s="1"/>
  <c r="J940" i="13"/>
  <c r="K940" i="13" s="1"/>
  <c r="J607" i="13"/>
  <c r="K607" i="13" s="1"/>
  <c r="J114" i="13"/>
  <c r="K114" i="13" s="1"/>
  <c r="J864" i="13"/>
  <c r="K864" i="13" s="1"/>
  <c r="J668" i="13"/>
  <c r="K668" i="13" s="1"/>
  <c r="J816" i="13"/>
  <c r="K816" i="13" s="1"/>
  <c r="J35" i="13"/>
  <c r="K35" i="13" s="1"/>
  <c r="J1322" i="13"/>
  <c r="K1322" i="13" s="1"/>
  <c r="J725" i="13"/>
  <c r="K725" i="13" s="1"/>
  <c r="J563" i="13"/>
  <c r="K563" i="13" s="1"/>
  <c r="J340" i="13"/>
  <c r="K340" i="13" s="1"/>
  <c r="J259" i="13"/>
  <c r="K259" i="13" s="1"/>
  <c r="J258" i="13"/>
  <c r="K258" i="13" s="1"/>
  <c r="J98" i="13"/>
  <c r="K98" i="13" s="1"/>
  <c r="J1203" i="13"/>
  <c r="K1203" i="13" s="1"/>
  <c r="J93" i="13"/>
  <c r="K93" i="13" s="1"/>
  <c r="J15" i="13"/>
  <c r="K15" i="13" s="1"/>
  <c r="J1172" i="13"/>
  <c r="K1172" i="13" s="1"/>
  <c r="J739" i="13"/>
  <c r="K739" i="13" s="1"/>
  <c r="J975" i="13"/>
  <c r="K975" i="13" s="1"/>
  <c r="J1115" i="13"/>
  <c r="K1115" i="13" s="1"/>
  <c r="J721" i="13"/>
  <c r="K721" i="13" s="1"/>
  <c r="J897" i="13"/>
  <c r="K897" i="13" s="1"/>
  <c r="J177" i="13"/>
  <c r="K177" i="13" s="1"/>
  <c r="J285" i="13"/>
  <c r="K285" i="13" s="1"/>
  <c r="J1004" i="13"/>
  <c r="K1004" i="13" s="1"/>
  <c r="J474" i="13"/>
  <c r="K474" i="13" s="1"/>
  <c r="J13" i="13"/>
  <c r="K13" i="13" s="1"/>
  <c r="J337" i="13"/>
  <c r="K337" i="13" s="1"/>
  <c r="J123" i="13"/>
  <c r="K123" i="13" s="1"/>
  <c r="J1291" i="13"/>
  <c r="K1291" i="13" s="1"/>
  <c r="J1164" i="13"/>
  <c r="K1164" i="13" s="1"/>
  <c r="J505" i="13"/>
  <c r="K505" i="13" s="1"/>
  <c r="J1174" i="13"/>
  <c r="K1174" i="13" s="1"/>
  <c r="J255" i="13"/>
  <c r="K255" i="13" s="1"/>
  <c r="J587" i="13"/>
  <c r="K587" i="13" s="1"/>
  <c r="J416" i="13"/>
  <c r="K416" i="13" s="1"/>
  <c r="J1066" i="13"/>
  <c r="K1066" i="13" s="1"/>
  <c r="J336" i="13"/>
  <c r="K336" i="13" s="1"/>
  <c r="J835" i="13"/>
  <c r="K835" i="13" s="1"/>
  <c r="J1191" i="13"/>
  <c r="K1191" i="13" s="1"/>
  <c r="J937" i="13"/>
  <c r="K937" i="13" s="1"/>
  <c r="J356" i="13"/>
  <c r="K356" i="13" s="1"/>
  <c r="J1088" i="13"/>
  <c r="K1088" i="13" s="1"/>
  <c r="J896" i="13"/>
  <c r="K896" i="13" s="1"/>
  <c r="J952" i="13"/>
  <c r="K952" i="13" s="1"/>
  <c r="J531" i="13"/>
  <c r="K531" i="13" s="1"/>
  <c r="J823" i="13"/>
  <c r="K823" i="13" s="1"/>
  <c r="J1092" i="13"/>
  <c r="K1092" i="13" s="1"/>
  <c r="J104" i="13"/>
  <c r="K104" i="13" s="1"/>
  <c r="J485" i="13"/>
  <c r="K485" i="13" s="1"/>
  <c r="J471" i="13"/>
  <c r="K471" i="13" s="1"/>
  <c r="J746" i="13"/>
  <c r="K746" i="13" s="1"/>
  <c r="J297" i="13"/>
  <c r="K297" i="13" s="1"/>
  <c r="J199" i="13"/>
  <c r="K199" i="13" s="1"/>
  <c r="J918" i="13"/>
  <c r="K918" i="13" s="1"/>
  <c r="J69" i="13"/>
  <c r="K69" i="13" s="1"/>
  <c r="J1215" i="13"/>
  <c r="K1215" i="13" s="1"/>
  <c r="J1214" i="13"/>
  <c r="K1214" i="13" s="1"/>
  <c r="J88" i="13"/>
  <c r="K88" i="13" s="1"/>
  <c r="J1030" i="13"/>
  <c r="K1030" i="13" s="1"/>
  <c r="J1294" i="13"/>
  <c r="K1294" i="13" s="1"/>
  <c r="J26" i="13"/>
  <c r="K26" i="13" s="1"/>
  <c r="J504" i="13"/>
  <c r="K504" i="13" s="1"/>
  <c r="J129" i="13"/>
  <c r="K129" i="13" s="1"/>
  <c r="J1126" i="13"/>
  <c r="K1126" i="13" s="1"/>
  <c r="J760" i="13"/>
  <c r="K760" i="13" s="1"/>
  <c r="J936" i="13"/>
  <c r="K936" i="13" s="1"/>
  <c r="J384" i="13"/>
  <c r="K384" i="13" s="1"/>
  <c r="J113" i="13"/>
  <c r="K113" i="13" s="1"/>
  <c r="J690" i="13"/>
  <c r="K690" i="13" s="1"/>
  <c r="J770" i="13"/>
  <c r="K770" i="13" s="1"/>
  <c r="J774" i="13"/>
  <c r="K774" i="13" s="1"/>
  <c r="J951" i="13"/>
  <c r="K951" i="13" s="1"/>
  <c r="J186" i="13"/>
  <c r="K186" i="13" s="1"/>
  <c r="J1226" i="13"/>
  <c r="K1226" i="13" s="1"/>
  <c r="J906" i="13"/>
  <c r="K906" i="13" s="1"/>
  <c r="J307" i="13"/>
  <c r="K307" i="13" s="1"/>
  <c r="J736" i="13"/>
  <c r="K736" i="13" s="1"/>
  <c r="J783" i="13"/>
  <c r="K783" i="13" s="1"/>
  <c r="J397" i="13"/>
  <c r="K397" i="13" s="1"/>
  <c r="J923" i="13"/>
  <c r="K923" i="13" s="1"/>
  <c r="J837" i="13"/>
  <c r="K837" i="13" s="1"/>
  <c r="J1235" i="13"/>
  <c r="K1235" i="13" s="1"/>
  <c r="J685" i="13"/>
  <c r="K685" i="13" s="1"/>
  <c r="J1074" i="13"/>
  <c r="K1074" i="13" s="1"/>
  <c r="J738" i="13"/>
  <c r="K738" i="13" s="1"/>
  <c r="J231" i="13"/>
  <c r="K231" i="13" s="1"/>
  <c r="J1107" i="13"/>
  <c r="K1107" i="13" s="1"/>
  <c r="J1150" i="13"/>
  <c r="K1150" i="13" s="1"/>
  <c r="J29" i="13"/>
  <c r="K29" i="13" s="1"/>
  <c r="J174" i="13"/>
  <c r="K174" i="13" s="1"/>
  <c r="J703" i="13"/>
  <c r="K703" i="13" s="1"/>
  <c r="J1037" i="13"/>
  <c r="K1037" i="13" s="1"/>
  <c r="J1303" i="13"/>
  <c r="K1303" i="13" s="1"/>
  <c r="J392" i="13"/>
  <c r="K392" i="13" s="1"/>
  <c r="J850" i="13"/>
  <c r="K850" i="13" s="1"/>
  <c r="J6" i="13"/>
  <c r="K6" i="13" s="1"/>
  <c r="J840" i="13"/>
  <c r="K840" i="13" s="1"/>
  <c r="J500" i="13"/>
  <c r="K500" i="13" s="1"/>
  <c r="J1118" i="13"/>
  <c r="K1118" i="13" s="1"/>
  <c r="J426" i="13"/>
  <c r="K426" i="13" s="1"/>
  <c r="J731" i="13"/>
  <c r="K731" i="13" s="1"/>
  <c r="J1136" i="13"/>
  <c r="K1136" i="13" s="1"/>
  <c r="J1140" i="13"/>
  <c r="K1140" i="13" s="1"/>
  <c r="J276" i="13"/>
  <c r="K276" i="13" s="1"/>
  <c r="J495" i="13"/>
  <c r="K495" i="13" s="1"/>
  <c r="J611" i="13"/>
  <c r="K611" i="13" s="1"/>
  <c r="J457" i="13"/>
  <c r="K457" i="13" s="1"/>
  <c r="J1121" i="13"/>
  <c r="K1121" i="13" s="1"/>
  <c r="J4" i="13"/>
  <c r="K4" i="13" s="1"/>
  <c r="J339" i="13"/>
  <c r="K339" i="13" s="1"/>
  <c r="J476" i="13"/>
  <c r="K476" i="13" s="1"/>
  <c r="J644" i="13"/>
  <c r="K644" i="13" s="1"/>
  <c r="J712" i="13"/>
  <c r="K712" i="13" s="1"/>
  <c r="J447" i="13"/>
  <c r="K447" i="13" s="1"/>
  <c r="J1082" i="13"/>
  <c r="K1082" i="13" s="1"/>
  <c r="J574" i="13"/>
  <c r="K574" i="13" s="1"/>
  <c r="J557" i="13"/>
  <c r="K557" i="13" s="1"/>
  <c r="J1162" i="13"/>
  <c r="K1162" i="13" s="1"/>
  <c r="J822" i="13"/>
  <c r="K822" i="13" s="1"/>
  <c r="J542" i="13"/>
  <c r="K542" i="13" s="1"/>
  <c r="J244" i="13"/>
  <c r="K244" i="13" s="1"/>
  <c r="J367" i="13"/>
  <c r="K367" i="13" s="1"/>
  <c r="J328" i="13"/>
  <c r="K328" i="13" s="1"/>
  <c r="J1135" i="13"/>
  <c r="K1135" i="13" s="1"/>
  <c r="J1002" i="13"/>
  <c r="K1002" i="13" s="1"/>
  <c r="J431" i="13"/>
  <c r="K431" i="13" s="1"/>
  <c r="J1234" i="13"/>
  <c r="K1234" i="13" s="1"/>
  <c r="J610" i="13"/>
  <c r="K610" i="13" s="1"/>
  <c r="J848" i="13"/>
  <c r="K848" i="13" s="1"/>
  <c r="J525" i="13"/>
  <c r="K525" i="13" s="1"/>
  <c r="J523" i="13"/>
  <c r="K523" i="13" s="1"/>
  <c r="J1102" i="13"/>
  <c r="K1102" i="13" s="1"/>
  <c r="J711" i="13"/>
  <c r="K711" i="13" s="1"/>
  <c r="J573" i="13"/>
  <c r="K573" i="13" s="1"/>
  <c r="J1329" i="13"/>
  <c r="K1329" i="13" s="1"/>
  <c r="J377" i="13"/>
  <c r="K377" i="13" s="1"/>
  <c r="J275" i="13"/>
  <c r="K275" i="13" s="1"/>
  <c r="J981" i="13"/>
  <c r="K981" i="13" s="1"/>
  <c r="J180" i="13"/>
  <c r="K180" i="13" s="1"/>
  <c r="J1114" i="13"/>
  <c r="K1114" i="13" s="1"/>
  <c r="J545" i="13"/>
  <c r="K545" i="13" s="1"/>
  <c r="J323" i="13"/>
  <c r="K323" i="13" s="1"/>
  <c r="J1213" i="13"/>
  <c r="K1213" i="13" s="1"/>
  <c r="J1269" i="13"/>
  <c r="K1269" i="13" s="1"/>
  <c r="J34" i="13"/>
  <c r="K34" i="13" s="1"/>
  <c r="J606" i="13"/>
  <c r="K606" i="13" s="1"/>
  <c r="J1001" i="13"/>
  <c r="K1001" i="13" s="1"/>
  <c r="J671" i="13"/>
  <c r="K671" i="13" s="1"/>
  <c r="J216" i="13"/>
  <c r="K216" i="13" s="1"/>
  <c r="J55" i="13"/>
  <c r="K55" i="13" s="1"/>
  <c r="J254" i="13"/>
  <c r="K254" i="13" s="1"/>
  <c r="J956" i="13"/>
  <c r="K956" i="13" s="1"/>
  <c r="J44" i="13"/>
  <c r="K44" i="13" s="1"/>
  <c r="J1218" i="13"/>
  <c r="K1218" i="13" s="1"/>
  <c r="J243" i="13"/>
  <c r="K243" i="13" s="1"/>
  <c r="J974" i="13"/>
  <c r="K974" i="13" s="1"/>
  <c r="J1079" i="13"/>
  <c r="K1079" i="13" s="1"/>
  <c r="J430" i="13"/>
  <c r="K430" i="13" s="1"/>
  <c r="J1190" i="13"/>
  <c r="K1190" i="13" s="1"/>
  <c r="J25" i="13"/>
  <c r="K25" i="13" s="1"/>
  <c r="J811" i="13"/>
  <c r="K811" i="13" s="1"/>
  <c r="J515" i="13"/>
  <c r="K515" i="13" s="1"/>
  <c r="J1270" i="13"/>
  <c r="K1270" i="13" s="1"/>
  <c r="J1177" i="13"/>
  <c r="K1177" i="13" s="1"/>
  <c r="J892" i="13"/>
  <c r="K892" i="13" s="1"/>
  <c r="J50" i="13"/>
  <c r="K50" i="13" s="1"/>
  <c r="J701" i="13"/>
  <c r="K701" i="13" s="1"/>
  <c r="J1212" i="13"/>
  <c r="K1212" i="13" s="1"/>
  <c r="J196" i="13"/>
  <c r="K196" i="13" s="1"/>
  <c r="J193" i="13"/>
  <c r="K193" i="13" s="1"/>
  <c r="J876" i="13"/>
  <c r="K876" i="13" s="1"/>
  <c r="J751" i="13"/>
  <c r="K751" i="13" s="1"/>
  <c r="J891" i="13"/>
  <c r="K891" i="13" s="1"/>
  <c r="J242" i="13"/>
  <c r="K242" i="13" s="1"/>
  <c r="J64" i="13"/>
  <c r="K64" i="13" s="1"/>
  <c r="J1098" i="13"/>
  <c r="K1098" i="13" s="1"/>
  <c r="J780" i="13"/>
  <c r="K780" i="13" s="1"/>
  <c r="J329" i="13"/>
  <c r="K329" i="13" s="1"/>
  <c r="J103" i="13"/>
  <c r="K103" i="13" s="1"/>
  <c r="J494" i="13"/>
  <c r="K494" i="13" s="1"/>
  <c r="J408" i="13"/>
  <c r="K408" i="13" s="1"/>
  <c r="J338" i="13"/>
  <c r="K338" i="13" s="1"/>
  <c r="J779" i="13"/>
  <c r="K779" i="13" s="1"/>
  <c r="J220" i="13"/>
  <c r="K220" i="13" s="1"/>
  <c r="J942" i="13"/>
  <c r="K942" i="13" s="1"/>
  <c r="J237" i="13"/>
  <c r="K237" i="13" s="1"/>
  <c r="J1308" i="13"/>
  <c r="K1308" i="13" s="1"/>
  <c r="J107" i="13"/>
  <c r="K107" i="13" s="1"/>
  <c r="J762" i="13"/>
  <c r="K762" i="13" s="1"/>
  <c r="J493" i="13"/>
  <c r="K493" i="13" s="1"/>
  <c r="J522" i="13"/>
  <c r="K522" i="13" s="1"/>
  <c r="J1058" i="13"/>
  <c r="K1058" i="13" s="1"/>
  <c r="J987" i="13"/>
  <c r="K987" i="13" s="1"/>
  <c r="J922" i="13"/>
  <c r="K922" i="13" s="1"/>
  <c r="J292" i="13"/>
  <c r="K292" i="13" s="1"/>
  <c r="J316" i="13"/>
  <c r="K316" i="13" s="1"/>
  <c r="J143" i="13"/>
  <c r="K143" i="13" s="1"/>
  <c r="J169" i="13"/>
  <c r="K169" i="13" s="1"/>
  <c r="J867" i="13"/>
  <c r="K867" i="13" s="1"/>
  <c r="J1193" i="13"/>
  <c r="K1193" i="13" s="1"/>
  <c r="J883" i="13"/>
  <c r="K883" i="13" s="1"/>
  <c r="J383" i="13"/>
  <c r="K383" i="13" s="1"/>
  <c r="J1195" i="13"/>
  <c r="K1195" i="13" s="1"/>
  <c r="J159" i="13"/>
  <c r="K159" i="13" s="1"/>
  <c r="J769" i="13"/>
  <c r="K769" i="13" s="1"/>
  <c r="J965" i="13"/>
  <c r="K965" i="13" s="1"/>
  <c r="J600" i="13"/>
  <c r="K600" i="13" s="1"/>
  <c r="J241" i="13"/>
  <c r="K241" i="13" s="1"/>
  <c r="J1245" i="13"/>
  <c r="K1245" i="13" s="1"/>
  <c r="J929" i="13"/>
  <c r="K929" i="13" s="1"/>
  <c r="J681" i="13"/>
  <c r="K681" i="13" s="1"/>
  <c r="J962" i="13"/>
  <c r="K962" i="13" s="1"/>
  <c r="J955" i="13"/>
  <c r="K955" i="13" s="1"/>
  <c r="J348" i="13"/>
  <c r="K348" i="13" s="1"/>
  <c r="J756" i="13"/>
  <c r="K756" i="13" s="1"/>
  <c r="J1125" i="13"/>
  <c r="K1125" i="13" s="1"/>
  <c r="J277" i="13"/>
  <c r="K277" i="13" s="1"/>
  <c r="J530" i="13"/>
  <c r="K530" i="13" s="1"/>
  <c r="J1141" i="13"/>
  <c r="K1141" i="13" s="1"/>
  <c r="J136" i="13"/>
  <c r="K136" i="13" s="1"/>
  <c r="J309" i="13"/>
  <c r="K309" i="13" s="1"/>
  <c r="J508" i="13"/>
  <c r="K508" i="13" s="1"/>
  <c r="J917" i="13"/>
  <c r="K917" i="13" s="1"/>
  <c r="J684" i="13"/>
  <c r="K684" i="13" s="1"/>
  <c r="J1260" i="13"/>
  <c r="K1260" i="13" s="1"/>
  <c r="J1096" i="13"/>
  <c r="K1096" i="13" s="1"/>
  <c r="J238" i="13"/>
  <c r="K238" i="13" s="1"/>
  <c r="J85" i="13"/>
  <c r="K85" i="13" s="1"/>
  <c r="J1244" i="13"/>
  <c r="K1244" i="13" s="1"/>
  <c r="J815" i="13"/>
  <c r="K815" i="13" s="1"/>
  <c r="J127" i="13"/>
  <c r="K127" i="13" s="1"/>
  <c r="J927" i="13"/>
  <c r="K927" i="13" s="1"/>
  <c r="J281" i="13"/>
  <c r="K281" i="13" s="1"/>
  <c r="J171" i="13"/>
  <c r="K171" i="13" s="1"/>
  <c r="J212" i="13"/>
  <c r="K212" i="13" s="1"/>
  <c r="J71" i="13"/>
  <c r="K71" i="13" s="1"/>
  <c r="J396" i="13"/>
  <c r="K396" i="13" s="1"/>
  <c r="J208" i="13"/>
  <c r="K208" i="13" s="1"/>
  <c r="J1101" i="13"/>
  <c r="K1101" i="13" s="1"/>
  <c r="J1202" i="13"/>
  <c r="K1202" i="13" s="1"/>
  <c r="J776" i="13"/>
  <c r="K776" i="13" s="1"/>
  <c r="J1205" i="13"/>
  <c r="K1205" i="13" s="1"/>
  <c r="J79" i="13"/>
  <c r="K79" i="13" s="1"/>
  <c r="J618" i="13"/>
  <c r="K618" i="13" s="1"/>
  <c r="J1158" i="13"/>
  <c r="K1158" i="13" s="1"/>
  <c r="J291" i="13"/>
  <c r="K291" i="13" s="1"/>
  <c r="J870" i="13"/>
  <c r="K870" i="13" s="1"/>
  <c r="J643" i="13"/>
  <c r="K643" i="13" s="1"/>
  <c r="J796" i="13"/>
  <c r="K796" i="13" s="1"/>
  <c r="J154" i="13"/>
  <c r="K154" i="13" s="1"/>
  <c r="J443" i="13"/>
  <c r="K443" i="13" s="1"/>
  <c r="J735" i="13"/>
  <c r="K735" i="13" s="1"/>
  <c r="J961" i="13"/>
  <c r="K961" i="13" s="1"/>
  <c r="J54" i="13"/>
  <c r="K54" i="13" s="1"/>
  <c r="J22" i="13"/>
  <c r="K22" i="13" s="1"/>
  <c r="J302" i="13"/>
  <c r="K302" i="13" s="1"/>
  <c r="J119" i="13"/>
  <c r="K119" i="13" s="1"/>
  <c r="J376" i="13"/>
  <c r="K376" i="13" s="1"/>
  <c r="J261" i="13"/>
  <c r="K261" i="13" s="1"/>
  <c r="J492" i="13"/>
  <c r="K492" i="13" s="1"/>
  <c r="J92" i="13"/>
  <c r="K92" i="13" s="1"/>
  <c r="J306" i="13"/>
  <c r="K306" i="13" s="1"/>
  <c r="J1149" i="13"/>
  <c r="K1149" i="13" s="1"/>
  <c r="J482" i="13"/>
  <c r="K482" i="13" s="1"/>
  <c r="J230" i="13"/>
  <c r="K230" i="13" s="1"/>
  <c r="J905" i="13"/>
  <c r="K905" i="13" s="1"/>
  <c r="J572" i="13"/>
  <c r="K572" i="13" s="1"/>
  <c r="J1120" i="13"/>
  <c r="K1120" i="13" s="1"/>
  <c r="J52" i="13"/>
  <c r="K52" i="13" s="1"/>
  <c r="J980" i="13"/>
  <c r="K980" i="13" s="1"/>
  <c r="J960" i="13"/>
  <c r="K960" i="13" s="1"/>
  <c r="J1317" i="13"/>
  <c r="K1317" i="13" s="1"/>
  <c r="J1100" i="13"/>
  <c r="K1100" i="13" s="1"/>
  <c r="J284" i="13"/>
  <c r="K284" i="13" s="1"/>
  <c r="J1280" i="13"/>
  <c r="K1280" i="13" s="1"/>
  <c r="J1331" i="13"/>
  <c r="K1331" i="13" s="1"/>
  <c r="J1176" i="13"/>
  <c r="K1176" i="13" s="1"/>
  <c r="J236" i="13"/>
  <c r="K236" i="13" s="1"/>
  <c r="J556" i="13"/>
  <c r="K556" i="13" s="1"/>
  <c r="J70" i="13"/>
  <c r="K70" i="13" s="1"/>
  <c r="J1263" i="13"/>
  <c r="K1263" i="13" s="1"/>
  <c r="J28" i="13"/>
  <c r="K28" i="13" s="1"/>
  <c r="J584" i="13"/>
  <c r="K584" i="13" s="1"/>
  <c r="J724" i="13"/>
  <c r="K724" i="13" s="1"/>
  <c r="J569" i="13"/>
  <c r="K569" i="13" s="1"/>
  <c r="J539" i="13"/>
  <c r="K539" i="13" s="1"/>
  <c r="J710" i="13"/>
  <c r="K710" i="13" s="1"/>
  <c r="J512" i="13"/>
  <c r="K512" i="13" s="1"/>
  <c r="J456" i="13"/>
  <c r="K456" i="13" s="1"/>
  <c r="J795" i="13"/>
  <c r="K795" i="13" s="1"/>
  <c r="J153" i="13"/>
  <c r="K153" i="13" s="1"/>
  <c r="J1183" i="13"/>
  <c r="K1183" i="13" s="1"/>
  <c r="J381" i="13"/>
  <c r="K381" i="13" s="1"/>
  <c r="J540" i="13"/>
  <c r="K540" i="13" s="1"/>
  <c r="J1128" i="13"/>
  <c r="K1128" i="13" s="1"/>
  <c r="J12" i="13"/>
  <c r="K12" i="13" s="1"/>
  <c r="J790" i="13"/>
  <c r="K790" i="13" s="1"/>
  <c r="J246" i="13"/>
  <c r="K246" i="13" s="1"/>
  <c r="J423" i="13"/>
  <c r="K423" i="13" s="1"/>
  <c r="J43" i="13"/>
  <c r="K43" i="13" s="1"/>
  <c r="J1044" i="13"/>
  <c r="K1044" i="13" s="1"/>
  <c r="J290" i="13"/>
  <c r="K290" i="13" s="1"/>
  <c r="J227" i="13"/>
  <c r="K227" i="13" s="1"/>
  <c r="J571" i="13"/>
  <c r="K571" i="13" s="1"/>
  <c r="J111" i="13"/>
  <c r="K111" i="13" s="1"/>
  <c r="J38" i="13"/>
  <c r="K38" i="13" s="1"/>
  <c r="J440" i="13"/>
  <c r="K440" i="13" s="1"/>
  <c r="J810" i="13"/>
  <c r="K810" i="13" s="1"/>
  <c r="J1165" i="13"/>
  <c r="K1165" i="13" s="1"/>
  <c r="J972" i="13"/>
  <c r="K972" i="13" s="1"/>
  <c r="J609" i="13"/>
  <c r="K609" i="13" s="1"/>
  <c r="J283" i="13"/>
  <c r="K283" i="13" s="1"/>
  <c r="J298" i="13"/>
  <c r="K298" i="13" s="1"/>
  <c r="J362" i="13"/>
  <c r="K362" i="13" s="1"/>
  <c r="J821" i="13"/>
  <c r="K821" i="13" s="1"/>
  <c r="J42" i="13"/>
  <c r="K42" i="13" s="1"/>
  <c r="J380" i="13"/>
  <c r="K380" i="13" s="1"/>
  <c r="J959" i="13"/>
  <c r="K959" i="13" s="1"/>
  <c r="J151" i="13"/>
  <c r="K151" i="13" s="1"/>
  <c r="J1094" i="13"/>
  <c r="K1094" i="13" s="1"/>
  <c r="J141" i="13"/>
  <c r="K141" i="13" s="1"/>
  <c r="J106" i="13"/>
  <c r="K106" i="13" s="1"/>
  <c r="J1199" i="13"/>
  <c r="K1199" i="13" s="1"/>
  <c r="J274" i="13"/>
  <c r="K274" i="13" s="1"/>
  <c r="J748" i="13"/>
  <c r="K748" i="13" s="1"/>
  <c r="J235" i="13"/>
  <c r="K235" i="13" s="1"/>
  <c r="J128" i="13"/>
  <c r="K128" i="13" s="1"/>
  <c r="J156" i="13"/>
  <c r="K156" i="13" s="1"/>
  <c r="J41" i="13"/>
  <c r="K41" i="13" s="1"/>
  <c r="J778" i="13"/>
  <c r="K778" i="13" s="1"/>
  <c r="J986" i="13"/>
  <c r="K986" i="13" s="1"/>
  <c r="J789" i="13"/>
  <c r="K789" i="13" s="1"/>
  <c r="J391" i="13"/>
  <c r="K391" i="13" s="1"/>
  <c r="J1265" i="13"/>
  <c r="K1265" i="13" s="1"/>
  <c r="J352" i="13"/>
  <c r="K352" i="13" s="1"/>
  <c r="J550" i="13"/>
  <c r="K550" i="13" s="1"/>
  <c r="J179" i="13"/>
  <c r="K179" i="13" s="1"/>
  <c r="J425" i="13"/>
  <c r="K425" i="13" s="1"/>
  <c r="J1024" i="13"/>
  <c r="K1024" i="13" s="1"/>
  <c r="J807" i="13"/>
  <c r="K807" i="13" s="1"/>
  <c r="J211" i="13"/>
  <c r="K211" i="13" s="1"/>
  <c r="J435" i="13"/>
  <c r="K435" i="13" s="1"/>
  <c r="J1312" i="13"/>
  <c r="K1312" i="13" s="1"/>
  <c r="J422" i="13"/>
  <c r="K422" i="13" s="1"/>
  <c r="J305" i="13"/>
  <c r="K305" i="13" s="1"/>
  <c r="J742" i="13"/>
  <c r="K742" i="13" s="1"/>
  <c r="J161" i="13"/>
  <c r="K161" i="13" s="1"/>
  <c r="J931" i="13"/>
  <c r="K931" i="13" s="1"/>
  <c r="J1148" i="13"/>
  <c r="K1148" i="13" s="1"/>
  <c r="J1057" i="13"/>
  <c r="K1057" i="13" s="1"/>
  <c r="J351" i="13"/>
  <c r="K351" i="13" s="1"/>
  <c r="J820" i="13"/>
  <c r="K820" i="13" s="1"/>
  <c r="J126" i="13"/>
  <c r="K126" i="13" s="1"/>
  <c r="J1043" i="13"/>
  <c r="K1043" i="13" s="1"/>
  <c r="J536" i="13"/>
  <c r="K536" i="13" s="1"/>
  <c r="J122" i="13"/>
  <c r="K122" i="13" s="1"/>
  <c r="J166" i="13"/>
  <c r="K166" i="13" s="1"/>
  <c r="J468" i="13"/>
  <c r="K468" i="13" s="1"/>
  <c r="J415" i="13"/>
  <c r="K415" i="13" s="1"/>
  <c r="J737" i="13"/>
  <c r="K737" i="13" s="1"/>
  <c r="J375" i="13"/>
  <c r="K375" i="13" s="1"/>
  <c r="J87" i="13"/>
  <c r="K87" i="13" s="1"/>
  <c r="J1233" i="13"/>
  <c r="K1233" i="13" s="1"/>
  <c r="J570" i="13"/>
  <c r="K570" i="13" s="1"/>
  <c r="J1306" i="13"/>
  <c r="K1306" i="13" s="1"/>
  <c r="J761" i="13"/>
  <c r="K761" i="13" s="1"/>
  <c r="J612" i="13"/>
  <c r="K612" i="13" s="1"/>
  <c r="J245" i="13"/>
  <c r="K245" i="13" s="1"/>
  <c r="J663" i="13"/>
  <c r="K663" i="13" s="1"/>
  <c r="J1288" i="13"/>
  <c r="K1288" i="13" s="1"/>
  <c r="J827" i="13"/>
  <c r="K827" i="13" s="1"/>
  <c r="J1273" i="13"/>
  <c r="K1273" i="13" s="1"/>
  <c r="J1153" i="13"/>
  <c r="K1153" i="13" s="1"/>
  <c r="J17" i="13"/>
  <c r="K17" i="13" s="1"/>
  <c r="J623" i="13"/>
  <c r="K623" i="13" s="1"/>
  <c r="J1034" i="13"/>
  <c r="K1034" i="13" s="1"/>
  <c r="J1161" i="13"/>
  <c r="K1161" i="13" s="1"/>
  <c r="J667" i="13"/>
  <c r="K667" i="13" s="1"/>
  <c r="J150" i="13"/>
  <c r="K150" i="13" s="1"/>
  <c r="J939" i="13"/>
  <c r="K939" i="13" s="1"/>
  <c r="J921" i="13"/>
  <c r="K921" i="13" s="1"/>
  <c r="J334" i="13"/>
  <c r="K334" i="13" s="1"/>
  <c r="J195" i="13"/>
  <c r="K195" i="13" s="1"/>
  <c r="J32" i="13"/>
  <c r="K32" i="13" s="1"/>
  <c r="J173" i="13"/>
  <c r="K173" i="13" s="1"/>
  <c r="J758" i="13"/>
  <c r="K758" i="13" s="1"/>
  <c r="J76" i="13"/>
  <c r="K76" i="13" s="1"/>
  <c r="J518" i="13"/>
  <c r="K518" i="13" s="1"/>
  <c r="J622" i="13"/>
  <c r="K622" i="13" s="1"/>
  <c r="J75" i="13"/>
  <c r="K75" i="13" s="1"/>
  <c r="J642" i="13"/>
  <c r="K642" i="13" s="1"/>
  <c r="J502" i="13"/>
  <c r="K502" i="13" s="1"/>
  <c r="J20" i="13"/>
  <c r="K20" i="13" s="1"/>
  <c r="J628" i="13"/>
  <c r="K628" i="13" s="1"/>
  <c r="J463" i="13"/>
  <c r="K463" i="13" s="1"/>
  <c r="J1296" i="13"/>
  <c r="K1296" i="13" s="1"/>
  <c r="J273" i="13"/>
  <c r="K273" i="13" s="1"/>
  <c r="J347" i="13"/>
  <c r="K347" i="13" s="1"/>
  <c r="J335" i="13"/>
  <c r="K335" i="13" s="1"/>
  <c r="J395" i="13"/>
  <c r="K395" i="13" s="1"/>
  <c r="J1137" i="13"/>
  <c r="K1137" i="13" s="1"/>
  <c r="J62" i="13"/>
  <c r="K62" i="13" s="1"/>
  <c r="J529" i="13"/>
  <c r="K529" i="13" s="1"/>
  <c r="J1259" i="13"/>
  <c r="K1259" i="13" s="1"/>
  <c r="J773" i="13"/>
  <c r="K773" i="13" s="1"/>
  <c r="J605" i="13"/>
  <c r="K605" i="13" s="1"/>
  <c r="J14" i="13"/>
  <c r="K14" i="13" s="1"/>
  <c r="J806" i="13"/>
  <c r="K806" i="13" s="1"/>
  <c r="J10" i="13"/>
  <c r="K10" i="13" s="1"/>
  <c r="J279" i="13"/>
  <c r="K279" i="13" s="1"/>
  <c r="J1000" i="13"/>
  <c r="K1000" i="13" s="1"/>
  <c r="J662" i="13"/>
  <c r="K662" i="13" s="1"/>
  <c r="J8" i="13"/>
  <c r="K8" i="13" s="1"/>
  <c r="J226" i="13"/>
  <c r="K226" i="13" s="1"/>
  <c r="J524" i="13"/>
  <c r="K524" i="13" s="1"/>
  <c r="J155" i="13"/>
  <c r="K155" i="13" s="1"/>
  <c r="J555" i="13"/>
  <c r="K555" i="13" s="1"/>
  <c r="J841" i="13"/>
  <c r="K841" i="13" s="1"/>
  <c r="J666" i="13"/>
  <c r="K666" i="13" s="1"/>
  <c r="J131" i="13"/>
  <c r="K131" i="13" s="1"/>
  <c r="J847" i="13"/>
  <c r="K847" i="13" s="1"/>
  <c r="J78" i="13"/>
  <c r="K78" i="13" s="1"/>
  <c r="J233" i="13"/>
  <c r="K233" i="13" s="1"/>
  <c r="J723" i="13"/>
  <c r="K723" i="13" s="1"/>
  <c r="J528" i="13"/>
  <c r="K528" i="13" s="1"/>
  <c r="J45" i="13"/>
  <c r="K45" i="13" s="1"/>
  <c r="J1033" i="13"/>
  <c r="K1033" i="13" s="1"/>
  <c r="J117" i="13"/>
  <c r="K117" i="13" s="1"/>
  <c r="J1003" i="13"/>
  <c r="K1003" i="13" s="1"/>
  <c r="J621" i="13"/>
  <c r="K621" i="13" s="1"/>
  <c r="J365" i="13"/>
  <c r="K365" i="13" s="1"/>
  <c r="J984" i="13"/>
  <c r="K984" i="13" s="1"/>
  <c r="J162" i="13"/>
  <c r="K162" i="13" s="1"/>
  <c r="J361" i="13"/>
  <c r="K361" i="13" s="1"/>
  <c r="J24" i="13"/>
  <c r="K24" i="13" s="1"/>
  <c r="J904" i="13"/>
  <c r="K904" i="13" s="1"/>
  <c r="J599" i="13"/>
  <c r="K599" i="13" s="1"/>
  <c r="J586" i="13"/>
  <c r="K586" i="13" s="1"/>
  <c r="J641" i="13"/>
  <c r="K641" i="13" s="1"/>
  <c r="J282" i="13"/>
  <c r="K282" i="13" s="1"/>
  <c r="J264" i="13"/>
  <c r="K264" i="13" s="1"/>
  <c r="J826" i="13"/>
  <c r="K826" i="13" s="1"/>
  <c r="J649" i="13"/>
  <c r="K649" i="13" s="1"/>
  <c r="J1217" i="13"/>
  <c r="K1217" i="13" s="1"/>
  <c r="J379" i="13"/>
  <c r="K379" i="13" s="1"/>
  <c r="J503" i="13"/>
  <c r="K503" i="13" s="1"/>
  <c r="J794" i="13"/>
  <c r="K794" i="13" s="1"/>
  <c r="J1048" i="13"/>
  <c r="K1048" i="13" s="1"/>
  <c r="J1139" i="13"/>
  <c r="K1139" i="13" s="1"/>
  <c r="J554" i="13"/>
  <c r="K554" i="13" s="1"/>
  <c r="J598" i="13"/>
  <c r="K598" i="13" s="1"/>
  <c r="J772" i="13"/>
  <c r="K772" i="13" s="1"/>
  <c r="J659" i="13"/>
  <c r="K659" i="13" s="1"/>
  <c r="J1171" i="13"/>
  <c r="K1171" i="13" s="1"/>
  <c r="J985" i="13"/>
  <c r="K985" i="13" s="1"/>
  <c r="J327" i="13"/>
  <c r="K327" i="13" s="1"/>
  <c r="J120" i="13"/>
  <c r="K120" i="13" s="1"/>
  <c r="J1127" i="13"/>
  <c r="K1127" i="13" s="1"/>
  <c r="J793" i="13"/>
  <c r="K793" i="13" s="1"/>
  <c r="J1155" i="13"/>
  <c r="K1155" i="13" s="1"/>
  <c r="J853" i="13"/>
  <c r="K853" i="13" s="1"/>
  <c r="J1019" i="13"/>
  <c r="K1019" i="13" s="1"/>
  <c r="J30" i="13"/>
  <c r="K30" i="13" s="1"/>
  <c r="J1062" i="13"/>
  <c r="K1062" i="13" s="1"/>
  <c r="J1061" i="13"/>
  <c r="K1061" i="13" s="1"/>
  <c r="J442" i="13"/>
  <c r="K442" i="13" s="1"/>
  <c r="J568" i="13"/>
  <c r="K568" i="13" s="1"/>
  <c r="J152" i="13"/>
  <c r="K152" i="13" s="1"/>
  <c r="J792" i="13"/>
  <c r="K792" i="13" s="1"/>
  <c r="J1256" i="13"/>
  <c r="K1256" i="13" s="1"/>
  <c r="J579" i="13"/>
  <c r="K579" i="13" s="1"/>
  <c r="J332" i="13"/>
  <c r="K332" i="13" s="1"/>
  <c r="J112" i="13"/>
  <c r="K112" i="13" s="1"/>
  <c r="J553" i="13"/>
  <c r="K553" i="13" s="1"/>
  <c r="J167" i="13"/>
  <c r="K167" i="13" s="1"/>
  <c r="J61" i="13"/>
  <c r="K61" i="13" s="1"/>
  <c r="J472" i="13"/>
  <c r="K472" i="13" s="1"/>
  <c r="J198" i="13"/>
  <c r="K198" i="13" s="1"/>
  <c r="J271" i="13"/>
  <c r="K271" i="13" s="1"/>
  <c r="J809" i="13"/>
  <c r="K809" i="13" s="1"/>
  <c r="J819" i="13"/>
  <c r="K819" i="13" s="1"/>
  <c r="J1060" i="13"/>
  <c r="K1060" i="13" s="1"/>
  <c r="J405" i="13"/>
  <c r="K405" i="13" s="1"/>
  <c r="J714" i="13"/>
  <c r="K714" i="13" s="1"/>
  <c r="J680" i="13"/>
  <c r="K680" i="13" s="1"/>
  <c r="J466" i="13"/>
  <c r="K466" i="13" s="1"/>
  <c r="J1122" i="13"/>
  <c r="K1122" i="13" s="1"/>
  <c r="J1099" i="13"/>
  <c r="K1099" i="13" s="1"/>
  <c r="J366" i="13"/>
  <c r="K366" i="13" s="1"/>
  <c r="J791" i="13"/>
  <c r="K791" i="13" s="1"/>
  <c r="J817" i="13"/>
  <c r="K817" i="13" s="1"/>
  <c r="J1056" i="13"/>
  <c r="K1056" i="13" s="1"/>
  <c r="J994" i="13"/>
  <c r="K994" i="13" s="1"/>
  <c r="J149" i="13"/>
  <c r="K149" i="13" s="1"/>
  <c r="J692" i="13"/>
  <c r="K692" i="13" s="1"/>
  <c r="J210" i="13"/>
  <c r="K210" i="13" s="1"/>
  <c r="J434" i="13"/>
  <c r="K434" i="13" s="1"/>
  <c r="J110" i="13"/>
  <c r="K110" i="13" s="1"/>
  <c r="J640" i="13"/>
  <c r="K640" i="13" s="1"/>
  <c r="J670" i="13"/>
  <c r="K670" i="13" s="1"/>
  <c r="J170" i="13"/>
  <c r="K170" i="13" s="1"/>
  <c r="J11" i="13"/>
  <c r="K11" i="13" s="1"/>
  <c r="J720" i="13"/>
  <c r="K720" i="13" s="1"/>
  <c r="J1163" i="13"/>
  <c r="K1163" i="13" s="1"/>
  <c r="J1117" i="13"/>
  <c r="K1117" i="13" s="1"/>
  <c r="J730" i="13"/>
  <c r="K730" i="13" s="1"/>
  <c r="J134" i="13"/>
  <c r="K134" i="13" s="1"/>
  <c r="J729" i="13"/>
  <c r="K729" i="13" s="1"/>
  <c r="J1021" i="13"/>
  <c r="K1021" i="13" s="1"/>
  <c r="J727" i="13"/>
  <c r="K727" i="13" s="1"/>
  <c r="J429" i="13"/>
  <c r="K429" i="13" s="1"/>
  <c r="J950" i="13"/>
  <c r="K950" i="13" s="1"/>
  <c r="J218" i="13"/>
  <c r="K218" i="13" s="1"/>
  <c r="J33" i="13"/>
  <c r="K33" i="13" s="1"/>
  <c r="J394" i="13"/>
  <c r="K394" i="13" s="1"/>
  <c r="J462" i="13"/>
  <c r="K462" i="13" s="1"/>
  <c r="J740" i="13"/>
  <c r="K740" i="13" s="1"/>
  <c r="J9" i="13"/>
  <c r="K9" i="13" s="1"/>
  <c r="J775" i="13"/>
  <c r="K775" i="13" s="1"/>
  <c r="J527" i="13"/>
  <c r="K527" i="13" s="1"/>
  <c r="J424" i="13"/>
  <c r="K424" i="13" s="1"/>
  <c r="J805" i="13"/>
  <c r="K805" i="13" s="1"/>
  <c r="J627" i="13"/>
  <c r="K627" i="13" s="1"/>
  <c r="J932" i="13"/>
  <c r="K932" i="13" s="1"/>
  <c r="J1287" i="13"/>
  <c r="K1287" i="13" s="1"/>
  <c r="J428" i="13"/>
  <c r="K428" i="13" s="1"/>
  <c r="J648" i="13"/>
  <c r="K648" i="13" s="1"/>
  <c r="J1338" i="13"/>
  <c r="K1338" i="13" s="1"/>
  <c r="J755" i="13"/>
  <c r="K755" i="13" s="1"/>
  <c r="J916" i="13"/>
  <c r="K916" i="13" s="1"/>
  <c r="J1106" i="13"/>
  <c r="K1106" i="13" s="1"/>
  <c r="J665" i="13"/>
  <c r="K665" i="13" s="1"/>
  <c r="J620" i="13"/>
  <c r="K620" i="13" s="1"/>
  <c r="J455" i="13"/>
  <c r="K455" i="13" s="1"/>
  <c r="J247" i="13"/>
  <c r="K247" i="13" s="1"/>
  <c r="J364" i="13"/>
  <c r="K364" i="13" s="1"/>
  <c r="J930" i="13"/>
  <c r="K930" i="13" s="1"/>
  <c r="J121" i="13"/>
  <c r="K121" i="13" s="1"/>
  <c r="J1204" i="13"/>
  <c r="K1204" i="13" s="1"/>
  <c r="J350" i="13"/>
  <c r="K350" i="13" s="1"/>
  <c r="J265" i="13"/>
  <c r="K265" i="13" s="1"/>
  <c r="J296" i="13"/>
  <c r="K296" i="13" s="1"/>
  <c r="J1130" i="13"/>
  <c r="K1130" i="13" s="1"/>
  <c r="J1335" i="13"/>
  <c r="K1335" i="13" s="1"/>
  <c r="J1286" i="13"/>
  <c r="K1286" i="13" s="1"/>
  <c r="J1330" i="13"/>
  <c r="K1330" i="13" s="1"/>
  <c r="J686" i="13"/>
  <c r="K686" i="13" s="1"/>
  <c r="J1267" i="13"/>
  <c r="K1267" i="13" s="1"/>
  <c r="J1154" i="13"/>
  <c r="K1154" i="13" s="1"/>
  <c r="J1105" i="13"/>
  <c r="K1105" i="13" s="1"/>
  <c r="J138" i="13"/>
  <c r="K138" i="13" s="1"/>
  <c r="J1278" i="13"/>
  <c r="K1278" i="13" s="1"/>
  <c r="J491" i="13"/>
  <c r="K491" i="13" s="1"/>
  <c r="J439" i="13"/>
  <c r="K439" i="13" s="1"/>
  <c r="J7" i="13"/>
  <c r="K7" i="13" s="1"/>
  <c r="J1274" i="13"/>
  <c r="K1274" i="13" s="1"/>
  <c r="J142" i="13"/>
  <c r="K142" i="13" s="1"/>
  <c r="J1023" i="13"/>
  <c r="K1023" i="13" s="1"/>
  <c r="J583" i="13"/>
  <c r="K583" i="13" s="1"/>
  <c r="J326" i="13"/>
  <c r="K326" i="13" s="1"/>
  <c r="J1302" i="13"/>
  <c r="K1302" i="13" s="1"/>
  <c r="J490" i="13"/>
  <c r="K490" i="13" s="1"/>
  <c r="J552" i="13"/>
  <c r="K552" i="13" s="1"/>
  <c r="J548" i="13"/>
  <c r="K548" i="13" s="1"/>
  <c r="J168" i="13"/>
  <c r="K168" i="13" s="1"/>
  <c r="J270" i="13"/>
  <c r="K270" i="13" s="1"/>
  <c r="J661" i="13"/>
  <c r="K661" i="13" s="1"/>
  <c r="J1201" i="13"/>
  <c r="K1201" i="13" s="1"/>
  <c r="J1041" i="13"/>
  <c r="K1041" i="13" s="1"/>
  <c r="J125" i="13"/>
  <c r="K125" i="13" s="1"/>
  <c r="J325" i="13"/>
  <c r="K325" i="13" s="1"/>
  <c r="J1225" i="13"/>
  <c r="K1225" i="13" s="1"/>
  <c r="J31" i="13"/>
  <c r="K31" i="13" s="1"/>
  <c r="J433" i="13"/>
  <c r="K433" i="13" s="1"/>
  <c r="J617" i="13"/>
  <c r="K617" i="13" s="1"/>
  <c r="J1327" i="13"/>
  <c r="K1327" i="13" s="1"/>
  <c r="J544" i="13"/>
  <c r="K544" i="13" s="1"/>
  <c r="J679" i="13"/>
  <c r="K679" i="13" s="1"/>
  <c r="J94" i="13"/>
  <c r="K94" i="13" s="1"/>
  <c r="J1073" i="13"/>
  <c r="K1073" i="13" s="1"/>
  <c r="J818" i="13"/>
  <c r="K818" i="13" s="1"/>
  <c r="J407" i="13"/>
  <c r="K407" i="13" s="1"/>
  <c r="J441" i="13"/>
  <c r="K441" i="13" s="1"/>
  <c r="J421" i="13"/>
  <c r="K421" i="13" s="1"/>
  <c r="J1219" i="13"/>
  <c r="K1219" i="13" s="1"/>
  <c r="J1268" i="13"/>
  <c r="K1268" i="13" s="1"/>
  <c r="J647" i="13"/>
  <c r="K647" i="13" s="1"/>
  <c r="J511" i="13"/>
  <c r="K511" i="13" s="1"/>
  <c r="J1070" i="13"/>
  <c r="K1070" i="13" s="1"/>
  <c r="J489" i="13"/>
  <c r="K489" i="13" s="1"/>
  <c r="J608" i="13"/>
  <c r="K608" i="13" s="1"/>
  <c r="J1232" i="13"/>
  <c r="K1232" i="13" s="1"/>
  <c r="J964" i="13"/>
  <c r="K964" i="13" s="1"/>
  <c r="J1248" i="13"/>
  <c r="K1248" i="13" s="1"/>
  <c r="J626" i="13"/>
  <c r="K626" i="13" s="1"/>
  <c r="J488" i="13"/>
  <c r="K488" i="13" s="1"/>
  <c r="J1272" i="13"/>
  <c r="K1272" i="13" s="1"/>
  <c r="J48" i="13"/>
  <c r="K48" i="13" s="1"/>
  <c r="J706" i="13"/>
  <c r="K706" i="13" s="1"/>
  <c r="J27" i="13"/>
  <c r="K27" i="13" s="1"/>
  <c r="J890" i="13"/>
  <c r="K890" i="13" s="1"/>
  <c r="J140" i="13"/>
  <c r="K140" i="13" s="1"/>
  <c r="J288" i="13"/>
  <c r="K288" i="13" s="1"/>
  <c r="J875" i="13"/>
  <c r="K875" i="13" s="1"/>
  <c r="J1022" i="13"/>
  <c r="K1022" i="13" s="1"/>
  <c r="J1175" i="13"/>
  <c r="K1175" i="13" s="1"/>
  <c r="J863" i="13"/>
  <c r="K863" i="13" s="1"/>
  <c r="J700" i="13"/>
  <c r="K700" i="13" s="1"/>
  <c r="J404" i="13"/>
  <c r="K404" i="13" s="1"/>
  <c r="J260" i="13"/>
  <c r="K260" i="13" s="1"/>
  <c r="J750" i="13"/>
  <c r="K750" i="13" s="1"/>
  <c r="J53" i="13"/>
  <c r="K53" i="13" s="1"/>
  <c r="J205" i="13"/>
  <c r="K205" i="13" s="1"/>
  <c r="J895" i="13"/>
  <c r="K895" i="13" s="1"/>
  <c r="J689" i="13"/>
  <c r="K689" i="13" s="1"/>
  <c r="J889" i="13"/>
  <c r="K889" i="13" s="1"/>
  <c r="J872" i="13"/>
  <c r="K872" i="13" s="1"/>
  <c r="J487" i="13"/>
  <c r="K487" i="13" s="1"/>
  <c r="J894" i="13"/>
  <c r="K894" i="13" s="1"/>
  <c r="J1017" i="13"/>
  <c r="K1017" i="13" s="1"/>
  <c r="J318" i="13"/>
  <c r="K318" i="13" s="1"/>
  <c r="J263" i="13"/>
  <c r="K263" i="13" s="1"/>
  <c r="J788" i="13"/>
  <c r="K788" i="13" s="1"/>
  <c r="J567" i="13"/>
  <c r="K567" i="13" s="1"/>
  <c r="J903" i="13"/>
  <c r="K903" i="13" s="1"/>
  <c r="J224" i="13"/>
  <c r="K224" i="13" s="1"/>
  <c r="J207" i="13"/>
  <c r="K207" i="13" s="1"/>
  <c r="J370" i="13"/>
  <c r="K370" i="13" s="1"/>
  <c r="J219" i="13"/>
  <c r="K219" i="13" s="1"/>
  <c r="J1170" i="13"/>
  <c r="K1170" i="13" s="1"/>
  <c r="J346" i="13"/>
  <c r="K346" i="13" s="1"/>
  <c r="J920" i="13"/>
  <c r="K920" i="13" s="1"/>
  <c r="J68" i="13"/>
  <c r="K68" i="13" s="1"/>
  <c r="J604" i="13"/>
  <c r="K604" i="13" s="1"/>
  <c r="J726" i="13"/>
  <c r="K726" i="13" s="1"/>
  <c r="J1047" i="13"/>
  <c r="K1047" i="13" s="1"/>
  <c r="J1113" i="13"/>
  <c r="K1113" i="13" s="1"/>
  <c r="M1113" i="13" s="1"/>
  <c r="J390" i="13"/>
  <c r="K390" i="13" s="1"/>
  <c r="J993" i="13"/>
  <c r="K993" i="13" s="1"/>
  <c r="J949" i="13"/>
  <c r="K949" i="13" s="1"/>
  <c r="M949" i="13" s="1"/>
  <c r="J578" i="13"/>
  <c r="K578" i="13" s="1"/>
  <c r="J968" i="13"/>
  <c r="K968" i="13" s="1"/>
  <c r="J1147" i="13"/>
  <c r="K1147" i="13" s="1"/>
  <c r="J948" i="13"/>
  <c r="K948" i="13" s="1"/>
  <c r="J967" i="13"/>
  <c r="K967" i="13" s="1"/>
  <c r="J1087" i="13"/>
  <c r="K1087" i="13" s="1"/>
  <c r="J597" i="13"/>
  <c r="K597" i="13" s="1"/>
  <c r="J1013" i="13"/>
  <c r="K1013" i="13" s="1"/>
  <c r="M1013" i="13" s="1"/>
  <c r="J900" i="13"/>
  <c r="K900" i="13" s="1"/>
  <c r="J979" i="13"/>
  <c r="K979" i="13" s="1"/>
  <c r="J1055" i="13"/>
  <c r="K1055" i="13" s="1"/>
  <c r="M1055" i="13" s="1"/>
  <c r="J1012" i="13"/>
  <c r="K1012" i="13" s="1"/>
  <c r="J882" i="13"/>
  <c r="K882" i="13" s="1"/>
  <c r="J696" i="13"/>
  <c r="K696" i="13" s="1"/>
  <c r="J719" i="13"/>
  <c r="K719" i="13" s="1"/>
  <c r="J320" i="13"/>
  <c r="K320" i="13" s="1"/>
  <c r="J360" i="13"/>
  <c r="K360" i="13" s="1"/>
  <c r="J577" i="13"/>
  <c r="K577" i="13" s="1"/>
  <c r="J403" i="13"/>
  <c r="K403" i="13" s="1"/>
  <c r="J163" i="13"/>
  <c r="K163" i="13" s="1"/>
  <c r="J881" i="13"/>
  <c r="K881" i="13" s="1"/>
  <c r="J223" i="13"/>
  <c r="K223" i="13" s="1"/>
  <c r="J1198" i="13"/>
  <c r="K1198" i="13" s="1"/>
  <c r="J831" i="13"/>
  <c r="K831" i="13" s="1"/>
  <c r="J576" i="13"/>
  <c r="K576" i="13" s="1"/>
  <c r="J1086" i="13"/>
  <c r="K1086" i="13" s="1"/>
  <c r="J319" i="13"/>
  <c r="K319" i="13" s="1"/>
  <c r="J655" i="13"/>
  <c r="K655" i="13" s="1"/>
  <c r="M655" i="13" s="1"/>
  <c r="J1337" i="13"/>
  <c r="K1337" i="13" s="1"/>
  <c r="J1230" i="13"/>
  <c r="K1230" i="13" s="1"/>
  <c r="J562" i="13"/>
  <c r="K562" i="13" s="1"/>
  <c r="J596" i="13"/>
  <c r="K596" i="13" s="1"/>
  <c r="J1029" i="13"/>
  <c r="K1029" i="13" s="1"/>
  <c r="M1029" i="13" s="1"/>
  <c r="J81" i="13"/>
  <c r="K81" i="13" s="1"/>
  <c r="J745" i="13"/>
  <c r="K745" i="13" s="1"/>
  <c r="M745" i="13" s="1"/>
  <c r="J1243" i="13"/>
  <c r="K1243" i="13" s="1"/>
  <c r="J215" i="13"/>
  <c r="K215" i="13" s="1"/>
  <c r="J481" i="13"/>
  <c r="K481" i="13" s="1"/>
  <c r="J1242" i="13"/>
  <c r="K1242" i="13" s="1"/>
  <c r="J454" i="13"/>
  <c r="K454" i="13" s="1"/>
  <c r="M454" i="13" s="1"/>
  <c r="J269" i="13"/>
  <c r="K269" i="13" s="1"/>
  <c r="J695" i="13"/>
  <c r="K695" i="13" s="1"/>
  <c r="J60" i="13"/>
  <c r="K60" i="13" s="1"/>
  <c r="M60" i="13" s="1"/>
  <c r="J303" i="13"/>
  <c r="K303" i="13" s="1"/>
  <c r="J345" i="13"/>
  <c r="K345" i="13" s="1"/>
  <c r="J978" i="13"/>
  <c r="K978" i="13" s="1"/>
  <c r="J830" i="13"/>
  <c r="K830" i="13" s="1"/>
  <c r="J1224" i="13"/>
  <c r="K1224" i="13" s="1"/>
  <c r="J253" i="13"/>
  <c r="K253" i="13" s="1"/>
  <c r="J654" i="13"/>
  <c r="K654" i="13" s="1"/>
  <c r="J453" i="13"/>
  <c r="K453" i="13" s="1"/>
  <c r="J1321" i="13"/>
  <c r="K1321" i="13" s="1"/>
  <c r="J480" i="13"/>
  <c r="K480" i="13" s="1"/>
  <c r="J966" i="13"/>
  <c r="K966" i="13" s="1"/>
  <c r="J694" i="13"/>
  <c r="K694" i="13" s="1"/>
  <c r="J1310" i="13"/>
  <c r="K1310" i="13" s="1"/>
  <c r="J595" i="13"/>
  <c r="K595" i="13" s="1"/>
  <c r="J768" i="13"/>
  <c r="K768" i="13" s="1"/>
  <c r="J639" i="13"/>
  <c r="K639" i="13" s="1"/>
  <c r="J862" i="13"/>
  <c r="K862" i="13" s="1"/>
  <c r="J1320" i="13"/>
  <c r="K1320" i="13" s="1"/>
  <c r="M1320" i="13" s="1"/>
  <c r="J561" i="13"/>
  <c r="K561" i="13" s="1"/>
  <c r="J547" i="13"/>
  <c r="K547" i="13" s="1"/>
  <c r="J39" i="13"/>
  <c r="K39" i="13" s="1"/>
  <c r="J804" i="13"/>
  <c r="K804" i="13" s="1"/>
  <c r="J880" i="13"/>
  <c r="K880" i="13" s="1"/>
  <c r="J192" i="13"/>
  <c r="K192" i="13" s="1"/>
  <c r="M192" i="13" s="1"/>
  <c r="J1211" i="13"/>
  <c r="K1211" i="13" s="1"/>
  <c r="J287" i="13"/>
  <c r="K287" i="13" s="1"/>
  <c r="J616" i="13"/>
  <c r="K616" i="13" s="1"/>
  <c r="J1180" i="13"/>
  <c r="K1180" i="13" s="1"/>
  <c r="J846" i="13"/>
  <c r="K846" i="13" s="1"/>
  <c r="J915" i="13"/>
  <c r="K915" i="13" s="1"/>
  <c r="J638" i="13"/>
  <c r="K638" i="13" s="1"/>
  <c r="J1253" i="13"/>
  <c r="K1253" i="13" s="1"/>
  <c r="M1253" i="13" s="1"/>
  <c r="J1146" i="13"/>
  <c r="K1146" i="13" s="1"/>
  <c r="J1314" i="13"/>
  <c r="K1314" i="13" s="1"/>
  <c r="J252" i="13"/>
  <c r="K252" i="13" s="1"/>
  <c r="J1085" i="13"/>
  <c r="K1085" i="13" s="1"/>
  <c r="J1069" i="13"/>
  <c r="K1069" i="13" s="1"/>
  <c r="J829" i="13"/>
  <c r="K829" i="13" s="1"/>
  <c r="J935" i="13"/>
  <c r="K935" i="13" s="1"/>
  <c r="J1168" i="13"/>
  <c r="K1168" i="13" s="1"/>
  <c r="J1293" i="13"/>
  <c r="K1293" i="13" s="1"/>
  <c r="J861" i="13"/>
  <c r="K861" i="13" s="1"/>
  <c r="J312" i="13"/>
  <c r="K312" i="13" s="1"/>
  <c r="M312" i="13" s="1"/>
  <c r="J879" i="13"/>
  <c r="K879" i="13" s="1"/>
  <c r="J678" i="13"/>
  <c r="K678" i="13" s="1"/>
  <c r="M678" i="13" s="1"/>
  <c r="J677" i="13"/>
  <c r="K677" i="13" s="1"/>
  <c r="J1262" i="13"/>
  <c r="K1262" i="13" s="1"/>
  <c r="J96" i="13"/>
  <c r="K96" i="13" s="1"/>
  <c r="J1189" i="13"/>
  <c r="K1189" i="13" s="1"/>
  <c r="J1285" i="13"/>
  <c r="K1285" i="13" s="1"/>
  <c r="J1011" i="13"/>
  <c r="K1011" i="13" s="1"/>
  <c r="J1040" i="13"/>
  <c r="K1040" i="13" s="1"/>
  <c r="J1078" i="13"/>
  <c r="K1078" i="13" s="1"/>
  <c r="J204" i="13"/>
  <c r="K204" i="13" s="1"/>
  <c r="J1077" i="13"/>
  <c r="K1077" i="13" s="1"/>
  <c r="J108" i="13"/>
  <c r="K108" i="13" s="1"/>
  <c r="J860" i="13"/>
  <c r="K860" i="13" s="1"/>
  <c r="J814" i="13"/>
  <c r="K814" i="13" s="1"/>
  <c r="J1319" i="13"/>
  <c r="K1319" i="13" s="1"/>
  <c r="J560" i="13"/>
  <c r="K560" i="13" s="1"/>
  <c r="J91" i="13"/>
  <c r="K91" i="13" s="1"/>
  <c r="J1112" i="13"/>
  <c r="K1112" i="13" s="1"/>
  <c r="J718" i="13"/>
  <c r="K718" i="13" s="1"/>
  <c r="J251" i="13"/>
  <c r="K251" i="13" s="1"/>
  <c r="J1188" i="13"/>
  <c r="K1188" i="13" s="1"/>
  <c r="J934" i="13"/>
  <c r="K934" i="13" s="1"/>
  <c r="J1084" i="13"/>
  <c r="K1084" i="13" s="1"/>
  <c r="J947" i="13"/>
  <c r="K947" i="13" s="1"/>
  <c r="J470" i="13"/>
  <c r="K470" i="13" s="1"/>
  <c r="J744" i="13"/>
  <c r="K744" i="13" s="1"/>
  <c r="J914" i="13"/>
  <c r="K914" i="13" s="1"/>
  <c r="J1210" i="13"/>
  <c r="K1210" i="13" s="1"/>
  <c r="J1209" i="13"/>
  <c r="K1209" i="13" s="1"/>
  <c r="J1028" i="13"/>
  <c r="K1028" i="13" s="1"/>
  <c r="J1292" i="13"/>
  <c r="K1292" i="13" s="1"/>
  <c r="J1124" i="13"/>
  <c r="K1124" i="13" s="1"/>
  <c r="J933" i="13"/>
  <c r="K933" i="13" s="1"/>
  <c r="J767" i="13"/>
  <c r="K767" i="13" s="1"/>
  <c r="J946" i="13"/>
  <c r="K946" i="13" s="1"/>
  <c r="J1223" i="13"/>
  <c r="K1223" i="13" s="1"/>
  <c r="J1145" i="13"/>
  <c r="K1145" i="13" s="1"/>
  <c r="J1301" i="13"/>
  <c r="K1301" i="13" s="1"/>
  <c r="J389" i="13"/>
  <c r="K389" i="13" s="1"/>
  <c r="J1134" i="13"/>
  <c r="K1134" i="13" s="1"/>
  <c r="J452" i="13"/>
  <c r="K452" i="13" s="1"/>
  <c r="J637" i="13"/>
  <c r="K637" i="13" s="1"/>
  <c r="J1160" i="13"/>
  <c r="K1160" i="13" s="1"/>
  <c r="J1133" i="13"/>
  <c r="K1133" i="13" s="1"/>
  <c r="M1133" i="13" s="1"/>
  <c r="J845" i="13"/>
  <c r="K845" i="13" s="1"/>
  <c r="J521" i="13"/>
  <c r="K521" i="13" s="1"/>
  <c r="J977" i="13"/>
  <c r="K977" i="13" s="1"/>
  <c r="J1111" i="13"/>
  <c r="K1111" i="13" s="1"/>
  <c r="J1208" i="13"/>
  <c r="K1208" i="13" s="1"/>
  <c r="M1208" i="13" s="1"/>
  <c r="J214" i="13"/>
  <c r="K214" i="13" s="1"/>
  <c r="J250" i="13"/>
  <c r="K250" i="13" s="1"/>
  <c r="J1076" i="13"/>
  <c r="K1076" i="13" s="1"/>
  <c r="J1187" i="13"/>
  <c r="K1187" i="13" s="1"/>
  <c r="M1187" i="13" s="1"/>
  <c r="J1207" i="13"/>
  <c r="K1207" i="13" s="1"/>
  <c r="J191" i="13"/>
  <c r="K191" i="13" s="1"/>
  <c r="M191" i="13" s="1"/>
  <c r="J102" i="13"/>
  <c r="K102" i="13" s="1"/>
  <c r="J1307" i="13"/>
  <c r="K1307" i="13" s="1"/>
  <c r="J520" i="13"/>
  <c r="K520" i="13" s="1"/>
  <c r="J1054" i="13"/>
  <c r="K1054" i="13" s="1"/>
  <c r="J878" i="13"/>
  <c r="K878" i="13" s="1"/>
  <c r="M878" i="13" s="1"/>
  <c r="J158" i="13"/>
  <c r="J766" i="13"/>
  <c r="K766" i="13" s="1"/>
  <c r="J594" i="13"/>
  <c r="K594" i="13" s="1"/>
  <c r="J1241" i="13"/>
  <c r="K1241" i="13" s="1"/>
  <c r="M1241" i="13" s="1"/>
  <c r="J676" i="13"/>
  <c r="K676" i="13" s="1"/>
  <c r="J344" i="13"/>
  <c r="K344" i="13" s="1"/>
  <c r="J1123" i="13"/>
  <c r="K1123" i="13" s="1"/>
  <c r="J913" i="13"/>
  <c r="K913" i="13" s="1"/>
  <c r="J1240" i="13"/>
  <c r="K1240" i="13" s="1"/>
  <c r="J813" i="13"/>
  <c r="K813" i="13" s="1"/>
  <c r="J926" i="13"/>
  <c r="K926" i="13" s="1"/>
  <c r="J615" i="13"/>
  <c r="K615" i="13" s="1"/>
  <c r="M615" i="13" s="1"/>
  <c r="J636" i="13"/>
  <c r="K636" i="13" s="1"/>
  <c r="J734" i="13"/>
  <c r="K734" i="13" s="1"/>
  <c r="J21" i="13"/>
  <c r="K21" i="13" s="1"/>
  <c r="J374" i="13"/>
  <c r="K374" i="13" s="1"/>
  <c r="J90" i="13"/>
  <c r="K90" i="13" s="1"/>
  <c r="M90" i="13" s="1"/>
  <c r="J1144" i="13"/>
  <c r="K1144" i="13" s="1"/>
  <c r="J479" i="13"/>
  <c r="K479" i="13" s="1"/>
  <c r="J976" i="13"/>
  <c r="K976" i="13" s="1"/>
  <c r="J1261" i="13"/>
  <c r="K1261" i="13" s="1"/>
  <c r="J510" i="13"/>
  <c r="K510" i="13" s="1"/>
  <c r="J451" i="13"/>
  <c r="K451" i="13" s="1"/>
  <c r="J787" i="13"/>
  <c r="K787" i="13" s="1"/>
  <c r="J420" i="13"/>
  <c r="K420" i="13" s="1"/>
  <c r="J438" i="13"/>
  <c r="K438" i="13" s="1"/>
  <c r="J359" i="13"/>
  <c r="K359" i="13" s="1"/>
  <c r="J148" i="13"/>
  <c r="K148" i="13" s="1"/>
  <c r="J1197" i="13"/>
  <c r="K1197" i="13" s="1"/>
  <c r="J786" i="13"/>
  <c r="K786" i="13" s="1"/>
  <c r="J388" i="13"/>
  <c r="K388" i="13" s="1"/>
  <c r="J803" i="13"/>
  <c r="K803" i="13" s="1"/>
  <c r="M803" i="13" s="1"/>
  <c r="J419" i="13"/>
  <c r="K419" i="13" s="1"/>
  <c r="J1143" i="13"/>
  <c r="K1143" i="13" s="1"/>
  <c r="J1053" i="13"/>
  <c r="K1053" i="13" s="1"/>
  <c r="M1053" i="13" s="1"/>
  <c r="J535" i="13"/>
  <c r="K535" i="13" s="1"/>
  <c r="M535" i="13" s="1"/>
  <c r="J165" i="13"/>
  <c r="K165" i="13" s="1"/>
  <c r="J373" i="13"/>
  <c r="K373" i="13" s="1"/>
  <c r="J1284" i="13"/>
  <c r="K1284" i="13" s="1"/>
  <c r="J1159" i="13"/>
  <c r="K1159" i="13" s="1"/>
  <c r="J147" i="13"/>
  <c r="K147" i="13" s="1"/>
  <c r="M147" i="13" s="1"/>
  <c r="J333" i="13"/>
  <c r="K333" i="13" s="1"/>
  <c r="J74" i="13"/>
  <c r="K74" i="13" s="1"/>
  <c r="J73" i="13"/>
  <c r="K73" i="13" s="1"/>
  <c r="M73" i="13" s="1"/>
  <c r="J635" i="13"/>
  <c r="K635" i="13" s="1"/>
  <c r="M635" i="13" s="1"/>
  <c r="J343" i="13"/>
  <c r="K343" i="13" s="1"/>
  <c r="J59" i="13"/>
  <c r="K59" i="13" s="1"/>
  <c r="J802" i="13"/>
  <c r="K802" i="13" s="1"/>
  <c r="J278" i="13"/>
  <c r="K278" i="13" s="1"/>
  <c r="J844" i="13"/>
  <c r="K844" i="13" s="1"/>
  <c r="J116" i="13"/>
  <c r="K116" i="13" s="1"/>
  <c r="J358" i="13"/>
  <c r="K358" i="13" s="1"/>
  <c r="J593" i="13"/>
  <c r="K593" i="13" s="1"/>
  <c r="J634" i="13"/>
  <c r="K634" i="13" s="1"/>
  <c r="M634" i="13" s="1"/>
  <c r="J592" i="13"/>
  <c r="K592" i="13" s="1"/>
  <c r="M592" i="13" s="1"/>
  <c r="J575" i="13"/>
  <c r="K575" i="13" s="1"/>
  <c r="J58" i="13"/>
  <c r="K58" i="13" s="1"/>
  <c r="J268" i="13"/>
  <c r="K268" i="13" s="1"/>
  <c r="J402" i="13"/>
  <c r="K402" i="13" s="1"/>
  <c r="J675" i="13"/>
  <c r="K675" i="13" s="1"/>
  <c r="J1052" i="13"/>
  <c r="K1052" i="13" s="1"/>
  <c r="J992" i="13"/>
  <c r="K992" i="13" s="1"/>
  <c r="J146" i="13"/>
  <c r="K146" i="13" s="1"/>
  <c r="J633" i="13"/>
  <c r="K633" i="13" s="1"/>
  <c r="M633" i="13" s="1"/>
  <c r="J717" i="13"/>
  <c r="K717" i="13" s="1"/>
  <c r="J945" i="13"/>
  <c r="K945" i="13" s="1"/>
  <c r="J801" i="13"/>
  <c r="K801" i="13" s="1"/>
  <c r="J1283" i="13"/>
  <c r="K1283" i="13" s="1"/>
  <c r="J1336" i="13"/>
  <c r="K1336" i="13" s="1"/>
  <c r="J754" i="13"/>
  <c r="K754" i="13" s="1"/>
  <c r="J912" i="13"/>
  <c r="K912" i="13" s="1"/>
  <c r="J450" i="13"/>
  <c r="K450" i="13" s="1"/>
  <c r="J1334" i="13"/>
  <c r="K1334" i="13" s="1"/>
  <c r="J1282" i="13"/>
  <c r="K1282" i="13" s="1"/>
  <c r="J437" i="13"/>
  <c r="K437" i="13" s="1"/>
  <c r="J1300" i="13"/>
  <c r="K1300" i="13" s="1"/>
  <c r="J546" i="13"/>
  <c r="K546" i="13" s="1"/>
  <c r="J267" i="13"/>
  <c r="K267" i="13" s="1"/>
  <c r="M267" i="13" s="1"/>
  <c r="J1039" i="13"/>
  <c r="K1039" i="13" s="1"/>
  <c r="J1222" i="13"/>
  <c r="K1222" i="13" s="1"/>
  <c r="J614" i="13"/>
  <c r="K614" i="13" s="1"/>
  <c r="J1326" i="13"/>
  <c r="K1326" i="13" s="1"/>
  <c r="J674" i="13"/>
  <c r="K674" i="13" s="1"/>
  <c r="J418" i="13"/>
  <c r="K418" i="13" s="1"/>
  <c r="M418" i="13" s="1"/>
  <c r="J509" i="13"/>
  <c r="K509" i="13" s="1"/>
  <c r="J1068" i="13"/>
  <c r="K1068" i="13" s="1"/>
  <c r="J286" i="13"/>
  <c r="K286" i="13" s="1"/>
  <c r="J859" i="13"/>
  <c r="K859" i="13" s="1"/>
  <c r="M859" i="13" s="1"/>
  <c r="J401" i="13"/>
  <c r="K401" i="13" s="1"/>
  <c r="M401" i="13" s="1"/>
  <c r="J203" i="13"/>
  <c r="K203" i="13" s="1"/>
  <c r="M203" i="13" s="1"/>
  <c r="J785" i="13"/>
  <c r="K785" i="13" s="1"/>
  <c r="J222" i="13"/>
  <c r="K222" i="13" s="1"/>
  <c r="J342" i="13"/>
  <c r="K342" i="13" s="1"/>
  <c r="J67" i="13"/>
  <c r="K67" i="13" s="1"/>
  <c r="J1110" i="13"/>
  <c r="K1110" i="13" s="1"/>
  <c r="J387" i="13"/>
  <c r="K387" i="13" s="1"/>
  <c r="J991" i="13"/>
  <c r="K991" i="13" s="1"/>
  <c r="J944" i="13"/>
  <c r="K944" i="13" s="1"/>
  <c r="J1010" i="13"/>
  <c r="K1010" i="13" s="1"/>
  <c r="J1051" i="13"/>
  <c r="K1051" i="13" s="1"/>
  <c r="J653" i="13"/>
  <c r="K653" i="13" s="1"/>
  <c r="J1027" i="13"/>
  <c r="K1027" i="13" s="1"/>
  <c r="J80" i="13"/>
  <c r="K80" i="13" s="1"/>
  <c r="J743" i="13"/>
  <c r="K743" i="13" s="1"/>
  <c r="J449" i="13"/>
  <c r="K449" i="13" s="1"/>
  <c r="J57" i="13"/>
  <c r="K57" i="13" s="1"/>
  <c r="M57" i="13" s="1"/>
  <c r="J249" i="13"/>
  <c r="K249" i="13" s="1"/>
  <c r="J478" i="13"/>
  <c r="K478" i="13" s="1"/>
  <c r="J765" i="13"/>
  <c r="K765" i="13" s="1"/>
  <c r="J1318" i="13"/>
  <c r="K1318" i="13" s="1"/>
  <c r="M1318" i="13" s="1"/>
  <c r="J559" i="13"/>
  <c r="K559" i="13" s="1"/>
  <c r="J190" i="13"/>
  <c r="K190" i="13" s="1"/>
  <c r="J1252" i="13"/>
  <c r="J311" i="13"/>
  <c r="K311" i="13" s="1"/>
  <c r="J673" i="13"/>
  <c r="K673" i="13" s="1"/>
  <c r="J1109" i="13"/>
  <c r="K1109" i="13" s="1"/>
  <c r="J911" i="13"/>
  <c r="K911" i="13" s="1"/>
  <c r="J1132" i="13"/>
  <c r="K1132" i="13" s="1"/>
  <c r="J1206" i="13"/>
  <c r="K1206" i="13" s="1"/>
  <c r="J213" i="13"/>
  <c r="K213" i="13" s="1"/>
  <c r="J1186" i="13"/>
  <c r="K1186" i="13" s="1"/>
  <c r="J189" i="13"/>
  <c r="K189" i="13" s="1"/>
  <c r="J877" i="13"/>
  <c r="K877" i="13" s="1"/>
  <c r="M877" i="13" s="1"/>
  <c r="J157" i="13"/>
  <c r="K157" i="13" s="1"/>
  <c r="J764" i="13"/>
  <c r="K764" i="13" s="1"/>
  <c r="J1239" i="13"/>
  <c r="K1239" i="13" s="1"/>
  <c r="J613" i="13"/>
  <c r="K613" i="13" s="1"/>
  <c r="J89" i="13"/>
  <c r="K89" i="13" s="1"/>
  <c r="J448" i="13"/>
  <c r="K448" i="13" s="1"/>
  <c r="J436" i="13"/>
  <c r="K436" i="13" s="1"/>
  <c r="J800" i="13"/>
  <c r="K800" i="13" s="1"/>
  <c r="J1050" i="13"/>
  <c r="K1050" i="13" s="1"/>
  <c r="J534" i="13"/>
  <c r="K534" i="13" s="1"/>
  <c r="J1281" i="13"/>
  <c r="K1281" i="13" s="1"/>
  <c r="J145" i="13"/>
  <c r="K145" i="13" s="1"/>
  <c r="J72" i="13"/>
  <c r="K72" i="13" s="1"/>
  <c r="J632" i="13"/>
  <c r="K632" i="13" s="1"/>
  <c r="J56" i="13"/>
  <c r="K56" i="13" s="1"/>
  <c r="M56" i="13" s="1"/>
  <c r="J631" i="13"/>
  <c r="K631" i="13" s="1"/>
  <c r="J591" i="13"/>
  <c r="K591" i="13" s="1"/>
  <c r="J990" i="13"/>
  <c r="K990" i="13" s="1"/>
  <c r="M990" i="13" s="1"/>
  <c r="J630" i="13"/>
  <c r="K630" i="13" s="1"/>
  <c r="J799" i="13"/>
  <c r="K799" i="13" s="1"/>
  <c r="J266" i="13"/>
  <c r="K266" i="13" s="1"/>
  <c r="J417" i="13"/>
  <c r="K417" i="13" s="1"/>
  <c r="M417" i="13" s="1"/>
  <c r="J858" i="13"/>
  <c r="K858" i="13" s="1"/>
  <c r="J400" i="13"/>
  <c r="K400" i="13" s="1"/>
  <c r="J202" i="13"/>
  <c r="K202" i="13" s="1"/>
  <c r="J784" i="13"/>
  <c r="K784" i="13" s="1"/>
  <c r="M784" i="13" s="1"/>
  <c r="J477" i="13"/>
  <c r="K477" i="13" s="1"/>
  <c r="J899" i="13"/>
  <c r="K899" i="13" s="1"/>
  <c r="J1038" i="13"/>
  <c r="K1038" i="13" s="1"/>
  <c r="M1038" i="13" s="1"/>
  <c r="J1221" i="13"/>
  <c r="K1221" i="13" s="1"/>
  <c r="J232" i="13"/>
  <c r="K232" i="13" s="1"/>
  <c r="J798" i="13"/>
  <c r="K798" i="13" s="1"/>
  <c r="J1313" i="13"/>
  <c r="K1313" i="13" s="1"/>
  <c r="J1026" i="13"/>
  <c r="K1026" i="13" s="1"/>
  <c r="J958" i="13"/>
  <c r="K958" i="13" s="1"/>
  <c r="J763" i="13"/>
  <c r="K763" i="13" s="1"/>
  <c r="J590" i="13"/>
  <c r="K590" i="13" s="1"/>
  <c r="J843" i="13"/>
  <c r="K843" i="13" s="1"/>
  <c r="J672" i="13"/>
  <c r="K672" i="13" s="1"/>
  <c r="J1185" i="13"/>
  <c r="K1185" i="13" s="1"/>
  <c r="J101" i="13"/>
  <c r="K101" i="13" s="1"/>
  <c r="J172" i="13"/>
  <c r="K172" i="13" s="1"/>
  <c r="J1196" i="13"/>
  <c r="K1196" i="13" s="1"/>
  <c r="J432" i="13"/>
  <c r="K432" i="13" s="1"/>
  <c r="J371" i="13"/>
  <c r="K371" i="13" s="1"/>
  <c r="M993" i="13"/>
  <c r="J857" i="13"/>
  <c r="K857" i="13" s="1"/>
  <c r="N6" i="10"/>
  <c r="N6" i="8"/>
  <c r="N6" i="7"/>
  <c r="N6" i="9"/>
  <c r="M7" i="10"/>
  <c r="L10" i="11"/>
  <c r="L8" i="11"/>
  <c r="O6" i="11"/>
  <c r="L7" i="11"/>
  <c r="K13" i="11" s="1"/>
  <c r="L10" i="10"/>
  <c r="L8" i="10"/>
  <c r="L7" i="10"/>
  <c r="K13" i="10" s="1"/>
  <c r="L6" i="10"/>
  <c r="L10" i="9"/>
  <c r="L8" i="9"/>
  <c r="L7" i="9"/>
  <c r="K13" i="9" s="1"/>
  <c r="L6" i="9"/>
  <c r="L10" i="8"/>
  <c r="L8" i="8"/>
  <c r="L7" i="8"/>
  <c r="K13" i="8" s="1"/>
  <c r="L6" i="8"/>
  <c r="L10" i="7"/>
  <c r="L7" i="7"/>
  <c r="K13" i="7" s="1"/>
  <c r="L8" i="7"/>
  <c r="L6" i="7"/>
  <c r="O35" i="4"/>
  <c r="O34" i="4"/>
  <c r="O33" i="4"/>
  <c r="O27" i="4"/>
  <c r="O26" i="4"/>
  <c r="O25" i="4"/>
  <c r="P35" i="4" s="1"/>
  <c r="N23" i="4"/>
  <c r="Q19" i="5"/>
  <c r="Q18" i="5"/>
  <c r="Q17" i="5"/>
  <c r="Q16" i="5"/>
  <c r="Q15" i="5"/>
  <c r="Q14" i="5"/>
  <c r="Q13" i="5"/>
  <c r="P16" i="5"/>
  <c r="P17" i="5" s="1"/>
  <c r="P18" i="5" s="1"/>
  <c r="P19" i="5" s="1"/>
  <c r="P15" i="5"/>
  <c r="P14" i="5"/>
  <c r="P13" i="5"/>
  <c r="N19" i="5"/>
  <c r="N18" i="5"/>
  <c r="N17" i="5"/>
  <c r="N16" i="5"/>
  <c r="N15" i="5"/>
  <c r="N14" i="5"/>
  <c r="N13" i="5"/>
  <c r="L6" i="5"/>
  <c r="L10" i="5"/>
  <c r="L8" i="5"/>
  <c r="L7" i="5"/>
  <c r="K13" i="5" s="1"/>
  <c r="L14" i="16" l="1"/>
  <c r="O14" i="16"/>
  <c r="P27" i="13"/>
  <c r="L9" i="8"/>
  <c r="P13" i="13"/>
  <c r="M534" i="13"/>
  <c r="K158" i="13"/>
  <c r="M158" i="13" s="1"/>
  <c r="K1252" i="13"/>
  <c r="M1252" i="13" s="1"/>
  <c r="M785" i="13"/>
  <c r="M801" i="13"/>
  <c r="M1284" i="13"/>
  <c r="M914" i="13"/>
  <c r="M768" i="13"/>
  <c r="M390" i="13"/>
  <c r="M799" i="13"/>
  <c r="M1206" i="13"/>
  <c r="M59" i="13"/>
  <c r="M451" i="13"/>
  <c r="M561" i="13"/>
  <c r="M81" i="13"/>
  <c r="M1196" i="13"/>
  <c r="M630" i="13"/>
  <c r="M1281" i="13"/>
  <c r="M311" i="13"/>
  <c r="M1027" i="13"/>
  <c r="M992" i="13"/>
  <c r="M438" i="13"/>
  <c r="M766" i="13"/>
  <c r="M214" i="13"/>
  <c r="M1112" i="13"/>
  <c r="M480" i="13"/>
  <c r="M253" i="13"/>
  <c r="L9" i="11"/>
  <c r="L13" i="11" s="1"/>
  <c r="O13" i="11" s="1"/>
  <c r="L9" i="10"/>
  <c r="L13" i="10" s="1"/>
  <c r="L9" i="9"/>
  <c r="L13" i="9" s="1"/>
  <c r="O13" i="9" s="1"/>
  <c r="L13" i="8"/>
  <c r="O13" i="8" s="1"/>
  <c r="L9" i="7"/>
  <c r="L13" i="7" s="1"/>
  <c r="O13" i="7" s="1"/>
  <c r="P13" i="7" s="1"/>
  <c r="P34" i="4"/>
  <c r="P27" i="4"/>
  <c r="P26" i="4"/>
  <c r="L9" i="5"/>
  <c r="L13" i="5"/>
  <c r="K14" i="5" s="1"/>
  <c r="O13" i="5"/>
  <c r="Q14" i="16" l="1"/>
  <c r="R14" i="16" s="1"/>
  <c r="P14" i="16"/>
  <c r="N14" i="16"/>
  <c r="M14" i="16"/>
  <c r="K15" i="16"/>
  <c r="Q13" i="9"/>
  <c r="R13" i="9" s="1"/>
  <c r="P13" i="9"/>
  <c r="Q13" i="8"/>
  <c r="R13" i="8" s="1"/>
  <c r="P13" i="8"/>
  <c r="S19" i="11"/>
  <c r="S15" i="11"/>
  <c r="S18" i="11"/>
  <c r="S14" i="11"/>
  <c r="S21" i="11"/>
  <c r="S17" i="11"/>
  <c r="S13" i="11"/>
  <c r="S20" i="11"/>
  <c r="S16" i="11"/>
  <c r="Q13" i="11"/>
  <c r="R13" i="11" s="1"/>
  <c r="P13" i="11"/>
  <c r="M13" i="11"/>
  <c r="N13" i="11"/>
  <c r="K14" i="11"/>
  <c r="M13" i="10"/>
  <c r="K14" i="10"/>
  <c r="N13" i="10"/>
  <c r="O13" i="10"/>
  <c r="K14" i="9"/>
  <c r="N13" i="9"/>
  <c r="M13" i="9"/>
  <c r="M13" i="8"/>
  <c r="K14" i="8"/>
  <c r="N13" i="8"/>
  <c r="K14" i="7"/>
  <c r="N13" i="7"/>
  <c r="M13" i="7"/>
  <c r="M13" i="5"/>
  <c r="L14" i="5" s="1"/>
  <c r="L15" i="16" l="1"/>
  <c r="O15" i="16"/>
  <c r="S22" i="11"/>
  <c r="Q13" i="10"/>
  <c r="R13" i="10" s="1"/>
  <c r="P13" i="10"/>
  <c r="L14" i="11"/>
  <c r="O14" i="11" s="1"/>
  <c r="L14" i="10"/>
  <c r="O14" i="10" s="1"/>
  <c r="L14" i="9"/>
  <c r="L14" i="8"/>
  <c r="O14" i="8" s="1"/>
  <c r="Q13" i="7"/>
  <c r="R13" i="7" s="1"/>
  <c r="L14" i="7"/>
  <c r="O14" i="7" s="1"/>
  <c r="P14" i="7" s="1"/>
  <c r="M14" i="5"/>
  <c r="K15" i="5"/>
  <c r="O14" i="5"/>
  <c r="L15" i="5"/>
  <c r="O15" i="5" s="1"/>
  <c r="Q15" i="16" l="1"/>
  <c r="R15" i="16" s="1"/>
  <c r="P15" i="16"/>
  <c r="N15" i="16"/>
  <c r="M15" i="16"/>
  <c r="K16" i="16"/>
  <c r="Q14" i="8"/>
  <c r="R14" i="8" s="1"/>
  <c r="P14" i="8"/>
  <c r="Q14" i="10"/>
  <c r="R14" i="10" s="1"/>
  <c r="P14" i="10"/>
  <c r="Q14" i="11"/>
  <c r="R14" i="11" s="1"/>
  <c r="P14" i="11"/>
  <c r="M14" i="11"/>
  <c r="K15" i="11"/>
  <c r="N14" i="11"/>
  <c r="Q14" i="7"/>
  <c r="R14" i="7" s="1"/>
  <c r="K15" i="10"/>
  <c r="N14" i="10"/>
  <c r="M14" i="10"/>
  <c r="K15" i="9"/>
  <c r="N14" i="9"/>
  <c r="M14" i="9"/>
  <c r="O14" i="9"/>
  <c r="M14" i="8"/>
  <c r="K15" i="8"/>
  <c r="N14" i="8"/>
  <c r="K15" i="7"/>
  <c r="N14" i="7"/>
  <c r="M14" i="7"/>
  <c r="K16" i="5"/>
  <c r="M15" i="5"/>
  <c r="L16" i="16" l="1"/>
  <c r="O16" i="16" s="1"/>
  <c r="Q14" i="9"/>
  <c r="R14" i="9" s="1"/>
  <c r="P14" i="9"/>
  <c r="L15" i="11"/>
  <c r="O15" i="11" s="1"/>
  <c r="L15" i="10"/>
  <c r="L15" i="9"/>
  <c r="O15" i="9"/>
  <c r="L15" i="8"/>
  <c r="L15" i="7"/>
  <c r="O15" i="7" s="1"/>
  <c r="P15" i="7" s="1"/>
  <c r="L16" i="5"/>
  <c r="O16" i="5"/>
  <c r="I1339" i="4"/>
  <c r="H1339" i="4"/>
  <c r="I1338" i="4"/>
  <c r="H1338" i="4"/>
  <c r="I1337" i="4"/>
  <c r="H1337" i="4"/>
  <c r="I1336" i="4"/>
  <c r="H1336" i="4"/>
  <c r="I1335" i="4"/>
  <c r="H1335" i="4"/>
  <c r="I1334" i="4"/>
  <c r="H1334" i="4"/>
  <c r="I1333" i="4"/>
  <c r="H1333" i="4"/>
  <c r="I1332" i="4"/>
  <c r="H1332" i="4"/>
  <c r="I1331" i="4"/>
  <c r="H1331" i="4"/>
  <c r="I1330" i="4"/>
  <c r="H1330" i="4"/>
  <c r="I1329" i="4"/>
  <c r="H1329" i="4"/>
  <c r="I1328" i="4"/>
  <c r="H1328" i="4"/>
  <c r="I1327" i="4"/>
  <c r="H1327" i="4"/>
  <c r="I1326" i="4"/>
  <c r="H1326" i="4"/>
  <c r="I1325" i="4"/>
  <c r="H1325" i="4"/>
  <c r="I1324" i="4"/>
  <c r="H1324" i="4"/>
  <c r="I1323" i="4"/>
  <c r="H1323" i="4"/>
  <c r="I1322" i="4"/>
  <c r="H1322" i="4"/>
  <c r="I1321" i="4"/>
  <c r="H1321" i="4"/>
  <c r="I1320" i="4"/>
  <c r="H1320" i="4"/>
  <c r="I1319" i="4"/>
  <c r="H1319" i="4"/>
  <c r="I1318" i="4"/>
  <c r="H1318" i="4"/>
  <c r="I1317" i="4"/>
  <c r="H1317" i="4"/>
  <c r="I1316" i="4"/>
  <c r="H1316" i="4"/>
  <c r="I1315" i="4"/>
  <c r="H1315" i="4"/>
  <c r="I1314" i="4"/>
  <c r="H1314" i="4"/>
  <c r="I1313" i="4"/>
  <c r="H1313" i="4"/>
  <c r="I1312" i="4"/>
  <c r="H1312" i="4"/>
  <c r="I1311" i="4"/>
  <c r="H1311" i="4"/>
  <c r="I1310" i="4"/>
  <c r="H1310" i="4"/>
  <c r="I1309" i="4"/>
  <c r="H1309" i="4"/>
  <c r="I1308" i="4"/>
  <c r="H1308" i="4"/>
  <c r="I1307" i="4"/>
  <c r="H1307" i="4"/>
  <c r="I1306" i="4"/>
  <c r="H1306" i="4"/>
  <c r="I1305" i="4"/>
  <c r="H1305" i="4"/>
  <c r="I1304" i="4"/>
  <c r="H1304" i="4"/>
  <c r="I1303" i="4"/>
  <c r="H1303" i="4"/>
  <c r="I1302" i="4"/>
  <c r="H1302" i="4"/>
  <c r="I1301" i="4"/>
  <c r="H1301" i="4"/>
  <c r="I1300" i="4"/>
  <c r="H1300" i="4"/>
  <c r="I1299" i="4"/>
  <c r="H1299" i="4"/>
  <c r="I1298" i="4"/>
  <c r="H1298" i="4"/>
  <c r="I1297" i="4"/>
  <c r="H1297" i="4"/>
  <c r="I1296" i="4"/>
  <c r="H1296" i="4"/>
  <c r="I1295" i="4"/>
  <c r="H1295" i="4"/>
  <c r="I1294" i="4"/>
  <c r="H1294" i="4"/>
  <c r="I1293" i="4"/>
  <c r="H1293" i="4"/>
  <c r="I1292" i="4"/>
  <c r="H1292" i="4"/>
  <c r="I1291" i="4"/>
  <c r="H1291" i="4"/>
  <c r="I1290" i="4"/>
  <c r="H1290" i="4"/>
  <c r="I1289" i="4"/>
  <c r="H1289" i="4"/>
  <c r="I1288" i="4"/>
  <c r="H1288" i="4"/>
  <c r="I1287" i="4"/>
  <c r="H1287" i="4"/>
  <c r="I1286" i="4"/>
  <c r="H1286" i="4"/>
  <c r="I1285" i="4"/>
  <c r="H1285" i="4"/>
  <c r="I1284" i="4"/>
  <c r="H1284" i="4"/>
  <c r="I1283" i="4"/>
  <c r="H1283" i="4"/>
  <c r="I1282" i="4"/>
  <c r="H1282" i="4"/>
  <c r="I1281" i="4"/>
  <c r="H1281" i="4"/>
  <c r="I1280" i="4"/>
  <c r="H1280" i="4"/>
  <c r="I1279" i="4"/>
  <c r="H1279" i="4"/>
  <c r="I1278" i="4"/>
  <c r="H1278" i="4"/>
  <c r="I1277" i="4"/>
  <c r="H1277" i="4"/>
  <c r="I1276" i="4"/>
  <c r="H1276" i="4"/>
  <c r="I1275" i="4"/>
  <c r="H1275" i="4"/>
  <c r="I1274" i="4"/>
  <c r="H1274" i="4"/>
  <c r="I1273" i="4"/>
  <c r="H1273" i="4"/>
  <c r="I1272" i="4"/>
  <c r="H1272" i="4"/>
  <c r="I1271" i="4"/>
  <c r="H1271" i="4"/>
  <c r="I1270" i="4"/>
  <c r="H1270" i="4"/>
  <c r="I1269" i="4"/>
  <c r="H1269" i="4"/>
  <c r="I1268" i="4"/>
  <c r="H1268" i="4"/>
  <c r="I1267" i="4"/>
  <c r="H1267" i="4"/>
  <c r="I1266" i="4"/>
  <c r="H1266" i="4"/>
  <c r="I1265" i="4"/>
  <c r="H1265" i="4"/>
  <c r="I1264" i="4"/>
  <c r="H1264" i="4"/>
  <c r="I1263" i="4"/>
  <c r="H1263" i="4"/>
  <c r="I1262" i="4"/>
  <c r="H1262" i="4"/>
  <c r="I1261" i="4"/>
  <c r="H1261" i="4"/>
  <c r="I1260" i="4"/>
  <c r="H1260" i="4"/>
  <c r="I1259" i="4"/>
  <c r="H1259" i="4"/>
  <c r="I1258" i="4"/>
  <c r="H1258" i="4"/>
  <c r="I1257" i="4"/>
  <c r="H1257" i="4"/>
  <c r="I1256" i="4"/>
  <c r="H1256" i="4"/>
  <c r="I1255" i="4"/>
  <c r="H1255" i="4"/>
  <c r="I1254" i="4"/>
  <c r="H1254" i="4"/>
  <c r="I1253" i="4"/>
  <c r="H1253" i="4"/>
  <c r="I1252" i="4"/>
  <c r="H1252" i="4"/>
  <c r="I1251" i="4"/>
  <c r="H1251" i="4"/>
  <c r="I1250" i="4"/>
  <c r="H1250" i="4"/>
  <c r="I1249" i="4"/>
  <c r="H1249" i="4"/>
  <c r="I1248" i="4"/>
  <c r="H1248" i="4"/>
  <c r="I1247" i="4"/>
  <c r="H1247" i="4"/>
  <c r="I1246" i="4"/>
  <c r="H1246" i="4"/>
  <c r="I1245" i="4"/>
  <c r="H1245" i="4"/>
  <c r="I1244" i="4"/>
  <c r="H1244" i="4"/>
  <c r="I1243" i="4"/>
  <c r="H1243" i="4"/>
  <c r="I1242" i="4"/>
  <c r="H1242" i="4"/>
  <c r="I1241" i="4"/>
  <c r="H1241" i="4"/>
  <c r="I1240" i="4"/>
  <c r="H1240" i="4"/>
  <c r="I1239" i="4"/>
  <c r="H1239" i="4"/>
  <c r="I1238" i="4"/>
  <c r="H1238" i="4"/>
  <c r="I1237" i="4"/>
  <c r="H1237" i="4"/>
  <c r="I1236" i="4"/>
  <c r="H1236" i="4"/>
  <c r="I1235" i="4"/>
  <c r="H1235" i="4"/>
  <c r="I1234" i="4"/>
  <c r="H1234" i="4"/>
  <c r="I1233" i="4"/>
  <c r="H1233" i="4"/>
  <c r="I1232" i="4"/>
  <c r="H1232" i="4"/>
  <c r="I1231" i="4"/>
  <c r="H1231" i="4"/>
  <c r="I1230" i="4"/>
  <c r="H1230" i="4"/>
  <c r="I1229" i="4"/>
  <c r="H1229" i="4"/>
  <c r="I1228" i="4"/>
  <c r="H1228" i="4"/>
  <c r="I1227" i="4"/>
  <c r="H1227" i="4"/>
  <c r="I1226" i="4"/>
  <c r="H1226" i="4"/>
  <c r="I1225" i="4"/>
  <c r="H1225" i="4"/>
  <c r="I1224" i="4"/>
  <c r="H1224" i="4"/>
  <c r="I1223" i="4"/>
  <c r="H1223" i="4"/>
  <c r="I1222" i="4"/>
  <c r="H1222" i="4"/>
  <c r="I1221" i="4"/>
  <c r="H1221" i="4"/>
  <c r="I1220" i="4"/>
  <c r="H1220" i="4"/>
  <c r="I1219" i="4"/>
  <c r="H1219" i="4"/>
  <c r="I1218" i="4"/>
  <c r="H1218" i="4"/>
  <c r="I1217" i="4"/>
  <c r="H1217" i="4"/>
  <c r="I1216" i="4"/>
  <c r="H1216" i="4"/>
  <c r="I1215" i="4"/>
  <c r="H1215" i="4"/>
  <c r="I1214" i="4"/>
  <c r="H1214" i="4"/>
  <c r="I1213" i="4"/>
  <c r="H1213" i="4"/>
  <c r="I1212" i="4"/>
  <c r="H1212" i="4"/>
  <c r="I1211" i="4"/>
  <c r="H1211" i="4"/>
  <c r="I1210" i="4"/>
  <c r="H1210" i="4"/>
  <c r="I1209" i="4"/>
  <c r="H1209" i="4"/>
  <c r="I1208" i="4"/>
  <c r="H1208" i="4"/>
  <c r="I1207" i="4"/>
  <c r="H1207" i="4"/>
  <c r="I1206" i="4"/>
  <c r="H1206" i="4"/>
  <c r="I1205" i="4"/>
  <c r="H1205" i="4"/>
  <c r="I1204" i="4"/>
  <c r="H1204" i="4"/>
  <c r="I1203" i="4"/>
  <c r="H1203" i="4"/>
  <c r="I1202" i="4"/>
  <c r="H1202" i="4"/>
  <c r="I1201" i="4"/>
  <c r="H1201" i="4"/>
  <c r="I1200" i="4"/>
  <c r="H1200" i="4"/>
  <c r="I1199" i="4"/>
  <c r="H1199" i="4"/>
  <c r="I1198" i="4"/>
  <c r="H1198" i="4"/>
  <c r="I1197" i="4"/>
  <c r="H1197" i="4"/>
  <c r="I1196" i="4"/>
  <c r="H1196" i="4"/>
  <c r="I1195" i="4"/>
  <c r="H1195" i="4"/>
  <c r="I1194" i="4"/>
  <c r="H1194" i="4"/>
  <c r="I1193" i="4"/>
  <c r="H1193" i="4"/>
  <c r="I1192" i="4"/>
  <c r="H1192" i="4"/>
  <c r="I1191" i="4"/>
  <c r="H1191" i="4"/>
  <c r="I1190" i="4"/>
  <c r="H1190" i="4"/>
  <c r="I1189" i="4"/>
  <c r="H1189" i="4"/>
  <c r="I1188" i="4"/>
  <c r="H1188" i="4"/>
  <c r="I1187" i="4"/>
  <c r="H1187" i="4"/>
  <c r="I1186" i="4"/>
  <c r="H1186" i="4"/>
  <c r="I1185" i="4"/>
  <c r="H1185" i="4"/>
  <c r="I1184" i="4"/>
  <c r="H1184" i="4"/>
  <c r="I1183" i="4"/>
  <c r="H1183" i="4"/>
  <c r="I1182" i="4"/>
  <c r="H1182" i="4"/>
  <c r="I1181" i="4"/>
  <c r="H1181" i="4"/>
  <c r="I1180" i="4"/>
  <c r="H1180" i="4"/>
  <c r="I1179" i="4"/>
  <c r="H1179" i="4"/>
  <c r="I1178" i="4"/>
  <c r="H1178" i="4"/>
  <c r="I1177" i="4"/>
  <c r="H1177" i="4"/>
  <c r="I1176" i="4"/>
  <c r="H1176" i="4"/>
  <c r="I1175" i="4"/>
  <c r="H1175" i="4"/>
  <c r="I1174" i="4"/>
  <c r="H1174" i="4"/>
  <c r="I1173" i="4"/>
  <c r="H1173" i="4"/>
  <c r="I1172" i="4"/>
  <c r="H1172" i="4"/>
  <c r="I1171" i="4"/>
  <c r="H1171" i="4"/>
  <c r="I1170" i="4"/>
  <c r="H1170" i="4"/>
  <c r="I1169" i="4"/>
  <c r="H1169" i="4"/>
  <c r="I1168" i="4"/>
  <c r="H1168" i="4"/>
  <c r="I1167" i="4"/>
  <c r="H1167" i="4"/>
  <c r="I1166" i="4"/>
  <c r="H1166" i="4"/>
  <c r="I1165" i="4"/>
  <c r="H1165" i="4"/>
  <c r="I1164" i="4"/>
  <c r="H1164" i="4"/>
  <c r="I1163" i="4"/>
  <c r="H1163" i="4"/>
  <c r="I1162" i="4"/>
  <c r="H1162" i="4"/>
  <c r="I1161" i="4"/>
  <c r="H1161" i="4"/>
  <c r="I1160" i="4"/>
  <c r="H1160" i="4"/>
  <c r="I1159" i="4"/>
  <c r="H1159" i="4"/>
  <c r="I1158" i="4"/>
  <c r="H1158" i="4"/>
  <c r="I1157" i="4"/>
  <c r="H1157" i="4"/>
  <c r="I1156" i="4"/>
  <c r="H1156" i="4"/>
  <c r="I1155" i="4"/>
  <c r="H1155" i="4"/>
  <c r="I1154" i="4"/>
  <c r="H1154" i="4"/>
  <c r="I1153" i="4"/>
  <c r="H1153" i="4"/>
  <c r="I1152" i="4"/>
  <c r="H1152" i="4"/>
  <c r="I1151" i="4"/>
  <c r="H1151" i="4"/>
  <c r="I1150" i="4"/>
  <c r="H1150" i="4"/>
  <c r="I1149" i="4"/>
  <c r="H1149" i="4"/>
  <c r="I1148" i="4"/>
  <c r="H1148" i="4"/>
  <c r="I1147" i="4"/>
  <c r="H1147" i="4"/>
  <c r="I1146" i="4"/>
  <c r="H1146" i="4"/>
  <c r="I1145" i="4"/>
  <c r="H1145" i="4"/>
  <c r="I1144" i="4"/>
  <c r="H1144" i="4"/>
  <c r="I1143" i="4"/>
  <c r="H1143" i="4"/>
  <c r="I1142" i="4"/>
  <c r="H1142" i="4"/>
  <c r="I1141" i="4"/>
  <c r="H1141" i="4"/>
  <c r="I1140" i="4"/>
  <c r="H1140" i="4"/>
  <c r="I1139" i="4"/>
  <c r="H1139" i="4"/>
  <c r="I1138" i="4"/>
  <c r="H1138" i="4"/>
  <c r="I1137" i="4"/>
  <c r="H1137" i="4"/>
  <c r="I1136" i="4"/>
  <c r="H1136" i="4"/>
  <c r="I1135" i="4"/>
  <c r="H1135" i="4"/>
  <c r="I1134" i="4"/>
  <c r="H1134" i="4"/>
  <c r="I1133" i="4"/>
  <c r="H1133" i="4"/>
  <c r="I1132" i="4"/>
  <c r="H1132" i="4"/>
  <c r="I1131" i="4"/>
  <c r="H1131" i="4"/>
  <c r="I1130" i="4"/>
  <c r="H1130" i="4"/>
  <c r="I1129" i="4"/>
  <c r="H1129" i="4"/>
  <c r="I1128" i="4"/>
  <c r="H1128" i="4"/>
  <c r="I1127" i="4"/>
  <c r="H1127" i="4"/>
  <c r="I1126" i="4"/>
  <c r="H1126" i="4"/>
  <c r="I1125" i="4"/>
  <c r="H1125" i="4"/>
  <c r="I1124" i="4"/>
  <c r="H1124" i="4"/>
  <c r="I1123" i="4"/>
  <c r="H1123" i="4"/>
  <c r="I1122" i="4"/>
  <c r="H1122" i="4"/>
  <c r="I1121" i="4"/>
  <c r="H1121" i="4"/>
  <c r="I1120" i="4"/>
  <c r="H1120" i="4"/>
  <c r="I1119" i="4"/>
  <c r="H1119" i="4"/>
  <c r="I1118" i="4"/>
  <c r="H1118" i="4"/>
  <c r="I1117" i="4"/>
  <c r="H1117" i="4"/>
  <c r="I1116" i="4"/>
  <c r="H1116" i="4"/>
  <c r="I1115" i="4"/>
  <c r="H1115" i="4"/>
  <c r="I1114" i="4"/>
  <c r="H1114" i="4"/>
  <c r="I1113" i="4"/>
  <c r="H1113" i="4"/>
  <c r="I1112" i="4"/>
  <c r="H1112" i="4"/>
  <c r="I1111" i="4"/>
  <c r="H1111" i="4"/>
  <c r="I1110" i="4"/>
  <c r="H1110" i="4"/>
  <c r="I1109" i="4"/>
  <c r="H1109" i="4"/>
  <c r="I1108" i="4"/>
  <c r="H1108" i="4"/>
  <c r="I1107" i="4"/>
  <c r="H1107" i="4"/>
  <c r="I1106" i="4"/>
  <c r="H1106" i="4"/>
  <c r="I1105" i="4"/>
  <c r="H1105" i="4"/>
  <c r="I1104" i="4"/>
  <c r="H1104" i="4"/>
  <c r="I1103" i="4"/>
  <c r="H1103" i="4"/>
  <c r="I1102" i="4"/>
  <c r="H1102" i="4"/>
  <c r="I1101" i="4"/>
  <c r="H1101" i="4"/>
  <c r="I1100" i="4"/>
  <c r="H1100" i="4"/>
  <c r="I1099" i="4"/>
  <c r="H1099" i="4"/>
  <c r="I1098" i="4"/>
  <c r="H1098" i="4"/>
  <c r="I1097" i="4"/>
  <c r="H1097" i="4"/>
  <c r="I1096" i="4"/>
  <c r="H1096" i="4"/>
  <c r="I1095" i="4"/>
  <c r="H1095" i="4"/>
  <c r="I1094" i="4"/>
  <c r="H1094" i="4"/>
  <c r="I1093" i="4"/>
  <c r="H1093" i="4"/>
  <c r="I1092" i="4"/>
  <c r="H1092" i="4"/>
  <c r="I1091" i="4"/>
  <c r="H1091" i="4"/>
  <c r="I1090" i="4"/>
  <c r="H1090" i="4"/>
  <c r="I1089" i="4"/>
  <c r="H1089" i="4"/>
  <c r="I1088" i="4"/>
  <c r="H1088" i="4"/>
  <c r="I1087" i="4"/>
  <c r="H1087" i="4"/>
  <c r="I1086" i="4"/>
  <c r="H1086" i="4"/>
  <c r="I1085" i="4"/>
  <c r="H1085" i="4"/>
  <c r="I1084" i="4"/>
  <c r="H1084" i="4"/>
  <c r="I1083" i="4"/>
  <c r="H1083" i="4"/>
  <c r="I1082" i="4"/>
  <c r="H1082" i="4"/>
  <c r="I1081" i="4"/>
  <c r="H1081" i="4"/>
  <c r="I1080" i="4"/>
  <c r="H1080" i="4"/>
  <c r="I1079" i="4"/>
  <c r="H1079" i="4"/>
  <c r="I1078" i="4"/>
  <c r="H1078" i="4"/>
  <c r="I1077" i="4"/>
  <c r="H1077" i="4"/>
  <c r="I1076" i="4"/>
  <c r="H1076" i="4"/>
  <c r="I1075" i="4"/>
  <c r="H1075" i="4"/>
  <c r="I1074" i="4"/>
  <c r="H1074" i="4"/>
  <c r="I1073" i="4"/>
  <c r="H1073" i="4"/>
  <c r="I1072" i="4"/>
  <c r="H1072" i="4"/>
  <c r="I1071" i="4"/>
  <c r="H1071" i="4"/>
  <c r="I1070" i="4"/>
  <c r="H1070" i="4"/>
  <c r="I1069" i="4"/>
  <c r="H1069" i="4"/>
  <c r="I1068" i="4"/>
  <c r="H1068" i="4"/>
  <c r="I1067" i="4"/>
  <c r="H1067" i="4"/>
  <c r="I1066" i="4"/>
  <c r="H1066" i="4"/>
  <c r="I1065" i="4"/>
  <c r="H1065" i="4"/>
  <c r="I1064" i="4"/>
  <c r="H1064" i="4"/>
  <c r="I1063" i="4"/>
  <c r="H1063" i="4"/>
  <c r="I1062" i="4"/>
  <c r="H1062" i="4"/>
  <c r="I1061" i="4"/>
  <c r="H1061" i="4"/>
  <c r="I1060" i="4"/>
  <c r="H1060" i="4"/>
  <c r="I1059" i="4"/>
  <c r="H1059" i="4"/>
  <c r="I1058" i="4"/>
  <c r="H1058" i="4"/>
  <c r="I1057" i="4"/>
  <c r="H1057" i="4"/>
  <c r="I1056" i="4"/>
  <c r="H1056" i="4"/>
  <c r="I1055" i="4"/>
  <c r="H1055" i="4"/>
  <c r="I1054" i="4"/>
  <c r="H1054" i="4"/>
  <c r="I1053" i="4"/>
  <c r="H1053" i="4"/>
  <c r="I1052" i="4"/>
  <c r="H1052" i="4"/>
  <c r="I1051" i="4"/>
  <c r="H1051" i="4"/>
  <c r="I1050" i="4"/>
  <c r="H1050" i="4"/>
  <c r="I1049" i="4"/>
  <c r="H1049" i="4"/>
  <c r="I1048" i="4"/>
  <c r="H1048" i="4"/>
  <c r="I1047" i="4"/>
  <c r="H1047" i="4"/>
  <c r="I1046" i="4"/>
  <c r="H1046" i="4"/>
  <c r="I1045" i="4"/>
  <c r="H1045" i="4"/>
  <c r="I1044" i="4"/>
  <c r="H1044" i="4"/>
  <c r="I1043" i="4"/>
  <c r="H1043" i="4"/>
  <c r="I1042" i="4"/>
  <c r="H1042" i="4"/>
  <c r="I1041" i="4"/>
  <c r="H1041" i="4"/>
  <c r="I1040" i="4"/>
  <c r="H1040" i="4"/>
  <c r="I1039" i="4"/>
  <c r="H1039" i="4"/>
  <c r="I1038" i="4"/>
  <c r="H1038" i="4"/>
  <c r="I1037" i="4"/>
  <c r="H1037" i="4"/>
  <c r="I1036" i="4"/>
  <c r="H1036" i="4"/>
  <c r="I1035" i="4"/>
  <c r="H1035" i="4"/>
  <c r="I1034" i="4"/>
  <c r="H1034" i="4"/>
  <c r="I1033" i="4"/>
  <c r="H1033" i="4"/>
  <c r="I1032" i="4"/>
  <c r="H1032" i="4"/>
  <c r="I1031" i="4"/>
  <c r="H1031" i="4"/>
  <c r="I1030" i="4"/>
  <c r="H1030" i="4"/>
  <c r="I1029" i="4"/>
  <c r="H1029" i="4"/>
  <c r="I1028" i="4"/>
  <c r="H1028" i="4"/>
  <c r="I1027" i="4"/>
  <c r="H1027" i="4"/>
  <c r="I1026" i="4"/>
  <c r="H1026" i="4"/>
  <c r="I1025" i="4"/>
  <c r="H1025" i="4"/>
  <c r="I1024" i="4"/>
  <c r="H1024" i="4"/>
  <c r="I1023" i="4"/>
  <c r="H1023" i="4"/>
  <c r="I1022" i="4"/>
  <c r="H1022" i="4"/>
  <c r="I1021" i="4"/>
  <c r="H1021" i="4"/>
  <c r="I1020" i="4"/>
  <c r="H1020" i="4"/>
  <c r="I1019" i="4"/>
  <c r="H1019" i="4"/>
  <c r="I1018" i="4"/>
  <c r="H1018" i="4"/>
  <c r="I1017" i="4"/>
  <c r="H1017" i="4"/>
  <c r="I1016" i="4"/>
  <c r="H1016" i="4"/>
  <c r="I1015" i="4"/>
  <c r="H1015" i="4"/>
  <c r="I1014" i="4"/>
  <c r="H1014" i="4"/>
  <c r="I1013" i="4"/>
  <c r="H1013" i="4"/>
  <c r="I1012" i="4"/>
  <c r="H1012" i="4"/>
  <c r="I1011" i="4"/>
  <c r="H1011" i="4"/>
  <c r="I1010" i="4"/>
  <c r="H1010" i="4"/>
  <c r="I1009" i="4"/>
  <c r="H1009" i="4"/>
  <c r="I1008" i="4"/>
  <c r="H1008" i="4"/>
  <c r="I1007" i="4"/>
  <c r="H1007" i="4"/>
  <c r="I1006" i="4"/>
  <c r="H1006" i="4"/>
  <c r="I1005" i="4"/>
  <c r="H1005" i="4"/>
  <c r="I1004" i="4"/>
  <c r="H1004" i="4"/>
  <c r="I1003" i="4"/>
  <c r="H1003" i="4"/>
  <c r="I1002" i="4"/>
  <c r="H1002" i="4"/>
  <c r="I1001" i="4"/>
  <c r="H1001" i="4"/>
  <c r="I1000" i="4"/>
  <c r="H1000" i="4"/>
  <c r="I999" i="4"/>
  <c r="H999" i="4"/>
  <c r="I998" i="4"/>
  <c r="H998" i="4"/>
  <c r="I997" i="4"/>
  <c r="H997" i="4"/>
  <c r="I996" i="4"/>
  <c r="H996" i="4"/>
  <c r="I995" i="4"/>
  <c r="H995" i="4"/>
  <c r="I994" i="4"/>
  <c r="H994" i="4"/>
  <c r="I993" i="4"/>
  <c r="H993" i="4"/>
  <c r="I992" i="4"/>
  <c r="H992" i="4"/>
  <c r="I991" i="4"/>
  <c r="H991" i="4"/>
  <c r="I990" i="4"/>
  <c r="H990" i="4"/>
  <c r="I989" i="4"/>
  <c r="H989" i="4"/>
  <c r="I988" i="4"/>
  <c r="H988" i="4"/>
  <c r="I987" i="4"/>
  <c r="H987" i="4"/>
  <c r="I986" i="4"/>
  <c r="H986" i="4"/>
  <c r="I985" i="4"/>
  <c r="H985" i="4"/>
  <c r="I984" i="4"/>
  <c r="H984" i="4"/>
  <c r="I983" i="4"/>
  <c r="H983" i="4"/>
  <c r="I982" i="4"/>
  <c r="H982" i="4"/>
  <c r="I981" i="4"/>
  <c r="H981" i="4"/>
  <c r="I980" i="4"/>
  <c r="H980" i="4"/>
  <c r="I979" i="4"/>
  <c r="H979" i="4"/>
  <c r="I978" i="4"/>
  <c r="H978" i="4"/>
  <c r="I977" i="4"/>
  <c r="H977" i="4"/>
  <c r="I976" i="4"/>
  <c r="H976" i="4"/>
  <c r="I975" i="4"/>
  <c r="H975" i="4"/>
  <c r="I974" i="4"/>
  <c r="H974" i="4"/>
  <c r="I973" i="4"/>
  <c r="H973" i="4"/>
  <c r="I972" i="4"/>
  <c r="H972" i="4"/>
  <c r="I971" i="4"/>
  <c r="H971" i="4"/>
  <c r="I970" i="4"/>
  <c r="H970" i="4"/>
  <c r="I969" i="4"/>
  <c r="H969" i="4"/>
  <c r="I968" i="4"/>
  <c r="H968" i="4"/>
  <c r="I967" i="4"/>
  <c r="H967" i="4"/>
  <c r="I966" i="4"/>
  <c r="H966" i="4"/>
  <c r="I965" i="4"/>
  <c r="H965" i="4"/>
  <c r="I964" i="4"/>
  <c r="H964" i="4"/>
  <c r="I963" i="4"/>
  <c r="H963" i="4"/>
  <c r="I962" i="4"/>
  <c r="H962" i="4"/>
  <c r="I961" i="4"/>
  <c r="H961" i="4"/>
  <c r="I960" i="4"/>
  <c r="H960" i="4"/>
  <c r="I959" i="4"/>
  <c r="H959" i="4"/>
  <c r="I958" i="4"/>
  <c r="H958" i="4"/>
  <c r="I957" i="4"/>
  <c r="H957" i="4"/>
  <c r="I956" i="4"/>
  <c r="H956" i="4"/>
  <c r="I955" i="4"/>
  <c r="H955" i="4"/>
  <c r="I954" i="4"/>
  <c r="H954" i="4"/>
  <c r="I953" i="4"/>
  <c r="H953" i="4"/>
  <c r="I952" i="4"/>
  <c r="H952" i="4"/>
  <c r="I951" i="4"/>
  <c r="H951" i="4"/>
  <c r="I950" i="4"/>
  <c r="H950" i="4"/>
  <c r="I949" i="4"/>
  <c r="H949" i="4"/>
  <c r="I948" i="4"/>
  <c r="H948" i="4"/>
  <c r="I947" i="4"/>
  <c r="H947" i="4"/>
  <c r="I946" i="4"/>
  <c r="H946" i="4"/>
  <c r="I945" i="4"/>
  <c r="H945" i="4"/>
  <c r="I944" i="4"/>
  <c r="H944" i="4"/>
  <c r="I943" i="4"/>
  <c r="H943" i="4"/>
  <c r="I942" i="4"/>
  <c r="H942" i="4"/>
  <c r="I941" i="4"/>
  <c r="H941" i="4"/>
  <c r="I940" i="4"/>
  <c r="H940" i="4"/>
  <c r="I939" i="4"/>
  <c r="H939" i="4"/>
  <c r="I938" i="4"/>
  <c r="H938" i="4"/>
  <c r="I937" i="4"/>
  <c r="H937" i="4"/>
  <c r="I936" i="4"/>
  <c r="H936" i="4"/>
  <c r="I935" i="4"/>
  <c r="H935" i="4"/>
  <c r="I934" i="4"/>
  <c r="H934" i="4"/>
  <c r="I933" i="4"/>
  <c r="H933" i="4"/>
  <c r="I932" i="4"/>
  <c r="H932" i="4"/>
  <c r="I931" i="4"/>
  <c r="H931" i="4"/>
  <c r="I930" i="4"/>
  <c r="H930" i="4"/>
  <c r="I929" i="4"/>
  <c r="H929" i="4"/>
  <c r="I928" i="4"/>
  <c r="H928" i="4"/>
  <c r="I927" i="4"/>
  <c r="H927" i="4"/>
  <c r="I926" i="4"/>
  <c r="H926" i="4"/>
  <c r="I925" i="4"/>
  <c r="H925" i="4"/>
  <c r="I924" i="4"/>
  <c r="H924" i="4"/>
  <c r="I923" i="4"/>
  <c r="H923" i="4"/>
  <c r="I922" i="4"/>
  <c r="H922" i="4"/>
  <c r="I921" i="4"/>
  <c r="H921" i="4"/>
  <c r="I920" i="4"/>
  <c r="H920" i="4"/>
  <c r="I919" i="4"/>
  <c r="H919" i="4"/>
  <c r="I918" i="4"/>
  <c r="H918" i="4"/>
  <c r="I917" i="4"/>
  <c r="H917" i="4"/>
  <c r="I916" i="4"/>
  <c r="H916" i="4"/>
  <c r="I915" i="4"/>
  <c r="H915" i="4"/>
  <c r="I914" i="4"/>
  <c r="H914" i="4"/>
  <c r="I913" i="4"/>
  <c r="H913" i="4"/>
  <c r="I912" i="4"/>
  <c r="H912" i="4"/>
  <c r="I911" i="4"/>
  <c r="H911" i="4"/>
  <c r="I910" i="4"/>
  <c r="H910" i="4"/>
  <c r="I909" i="4"/>
  <c r="H909" i="4"/>
  <c r="I908" i="4"/>
  <c r="H908" i="4"/>
  <c r="I907" i="4"/>
  <c r="H907" i="4"/>
  <c r="I906" i="4"/>
  <c r="H906" i="4"/>
  <c r="I905" i="4"/>
  <c r="H905" i="4"/>
  <c r="I904" i="4"/>
  <c r="H904" i="4"/>
  <c r="I903" i="4"/>
  <c r="H903" i="4"/>
  <c r="I902" i="4"/>
  <c r="H902" i="4"/>
  <c r="I901" i="4"/>
  <c r="H901" i="4"/>
  <c r="I900" i="4"/>
  <c r="H900" i="4"/>
  <c r="I899" i="4"/>
  <c r="H899" i="4"/>
  <c r="I898" i="4"/>
  <c r="H898" i="4"/>
  <c r="I897" i="4"/>
  <c r="H897" i="4"/>
  <c r="I896" i="4"/>
  <c r="H896" i="4"/>
  <c r="I895" i="4"/>
  <c r="H895" i="4"/>
  <c r="I894" i="4"/>
  <c r="H894" i="4"/>
  <c r="I893" i="4"/>
  <c r="H893" i="4"/>
  <c r="I892" i="4"/>
  <c r="H892" i="4"/>
  <c r="I891" i="4"/>
  <c r="H891" i="4"/>
  <c r="I890" i="4"/>
  <c r="H890" i="4"/>
  <c r="I889" i="4"/>
  <c r="H889" i="4"/>
  <c r="I888" i="4"/>
  <c r="H888" i="4"/>
  <c r="I887" i="4"/>
  <c r="H887" i="4"/>
  <c r="I886" i="4"/>
  <c r="H886" i="4"/>
  <c r="I885" i="4"/>
  <c r="H885" i="4"/>
  <c r="I884" i="4"/>
  <c r="H884" i="4"/>
  <c r="I883" i="4"/>
  <c r="H883" i="4"/>
  <c r="I882" i="4"/>
  <c r="H882" i="4"/>
  <c r="I881" i="4"/>
  <c r="H881" i="4"/>
  <c r="I880" i="4"/>
  <c r="H880" i="4"/>
  <c r="I879" i="4"/>
  <c r="H879" i="4"/>
  <c r="I878" i="4"/>
  <c r="H878" i="4"/>
  <c r="I877" i="4"/>
  <c r="H877" i="4"/>
  <c r="I876" i="4"/>
  <c r="H876" i="4"/>
  <c r="I875" i="4"/>
  <c r="H875" i="4"/>
  <c r="I874" i="4"/>
  <c r="H874" i="4"/>
  <c r="I873" i="4"/>
  <c r="H873" i="4"/>
  <c r="I872" i="4"/>
  <c r="H872" i="4"/>
  <c r="I871" i="4"/>
  <c r="H871" i="4"/>
  <c r="I870" i="4"/>
  <c r="H870" i="4"/>
  <c r="I869" i="4"/>
  <c r="H869" i="4"/>
  <c r="I868" i="4"/>
  <c r="H868" i="4"/>
  <c r="I867" i="4"/>
  <c r="H867" i="4"/>
  <c r="I866" i="4"/>
  <c r="H866" i="4"/>
  <c r="I865" i="4"/>
  <c r="H865" i="4"/>
  <c r="I864" i="4"/>
  <c r="H864" i="4"/>
  <c r="I863" i="4"/>
  <c r="H863" i="4"/>
  <c r="I862" i="4"/>
  <c r="H862" i="4"/>
  <c r="I861" i="4"/>
  <c r="H861" i="4"/>
  <c r="I860" i="4"/>
  <c r="H860" i="4"/>
  <c r="I859" i="4"/>
  <c r="H859" i="4"/>
  <c r="I858" i="4"/>
  <c r="H858" i="4"/>
  <c r="I857" i="4"/>
  <c r="H857" i="4"/>
  <c r="I856" i="4"/>
  <c r="H856" i="4"/>
  <c r="I855" i="4"/>
  <c r="H855" i="4"/>
  <c r="I854" i="4"/>
  <c r="H854" i="4"/>
  <c r="I853" i="4"/>
  <c r="H853" i="4"/>
  <c r="I852" i="4"/>
  <c r="H852" i="4"/>
  <c r="I851" i="4"/>
  <c r="H851" i="4"/>
  <c r="I850" i="4"/>
  <c r="H850" i="4"/>
  <c r="I849" i="4"/>
  <c r="H849" i="4"/>
  <c r="I848" i="4"/>
  <c r="H848" i="4"/>
  <c r="I847" i="4"/>
  <c r="H847" i="4"/>
  <c r="I846" i="4"/>
  <c r="H846" i="4"/>
  <c r="I845" i="4"/>
  <c r="H845" i="4"/>
  <c r="I844" i="4"/>
  <c r="H844" i="4"/>
  <c r="I843" i="4"/>
  <c r="H843" i="4"/>
  <c r="I842" i="4"/>
  <c r="H842" i="4"/>
  <c r="I841" i="4"/>
  <c r="H841" i="4"/>
  <c r="I840" i="4"/>
  <c r="H840" i="4"/>
  <c r="I839" i="4"/>
  <c r="H839" i="4"/>
  <c r="I838" i="4"/>
  <c r="H838" i="4"/>
  <c r="I837" i="4"/>
  <c r="H837" i="4"/>
  <c r="I836" i="4"/>
  <c r="H836" i="4"/>
  <c r="I835" i="4"/>
  <c r="H835" i="4"/>
  <c r="I834" i="4"/>
  <c r="H834" i="4"/>
  <c r="I833" i="4"/>
  <c r="H833" i="4"/>
  <c r="I832" i="4"/>
  <c r="H832" i="4"/>
  <c r="I831" i="4"/>
  <c r="H831" i="4"/>
  <c r="I830" i="4"/>
  <c r="H830" i="4"/>
  <c r="I829" i="4"/>
  <c r="H829" i="4"/>
  <c r="I828" i="4"/>
  <c r="H828" i="4"/>
  <c r="I827" i="4"/>
  <c r="H827" i="4"/>
  <c r="I826" i="4"/>
  <c r="H826" i="4"/>
  <c r="I825" i="4"/>
  <c r="H825" i="4"/>
  <c r="I824" i="4"/>
  <c r="H824" i="4"/>
  <c r="I823" i="4"/>
  <c r="H823" i="4"/>
  <c r="I822" i="4"/>
  <c r="H822" i="4"/>
  <c r="I821" i="4"/>
  <c r="H821" i="4"/>
  <c r="I820" i="4"/>
  <c r="H820" i="4"/>
  <c r="I819" i="4"/>
  <c r="H819" i="4"/>
  <c r="I818" i="4"/>
  <c r="H818" i="4"/>
  <c r="I817" i="4"/>
  <c r="H817" i="4"/>
  <c r="I816" i="4"/>
  <c r="H816" i="4"/>
  <c r="I815" i="4"/>
  <c r="H815" i="4"/>
  <c r="I814" i="4"/>
  <c r="H814" i="4"/>
  <c r="I813" i="4"/>
  <c r="H813" i="4"/>
  <c r="I812" i="4"/>
  <c r="H812" i="4"/>
  <c r="I811" i="4"/>
  <c r="H811" i="4"/>
  <c r="I810" i="4"/>
  <c r="H810" i="4"/>
  <c r="I809" i="4"/>
  <c r="H809" i="4"/>
  <c r="I808" i="4"/>
  <c r="H808" i="4"/>
  <c r="I807" i="4"/>
  <c r="H807" i="4"/>
  <c r="I806" i="4"/>
  <c r="H806" i="4"/>
  <c r="I805" i="4"/>
  <c r="H805" i="4"/>
  <c r="I804" i="4"/>
  <c r="H804" i="4"/>
  <c r="I803" i="4"/>
  <c r="H803" i="4"/>
  <c r="I802" i="4"/>
  <c r="H802" i="4"/>
  <c r="I801" i="4"/>
  <c r="H801" i="4"/>
  <c r="I800" i="4"/>
  <c r="H800" i="4"/>
  <c r="I799" i="4"/>
  <c r="H799" i="4"/>
  <c r="I798" i="4"/>
  <c r="H798" i="4"/>
  <c r="I797" i="4"/>
  <c r="H797" i="4"/>
  <c r="I796" i="4"/>
  <c r="H796" i="4"/>
  <c r="I795" i="4"/>
  <c r="H795" i="4"/>
  <c r="I794" i="4"/>
  <c r="H794" i="4"/>
  <c r="I793" i="4"/>
  <c r="H793" i="4"/>
  <c r="I792" i="4"/>
  <c r="H792" i="4"/>
  <c r="I791" i="4"/>
  <c r="H791" i="4"/>
  <c r="I790" i="4"/>
  <c r="H790" i="4"/>
  <c r="I789" i="4"/>
  <c r="H789" i="4"/>
  <c r="I788" i="4"/>
  <c r="H788" i="4"/>
  <c r="I787" i="4"/>
  <c r="H787" i="4"/>
  <c r="I786" i="4"/>
  <c r="H786" i="4"/>
  <c r="I785" i="4"/>
  <c r="H785" i="4"/>
  <c r="I784" i="4"/>
  <c r="H784" i="4"/>
  <c r="I783" i="4"/>
  <c r="H783" i="4"/>
  <c r="I782" i="4"/>
  <c r="H782" i="4"/>
  <c r="I781" i="4"/>
  <c r="H781" i="4"/>
  <c r="I780" i="4"/>
  <c r="H780" i="4"/>
  <c r="I779" i="4"/>
  <c r="H779" i="4"/>
  <c r="I778" i="4"/>
  <c r="H778" i="4"/>
  <c r="I777" i="4"/>
  <c r="H777" i="4"/>
  <c r="I776" i="4"/>
  <c r="H776" i="4"/>
  <c r="I775" i="4"/>
  <c r="H775" i="4"/>
  <c r="I774" i="4"/>
  <c r="H774" i="4"/>
  <c r="I773" i="4"/>
  <c r="H773" i="4"/>
  <c r="I772" i="4"/>
  <c r="H772" i="4"/>
  <c r="I771" i="4"/>
  <c r="H771" i="4"/>
  <c r="I770" i="4"/>
  <c r="H770" i="4"/>
  <c r="I769" i="4"/>
  <c r="H769" i="4"/>
  <c r="I768" i="4"/>
  <c r="H768" i="4"/>
  <c r="I767" i="4"/>
  <c r="H767" i="4"/>
  <c r="I766" i="4"/>
  <c r="H766" i="4"/>
  <c r="I765" i="4"/>
  <c r="H765" i="4"/>
  <c r="I764" i="4"/>
  <c r="H764" i="4"/>
  <c r="I763" i="4"/>
  <c r="H763" i="4"/>
  <c r="I762" i="4"/>
  <c r="H762" i="4"/>
  <c r="I761" i="4"/>
  <c r="H761" i="4"/>
  <c r="I760" i="4"/>
  <c r="H760" i="4"/>
  <c r="I759" i="4"/>
  <c r="H759" i="4"/>
  <c r="I758" i="4"/>
  <c r="H758" i="4"/>
  <c r="I757" i="4"/>
  <c r="H757" i="4"/>
  <c r="I756" i="4"/>
  <c r="H756" i="4"/>
  <c r="I755" i="4"/>
  <c r="H755" i="4"/>
  <c r="I754" i="4"/>
  <c r="H754" i="4"/>
  <c r="I753" i="4"/>
  <c r="H753" i="4"/>
  <c r="I752" i="4"/>
  <c r="H752" i="4"/>
  <c r="I751" i="4"/>
  <c r="H751" i="4"/>
  <c r="I750" i="4"/>
  <c r="H750" i="4"/>
  <c r="I749" i="4"/>
  <c r="H749" i="4"/>
  <c r="I748" i="4"/>
  <c r="H748" i="4"/>
  <c r="I747" i="4"/>
  <c r="H747" i="4"/>
  <c r="I746" i="4"/>
  <c r="H746" i="4"/>
  <c r="I745" i="4"/>
  <c r="H745" i="4"/>
  <c r="I744" i="4"/>
  <c r="H744" i="4"/>
  <c r="I743" i="4"/>
  <c r="H743" i="4"/>
  <c r="I742" i="4"/>
  <c r="H742" i="4"/>
  <c r="I741" i="4"/>
  <c r="H741" i="4"/>
  <c r="I740" i="4"/>
  <c r="H740" i="4"/>
  <c r="I739" i="4"/>
  <c r="H739" i="4"/>
  <c r="I738" i="4"/>
  <c r="H738" i="4"/>
  <c r="I737" i="4"/>
  <c r="H737" i="4"/>
  <c r="I736" i="4"/>
  <c r="H736" i="4"/>
  <c r="I735" i="4"/>
  <c r="H735" i="4"/>
  <c r="I734" i="4"/>
  <c r="H734" i="4"/>
  <c r="I733" i="4"/>
  <c r="H733" i="4"/>
  <c r="I732" i="4"/>
  <c r="H732" i="4"/>
  <c r="I731" i="4"/>
  <c r="H731" i="4"/>
  <c r="I730" i="4"/>
  <c r="H730" i="4"/>
  <c r="I729" i="4"/>
  <c r="H729" i="4"/>
  <c r="I728" i="4"/>
  <c r="H728" i="4"/>
  <c r="I727" i="4"/>
  <c r="H727" i="4"/>
  <c r="I726" i="4"/>
  <c r="H726" i="4"/>
  <c r="I725" i="4"/>
  <c r="H725" i="4"/>
  <c r="I724" i="4"/>
  <c r="H724" i="4"/>
  <c r="I723" i="4"/>
  <c r="H723" i="4"/>
  <c r="I722" i="4"/>
  <c r="H722" i="4"/>
  <c r="I721" i="4"/>
  <c r="H721" i="4"/>
  <c r="I720" i="4"/>
  <c r="H720" i="4"/>
  <c r="I719" i="4"/>
  <c r="H719" i="4"/>
  <c r="I718" i="4"/>
  <c r="H718" i="4"/>
  <c r="I717" i="4"/>
  <c r="H717" i="4"/>
  <c r="I716" i="4"/>
  <c r="H716" i="4"/>
  <c r="I715" i="4"/>
  <c r="H715" i="4"/>
  <c r="I714" i="4"/>
  <c r="H714" i="4"/>
  <c r="I713" i="4"/>
  <c r="H713" i="4"/>
  <c r="I712" i="4"/>
  <c r="H712" i="4"/>
  <c r="I711" i="4"/>
  <c r="H711" i="4"/>
  <c r="I710" i="4"/>
  <c r="H710" i="4"/>
  <c r="I709" i="4"/>
  <c r="H709" i="4"/>
  <c r="I708" i="4"/>
  <c r="H708" i="4"/>
  <c r="I707" i="4"/>
  <c r="H707" i="4"/>
  <c r="I706" i="4"/>
  <c r="H706" i="4"/>
  <c r="I705" i="4"/>
  <c r="H705" i="4"/>
  <c r="I704" i="4"/>
  <c r="H704" i="4"/>
  <c r="I703" i="4"/>
  <c r="H703" i="4"/>
  <c r="I702" i="4"/>
  <c r="H702" i="4"/>
  <c r="I701" i="4"/>
  <c r="H701" i="4"/>
  <c r="I700" i="4"/>
  <c r="H700" i="4"/>
  <c r="I699" i="4"/>
  <c r="H699" i="4"/>
  <c r="I698" i="4"/>
  <c r="H698" i="4"/>
  <c r="I697" i="4"/>
  <c r="H697" i="4"/>
  <c r="I696" i="4"/>
  <c r="H696" i="4"/>
  <c r="I695" i="4"/>
  <c r="H695" i="4"/>
  <c r="I694" i="4"/>
  <c r="H694" i="4"/>
  <c r="I693" i="4"/>
  <c r="H693" i="4"/>
  <c r="I692" i="4"/>
  <c r="H692" i="4"/>
  <c r="I691" i="4"/>
  <c r="H691" i="4"/>
  <c r="I690" i="4"/>
  <c r="H690" i="4"/>
  <c r="I689" i="4"/>
  <c r="H689" i="4"/>
  <c r="I688" i="4"/>
  <c r="H688" i="4"/>
  <c r="I687" i="4"/>
  <c r="H687" i="4"/>
  <c r="I686" i="4"/>
  <c r="H686" i="4"/>
  <c r="I685" i="4"/>
  <c r="H685" i="4"/>
  <c r="I684" i="4"/>
  <c r="H684" i="4"/>
  <c r="I683" i="4"/>
  <c r="H683" i="4"/>
  <c r="I682" i="4"/>
  <c r="H682" i="4"/>
  <c r="I681" i="4"/>
  <c r="H681" i="4"/>
  <c r="I680" i="4"/>
  <c r="H680" i="4"/>
  <c r="I679" i="4"/>
  <c r="H679" i="4"/>
  <c r="I678" i="4"/>
  <c r="H678" i="4"/>
  <c r="I677" i="4"/>
  <c r="H677" i="4"/>
  <c r="I676" i="4"/>
  <c r="H676" i="4"/>
  <c r="I675" i="4"/>
  <c r="H675" i="4"/>
  <c r="I674" i="4"/>
  <c r="H674" i="4"/>
  <c r="I673" i="4"/>
  <c r="H673" i="4"/>
  <c r="I672" i="4"/>
  <c r="H672" i="4"/>
  <c r="I671" i="4"/>
  <c r="H671" i="4"/>
  <c r="I670" i="4"/>
  <c r="H670" i="4"/>
  <c r="I669" i="4"/>
  <c r="H669" i="4"/>
  <c r="I668" i="4"/>
  <c r="H668" i="4"/>
  <c r="I667" i="4"/>
  <c r="H667" i="4"/>
  <c r="I666" i="4"/>
  <c r="H666" i="4"/>
  <c r="I665" i="4"/>
  <c r="H665" i="4"/>
  <c r="I664" i="4"/>
  <c r="H664" i="4"/>
  <c r="I663" i="4"/>
  <c r="H663" i="4"/>
  <c r="I662" i="4"/>
  <c r="H662" i="4"/>
  <c r="I661" i="4"/>
  <c r="H661" i="4"/>
  <c r="I660" i="4"/>
  <c r="H660" i="4"/>
  <c r="I659" i="4"/>
  <c r="H659" i="4"/>
  <c r="I658" i="4"/>
  <c r="H658" i="4"/>
  <c r="I657" i="4"/>
  <c r="H657" i="4"/>
  <c r="I656" i="4"/>
  <c r="H656" i="4"/>
  <c r="I655" i="4"/>
  <c r="H655" i="4"/>
  <c r="I654" i="4"/>
  <c r="H654" i="4"/>
  <c r="I653" i="4"/>
  <c r="H653" i="4"/>
  <c r="I652" i="4"/>
  <c r="H652" i="4"/>
  <c r="I651" i="4"/>
  <c r="H651" i="4"/>
  <c r="I650" i="4"/>
  <c r="H650" i="4"/>
  <c r="I649" i="4"/>
  <c r="H649" i="4"/>
  <c r="I648" i="4"/>
  <c r="H648" i="4"/>
  <c r="I647" i="4"/>
  <c r="H647" i="4"/>
  <c r="I646" i="4"/>
  <c r="H646" i="4"/>
  <c r="I645" i="4"/>
  <c r="H645" i="4"/>
  <c r="I644" i="4"/>
  <c r="H644" i="4"/>
  <c r="I643" i="4"/>
  <c r="H643" i="4"/>
  <c r="I642" i="4"/>
  <c r="H642" i="4"/>
  <c r="I641" i="4"/>
  <c r="H641" i="4"/>
  <c r="I640" i="4"/>
  <c r="H640" i="4"/>
  <c r="I639" i="4"/>
  <c r="H639" i="4"/>
  <c r="I638" i="4"/>
  <c r="H638" i="4"/>
  <c r="I637" i="4"/>
  <c r="H637" i="4"/>
  <c r="I636" i="4"/>
  <c r="H636" i="4"/>
  <c r="I635" i="4"/>
  <c r="H635" i="4"/>
  <c r="I634" i="4"/>
  <c r="H634" i="4"/>
  <c r="I633" i="4"/>
  <c r="H633" i="4"/>
  <c r="I632" i="4"/>
  <c r="H632" i="4"/>
  <c r="I631" i="4"/>
  <c r="H631" i="4"/>
  <c r="I630" i="4"/>
  <c r="H630" i="4"/>
  <c r="I629" i="4"/>
  <c r="H629" i="4"/>
  <c r="I628" i="4"/>
  <c r="H628" i="4"/>
  <c r="I627" i="4"/>
  <c r="H627" i="4"/>
  <c r="I626" i="4"/>
  <c r="H626" i="4"/>
  <c r="I625" i="4"/>
  <c r="H625" i="4"/>
  <c r="I624" i="4"/>
  <c r="H624" i="4"/>
  <c r="I623" i="4"/>
  <c r="H623" i="4"/>
  <c r="I622" i="4"/>
  <c r="H622" i="4"/>
  <c r="I621" i="4"/>
  <c r="H621" i="4"/>
  <c r="I620" i="4"/>
  <c r="H620" i="4"/>
  <c r="I619" i="4"/>
  <c r="H619" i="4"/>
  <c r="I618" i="4"/>
  <c r="H618" i="4"/>
  <c r="I617" i="4"/>
  <c r="H617" i="4"/>
  <c r="I616" i="4"/>
  <c r="H616" i="4"/>
  <c r="I615" i="4"/>
  <c r="H615" i="4"/>
  <c r="I614" i="4"/>
  <c r="H614" i="4"/>
  <c r="I613" i="4"/>
  <c r="H613" i="4"/>
  <c r="I612" i="4"/>
  <c r="H612" i="4"/>
  <c r="I611" i="4"/>
  <c r="H611" i="4"/>
  <c r="I610" i="4"/>
  <c r="H610" i="4"/>
  <c r="I609" i="4"/>
  <c r="H609" i="4"/>
  <c r="I608" i="4"/>
  <c r="H608" i="4"/>
  <c r="I607" i="4"/>
  <c r="H607" i="4"/>
  <c r="I606" i="4"/>
  <c r="H606" i="4"/>
  <c r="I605" i="4"/>
  <c r="H605" i="4"/>
  <c r="I604" i="4"/>
  <c r="H604" i="4"/>
  <c r="I603" i="4"/>
  <c r="H603" i="4"/>
  <c r="I602" i="4"/>
  <c r="H602" i="4"/>
  <c r="I601" i="4"/>
  <c r="H601" i="4"/>
  <c r="I600" i="4"/>
  <c r="H600" i="4"/>
  <c r="I599" i="4"/>
  <c r="H599" i="4"/>
  <c r="I598" i="4"/>
  <c r="H598" i="4"/>
  <c r="I597" i="4"/>
  <c r="H597" i="4"/>
  <c r="I596" i="4"/>
  <c r="H596" i="4"/>
  <c r="I595" i="4"/>
  <c r="H595" i="4"/>
  <c r="I594" i="4"/>
  <c r="H594" i="4"/>
  <c r="I593" i="4"/>
  <c r="H593" i="4"/>
  <c r="I592" i="4"/>
  <c r="H592" i="4"/>
  <c r="I591" i="4"/>
  <c r="H591" i="4"/>
  <c r="I590" i="4"/>
  <c r="H590" i="4"/>
  <c r="I589" i="4"/>
  <c r="H589" i="4"/>
  <c r="I588" i="4"/>
  <c r="H588" i="4"/>
  <c r="I587" i="4"/>
  <c r="H587" i="4"/>
  <c r="I586" i="4"/>
  <c r="H586" i="4"/>
  <c r="I585" i="4"/>
  <c r="H585" i="4"/>
  <c r="I584" i="4"/>
  <c r="H584" i="4"/>
  <c r="I583" i="4"/>
  <c r="H583" i="4"/>
  <c r="I582" i="4"/>
  <c r="H582" i="4"/>
  <c r="I581" i="4"/>
  <c r="H581" i="4"/>
  <c r="I580" i="4"/>
  <c r="H580" i="4"/>
  <c r="I579" i="4"/>
  <c r="H579" i="4"/>
  <c r="I578" i="4"/>
  <c r="H578" i="4"/>
  <c r="I577" i="4"/>
  <c r="H577" i="4"/>
  <c r="I576" i="4"/>
  <c r="H576" i="4"/>
  <c r="I575" i="4"/>
  <c r="H575" i="4"/>
  <c r="I574" i="4"/>
  <c r="H574" i="4"/>
  <c r="I573" i="4"/>
  <c r="H573" i="4"/>
  <c r="I572" i="4"/>
  <c r="H572" i="4"/>
  <c r="I571" i="4"/>
  <c r="H571" i="4"/>
  <c r="I570" i="4"/>
  <c r="H570" i="4"/>
  <c r="I569" i="4"/>
  <c r="H569" i="4"/>
  <c r="I568" i="4"/>
  <c r="H568" i="4"/>
  <c r="I567" i="4"/>
  <c r="H567" i="4"/>
  <c r="I566" i="4"/>
  <c r="H566" i="4"/>
  <c r="I565" i="4"/>
  <c r="H565" i="4"/>
  <c r="I564" i="4"/>
  <c r="H564" i="4"/>
  <c r="I563" i="4"/>
  <c r="H563" i="4"/>
  <c r="I562" i="4"/>
  <c r="H562" i="4"/>
  <c r="I561" i="4"/>
  <c r="H561" i="4"/>
  <c r="I560" i="4"/>
  <c r="H560" i="4"/>
  <c r="I559" i="4"/>
  <c r="H559" i="4"/>
  <c r="I558" i="4"/>
  <c r="H558" i="4"/>
  <c r="I557" i="4"/>
  <c r="H557" i="4"/>
  <c r="I556" i="4"/>
  <c r="H556" i="4"/>
  <c r="I555" i="4"/>
  <c r="H555" i="4"/>
  <c r="I554" i="4"/>
  <c r="H554" i="4"/>
  <c r="I553" i="4"/>
  <c r="H553" i="4"/>
  <c r="I552" i="4"/>
  <c r="H552" i="4"/>
  <c r="I551" i="4"/>
  <c r="H551" i="4"/>
  <c r="I550" i="4"/>
  <c r="H550" i="4"/>
  <c r="I549" i="4"/>
  <c r="H549" i="4"/>
  <c r="I548" i="4"/>
  <c r="H548" i="4"/>
  <c r="I547" i="4"/>
  <c r="H547" i="4"/>
  <c r="I546" i="4"/>
  <c r="H546" i="4"/>
  <c r="I545" i="4"/>
  <c r="H545" i="4"/>
  <c r="I544" i="4"/>
  <c r="H544" i="4"/>
  <c r="I543" i="4"/>
  <c r="H543" i="4"/>
  <c r="I542" i="4"/>
  <c r="H542" i="4"/>
  <c r="I541" i="4"/>
  <c r="H541" i="4"/>
  <c r="I540" i="4"/>
  <c r="H540" i="4"/>
  <c r="I539" i="4"/>
  <c r="H539" i="4"/>
  <c r="I538" i="4"/>
  <c r="H538" i="4"/>
  <c r="I537" i="4"/>
  <c r="H537" i="4"/>
  <c r="I536" i="4"/>
  <c r="H536" i="4"/>
  <c r="I535" i="4"/>
  <c r="H535" i="4"/>
  <c r="I534" i="4"/>
  <c r="H534" i="4"/>
  <c r="I533" i="4"/>
  <c r="H533" i="4"/>
  <c r="I532" i="4"/>
  <c r="H532" i="4"/>
  <c r="I531" i="4"/>
  <c r="H531" i="4"/>
  <c r="I530" i="4"/>
  <c r="H530" i="4"/>
  <c r="I529" i="4"/>
  <c r="H529" i="4"/>
  <c r="I528" i="4"/>
  <c r="H528" i="4"/>
  <c r="I527" i="4"/>
  <c r="H527" i="4"/>
  <c r="I526" i="4"/>
  <c r="H526" i="4"/>
  <c r="I525" i="4"/>
  <c r="H525" i="4"/>
  <c r="I524" i="4"/>
  <c r="H524" i="4"/>
  <c r="I523" i="4"/>
  <c r="H523" i="4"/>
  <c r="I522" i="4"/>
  <c r="H522" i="4"/>
  <c r="I521" i="4"/>
  <c r="H521" i="4"/>
  <c r="I520" i="4"/>
  <c r="H520" i="4"/>
  <c r="I519" i="4"/>
  <c r="H519" i="4"/>
  <c r="I518" i="4"/>
  <c r="H518" i="4"/>
  <c r="I517" i="4"/>
  <c r="H517" i="4"/>
  <c r="I516" i="4"/>
  <c r="H516" i="4"/>
  <c r="I515" i="4"/>
  <c r="H515" i="4"/>
  <c r="I514" i="4"/>
  <c r="H514" i="4"/>
  <c r="I513" i="4"/>
  <c r="H513" i="4"/>
  <c r="I512" i="4"/>
  <c r="H512" i="4"/>
  <c r="I511" i="4"/>
  <c r="H511" i="4"/>
  <c r="I510" i="4"/>
  <c r="H510" i="4"/>
  <c r="I509" i="4"/>
  <c r="H509" i="4"/>
  <c r="I508" i="4"/>
  <c r="H508" i="4"/>
  <c r="I507" i="4"/>
  <c r="H507" i="4"/>
  <c r="I506" i="4"/>
  <c r="H506" i="4"/>
  <c r="I505" i="4"/>
  <c r="H505" i="4"/>
  <c r="I504" i="4"/>
  <c r="H504" i="4"/>
  <c r="I503" i="4"/>
  <c r="H503" i="4"/>
  <c r="I502" i="4"/>
  <c r="H502" i="4"/>
  <c r="I501" i="4"/>
  <c r="H501" i="4"/>
  <c r="I500" i="4"/>
  <c r="H500" i="4"/>
  <c r="I499" i="4"/>
  <c r="H499" i="4"/>
  <c r="I498" i="4"/>
  <c r="H498" i="4"/>
  <c r="I497" i="4"/>
  <c r="H497" i="4"/>
  <c r="I496" i="4"/>
  <c r="H496" i="4"/>
  <c r="I495" i="4"/>
  <c r="H495" i="4"/>
  <c r="I494" i="4"/>
  <c r="H494" i="4"/>
  <c r="I493" i="4"/>
  <c r="H493" i="4"/>
  <c r="I492" i="4"/>
  <c r="H492" i="4"/>
  <c r="I491" i="4"/>
  <c r="H491" i="4"/>
  <c r="I490" i="4"/>
  <c r="H490" i="4"/>
  <c r="I489" i="4"/>
  <c r="H489" i="4"/>
  <c r="I488" i="4"/>
  <c r="H488" i="4"/>
  <c r="I487" i="4"/>
  <c r="H487" i="4"/>
  <c r="I486" i="4"/>
  <c r="H486" i="4"/>
  <c r="I485" i="4"/>
  <c r="H485" i="4"/>
  <c r="I484" i="4"/>
  <c r="H484" i="4"/>
  <c r="I483" i="4"/>
  <c r="H483" i="4"/>
  <c r="I482" i="4"/>
  <c r="H482" i="4"/>
  <c r="I481" i="4"/>
  <c r="H481" i="4"/>
  <c r="I480" i="4"/>
  <c r="H480" i="4"/>
  <c r="I479" i="4"/>
  <c r="H479" i="4"/>
  <c r="I478" i="4"/>
  <c r="H478" i="4"/>
  <c r="I477" i="4"/>
  <c r="H477" i="4"/>
  <c r="I476" i="4"/>
  <c r="H476" i="4"/>
  <c r="I475" i="4"/>
  <c r="H475" i="4"/>
  <c r="I474" i="4"/>
  <c r="H474" i="4"/>
  <c r="I473" i="4"/>
  <c r="H473" i="4"/>
  <c r="I472" i="4"/>
  <c r="H472" i="4"/>
  <c r="I471" i="4"/>
  <c r="H471" i="4"/>
  <c r="I470" i="4"/>
  <c r="H470" i="4"/>
  <c r="I469" i="4"/>
  <c r="H469" i="4"/>
  <c r="I468" i="4"/>
  <c r="H468" i="4"/>
  <c r="I467" i="4"/>
  <c r="H467" i="4"/>
  <c r="I466" i="4"/>
  <c r="H466" i="4"/>
  <c r="I465" i="4"/>
  <c r="H465" i="4"/>
  <c r="I464" i="4"/>
  <c r="H464" i="4"/>
  <c r="I463" i="4"/>
  <c r="H463" i="4"/>
  <c r="I462" i="4"/>
  <c r="H462" i="4"/>
  <c r="I461" i="4"/>
  <c r="H461" i="4"/>
  <c r="I460" i="4"/>
  <c r="H460" i="4"/>
  <c r="I459" i="4"/>
  <c r="H459" i="4"/>
  <c r="I458" i="4"/>
  <c r="H458" i="4"/>
  <c r="I457" i="4"/>
  <c r="H457" i="4"/>
  <c r="I456" i="4"/>
  <c r="H456" i="4"/>
  <c r="I455" i="4"/>
  <c r="H455" i="4"/>
  <c r="I454" i="4"/>
  <c r="H454" i="4"/>
  <c r="I453" i="4"/>
  <c r="H453" i="4"/>
  <c r="I452" i="4"/>
  <c r="H452" i="4"/>
  <c r="I451" i="4"/>
  <c r="H451" i="4"/>
  <c r="I450" i="4"/>
  <c r="H450" i="4"/>
  <c r="I449" i="4"/>
  <c r="H449" i="4"/>
  <c r="I448" i="4"/>
  <c r="H448" i="4"/>
  <c r="I447" i="4"/>
  <c r="H447" i="4"/>
  <c r="I446" i="4"/>
  <c r="H446" i="4"/>
  <c r="I445" i="4"/>
  <c r="H445" i="4"/>
  <c r="I444" i="4"/>
  <c r="H444" i="4"/>
  <c r="I443" i="4"/>
  <c r="H443" i="4"/>
  <c r="I442" i="4"/>
  <c r="H442" i="4"/>
  <c r="I441" i="4"/>
  <c r="H441" i="4"/>
  <c r="I440" i="4"/>
  <c r="H440" i="4"/>
  <c r="I439" i="4"/>
  <c r="H439" i="4"/>
  <c r="I438" i="4"/>
  <c r="H438" i="4"/>
  <c r="I437" i="4"/>
  <c r="H437" i="4"/>
  <c r="I436" i="4"/>
  <c r="H436" i="4"/>
  <c r="I435" i="4"/>
  <c r="H435" i="4"/>
  <c r="I434" i="4"/>
  <c r="H434" i="4"/>
  <c r="I433" i="4"/>
  <c r="H433" i="4"/>
  <c r="I432" i="4"/>
  <c r="H432" i="4"/>
  <c r="I431" i="4"/>
  <c r="H431" i="4"/>
  <c r="I430" i="4"/>
  <c r="H430" i="4"/>
  <c r="I429" i="4"/>
  <c r="H429" i="4"/>
  <c r="I428" i="4"/>
  <c r="H428" i="4"/>
  <c r="I427" i="4"/>
  <c r="H427" i="4"/>
  <c r="I426" i="4"/>
  <c r="H426" i="4"/>
  <c r="I425" i="4"/>
  <c r="H425" i="4"/>
  <c r="I424" i="4"/>
  <c r="H424" i="4"/>
  <c r="I423" i="4"/>
  <c r="H423" i="4"/>
  <c r="I422" i="4"/>
  <c r="H422" i="4"/>
  <c r="I421" i="4"/>
  <c r="H421" i="4"/>
  <c r="I420" i="4"/>
  <c r="H420" i="4"/>
  <c r="I419" i="4"/>
  <c r="H419" i="4"/>
  <c r="I418" i="4"/>
  <c r="H418" i="4"/>
  <c r="I417" i="4"/>
  <c r="H417" i="4"/>
  <c r="I416" i="4"/>
  <c r="H416" i="4"/>
  <c r="I415" i="4"/>
  <c r="H415" i="4"/>
  <c r="I414" i="4"/>
  <c r="H414" i="4"/>
  <c r="I413" i="4"/>
  <c r="H413" i="4"/>
  <c r="I412" i="4"/>
  <c r="H412" i="4"/>
  <c r="I411" i="4"/>
  <c r="H411" i="4"/>
  <c r="I410" i="4"/>
  <c r="H410" i="4"/>
  <c r="I409" i="4"/>
  <c r="H409" i="4"/>
  <c r="I408" i="4"/>
  <c r="H408" i="4"/>
  <c r="I407" i="4"/>
  <c r="H407" i="4"/>
  <c r="I406" i="4"/>
  <c r="H406" i="4"/>
  <c r="I405" i="4"/>
  <c r="H405" i="4"/>
  <c r="I404" i="4"/>
  <c r="H404" i="4"/>
  <c r="I403" i="4"/>
  <c r="H403" i="4"/>
  <c r="I402" i="4"/>
  <c r="H402" i="4"/>
  <c r="I401" i="4"/>
  <c r="H401" i="4"/>
  <c r="I400" i="4"/>
  <c r="H400" i="4"/>
  <c r="I399" i="4"/>
  <c r="H399" i="4"/>
  <c r="I398" i="4"/>
  <c r="H398" i="4"/>
  <c r="I397" i="4"/>
  <c r="H397" i="4"/>
  <c r="I396" i="4"/>
  <c r="H396" i="4"/>
  <c r="I395" i="4"/>
  <c r="H395" i="4"/>
  <c r="I394" i="4"/>
  <c r="H394" i="4"/>
  <c r="I393" i="4"/>
  <c r="H393" i="4"/>
  <c r="I392" i="4"/>
  <c r="H392" i="4"/>
  <c r="I391" i="4"/>
  <c r="H391" i="4"/>
  <c r="I390" i="4"/>
  <c r="H390" i="4"/>
  <c r="I389" i="4"/>
  <c r="H389" i="4"/>
  <c r="I388" i="4"/>
  <c r="H388" i="4"/>
  <c r="I387" i="4"/>
  <c r="H387" i="4"/>
  <c r="I386" i="4"/>
  <c r="H386" i="4"/>
  <c r="I385" i="4"/>
  <c r="H385" i="4"/>
  <c r="I384" i="4"/>
  <c r="H384" i="4"/>
  <c r="I383" i="4"/>
  <c r="H383" i="4"/>
  <c r="I382" i="4"/>
  <c r="H382" i="4"/>
  <c r="I381" i="4"/>
  <c r="H381" i="4"/>
  <c r="I380" i="4"/>
  <c r="H380" i="4"/>
  <c r="I379" i="4"/>
  <c r="H379" i="4"/>
  <c r="I378" i="4"/>
  <c r="H378" i="4"/>
  <c r="I377" i="4"/>
  <c r="H377" i="4"/>
  <c r="I376" i="4"/>
  <c r="H376" i="4"/>
  <c r="I375" i="4"/>
  <c r="H375" i="4"/>
  <c r="I374" i="4"/>
  <c r="H374" i="4"/>
  <c r="I373" i="4"/>
  <c r="H373" i="4"/>
  <c r="I372" i="4"/>
  <c r="H372" i="4"/>
  <c r="I371" i="4"/>
  <c r="H371" i="4"/>
  <c r="I370" i="4"/>
  <c r="H370" i="4"/>
  <c r="I369" i="4"/>
  <c r="H369" i="4"/>
  <c r="I368" i="4"/>
  <c r="H368" i="4"/>
  <c r="I367" i="4"/>
  <c r="H367" i="4"/>
  <c r="I366" i="4"/>
  <c r="H366" i="4"/>
  <c r="I365" i="4"/>
  <c r="H365" i="4"/>
  <c r="I364" i="4"/>
  <c r="H364" i="4"/>
  <c r="I363" i="4"/>
  <c r="H363" i="4"/>
  <c r="I362" i="4"/>
  <c r="H362" i="4"/>
  <c r="I361" i="4"/>
  <c r="H361" i="4"/>
  <c r="I360" i="4"/>
  <c r="H360" i="4"/>
  <c r="I359" i="4"/>
  <c r="H359" i="4"/>
  <c r="I358" i="4"/>
  <c r="H358" i="4"/>
  <c r="I357" i="4"/>
  <c r="H357" i="4"/>
  <c r="I356" i="4"/>
  <c r="H356" i="4"/>
  <c r="I355" i="4"/>
  <c r="H355" i="4"/>
  <c r="I354" i="4"/>
  <c r="H354" i="4"/>
  <c r="I353" i="4"/>
  <c r="H353" i="4"/>
  <c r="I352" i="4"/>
  <c r="H352" i="4"/>
  <c r="I351" i="4"/>
  <c r="H351" i="4"/>
  <c r="I350" i="4"/>
  <c r="H350" i="4"/>
  <c r="I349" i="4"/>
  <c r="H349" i="4"/>
  <c r="I348" i="4"/>
  <c r="H348" i="4"/>
  <c r="I347" i="4"/>
  <c r="H347" i="4"/>
  <c r="I346" i="4"/>
  <c r="H346" i="4"/>
  <c r="I345" i="4"/>
  <c r="H345" i="4"/>
  <c r="I344" i="4"/>
  <c r="H344" i="4"/>
  <c r="I343" i="4"/>
  <c r="H343" i="4"/>
  <c r="I342" i="4"/>
  <c r="H342" i="4"/>
  <c r="I341" i="4"/>
  <c r="H341" i="4"/>
  <c r="I340" i="4"/>
  <c r="H340" i="4"/>
  <c r="I339" i="4"/>
  <c r="H339" i="4"/>
  <c r="I338" i="4"/>
  <c r="H338" i="4"/>
  <c r="I337" i="4"/>
  <c r="H337" i="4"/>
  <c r="I336" i="4"/>
  <c r="H336" i="4"/>
  <c r="I335" i="4"/>
  <c r="H335" i="4"/>
  <c r="I334" i="4"/>
  <c r="H334" i="4"/>
  <c r="I333" i="4"/>
  <c r="H333" i="4"/>
  <c r="I332" i="4"/>
  <c r="H332" i="4"/>
  <c r="I331" i="4"/>
  <c r="H331" i="4"/>
  <c r="I330" i="4"/>
  <c r="H330" i="4"/>
  <c r="I329" i="4"/>
  <c r="H329" i="4"/>
  <c r="I328" i="4"/>
  <c r="H328" i="4"/>
  <c r="I327" i="4"/>
  <c r="H327" i="4"/>
  <c r="I326" i="4"/>
  <c r="H326" i="4"/>
  <c r="I325" i="4"/>
  <c r="H325" i="4"/>
  <c r="I324" i="4"/>
  <c r="H324" i="4"/>
  <c r="I323" i="4"/>
  <c r="H323" i="4"/>
  <c r="I322" i="4"/>
  <c r="H322" i="4"/>
  <c r="I321" i="4"/>
  <c r="H321" i="4"/>
  <c r="I320" i="4"/>
  <c r="H320" i="4"/>
  <c r="I319" i="4"/>
  <c r="H319" i="4"/>
  <c r="I318" i="4"/>
  <c r="H318" i="4"/>
  <c r="I317" i="4"/>
  <c r="H317" i="4"/>
  <c r="I316" i="4"/>
  <c r="H316" i="4"/>
  <c r="I315" i="4"/>
  <c r="H315" i="4"/>
  <c r="I314" i="4"/>
  <c r="H314" i="4"/>
  <c r="I313" i="4"/>
  <c r="H313" i="4"/>
  <c r="I312" i="4"/>
  <c r="H312" i="4"/>
  <c r="I311" i="4"/>
  <c r="H311" i="4"/>
  <c r="I310" i="4"/>
  <c r="H310" i="4"/>
  <c r="I309" i="4"/>
  <c r="H309" i="4"/>
  <c r="I308" i="4"/>
  <c r="H308" i="4"/>
  <c r="I307" i="4"/>
  <c r="H307" i="4"/>
  <c r="I306" i="4"/>
  <c r="H306" i="4"/>
  <c r="I305" i="4"/>
  <c r="H305" i="4"/>
  <c r="I304" i="4"/>
  <c r="H304" i="4"/>
  <c r="I303" i="4"/>
  <c r="H303" i="4"/>
  <c r="I302" i="4"/>
  <c r="H302" i="4"/>
  <c r="I301" i="4"/>
  <c r="H301" i="4"/>
  <c r="I300" i="4"/>
  <c r="H300" i="4"/>
  <c r="I299" i="4"/>
  <c r="H299" i="4"/>
  <c r="I298" i="4"/>
  <c r="H298" i="4"/>
  <c r="I297" i="4"/>
  <c r="H297" i="4"/>
  <c r="I296" i="4"/>
  <c r="H296" i="4"/>
  <c r="I295" i="4"/>
  <c r="H295" i="4"/>
  <c r="I294" i="4"/>
  <c r="H294" i="4"/>
  <c r="I293" i="4"/>
  <c r="H293" i="4"/>
  <c r="I292" i="4"/>
  <c r="H292" i="4"/>
  <c r="I291" i="4"/>
  <c r="H291" i="4"/>
  <c r="I290" i="4"/>
  <c r="H290" i="4"/>
  <c r="I289" i="4"/>
  <c r="H289" i="4"/>
  <c r="I288" i="4"/>
  <c r="H288" i="4"/>
  <c r="I287" i="4"/>
  <c r="H287" i="4"/>
  <c r="I286" i="4"/>
  <c r="H286" i="4"/>
  <c r="I285" i="4"/>
  <c r="H285" i="4"/>
  <c r="I284" i="4"/>
  <c r="H284" i="4"/>
  <c r="I283" i="4"/>
  <c r="H283" i="4"/>
  <c r="I282" i="4"/>
  <c r="H282" i="4"/>
  <c r="I281" i="4"/>
  <c r="H281" i="4"/>
  <c r="I280" i="4"/>
  <c r="H280" i="4"/>
  <c r="I279" i="4"/>
  <c r="H279" i="4"/>
  <c r="I278" i="4"/>
  <c r="H278" i="4"/>
  <c r="I277" i="4"/>
  <c r="H277" i="4"/>
  <c r="I276" i="4"/>
  <c r="H276" i="4"/>
  <c r="I275" i="4"/>
  <c r="H275" i="4"/>
  <c r="I274" i="4"/>
  <c r="H274" i="4"/>
  <c r="I273" i="4"/>
  <c r="H273" i="4"/>
  <c r="I272" i="4"/>
  <c r="H272" i="4"/>
  <c r="I271" i="4"/>
  <c r="H271" i="4"/>
  <c r="I270" i="4"/>
  <c r="H270" i="4"/>
  <c r="I269" i="4"/>
  <c r="H269" i="4"/>
  <c r="I268" i="4"/>
  <c r="H268" i="4"/>
  <c r="I267" i="4"/>
  <c r="H267" i="4"/>
  <c r="I266" i="4"/>
  <c r="H266" i="4"/>
  <c r="I265" i="4"/>
  <c r="H265" i="4"/>
  <c r="I264" i="4"/>
  <c r="H264" i="4"/>
  <c r="I263" i="4"/>
  <c r="H263" i="4"/>
  <c r="I262" i="4"/>
  <c r="H262" i="4"/>
  <c r="I261" i="4"/>
  <c r="H261" i="4"/>
  <c r="I260" i="4"/>
  <c r="H260" i="4"/>
  <c r="I259" i="4"/>
  <c r="H259" i="4"/>
  <c r="I258" i="4"/>
  <c r="H258" i="4"/>
  <c r="I257" i="4"/>
  <c r="H257" i="4"/>
  <c r="I256" i="4"/>
  <c r="H256" i="4"/>
  <c r="I255" i="4"/>
  <c r="H255" i="4"/>
  <c r="I254" i="4"/>
  <c r="H254" i="4"/>
  <c r="I253" i="4"/>
  <c r="H253" i="4"/>
  <c r="I252" i="4"/>
  <c r="H252" i="4"/>
  <c r="I251" i="4"/>
  <c r="H251" i="4"/>
  <c r="I250" i="4"/>
  <c r="H250" i="4"/>
  <c r="I249" i="4"/>
  <c r="H249" i="4"/>
  <c r="I248" i="4"/>
  <c r="H248" i="4"/>
  <c r="I247" i="4"/>
  <c r="H247" i="4"/>
  <c r="I246" i="4"/>
  <c r="H246" i="4"/>
  <c r="I245" i="4"/>
  <c r="H245" i="4"/>
  <c r="I244" i="4"/>
  <c r="H244" i="4"/>
  <c r="I243" i="4"/>
  <c r="H243" i="4"/>
  <c r="I242" i="4"/>
  <c r="H242" i="4"/>
  <c r="I241" i="4"/>
  <c r="H241" i="4"/>
  <c r="I240" i="4"/>
  <c r="H240" i="4"/>
  <c r="I239" i="4"/>
  <c r="H239" i="4"/>
  <c r="I238" i="4"/>
  <c r="H238" i="4"/>
  <c r="I237" i="4"/>
  <c r="H237" i="4"/>
  <c r="I236" i="4"/>
  <c r="H236" i="4"/>
  <c r="I235" i="4"/>
  <c r="H235" i="4"/>
  <c r="I234" i="4"/>
  <c r="H234" i="4"/>
  <c r="I233" i="4"/>
  <c r="H233" i="4"/>
  <c r="I232" i="4"/>
  <c r="H232" i="4"/>
  <c r="I231" i="4"/>
  <c r="H231" i="4"/>
  <c r="I230" i="4"/>
  <c r="H230" i="4"/>
  <c r="I229" i="4"/>
  <c r="H229" i="4"/>
  <c r="I228" i="4"/>
  <c r="H228" i="4"/>
  <c r="I227" i="4"/>
  <c r="H227" i="4"/>
  <c r="I226" i="4"/>
  <c r="H226" i="4"/>
  <c r="I225" i="4"/>
  <c r="H225" i="4"/>
  <c r="I224" i="4"/>
  <c r="H224" i="4"/>
  <c r="I223" i="4"/>
  <c r="H223" i="4"/>
  <c r="I222" i="4"/>
  <c r="H222" i="4"/>
  <c r="I221" i="4"/>
  <c r="H221" i="4"/>
  <c r="I220" i="4"/>
  <c r="H220" i="4"/>
  <c r="I219" i="4"/>
  <c r="H219" i="4"/>
  <c r="I218" i="4"/>
  <c r="H218" i="4"/>
  <c r="I217" i="4"/>
  <c r="H217" i="4"/>
  <c r="I216" i="4"/>
  <c r="H216" i="4"/>
  <c r="I215" i="4"/>
  <c r="H215" i="4"/>
  <c r="I214" i="4"/>
  <c r="H214" i="4"/>
  <c r="I213" i="4"/>
  <c r="H213" i="4"/>
  <c r="I212" i="4"/>
  <c r="H212" i="4"/>
  <c r="I211" i="4"/>
  <c r="H211" i="4"/>
  <c r="I210" i="4"/>
  <c r="H210" i="4"/>
  <c r="I209" i="4"/>
  <c r="H209" i="4"/>
  <c r="I208" i="4"/>
  <c r="H208" i="4"/>
  <c r="I207" i="4"/>
  <c r="H207" i="4"/>
  <c r="I206" i="4"/>
  <c r="H206" i="4"/>
  <c r="I205" i="4"/>
  <c r="H205" i="4"/>
  <c r="I204" i="4"/>
  <c r="H204" i="4"/>
  <c r="I203" i="4"/>
  <c r="H203" i="4"/>
  <c r="I202" i="4"/>
  <c r="H202" i="4"/>
  <c r="I201" i="4"/>
  <c r="H201" i="4"/>
  <c r="I200" i="4"/>
  <c r="H200" i="4"/>
  <c r="I199" i="4"/>
  <c r="H199" i="4"/>
  <c r="I198" i="4"/>
  <c r="H198" i="4"/>
  <c r="I197" i="4"/>
  <c r="H197" i="4"/>
  <c r="I196" i="4"/>
  <c r="H196" i="4"/>
  <c r="I195" i="4"/>
  <c r="H195" i="4"/>
  <c r="I194" i="4"/>
  <c r="H194" i="4"/>
  <c r="I193" i="4"/>
  <c r="H193" i="4"/>
  <c r="I192" i="4"/>
  <c r="H192" i="4"/>
  <c r="I191" i="4"/>
  <c r="H191" i="4"/>
  <c r="I190" i="4"/>
  <c r="H190" i="4"/>
  <c r="I189" i="4"/>
  <c r="H189" i="4"/>
  <c r="I188" i="4"/>
  <c r="H188" i="4"/>
  <c r="I187" i="4"/>
  <c r="H187" i="4"/>
  <c r="I186" i="4"/>
  <c r="H186" i="4"/>
  <c r="I185" i="4"/>
  <c r="H185" i="4"/>
  <c r="I184" i="4"/>
  <c r="H184" i="4"/>
  <c r="I183" i="4"/>
  <c r="H183" i="4"/>
  <c r="I182" i="4"/>
  <c r="H182" i="4"/>
  <c r="I181" i="4"/>
  <c r="H181" i="4"/>
  <c r="I180" i="4"/>
  <c r="H180" i="4"/>
  <c r="I179" i="4"/>
  <c r="H179" i="4"/>
  <c r="I178" i="4"/>
  <c r="H178" i="4"/>
  <c r="I177" i="4"/>
  <c r="H177" i="4"/>
  <c r="I176" i="4"/>
  <c r="H176" i="4"/>
  <c r="I175" i="4"/>
  <c r="H175" i="4"/>
  <c r="I174" i="4"/>
  <c r="H174" i="4"/>
  <c r="I173" i="4"/>
  <c r="H173" i="4"/>
  <c r="I172" i="4"/>
  <c r="H172" i="4"/>
  <c r="I171" i="4"/>
  <c r="H171" i="4"/>
  <c r="I170" i="4"/>
  <c r="H170" i="4"/>
  <c r="I169" i="4"/>
  <c r="H169" i="4"/>
  <c r="I168" i="4"/>
  <c r="H168" i="4"/>
  <c r="I167" i="4"/>
  <c r="H167" i="4"/>
  <c r="I166" i="4"/>
  <c r="H166" i="4"/>
  <c r="I165" i="4"/>
  <c r="H165" i="4"/>
  <c r="I164" i="4"/>
  <c r="H164" i="4"/>
  <c r="I163" i="4"/>
  <c r="H163" i="4"/>
  <c r="I162" i="4"/>
  <c r="H162" i="4"/>
  <c r="I161" i="4"/>
  <c r="H161" i="4"/>
  <c r="I160" i="4"/>
  <c r="H160" i="4"/>
  <c r="I159" i="4"/>
  <c r="H159" i="4"/>
  <c r="I158" i="4"/>
  <c r="H158" i="4"/>
  <c r="I157" i="4"/>
  <c r="H157" i="4"/>
  <c r="I156" i="4"/>
  <c r="H156" i="4"/>
  <c r="I155" i="4"/>
  <c r="H155" i="4"/>
  <c r="I154" i="4"/>
  <c r="H154" i="4"/>
  <c r="I153" i="4"/>
  <c r="H153" i="4"/>
  <c r="I152" i="4"/>
  <c r="H152" i="4"/>
  <c r="I151" i="4"/>
  <c r="H151" i="4"/>
  <c r="I150" i="4"/>
  <c r="H150" i="4"/>
  <c r="I149" i="4"/>
  <c r="H149" i="4"/>
  <c r="I148" i="4"/>
  <c r="H148" i="4"/>
  <c r="I147" i="4"/>
  <c r="H147" i="4"/>
  <c r="I146" i="4"/>
  <c r="H146" i="4"/>
  <c r="I145" i="4"/>
  <c r="H145" i="4"/>
  <c r="I144" i="4"/>
  <c r="H144" i="4"/>
  <c r="I143" i="4"/>
  <c r="H143" i="4"/>
  <c r="I142" i="4"/>
  <c r="H142" i="4"/>
  <c r="I141" i="4"/>
  <c r="H141" i="4"/>
  <c r="I140" i="4"/>
  <c r="H140" i="4"/>
  <c r="I139" i="4"/>
  <c r="H139" i="4"/>
  <c r="I138" i="4"/>
  <c r="H138" i="4"/>
  <c r="I137" i="4"/>
  <c r="H137" i="4"/>
  <c r="I136" i="4"/>
  <c r="H136" i="4"/>
  <c r="I135" i="4"/>
  <c r="H135" i="4"/>
  <c r="I134" i="4"/>
  <c r="H134" i="4"/>
  <c r="I133" i="4"/>
  <c r="H133" i="4"/>
  <c r="I132" i="4"/>
  <c r="H132" i="4"/>
  <c r="I131" i="4"/>
  <c r="H131" i="4"/>
  <c r="I130" i="4"/>
  <c r="H130" i="4"/>
  <c r="I129" i="4"/>
  <c r="H129" i="4"/>
  <c r="I128" i="4"/>
  <c r="H128" i="4"/>
  <c r="I127" i="4"/>
  <c r="H127" i="4"/>
  <c r="I126" i="4"/>
  <c r="H126" i="4"/>
  <c r="I125" i="4"/>
  <c r="H125" i="4"/>
  <c r="I124" i="4"/>
  <c r="H124" i="4"/>
  <c r="I123" i="4"/>
  <c r="H123" i="4"/>
  <c r="I122" i="4"/>
  <c r="H122" i="4"/>
  <c r="I121" i="4"/>
  <c r="H121" i="4"/>
  <c r="I120" i="4"/>
  <c r="H120" i="4"/>
  <c r="I119" i="4"/>
  <c r="H119" i="4"/>
  <c r="I118" i="4"/>
  <c r="H118" i="4"/>
  <c r="I117" i="4"/>
  <c r="H117" i="4"/>
  <c r="I116" i="4"/>
  <c r="H116" i="4"/>
  <c r="I115" i="4"/>
  <c r="H115" i="4"/>
  <c r="I114" i="4"/>
  <c r="H114" i="4"/>
  <c r="I113" i="4"/>
  <c r="H113" i="4"/>
  <c r="I112" i="4"/>
  <c r="H112" i="4"/>
  <c r="I111" i="4"/>
  <c r="H111" i="4"/>
  <c r="I110" i="4"/>
  <c r="H110" i="4"/>
  <c r="I109" i="4"/>
  <c r="H109" i="4"/>
  <c r="I108" i="4"/>
  <c r="H108" i="4"/>
  <c r="I107" i="4"/>
  <c r="H107" i="4"/>
  <c r="I106" i="4"/>
  <c r="H106" i="4"/>
  <c r="I105" i="4"/>
  <c r="H105" i="4"/>
  <c r="I104" i="4"/>
  <c r="H104" i="4"/>
  <c r="I103" i="4"/>
  <c r="H103" i="4"/>
  <c r="I102" i="4"/>
  <c r="H102" i="4"/>
  <c r="I101" i="4"/>
  <c r="H101" i="4"/>
  <c r="I100" i="4"/>
  <c r="H100" i="4"/>
  <c r="I99" i="4"/>
  <c r="H99" i="4"/>
  <c r="I98" i="4"/>
  <c r="H98" i="4"/>
  <c r="I97" i="4"/>
  <c r="H97" i="4"/>
  <c r="I96" i="4"/>
  <c r="H96" i="4"/>
  <c r="I95" i="4"/>
  <c r="H95" i="4"/>
  <c r="I94" i="4"/>
  <c r="H94" i="4"/>
  <c r="I93" i="4"/>
  <c r="H93" i="4"/>
  <c r="I92" i="4"/>
  <c r="H92" i="4"/>
  <c r="I91" i="4"/>
  <c r="H91" i="4"/>
  <c r="I90" i="4"/>
  <c r="H90" i="4"/>
  <c r="I89" i="4"/>
  <c r="H89" i="4"/>
  <c r="I88" i="4"/>
  <c r="H88" i="4"/>
  <c r="I87" i="4"/>
  <c r="H87" i="4"/>
  <c r="I86" i="4"/>
  <c r="H86" i="4"/>
  <c r="I85" i="4"/>
  <c r="H85" i="4"/>
  <c r="I84" i="4"/>
  <c r="H84" i="4"/>
  <c r="I83" i="4"/>
  <c r="H83" i="4"/>
  <c r="I82" i="4"/>
  <c r="H82" i="4"/>
  <c r="I81" i="4"/>
  <c r="H81" i="4"/>
  <c r="I80" i="4"/>
  <c r="H80" i="4"/>
  <c r="I79" i="4"/>
  <c r="H79" i="4"/>
  <c r="I78" i="4"/>
  <c r="H78" i="4"/>
  <c r="I77" i="4"/>
  <c r="H77" i="4"/>
  <c r="I76" i="4"/>
  <c r="H76" i="4"/>
  <c r="I75" i="4"/>
  <c r="H75" i="4"/>
  <c r="I74" i="4"/>
  <c r="H74" i="4"/>
  <c r="I73" i="4"/>
  <c r="H73" i="4"/>
  <c r="I72" i="4"/>
  <c r="H72" i="4"/>
  <c r="I71" i="4"/>
  <c r="H71" i="4"/>
  <c r="I70" i="4"/>
  <c r="H70" i="4"/>
  <c r="I69" i="4"/>
  <c r="H69" i="4"/>
  <c r="I68" i="4"/>
  <c r="H68" i="4"/>
  <c r="I67" i="4"/>
  <c r="H67" i="4"/>
  <c r="I66" i="4"/>
  <c r="H66" i="4"/>
  <c r="I65" i="4"/>
  <c r="H65" i="4"/>
  <c r="I64" i="4"/>
  <c r="H64" i="4"/>
  <c r="I63" i="4"/>
  <c r="H63" i="4"/>
  <c r="I62" i="4"/>
  <c r="H62" i="4"/>
  <c r="I61" i="4"/>
  <c r="H61" i="4"/>
  <c r="I60" i="4"/>
  <c r="H60" i="4"/>
  <c r="I59" i="4"/>
  <c r="H59" i="4"/>
  <c r="I58" i="4"/>
  <c r="H58" i="4"/>
  <c r="I57" i="4"/>
  <c r="H57" i="4"/>
  <c r="I56" i="4"/>
  <c r="H56" i="4"/>
  <c r="I55" i="4"/>
  <c r="H55" i="4"/>
  <c r="I54" i="4"/>
  <c r="H54" i="4"/>
  <c r="I53" i="4"/>
  <c r="H53" i="4"/>
  <c r="I52" i="4"/>
  <c r="H52" i="4"/>
  <c r="I51" i="4"/>
  <c r="H51" i="4"/>
  <c r="I50" i="4"/>
  <c r="H50" i="4"/>
  <c r="I49" i="4"/>
  <c r="H49" i="4"/>
  <c r="I48" i="4"/>
  <c r="H48" i="4"/>
  <c r="I47" i="4"/>
  <c r="H47" i="4"/>
  <c r="I46" i="4"/>
  <c r="H46" i="4"/>
  <c r="I45" i="4"/>
  <c r="H45" i="4"/>
  <c r="I44" i="4"/>
  <c r="H44" i="4"/>
  <c r="I43" i="4"/>
  <c r="H43" i="4"/>
  <c r="I42" i="4"/>
  <c r="H42" i="4"/>
  <c r="I41" i="4"/>
  <c r="H41" i="4"/>
  <c r="I40" i="4"/>
  <c r="H40" i="4"/>
  <c r="I39" i="4"/>
  <c r="H39" i="4"/>
  <c r="I38" i="4"/>
  <c r="H38" i="4"/>
  <c r="I37" i="4"/>
  <c r="H37" i="4"/>
  <c r="I36" i="4"/>
  <c r="H36" i="4"/>
  <c r="I35" i="4"/>
  <c r="H35" i="4"/>
  <c r="I34" i="4"/>
  <c r="H34" i="4"/>
  <c r="I33" i="4"/>
  <c r="H33" i="4"/>
  <c r="I32" i="4"/>
  <c r="H32" i="4"/>
  <c r="I31" i="4"/>
  <c r="H31" i="4"/>
  <c r="I30" i="4"/>
  <c r="H30" i="4"/>
  <c r="I29" i="4"/>
  <c r="H29" i="4"/>
  <c r="I28" i="4"/>
  <c r="H28" i="4"/>
  <c r="I27" i="4"/>
  <c r="H27" i="4"/>
  <c r="I26" i="4"/>
  <c r="H26" i="4"/>
  <c r="I25" i="4"/>
  <c r="H25" i="4"/>
  <c r="I24" i="4"/>
  <c r="H24" i="4"/>
  <c r="I23" i="4"/>
  <c r="H23" i="4"/>
  <c r="I22" i="4"/>
  <c r="H22" i="4"/>
  <c r="L21" i="4"/>
  <c r="I21" i="4"/>
  <c r="H21" i="4"/>
  <c r="L20" i="4"/>
  <c r="I20" i="4"/>
  <c r="H20" i="4"/>
  <c r="L19" i="4"/>
  <c r="I19" i="4"/>
  <c r="H19" i="4"/>
  <c r="I18" i="4"/>
  <c r="H18" i="4"/>
  <c r="N17" i="4"/>
  <c r="I17" i="4"/>
  <c r="H17" i="4"/>
  <c r="N16" i="4"/>
  <c r="I16" i="4"/>
  <c r="H16" i="4"/>
  <c r="N15" i="4"/>
  <c r="I15" i="4"/>
  <c r="H15" i="4"/>
  <c r="I14" i="4"/>
  <c r="H14" i="4"/>
  <c r="I13" i="4"/>
  <c r="H13" i="4"/>
  <c r="N12" i="4"/>
  <c r="I12" i="4"/>
  <c r="H12" i="4"/>
  <c r="N11" i="4"/>
  <c r="I11" i="4"/>
  <c r="H11" i="4"/>
  <c r="N10" i="4"/>
  <c r="I10" i="4"/>
  <c r="H10" i="4"/>
  <c r="N9" i="4"/>
  <c r="I9" i="4"/>
  <c r="H9" i="4"/>
  <c r="I8" i="4"/>
  <c r="H8" i="4"/>
  <c r="N7" i="4"/>
  <c r="I7" i="4"/>
  <c r="H7" i="4"/>
  <c r="N6" i="4"/>
  <c r="I6" i="4"/>
  <c r="H6" i="4"/>
  <c r="N5" i="4"/>
  <c r="I5" i="4"/>
  <c r="H5" i="4"/>
  <c r="N4" i="4"/>
  <c r="I4" i="4"/>
  <c r="H4" i="4"/>
  <c r="I3" i="4"/>
  <c r="H3" i="4"/>
  <c r="I2" i="4"/>
  <c r="H2" i="4"/>
  <c r="K21" i="3"/>
  <c r="K20" i="3"/>
  <c r="K19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M17" i="3"/>
  <c r="M16" i="3"/>
  <c r="M15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M12" i="3"/>
  <c r="M11" i="3"/>
  <c r="M10" i="3"/>
  <c r="M9" i="3"/>
  <c r="M7" i="3"/>
  <c r="M6" i="3"/>
  <c r="M5" i="3"/>
  <c r="M4" i="3"/>
  <c r="M13" i="2"/>
  <c r="M12" i="2"/>
  <c r="M11" i="2"/>
  <c r="M10" i="2"/>
  <c r="M9" i="2"/>
  <c r="M7" i="2"/>
  <c r="M6" i="2"/>
  <c r="M5" i="2"/>
  <c r="M4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H938" i="2"/>
  <c r="H1133" i="2"/>
  <c r="H502" i="2"/>
  <c r="H760" i="2"/>
  <c r="H816" i="2"/>
  <c r="H341" i="2"/>
  <c r="H670" i="2"/>
  <c r="H1137" i="2"/>
  <c r="H435" i="2"/>
  <c r="H873" i="2"/>
  <c r="H702" i="2"/>
  <c r="H388" i="2"/>
  <c r="H433" i="2"/>
  <c r="H403" i="2"/>
  <c r="H319" i="2"/>
  <c r="H1306" i="2"/>
  <c r="H988" i="2"/>
  <c r="H598" i="2"/>
  <c r="H354" i="2"/>
  <c r="H743" i="2"/>
  <c r="H866" i="2"/>
  <c r="H998" i="2"/>
  <c r="H1279" i="2"/>
  <c r="H1029" i="2"/>
  <c r="H1019" i="2"/>
  <c r="H1302" i="2"/>
  <c r="H851" i="2"/>
  <c r="H1093" i="2"/>
  <c r="H1274" i="2"/>
  <c r="H1242" i="2"/>
  <c r="H585" i="2"/>
  <c r="H1319" i="2"/>
  <c r="H616" i="2"/>
  <c r="H415" i="2"/>
  <c r="H1120" i="2"/>
  <c r="H1338" i="2"/>
  <c r="H1199" i="2"/>
  <c r="H520" i="2"/>
  <c r="H872" i="2"/>
  <c r="H1286" i="2"/>
  <c r="H677" i="2"/>
  <c r="H1079" i="2"/>
  <c r="H850" i="2"/>
  <c r="H1224" i="2"/>
  <c r="H1068" i="2"/>
  <c r="H1033" i="2"/>
  <c r="H1145" i="2"/>
  <c r="H1048" i="2"/>
  <c r="H679" i="2"/>
  <c r="H845" i="2"/>
  <c r="H1219" i="2"/>
  <c r="H888" i="2"/>
  <c r="H1003" i="2"/>
  <c r="H485" i="2"/>
  <c r="H1308" i="2"/>
  <c r="H1248" i="2"/>
  <c r="H458" i="2"/>
  <c r="H1028" i="2"/>
  <c r="H928" i="2"/>
  <c r="H1058" i="2"/>
  <c r="H1322" i="2"/>
  <c r="H894" i="2"/>
  <c r="H661" i="2"/>
  <c r="H401" i="2"/>
  <c r="H924" i="2"/>
  <c r="H1139" i="2"/>
  <c r="H1204" i="2"/>
  <c r="H676" i="2"/>
  <c r="H687" i="2"/>
  <c r="H1295" i="2"/>
  <c r="H494" i="2"/>
  <c r="H370" i="2"/>
  <c r="H365" i="2"/>
  <c r="H1285" i="2"/>
  <c r="H1018" i="2"/>
  <c r="H1237" i="2"/>
  <c r="H1280" i="2"/>
  <c r="H607" i="2"/>
  <c r="H479" i="2"/>
  <c r="H400" i="2"/>
  <c r="H1215" i="2"/>
  <c r="H1191" i="2"/>
  <c r="H1159" i="2"/>
  <c r="H1172" i="2"/>
  <c r="H860" i="2"/>
  <c r="H600" i="2"/>
  <c r="H477" i="2"/>
  <c r="H1169" i="2"/>
  <c r="H422" i="2"/>
  <c r="H678" i="2"/>
  <c r="H1291" i="2"/>
  <c r="H634" i="2"/>
  <c r="H484" i="2"/>
  <c r="H669" i="2"/>
  <c r="H593" i="2"/>
  <c r="H1331" i="2"/>
  <c r="H1059" i="2"/>
  <c r="H738" i="2"/>
  <c r="H751" i="2"/>
  <c r="H1198" i="2"/>
  <c r="H1132" i="2"/>
  <c r="H662" i="2"/>
  <c r="H877" i="2"/>
  <c r="H1013" i="2"/>
  <c r="H1006" i="2"/>
  <c r="H1162" i="2"/>
  <c r="H712" i="2"/>
  <c r="H1229" i="2"/>
  <c r="H976" i="2"/>
  <c r="H1057" i="2"/>
  <c r="H854" i="2"/>
  <c r="H898" i="2"/>
  <c r="H1050" i="2"/>
  <c r="H1208" i="2"/>
  <c r="H1067" i="2"/>
  <c r="H750" i="2"/>
  <c r="H932" i="2"/>
  <c r="H368" i="2"/>
  <c r="H1083" i="2"/>
  <c r="H1056" i="2"/>
  <c r="H578" i="2"/>
  <c r="H1184" i="2"/>
  <c r="H387" i="2"/>
  <c r="H987" i="2"/>
  <c r="H432" i="2"/>
  <c r="H364" i="2"/>
  <c r="H602" i="2"/>
  <c r="H380" i="2"/>
  <c r="H841" i="2"/>
  <c r="H1247" i="2"/>
  <c r="H339" i="2"/>
  <c r="H1012" i="2"/>
  <c r="H718" i="2"/>
  <c r="H515" i="2"/>
  <c r="H633" i="2"/>
  <c r="H1288" i="2"/>
  <c r="H759" i="2"/>
  <c r="H705" i="2"/>
  <c r="H737" i="2"/>
  <c r="H725" i="2"/>
  <c r="H1175" i="2"/>
  <c r="H716" i="2"/>
  <c r="H488" i="2"/>
  <c r="H721" i="2"/>
  <c r="H856" i="2"/>
  <c r="H1270" i="2"/>
  <c r="H1171" i="2"/>
  <c r="H997" i="2"/>
  <c r="H644" i="2"/>
  <c r="H391" i="2"/>
  <c r="H335" i="2"/>
  <c r="H1217" i="2"/>
  <c r="H1327" i="2"/>
  <c r="H704" i="2"/>
  <c r="H546" i="2"/>
  <c r="H887" i="2"/>
  <c r="H1168" i="2"/>
  <c r="H355" i="2"/>
  <c r="H497" i="2"/>
  <c r="H447" i="2"/>
  <c r="H790" i="2"/>
  <c r="H1318" i="2"/>
  <c r="H551" i="2"/>
  <c r="H675" i="2"/>
  <c r="H912" i="2"/>
  <c r="H714" i="2"/>
  <c r="H1188" i="2"/>
  <c r="H1121" i="2"/>
  <c r="H438" i="2"/>
  <c r="H736" i="2"/>
  <c r="H1310" i="2"/>
  <c r="H879" i="2"/>
  <c r="H1108" i="2"/>
  <c r="H800" i="2"/>
  <c r="H902" i="2"/>
  <c r="H533" i="2"/>
  <c r="H429" i="2"/>
  <c r="H970" i="2"/>
  <c r="H637" i="2"/>
  <c r="H647" i="2"/>
  <c r="H584" i="2"/>
  <c r="H798" i="2"/>
  <c r="H650" i="2"/>
  <c r="H849" i="2"/>
  <c r="H708" i="2"/>
  <c r="H893" i="2"/>
  <c r="H526" i="2"/>
  <c r="H1272" i="2"/>
  <c r="H324" i="2"/>
  <c r="H783" i="2"/>
  <c r="H1329" i="2"/>
  <c r="H785" i="2"/>
  <c r="H1317" i="2"/>
  <c r="H1282" i="2"/>
  <c r="H655" i="2"/>
  <c r="H776" i="2"/>
  <c r="H1117" i="2"/>
  <c r="H755" i="2"/>
  <c r="H918" i="2"/>
  <c r="H957" i="2"/>
  <c r="H487" i="2"/>
  <c r="H763" i="2"/>
  <c r="H1284" i="2"/>
  <c r="H476" i="2"/>
  <c r="H1158" i="2"/>
  <c r="H1144" i="2"/>
  <c r="H379" i="2"/>
  <c r="H1009" i="2"/>
  <c r="H754" i="2"/>
  <c r="H643" i="2"/>
  <c r="H414" i="2"/>
  <c r="H768" i="2"/>
  <c r="H949" i="2"/>
  <c r="H1290" i="2"/>
  <c r="H901" i="2"/>
  <c r="H892" i="2"/>
  <c r="H1099" i="2"/>
  <c r="H819" i="2"/>
  <c r="H320" i="2"/>
  <c r="H1167" i="2"/>
  <c r="H1180" i="2"/>
  <c r="H1131" i="2"/>
  <c r="H956" i="2"/>
  <c r="H486" i="2"/>
  <c r="H1250" i="2"/>
  <c r="H440" i="2"/>
  <c r="H1011" i="2"/>
  <c r="H577" i="2"/>
  <c r="H1337" i="2"/>
  <c r="H779" i="2"/>
  <c r="H1116" i="2"/>
  <c r="H599" i="2"/>
  <c r="H338" i="2"/>
  <c r="H1236" i="2"/>
  <c r="H532" i="2"/>
  <c r="H813" i="2"/>
  <c r="H493" i="2"/>
  <c r="H711" i="2"/>
  <c r="H626" i="2"/>
  <c r="H1152" i="2"/>
  <c r="H1038" i="2"/>
  <c r="H735" i="2"/>
  <c r="H674" i="2"/>
  <c r="H1312" i="2"/>
  <c r="H1256" i="2"/>
  <c r="H1025" i="2"/>
  <c r="H931" i="2"/>
  <c r="H774" i="2"/>
  <c r="H1325" i="2"/>
  <c r="H916" i="2"/>
  <c r="H1130" i="2"/>
  <c r="H707" i="2"/>
  <c r="H1253" i="2"/>
  <c r="H521" i="2"/>
  <c r="H501" i="2"/>
  <c r="H632" i="2"/>
  <c r="H992" i="2"/>
  <c r="H778" i="2"/>
  <c r="H1321" i="2"/>
  <c r="H1307" i="2"/>
  <c r="H1129" i="2"/>
  <c r="H840" i="2"/>
  <c r="H1119" i="2"/>
  <c r="H1151" i="2"/>
  <c r="H885" i="2"/>
  <c r="H935" i="2"/>
  <c r="H396" i="2"/>
  <c r="H564" i="2"/>
  <c r="H384" i="2"/>
  <c r="H1228" i="2"/>
  <c r="H994" i="2"/>
  <c r="H615" i="2"/>
  <c r="H1066" i="2"/>
  <c r="H576" i="2"/>
  <c r="H1118" i="2"/>
  <c r="H507" i="2"/>
  <c r="H583" i="2"/>
  <c r="H1078" i="2"/>
  <c r="H827" i="2"/>
  <c r="H413" i="2"/>
  <c r="H865" i="2"/>
  <c r="H353" i="2"/>
  <c r="H907" i="2"/>
  <c r="H625" i="2"/>
  <c r="H548" i="2"/>
  <c r="H547" i="2"/>
  <c r="H397" i="2"/>
  <c r="H1261" i="2"/>
  <c r="H334" i="2"/>
  <c r="H1241" i="2"/>
  <c r="H922" i="2"/>
  <c r="H1111" i="2"/>
  <c r="H1047" i="2"/>
  <c r="H478" i="2"/>
  <c r="H571" i="2"/>
  <c r="H1128" i="2"/>
  <c r="H719" i="2"/>
  <c r="H332" i="2"/>
  <c r="H621" i="2"/>
  <c r="H421" i="2"/>
  <c r="H1313" i="2"/>
  <c r="H1232" i="2"/>
  <c r="H749" i="2"/>
  <c r="H1243" i="2"/>
  <c r="H815" i="2"/>
  <c r="H683" i="2"/>
  <c r="H1170" i="2"/>
  <c r="H620" i="2"/>
  <c r="H993" i="2"/>
  <c r="H636" i="2"/>
  <c r="H1046" i="2"/>
  <c r="H773" i="2"/>
  <c r="H986" i="2"/>
  <c r="H1183" i="2"/>
  <c r="H402" i="2"/>
  <c r="H724" i="2"/>
  <c r="H580" i="2"/>
  <c r="H500" i="2"/>
  <c r="H381" i="2"/>
  <c r="H393" i="2"/>
  <c r="H344" i="2"/>
  <c r="H748" i="2"/>
  <c r="H428" i="2"/>
  <c r="H939" i="2"/>
  <c r="H660" i="2"/>
  <c r="H411" i="2"/>
  <c r="H876" i="2"/>
  <c r="H944" i="2"/>
  <c r="H491" i="2"/>
  <c r="H1055" i="2"/>
  <c r="H592" i="2"/>
  <c r="H919" i="2"/>
  <c r="H959" i="2"/>
  <c r="H667" i="2"/>
  <c r="H1065" i="2"/>
  <c r="H996" i="2"/>
  <c r="H1278" i="2"/>
  <c r="H870" i="2"/>
  <c r="H1174" i="2"/>
  <c r="H921" i="2"/>
  <c r="H523" i="2"/>
  <c r="H1203" i="2"/>
  <c r="H347" i="2"/>
  <c r="H475" i="2"/>
  <c r="H886" i="2"/>
  <c r="H1154" i="2"/>
  <c r="H1005" i="2"/>
  <c r="H325" i="2"/>
  <c r="H1000" i="2"/>
  <c r="H740" i="2"/>
  <c r="H1207" i="2"/>
  <c r="H686" i="2"/>
  <c r="H915" i="2"/>
  <c r="H1222" i="2"/>
  <c r="H562" i="2"/>
  <c r="H734" i="2"/>
  <c r="H832" i="2"/>
  <c r="H1210" i="2"/>
  <c r="H321" i="2"/>
  <c r="H624" i="2"/>
  <c r="H722" i="2"/>
  <c r="H897" i="2"/>
  <c r="H706" i="2"/>
  <c r="H1179" i="2"/>
  <c r="H810" i="2"/>
  <c r="H797" i="2"/>
  <c r="H985" i="2"/>
  <c r="H784" i="2"/>
  <c r="H539" i="2"/>
  <c r="H642" i="2"/>
  <c r="H613" i="2"/>
  <c r="H1126" i="2"/>
  <c r="H691" i="2"/>
  <c r="H1277" i="2"/>
  <c r="H831" i="2"/>
  <c r="H767" i="2"/>
  <c r="H1197" i="2"/>
  <c r="H896" i="2"/>
  <c r="H809" i="2"/>
  <c r="H1333" i="2"/>
  <c r="H649" i="2"/>
  <c r="H561" i="2"/>
  <c r="H483" i="2"/>
  <c r="H787" i="2"/>
  <c r="H606" i="2"/>
  <c r="H1298" i="2"/>
  <c r="H352" i="2"/>
  <c r="H826" i="2"/>
  <c r="H1125" i="2"/>
  <c r="H868" i="2"/>
  <c r="H375" i="2"/>
  <c r="H1092" i="2"/>
  <c r="H361" i="2"/>
  <c r="H1268" i="2"/>
  <c r="H538" i="2"/>
  <c r="H1110" i="2"/>
  <c r="H690" i="2"/>
  <c r="H343" i="2"/>
  <c r="H975" i="2"/>
  <c r="H758" i="2"/>
  <c r="H1300" i="2"/>
  <c r="H1246" i="2"/>
  <c r="H1037" i="2"/>
  <c r="H369" i="2"/>
  <c r="H884" i="2"/>
  <c r="H496" i="2"/>
  <c r="H1032" i="2"/>
  <c r="H930" i="2"/>
  <c r="H1036" i="2"/>
  <c r="H537" i="2"/>
  <c r="H378" i="2"/>
  <c r="H1192" i="2"/>
  <c r="H955" i="2"/>
  <c r="H614" i="2"/>
  <c r="H733" i="2"/>
  <c r="H673" i="2"/>
  <c r="H623" i="2"/>
  <c r="H954" i="2"/>
  <c r="H514" i="2"/>
  <c r="H1082" i="2"/>
  <c r="H529" i="2"/>
  <c r="H405" i="2"/>
  <c r="H941" i="2"/>
  <c r="H732" i="2"/>
  <c r="H1115" i="2"/>
  <c r="H1064" i="2"/>
  <c r="H575" i="2"/>
  <c r="H601" i="2"/>
  <c r="H446" i="2"/>
  <c r="H469" i="2"/>
  <c r="H1017" i="2"/>
  <c r="H1255" i="2"/>
  <c r="H659" i="2"/>
  <c r="H1257" i="2"/>
  <c r="H1103" i="2"/>
  <c r="H535" i="2"/>
  <c r="H1069" i="2"/>
  <c r="H1098" i="2"/>
  <c r="H1085" i="2"/>
  <c r="H934" i="2"/>
  <c r="H563" i="2"/>
  <c r="H772" i="2"/>
  <c r="H1223" i="2"/>
  <c r="H437" i="2"/>
  <c r="H596" i="2"/>
  <c r="H752" i="2"/>
  <c r="H869" i="2"/>
  <c r="H1293" i="2"/>
  <c r="H1190" i="2"/>
  <c r="H531" i="2"/>
  <c r="H390" i="2"/>
  <c r="H426" i="2"/>
  <c r="H565" i="2"/>
  <c r="H472" i="2"/>
  <c r="H511" i="2"/>
  <c r="H383" i="2"/>
  <c r="H666" i="2"/>
  <c r="H506" i="2"/>
  <c r="H1196" i="2"/>
  <c r="H1260" i="2"/>
  <c r="H948" i="2"/>
  <c r="H1263" i="2"/>
  <c r="H386" i="2"/>
  <c r="H1230" i="2"/>
  <c r="H574" i="2"/>
  <c r="H1024" i="2"/>
  <c r="H967" i="2"/>
  <c r="H454" i="2"/>
  <c r="H701" i="2"/>
  <c r="H1097" i="2"/>
  <c r="H374" i="2"/>
  <c r="H586" i="2"/>
  <c r="H417" i="2"/>
  <c r="H550" i="2"/>
  <c r="H731" i="2"/>
  <c r="H591" i="2"/>
  <c r="H522" i="2"/>
  <c r="H1054" i="2"/>
  <c r="H808" i="2"/>
  <c r="H1209" i="2"/>
  <c r="H371" i="2"/>
  <c r="H1096" i="2"/>
  <c r="H1328" i="2"/>
  <c r="H1195" i="2"/>
  <c r="H570" i="2"/>
  <c r="H1311" i="2"/>
  <c r="H1335" i="2"/>
  <c r="H1245" i="2"/>
  <c r="H528" i="2"/>
  <c r="H796" i="2"/>
  <c r="H382" i="2"/>
  <c r="H346" i="2"/>
  <c r="H812" i="2"/>
  <c r="H906" i="2"/>
  <c r="H805" i="2"/>
  <c r="H781" i="2"/>
  <c r="H895" i="2"/>
  <c r="H964" i="2"/>
  <c r="H453" i="2"/>
  <c r="H1252" i="2"/>
  <c r="H654" i="2"/>
  <c r="H782" i="2"/>
  <c r="H1214" i="2"/>
  <c r="H331" i="2"/>
  <c r="H541" i="2"/>
  <c r="H359" i="2"/>
  <c r="H1157" i="2"/>
  <c r="H573" i="2"/>
  <c r="H519" i="2"/>
  <c r="H807" i="2"/>
  <c r="H408" i="2"/>
  <c r="H356" i="2"/>
  <c r="H974" i="2"/>
  <c r="H1235" i="2"/>
  <c r="H1107" i="2"/>
  <c r="H830" i="2"/>
  <c r="H567" i="2"/>
  <c r="H582" i="2"/>
  <c r="H984" i="2"/>
  <c r="H358" i="2"/>
  <c r="H653" i="2"/>
  <c r="H1095" i="2"/>
  <c r="H1187" i="2"/>
  <c r="H444" i="2"/>
  <c r="H404" i="2"/>
  <c r="H560" i="2"/>
  <c r="H927" i="2"/>
  <c r="H527" i="2"/>
  <c r="H427" i="2"/>
  <c r="H457" i="2"/>
  <c r="H357" i="2"/>
  <c r="H953" i="2"/>
  <c r="H1114" i="2"/>
  <c r="H1294" i="2"/>
  <c r="H631" i="2"/>
  <c r="H789" i="2"/>
  <c r="H482" i="2"/>
  <c r="H685" i="2"/>
  <c r="H1143" i="2"/>
  <c r="H510" i="2"/>
  <c r="H698" i="2"/>
  <c r="H1326" i="2"/>
  <c r="H590" i="2"/>
  <c r="H926" i="2"/>
  <c r="H459" i="2"/>
  <c r="H1072" i="2"/>
  <c r="H630" i="2"/>
  <c r="H983" i="2"/>
  <c r="H425" i="2"/>
  <c r="H1156" i="2"/>
  <c r="H420" i="2"/>
  <c r="H715" i="2"/>
  <c r="H682" i="2"/>
  <c r="H920" i="2"/>
  <c r="H392" i="2"/>
  <c r="H1276" i="2"/>
  <c r="H806" i="2"/>
  <c r="H1323" i="2"/>
  <c r="H940" i="2"/>
  <c r="H834" i="2"/>
  <c r="H540" i="2"/>
  <c r="H859" i="2"/>
  <c r="H991" i="2"/>
  <c r="H1304" i="2"/>
  <c r="H1225" i="2"/>
  <c r="H337" i="2"/>
  <c r="H839" i="2"/>
  <c r="H1150" i="2"/>
  <c r="H864" i="2"/>
  <c r="H1075" i="2"/>
  <c r="H1063" i="2"/>
  <c r="H495" i="2"/>
  <c r="H350" i="2"/>
  <c r="H474" i="2"/>
  <c r="H936" i="2"/>
  <c r="H762" i="2"/>
  <c r="H838" i="2"/>
  <c r="H744" i="2"/>
  <c r="H340" i="2"/>
  <c r="H844" i="2"/>
  <c r="H710" i="2"/>
  <c r="H1316" i="2"/>
  <c r="H559" i="2"/>
  <c r="H619" i="2"/>
  <c r="H665" i="2"/>
  <c r="H1218" i="2"/>
  <c r="H771" i="2"/>
  <c r="H1292" i="2"/>
  <c r="H943" i="2"/>
  <c r="H825" i="2"/>
  <c r="H333" i="2"/>
  <c r="H329" i="2"/>
  <c r="H1124" i="2"/>
  <c r="H858" i="2"/>
  <c r="H327" i="2"/>
  <c r="H518" i="2"/>
  <c r="H766" i="2"/>
  <c r="H456" i="2"/>
  <c r="H795" i="2"/>
  <c r="H1002" i="2"/>
  <c r="H863" i="2"/>
  <c r="H430" i="2"/>
  <c r="H385" i="2"/>
  <c r="H525" i="2"/>
  <c r="H905" i="2"/>
  <c r="H770" i="2"/>
  <c r="H363" i="2"/>
  <c r="H1149" i="2"/>
  <c r="H1127" i="2"/>
  <c r="H837" i="2"/>
  <c r="H640" i="2"/>
  <c r="H1112" i="2"/>
  <c r="H461" i="2"/>
  <c r="H342" i="2"/>
  <c r="H1053" i="2"/>
  <c r="H814" i="2"/>
  <c r="H566" i="2"/>
  <c r="H554" i="2"/>
  <c r="H990" i="2"/>
  <c r="H848" i="2"/>
  <c r="H1266" i="2"/>
  <c r="H652" i="2"/>
  <c r="H747" i="2"/>
  <c r="H963" i="2"/>
  <c r="H1161" i="2"/>
  <c r="H1221" i="2"/>
  <c r="H794" i="2"/>
  <c r="H942" i="2"/>
  <c r="H855" i="2"/>
  <c r="H1240" i="2"/>
  <c r="H1113" i="2"/>
  <c r="H611" i="2"/>
  <c r="H418" i="2"/>
  <c r="H1213" i="2"/>
  <c r="H962" i="2"/>
  <c r="H1227" i="2"/>
  <c r="H1010" i="2"/>
  <c r="H1138" i="2"/>
  <c r="H348" i="2"/>
  <c r="H1166" i="2"/>
  <c r="H1165" i="2"/>
  <c r="H700" i="2"/>
  <c r="H804" i="2"/>
  <c r="H452" i="2"/>
  <c r="H961" i="2"/>
  <c r="H1289" i="2"/>
  <c r="H617" i="2"/>
  <c r="H410" i="2"/>
  <c r="H793" i="2"/>
  <c r="H466" i="2"/>
  <c r="H717" i="2"/>
  <c r="H499" i="2"/>
  <c r="H973" i="2"/>
  <c r="H982" i="2"/>
  <c r="H1164" i="2"/>
  <c r="H900" i="2"/>
  <c r="H713" i="2"/>
  <c r="H1211" i="2"/>
  <c r="H1194" i="2"/>
  <c r="H641" i="2"/>
  <c r="H960" i="2"/>
  <c r="H979" i="2"/>
  <c r="H878" i="2"/>
  <c r="H509" i="2"/>
  <c r="H697" i="2"/>
  <c r="H407" i="2"/>
  <c r="H867" i="2"/>
  <c r="H471" i="2"/>
  <c r="H330" i="2"/>
  <c r="H1231" i="2"/>
  <c r="H1206" i="2"/>
  <c r="H914" i="2"/>
  <c r="H434" i="2"/>
  <c r="H913" i="2"/>
  <c r="H1140" i="2"/>
  <c r="H911" i="2"/>
  <c r="H689" i="2"/>
  <c r="H512" i="2"/>
  <c r="H351" i="2"/>
  <c r="H663" i="2"/>
  <c r="H709" i="2"/>
  <c r="H923" i="2"/>
  <c r="H328" i="2"/>
  <c r="H947" i="2"/>
  <c r="H769" i="2"/>
  <c r="H684" i="2"/>
  <c r="H843" i="2"/>
  <c r="H1073" i="2"/>
  <c r="H688" i="2"/>
  <c r="H847" i="2"/>
  <c r="H1201" i="2"/>
  <c r="H862" i="2"/>
  <c r="H836" i="2"/>
  <c r="H545" i="2"/>
  <c r="H639" i="2"/>
  <c r="H1071" i="2"/>
  <c r="H419" i="2"/>
  <c r="H1262" i="2"/>
  <c r="H629" i="2"/>
  <c r="H555" i="2"/>
  <c r="H579" i="2"/>
  <c r="H1216" i="2"/>
  <c r="H1334" i="2"/>
  <c r="H871" i="2"/>
  <c r="H1296" i="2"/>
  <c r="H1226" i="2"/>
  <c r="H1200" i="2"/>
  <c r="H439" i="2"/>
  <c r="H1309" i="2"/>
  <c r="H730" i="2"/>
  <c r="H326" i="2"/>
  <c r="H1305" i="2"/>
  <c r="H445" i="2"/>
  <c r="H1142" i="2"/>
  <c r="H811" i="2"/>
  <c r="H610" i="2"/>
  <c r="H729" i="2"/>
  <c r="H792" i="2"/>
  <c r="H468" i="2"/>
  <c r="H857" i="2"/>
  <c r="H1259" i="2"/>
  <c r="H424" i="2"/>
  <c r="H609" i="2"/>
  <c r="H349" i="2"/>
  <c r="H696" i="2"/>
  <c r="H786" i="2"/>
  <c r="H395" i="2"/>
  <c r="H1173" i="2"/>
  <c r="H981" i="2"/>
  <c r="H672" i="2"/>
  <c r="H699" i="2"/>
  <c r="H1269" i="2"/>
  <c r="H1297" i="2"/>
  <c r="H846" i="2"/>
  <c r="H728" i="2"/>
  <c r="H829" i="2"/>
  <c r="H1275" i="2"/>
  <c r="H1102" i="2"/>
  <c r="H1283" i="2"/>
  <c r="H842" i="2"/>
  <c r="H727" i="2"/>
  <c r="H1303" i="2"/>
  <c r="H367" i="2"/>
  <c r="H891" i="2"/>
  <c r="H345" i="2"/>
  <c r="H1035" i="2"/>
  <c r="H443" i="2"/>
  <c r="H1031" i="2"/>
  <c r="H1141" i="2"/>
  <c r="H1244" i="2"/>
  <c r="H883" i="2"/>
  <c r="H549" i="2"/>
  <c r="H929" i="2"/>
  <c r="H373" i="2"/>
  <c r="H1042" i="2"/>
  <c r="H875" i="2"/>
  <c r="H1034" i="2"/>
  <c r="H1027" i="2"/>
  <c r="H726" i="2"/>
  <c r="H1041" i="2"/>
  <c r="H1136" i="2"/>
  <c r="H603" i="2"/>
  <c r="H553" i="2"/>
  <c r="H803" i="2"/>
  <c r="H1052" i="2"/>
  <c r="H503" i="2"/>
  <c r="H645" i="2"/>
  <c r="H513" i="2"/>
  <c r="H1239" i="2"/>
  <c r="H1061" i="2"/>
  <c r="H824" i="2"/>
  <c r="H910" i="2"/>
  <c r="H1160" i="2"/>
  <c r="H681" i="2"/>
  <c r="H788" i="2"/>
  <c r="H544" i="2"/>
  <c r="H536" i="2"/>
  <c r="H1178" i="2"/>
  <c r="H1091" i="2"/>
  <c r="H692" i="2"/>
  <c r="H671" i="2"/>
  <c r="H1045" i="2"/>
  <c r="H455" i="2"/>
  <c r="H695" i="2"/>
  <c r="H465" i="2"/>
  <c r="H1258" i="2"/>
  <c r="H1040" i="2"/>
  <c r="H952" i="2"/>
  <c r="H612" i="2"/>
  <c r="H1153" i="2"/>
  <c r="H1030" i="2"/>
  <c r="H1251" i="2"/>
  <c r="H1077" i="2"/>
  <c r="H958" i="2"/>
  <c r="H336" i="2"/>
  <c r="H909" i="2"/>
  <c r="H668" i="2"/>
  <c r="H1101" i="2"/>
  <c r="H1106" i="2"/>
  <c r="H323" i="2"/>
  <c r="H1084" i="2"/>
  <c r="H801" i="2"/>
  <c r="H995" i="2"/>
  <c r="H1287" i="2"/>
  <c r="H765" i="2"/>
  <c r="H1202" i="2"/>
  <c r="H1090" i="2"/>
  <c r="H1039" i="2"/>
  <c r="H490" i="2"/>
  <c r="H622" i="2"/>
  <c r="H925" i="2"/>
  <c r="H1123" i="2"/>
  <c r="H861" i="2"/>
  <c r="H1320" i="2"/>
  <c r="H360" i="2"/>
  <c r="H451" i="2"/>
  <c r="H1193" i="2"/>
  <c r="H1074" i="2"/>
  <c r="H1163" i="2"/>
  <c r="H757" i="2"/>
  <c r="H394" i="2"/>
  <c r="H658" i="2"/>
  <c r="H853" i="2"/>
  <c r="H618" i="2"/>
  <c r="H742" i="2"/>
  <c r="H1336" i="2"/>
  <c r="H1299" i="2"/>
  <c r="H543" i="2"/>
  <c r="H450" i="2"/>
  <c r="H874" i="2"/>
  <c r="H1023" i="2"/>
  <c r="H569" i="2"/>
  <c r="H1076" i="2"/>
  <c r="H505" i="2"/>
  <c r="H449" i="2"/>
  <c r="H937" i="2"/>
  <c r="H436" i="2"/>
  <c r="H1081" i="2"/>
  <c r="H1271" i="2"/>
  <c r="H1186" i="2"/>
  <c r="H1044" i="2"/>
  <c r="H1332" i="2"/>
  <c r="H1016" i="2"/>
  <c r="H1148" i="2"/>
  <c r="H366" i="2"/>
  <c r="H448" i="2"/>
  <c r="H638" i="2"/>
  <c r="H1181" i="2"/>
  <c r="H589" i="2"/>
  <c r="H823" i="2"/>
  <c r="H680" i="2"/>
  <c r="H648" i="2"/>
  <c r="H1238" i="2"/>
  <c r="H882" i="2"/>
  <c r="H1249" i="2"/>
  <c r="H1089" i="2"/>
  <c r="H481" i="2"/>
  <c r="H818" i="2"/>
  <c r="H1080" i="2"/>
  <c r="H972" i="2"/>
  <c r="H694" i="2"/>
  <c r="H377" i="2"/>
  <c r="H764" i="2"/>
  <c r="H1022" i="2"/>
  <c r="H1100" i="2"/>
  <c r="H951" i="2"/>
  <c r="H1267" i="2"/>
  <c r="H530" i="2"/>
  <c r="H739" i="2"/>
  <c r="H746" i="2"/>
  <c r="H416" i="2"/>
  <c r="H1330" i="2"/>
  <c r="H969" i="2"/>
  <c r="H703" i="2"/>
  <c r="H835" i="2"/>
  <c r="H605" i="2"/>
  <c r="H1088" i="2"/>
  <c r="H1135" i="2"/>
  <c r="H1109" i="2"/>
  <c r="H780" i="2"/>
  <c r="H745" i="2"/>
  <c r="H741" i="2"/>
  <c r="H817" i="2"/>
  <c r="H881" i="2"/>
  <c r="H833" i="2"/>
  <c r="H1094" i="2"/>
  <c r="H1315" i="2"/>
  <c r="H442" i="2"/>
  <c r="H946" i="2"/>
  <c r="H933" i="2"/>
  <c r="H462" i="2"/>
  <c r="H588" i="2"/>
  <c r="H1339" i="2"/>
  <c r="H852" i="2"/>
  <c r="H372" i="2"/>
  <c r="H492" i="2"/>
  <c r="H908" i="2"/>
  <c r="H899" i="2"/>
  <c r="H406" i="2"/>
  <c r="H498" i="2"/>
  <c r="H1087" i="2"/>
  <c r="H1015" i="2"/>
  <c r="H558" i="2"/>
  <c r="H1189" i="2"/>
  <c r="H409" i="2"/>
  <c r="H1147" i="2"/>
  <c r="H1234" i="2"/>
  <c r="H904" i="2"/>
  <c r="H1205" i="2"/>
  <c r="H978" i="2"/>
  <c r="H467" i="2"/>
  <c r="H460" i="2"/>
  <c r="H431" i="2"/>
  <c r="H966" i="2"/>
  <c r="H1155" i="2"/>
  <c r="H720" i="2"/>
  <c r="H1265" i="2"/>
  <c r="H534" i="2"/>
  <c r="H761" i="2"/>
  <c r="H628" i="2"/>
  <c r="H1001" i="2"/>
  <c r="H542" i="2"/>
  <c r="H1273" i="2"/>
  <c r="H597" i="2"/>
  <c r="H470" i="2"/>
  <c r="H989" i="2"/>
  <c r="H791" i="2"/>
  <c r="H1220" i="2"/>
  <c r="H480" i="2"/>
  <c r="H1233" i="2"/>
  <c r="H1062" i="2"/>
  <c r="H1008" i="2"/>
  <c r="H322" i="2"/>
  <c r="H552" i="2"/>
  <c r="H822" i="2"/>
  <c r="H903" i="2"/>
  <c r="H657" i="2"/>
  <c r="H581" i="2"/>
  <c r="H1007" i="2"/>
  <c r="H977" i="2"/>
  <c r="H1043" i="2"/>
  <c r="H880" i="2"/>
  <c r="H1146" i="2"/>
  <c r="H777" i="2"/>
  <c r="H1324" i="2"/>
  <c r="H1314" i="2"/>
  <c r="H441" i="2"/>
  <c r="H821" i="2"/>
  <c r="H464" i="2"/>
  <c r="H799" i="2"/>
  <c r="H595" i="2"/>
  <c r="H890" i="2"/>
  <c r="H412" i="2"/>
  <c r="H1070" i="2"/>
  <c r="H1021" i="2"/>
  <c r="H1060" i="2"/>
  <c r="H802" i="2"/>
  <c r="H587" i="2"/>
  <c r="H376" i="2"/>
  <c r="H463" i="2"/>
  <c r="H557" i="2"/>
  <c r="H917" i="2"/>
  <c r="H635" i="2"/>
  <c r="H1049" i="2"/>
  <c r="H753" i="2"/>
  <c r="H999" i="2"/>
  <c r="H971" i="2"/>
  <c r="H1176" i="2"/>
  <c r="H1212" i="2"/>
  <c r="H524" i="2"/>
  <c r="H423" i="2"/>
  <c r="H945" i="2"/>
  <c r="H1264" i="2"/>
  <c r="H1177" i="2"/>
  <c r="H651" i="2"/>
  <c r="H1051" i="2"/>
  <c r="H1254" i="2"/>
  <c r="H775" i="2"/>
  <c r="H965" i="2"/>
  <c r="H604" i="2"/>
  <c r="H1004" i="2"/>
  <c r="H656" i="2"/>
  <c r="H572" i="2"/>
  <c r="H1185" i="2"/>
  <c r="H594" i="2"/>
  <c r="H473" i="2"/>
  <c r="H489" i="2"/>
  <c r="H820" i="2"/>
  <c r="H1281" i="2"/>
  <c r="H508" i="2"/>
  <c r="H1086" i="2"/>
  <c r="H398" i="2"/>
  <c r="H504" i="2"/>
  <c r="H1301" i="2"/>
  <c r="H516" i="2"/>
  <c r="H980" i="2"/>
  <c r="H968" i="2"/>
  <c r="H556" i="2"/>
  <c r="H517" i="2"/>
  <c r="H1026" i="2"/>
  <c r="H756" i="2"/>
  <c r="H627" i="2"/>
  <c r="H723" i="2"/>
  <c r="H568" i="2"/>
  <c r="H389" i="2"/>
  <c r="H828" i="2"/>
  <c r="H1182" i="2"/>
  <c r="H362" i="2"/>
  <c r="H399" i="2"/>
  <c r="H608" i="2"/>
  <c r="H1104" i="2"/>
  <c r="H1105" i="2"/>
  <c r="H1122" i="2"/>
  <c r="H889" i="2"/>
  <c r="H1020" i="2"/>
  <c r="H664" i="2"/>
  <c r="H1134" i="2"/>
  <c r="H950" i="2"/>
  <c r="H693" i="2"/>
  <c r="H646" i="2"/>
  <c r="H1014" i="2"/>
  <c r="H2" i="1"/>
  <c r="Q16" i="16" l="1"/>
  <c r="R16" i="16" s="1"/>
  <c r="P16" i="16"/>
  <c r="N16" i="16"/>
  <c r="M16" i="16"/>
  <c r="K17" i="16"/>
  <c r="Q15" i="9"/>
  <c r="R15" i="9" s="1"/>
  <c r="P15" i="9"/>
  <c r="Q15" i="11"/>
  <c r="R15" i="11" s="1"/>
  <c r="P15" i="11"/>
  <c r="M15" i="11"/>
  <c r="K16" i="11"/>
  <c r="N15" i="11"/>
  <c r="M15" i="10"/>
  <c r="K16" i="10"/>
  <c r="N15" i="10"/>
  <c r="O15" i="10"/>
  <c r="O29" i="4"/>
  <c r="P29" i="4" s="1"/>
  <c r="O37" i="4"/>
  <c r="P37" i="4" s="1"/>
  <c r="K16" i="9"/>
  <c r="N15" i="9"/>
  <c r="M15" i="9"/>
  <c r="O36" i="4"/>
  <c r="P36" i="4" s="1"/>
  <c r="K16" i="8"/>
  <c r="N15" i="8"/>
  <c r="M15" i="8"/>
  <c r="O15" i="8"/>
  <c r="O28" i="4"/>
  <c r="P28" i="4" s="1"/>
  <c r="Q15" i="7"/>
  <c r="R15" i="7" s="1"/>
  <c r="M15" i="7"/>
  <c r="K16" i="7"/>
  <c r="N15" i="7"/>
  <c r="K17" i="5"/>
  <c r="M16" i="5"/>
  <c r="N13" i="4"/>
  <c r="M13" i="3"/>
  <c r="L17" i="16" l="1"/>
  <c r="O17" i="16"/>
  <c r="Q15" i="8"/>
  <c r="R15" i="8" s="1"/>
  <c r="P15" i="8"/>
  <c r="Q15" i="10"/>
  <c r="R15" i="10" s="1"/>
  <c r="P15" i="10"/>
  <c r="L16" i="11"/>
  <c r="L16" i="10"/>
  <c r="O16" i="10" s="1"/>
  <c r="L16" i="9"/>
  <c r="O16" i="9"/>
  <c r="L16" i="8"/>
  <c r="O16" i="8" s="1"/>
  <c r="L16" i="7"/>
  <c r="O16" i="7" s="1"/>
  <c r="P16" i="7" s="1"/>
  <c r="L17" i="5"/>
  <c r="O17" i="5" s="1"/>
  <c r="Q17" i="16" l="1"/>
  <c r="R17" i="16" s="1"/>
  <c r="P17" i="16"/>
  <c r="N17" i="16"/>
  <c r="M17" i="16"/>
  <c r="K18" i="16"/>
  <c r="Q16" i="9"/>
  <c r="R16" i="9" s="1"/>
  <c r="P16" i="9"/>
  <c r="Q16" i="8"/>
  <c r="R16" i="8" s="1"/>
  <c r="P16" i="8"/>
  <c r="Q16" i="10"/>
  <c r="R16" i="10" s="1"/>
  <c r="P16" i="10"/>
  <c r="M16" i="11"/>
  <c r="K17" i="11"/>
  <c r="N16" i="11"/>
  <c r="O16" i="11"/>
  <c r="K17" i="10"/>
  <c r="N16" i="10"/>
  <c r="M16" i="10"/>
  <c r="M16" i="9"/>
  <c r="N16" i="9"/>
  <c r="K17" i="9"/>
  <c r="K17" i="8"/>
  <c r="N16" i="8"/>
  <c r="M16" i="8"/>
  <c r="Q16" i="7"/>
  <c r="R16" i="7" s="1"/>
  <c r="K17" i="7"/>
  <c r="N16" i="7"/>
  <c r="M16" i="7"/>
  <c r="K18" i="5"/>
  <c r="M17" i="5"/>
  <c r="L18" i="16" l="1"/>
  <c r="O18" i="16"/>
  <c r="Q16" i="11"/>
  <c r="R16" i="11" s="1"/>
  <c r="P16" i="11"/>
  <c r="L17" i="11"/>
  <c r="L17" i="10"/>
  <c r="O17" i="10" s="1"/>
  <c r="L17" i="9"/>
  <c r="O17" i="9"/>
  <c r="L17" i="8"/>
  <c r="L17" i="7"/>
  <c r="O17" i="7" s="1"/>
  <c r="P17" i="7" s="1"/>
  <c r="L18" i="5"/>
  <c r="O18" i="5" s="1"/>
  <c r="Q18" i="16" l="1"/>
  <c r="R18" i="16" s="1"/>
  <c r="P18" i="16"/>
  <c r="N18" i="16"/>
  <c r="M18" i="16"/>
  <c r="K19" i="16"/>
  <c r="Q17" i="9"/>
  <c r="R17" i="9" s="1"/>
  <c r="P17" i="9"/>
  <c r="Q17" i="10"/>
  <c r="R17" i="10" s="1"/>
  <c r="P17" i="10"/>
  <c r="M17" i="11"/>
  <c r="K18" i="11"/>
  <c r="N17" i="11"/>
  <c r="O17" i="11"/>
  <c r="M17" i="10"/>
  <c r="K18" i="10"/>
  <c r="N17" i="10"/>
  <c r="K18" i="9"/>
  <c r="N17" i="9"/>
  <c r="M17" i="9"/>
  <c r="M17" i="8"/>
  <c r="K18" i="8"/>
  <c r="N17" i="8"/>
  <c r="O17" i="8"/>
  <c r="Q17" i="7"/>
  <c r="R17" i="7" s="1"/>
  <c r="K18" i="7"/>
  <c r="N17" i="7"/>
  <c r="M17" i="7"/>
  <c r="M18" i="5"/>
  <c r="K19" i="5"/>
  <c r="L19" i="5" s="1"/>
  <c r="L19" i="16" l="1"/>
  <c r="O19" i="16" s="1"/>
  <c r="Q17" i="8"/>
  <c r="R17" i="8" s="1"/>
  <c r="P17" i="8"/>
  <c r="Q17" i="11"/>
  <c r="R17" i="11" s="1"/>
  <c r="P17" i="11"/>
  <c r="L18" i="11"/>
  <c r="O18" i="11" s="1"/>
  <c r="L18" i="10"/>
  <c r="O18" i="10" s="1"/>
  <c r="L18" i="9"/>
  <c r="L18" i="8"/>
  <c r="O18" i="8" s="1"/>
  <c r="L18" i="7"/>
  <c r="O18" i="7" s="1"/>
  <c r="P18" i="7" s="1"/>
  <c r="O19" i="5"/>
  <c r="O20" i="5" s="1"/>
  <c r="M19" i="5"/>
  <c r="Q19" i="16" l="1"/>
  <c r="R19" i="16" s="1"/>
  <c r="P19" i="16"/>
  <c r="N19" i="16"/>
  <c r="M19" i="16"/>
  <c r="K20" i="16"/>
  <c r="Q18" i="8"/>
  <c r="R18" i="8" s="1"/>
  <c r="P18" i="8"/>
  <c r="Q18" i="10"/>
  <c r="R18" i="10" s="1"/>
  <c r="P18" i="10"/>
  <c r="Q18" i="11"/>
  <c r="R18" i="11" s="1"/>
  <c r="P18" i="11"/>
  <c r="M18" i="11"/>
  <c r="K19" i="11"/>
  <c r="N18" i="11"/>
  <c r="Q18" i="7"/>
  <c r="R18" i="7" s="1"/>
  <c r="K19" i="10"/>
  <c r="N18" i="10"/>
  <c r="M18" i="10"/>
  <c r="K19" i="9"/>
  <c r="N18" i="9"/>
  <c r="M18" i="9"/>
  <c r="O18" i="9"/>
  <c r="M18" i="8"/>
  <c r="N18" i="8"/>
  <c r="K19" i="8"/>
  <c r="K19" i="7"/>
  <c r="N18" i="7"/>
  <c r="M18" i="7"/>
  <c r="L20" i="16" l="1"/>
  <c r="O20" i="16" s="1"/>
  <c r="Q18" i="9"/>
  <c r="R18" i="9" s="1"/>
  <c r="P18" i="9"/>
  <c r="L19" i="11"/>
  <c r="O19" i="11" s="1"/>
  <c r="L19" i="10"/>
  <c r="L19" i="9"/>
  <c r="O19" i="9" s="1"/>
  <c r="L19" i="8"/>
  <c r="L19" i="7"/>
  <c r="K20" i="7" s="1"/>
  <c r="Q20" i="16" l="1"/>
  <c r="R20" i="16" s="1"/>
  <c r="P20" i="16"/>
  <c r="N20" i="16"/>
  <c r="M20" i="16"/>
  <c r="K21" i="16"/>
  <c r="Q19" i="9"/>
  <c r="R19" i="9" s="1"/>
  <c r="P19" i="9"/>
  <c r="O19" i="7"/>
  <c r="P19" i="7" s="1"/>
  <c r="Q19" i="11"/>
  <c r="R19" i="11" s="1"/>
  <c r="P19" i="11"/>
  <c r="M19" i="11"/>
  <c r="K20" i="11"/>
  <c r="N19" i="11"/>
  <c r="L20" i="7"/>
  <c r="M19" i="10"/>
  <c r="K20" i="10"/>
  <c r="N19" i="10"/>
  <c r="O19" i="10"/>
  <c r="K20" i="9"/>
  <c r="N19" i="9"/>
  <c r="M19" i="9"/>
  <c r="K20" i="8"/>
  <c r="N19" i="8"/>
  <c r="M19" i="8"/>
  <c r="O19" i="8"/>
  <c r="M19" i="7"/>
  <c r="N19" i="7"/>
  <c r="L21" i="16" l="1"/>
  <c r="O21" i="16" s="1"/>
  <c r="Q19" i="8"/>
  <c r="R19" i="8" s="1"/>
  <c r="P19" i="8"/>
  <c r="Q19" i="7"/>
  <c r="R19" i="7" s="1"/>
  <c r="Q19" i="10"/>
  <c r="R19" i="10" s="1"/>
  <c r="P19" i="10"/>
  <c r="L20" i="11"/>
  <c r="M20" i="7"/>
  <c r="N20" i="7"/>
  <c r="K21" i="7"/>
  <c r="O20" i="7"/>
  <c r="L20" i="10"/>
  <c r="O20" i="10" s="1"/>
  <c r="L20" i="9"/>
  <c r="O20" i="9" s="1"/>
  <c r="L20" i="8"/>
  <c r="O20" i="8" s="1"/>
  <c r="Q21" i="16" l="1"/>
  <c r="R21" i="16" s="1"/>
  <c r="P21" i="16"/>
  <c r="N21" i="16"/>
  <c r="M21" i="16"/>
  <c r="K22" i="16"/>
  <c r="Q20" i="9"/>
  <c r="R20" i="9" s="1"/>
  <c r="P20" i="9"/>
  <c r="Q20" i="8"/>
  <c r="R20" i="8" s="1"/>
  <c r="P20" i="8"/>
  <c r="Q20" i="7"/>
  <c r="P20" i="7"/>
  <c r="Q20" i="10"/>
  <c r="R20" i="10" s="1"/>
  <c r="P20" i="10"/>
  <c r="M20" i="11"/>
  <c r="K21" i="11"/>
  <c r="N20" i="11"/>
  <c r="O20" i="11"/>
  <c r="R20" i="7"/>
  <c r="L21" i="7"/>
  <c r="O21" i="7" s="1"/>
  <c r="N20" i="10"/>
  <c r="M20" i="10"/>
  <c r="K21" i="10"/>
  <c r="M20" i="9"/>
  <c r="K21" i="9"/>
  <c r="N20" i="9"/>
  <c r="K21" i="8"/>
  <c r="N20" i="8"/>
  <c r="M20" i="8"/>
  <c r="L22" i="16" l="1"/>
  <c r="O22" i="16" s="1"/>
  <c r="Q21" i="7"/>
  <c r="R21" i="7" s="1"/>
  <c r="P21" i="7"/>
  <c r="Q20" i="11"/>
  <c r="R20" i="11" s="1"/>
  <c r="P20" i="11"/>
  <c r="L21" i="11"/>
  <c r="N21" i="7"/>
  <c r="K22" i="7"/>
  <c r="M21" i="7"/>
  <c r="L21" i="10"/>
  <c r="O21" i="10" s="1"/>
  <c r="L21" i="9"/>
  <c r="O21" i="9" s="1"/>
  <c r="L21" i="8"/>
  <c r="Q22" i="16" l="1"/>
  <c r="R22" i="16" s="1"/>
  <c r="P22" i="16"/>
  <c r="N22" i="16"/>
  <c r="M22" i="16"/>
  <c r="K23" i="16"/>
  <c r="Q21" i="9"/>
  <c r="R21" i="9" s="1"/>
  <c r="P21" i="9"/>
  <c r="Q21" i="10"/>
  <c r="R21" i="10" s="1"/>
  <c r="P21" i="10"/>
  <c r="M21" i="11"/>
  <c r="N21" i="11"/>
  <c r="O21" i="11"/>
  <c r="L22" i="7"/>
  <c r="O22" i="7" s="1"/>
  <c r="M21" i="10"/>
  <c r="K22" i="10"/>
  <c r="N21" i="10"/>
  <c r="K22" i="9"/>
  <c r="N21" i="9"/>
  <c r="M21" i="9"/>
  <c r="M21" i="8"/>
  <c r="K22" i="8"/>
  <c r="N21" i="8"/>
  <c r="O21" i="8"/>
  <c r="L23" i="16" l="1"/>
  <c r="O23" i="16" s="1"/>
  <c r="Q21" i="8"/>
  <c r="R21" i="8" s="1"/>
  <c r="P21" i="8"/>
  <c r="Q22" i="7"/>
  <c r="R22" i="7" s="1"/>
  <c r="P22" i="7"/>
  <c r="Q21" i="11"/>
  <c r="R21" i="11" s="1"/>
  <c r="P21" i="11"/>
  <c r="N22" i="7"/>
  <c r="K23" i="7"/>
  <c r="M22" i="7"/>
  <c r="L22" i="10"/>
  <c r="L22" i="9"/>
  <c r="L22" i="8"/>
  <c r="Q23" i="16" l="1"/>
  <c r="R23" i="16" s="1"/>
  <c r="P23" i="16"/>
  <c r="N23" i="16"/>
  <c r="M23" i="16"/>
  <c r="L23" i="7"/>
  <c r="O23" i="7" s="1"/>
  <c r="N22" i="10"/>
  <c r="M22" i="10"/>
  <c r="O22" i="10"/>
  <c r="N22" i="9"/>
  <c r="M22" i="9"/>
  <c r="O22" i="9"/>
  <c r="M22" i="8"/>
  <c r="K23" i="8"/>
  <c r="N22" i="8"/>
  <c r="O22" i="8"/>
  <c r="Q22" i="9" l="1"/>
  <c r="R22" i="9" s="1"/>
  <c r="P22" i="9"/>
  <c r="Q22" i="8"/>
  <c r="R22" i="8" s="1"/>
  <c r="P22" i="8"/>
  <c r="Q23" i="7"/>
  <c r="R23" i="7" s="1"/>
  <c r="P23" i="7"/>
  <c r="Q22" i="10"/>
  <c r="R22" i="10" s="1"/>
  <c r="P22" i="10"/>
  <c r="M23" i="7"/>
  <c r="N23" i="7"/>
  <c r="L23" i="8"/>
  <c r="N23" i="8" l="1"/>
  <c r="M23" i="8"/>
  <c r="O23" i="8"/>
  <c r="Q23" i="8" l="1"/>
  <c r="R23" i="8" s="1"/>
  <c r="P2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This is Yon</author>
  </authors>
  <commentList>
    <comment ref="G1" authorId="0" shapeId="0" xr:uid="{8CD54304-BD47-44A1-BAB6-AA6C823FD6CA}">
      <text>
        <r>
          <rPr>
            <b/>
            <sz val="9"/>
            <color indexed="81"/>
            <rFont val="Tahoma"/>
            <charset val="1"/>
          </rPr>
          <t>This is Yon:</t>
        </r>
        <r>
          <rPr>
            <sz val="9"/>
            <color indexed="81"/>
            <rFont val="Tahoma"/>
            <charset val="1"/>
          </rPr>
          <t xml:space="preserve">
Besaran charges salah nih.. Cek ke sheet insurance</t>
        </r>
      </text>
    </comment>
  </commentList>
</comments>
</file>

<file path=xl/sharedStrings.xml><?xml version="1.0" encoding="utf-8"?>
<sst xmlns="http://schemas.openxmlformats.org/spreadsheetml/2006/main" count="46622" uniqueCount="566">
  <si>
    <t>age</t>
  </si>
  <si>
    <t>sex</t>
  </si>
  <si>
    <t>bmi</t>
  </si>
  <si>
    <t>children</t>
  </si>
  <si>
    <t>smoker</t>
  </si>
  <si>
    <t>region</t>
  </si>
  <si>
    <t>charges</t>
  </si>
  <si>
    <t>female</t>
  </si>
  <si>
    <t>27.9</t>
  </si>
  <si>
    <t>yes</t>
  </si>
  <si>
    <t>southwest</t>
  </si>
  <si>
    <t>male</t>
  </si>
  <si>
    <t>33.77</t>
  </si>
  <si>
    <t>no</t>
  </si>
  <si>
    <t>southeast</t>
  </si>
  <si>
    <t>northwest</t>
  </si>
  <si>
    <t>28.88</t>
  </si>
  <si>
    <t>25.74</t>
  </si>
  <si>
    <t>33.44</t>
  </si>
  <si>
    <t>27.74</t>
  </si>
  <si>
    <t>29.83</t>
  </si>
  <si>
    <t>northeast</t>
  </si>
  <si>
    <t>25.84</t>
  </si>
  <si>
    <t>26.22</t>
  </si>
  <si>
    <t>26.29</t>
  </si>
  <si>
    <t>34.4</t>
  </si>
  <si>
    <t>39.82</t>
  </si>
  <si>
    <t>42.13</t>
  </si>
  <si>
    <t>24.6</t>
  </si>
  <si>
    <t>30.78</t>
  </si>
  <si>
    <t>40.3</t>
  </si>
  <si>
    <t>35.3</t>
  </si>
  <si>
    <t>32.4</t>
  </si>
  <si>
    <t>34.1</t>
  </si>
  <si>
    <t>31.92</t>
  </si>
  <si>
    <t>27.72</t>
  </si>
  <si>
    <t>36.3</t>
  </si>
  <si>
    <t>35.6</t>
  </si>
  <si>
    <t>28.6</t>
  </si>
  <si>
    <t>28.31</t>
  </si>
  <si>
    <t>36.4</t>
  </si>
  <si>
    <t>20.8</t>
  </si>
  <si>
    <t>2302.3</t>
  </si>
  <si>
    <t>36.67</t>
  </si>
  <si>
    <t>39.9</t>
  </si>
  <si>
    <t>26.6</t>
  </si>
  <si>
    <t>36.63</t>
  </si>
  <si>
    <t>21.78</t>
  </si>
  <si>
    <t>30.8</t>
  </si>
  <si>
    <t>37.05</t>
  </si>
  <si>
    <t>37.3</t>
  </si>
  <si>
    <t>34.77</t>
  </si>
  <si>
    <t>24.53</t>
  </si>
  <si>
    <t>35.2</t>
  </si>
  <si>
    <t>33.63</t>
  </si>
  <si>
    <t>34.43</t>
  </si>
  <si>
    <t>28.69</t>
  </si>
  <si>
    <t>31.68</t>
  </si>
  <si>
    <t>22.88</t>
  </si>
  <si>
    <t>27.36</t>
  </si>
  <si>
    <t>33.66</t>
  </si>
  <si>
    <t>24.7</t>
  </si>
  <si>
    <t>22.42</t>
  </si>
  <si>
    <t>28.9</t>
  </si>
  <si>
    <t>39.1</t>
  </si>
  <si>
    <t>36.19</t>
  </si>
  <si>
    <t>23.98</t>
  </si>
  <si>
    <t>24.75</t>
  </si>
  <si>
    <t>28.5</t>
  </si>
  <si>
    <t>28.1</t>
  </si>
  <si>
    <t>32.01</t>
  </si>
  <si>
    <t>27.4</t>
  </si>
  <si>
    <t>34.01</t>
  </si>
  <si>
    <t>29.59</t>
  </si>
  <si>
    <t>35.53</t>
  </si>
  <si>
    <t>37.62</t>
  </si>
  <si>
    <t>41.23</t>
  </si>
  <si>
    <t>34.8</t>
  </si>
  <si>
    <t>31.16</t>
  </si>
  <si>
    <t>27.2</t>
  </si>
  <si>
    <t>26.98</t>
  </si>
  <si>
    <t>39.49</t>
  </si>
  <si>
    <t>31.3</t>
  </si>
  <si>
    <t>12105.32</t>
  </si>
  <si>
    <t>38.28</t>
  </si>
  <si>
    <t>19.95</t>
  </si>
  <si>
    <t>19.3</t>
  </si>
  <si>
    <t>31.6</t>
  </si>
  <si>
    <t>25.46</t>
  </si>
  <si>
    <t>29.92</t>
  </si>
  <si>
    <t>27.5</t>
  </si>
  <si>
    <t>28.4</t>
  </si>
  <si>
    <t>27.94</t>
  </si>
  <si>
    <t>35.09</t>
  </si>
  <si>
    <t>29.7</t>
  </si>
  <si>
    <t>35.72</t>
  </si>
  <si>
    <t>49.06</t>
  </si>
  <si>
    <t>27.17</t>
  </si>
  <si>
    <t>23.37</t>
  </si>
  <si>
    <t>37.1</t>
  </si>
  <si>
    <t>23.75</t>
  </si>
  <si>
    <t>31.35</t>
  </si>
  <si>
    <t>28.3</t>
  </si>
  <si>
    <t>17081.08</t>
  </si>
  <si>
    <t>37.4</t>
  </si>
  <si>
    <t>34.7</t>
  </si>
  <si>
    <t>22.04</t>
  </si>
  <si>
    <t>35.9</t>
  </si>
  <si>
    <t>28.05</t>
  </si>
  <si>
    <t>31.9</t>
  </si>
  <si>
    <t>32.49</t>
  </si>
  <si>
    <t>25.3</t>
  </si>
  <si>
    <t>38.83</t>
  </si>
  <si>
    <t>37.73</t>
  </si>
  <si>
    <t>37.43</t>
  </si>
  <si>
    <t>24.13</t>
  </si>
  <si>
    <t>39.52</t>
  </si>
  <si>
    <t>24.42</t>
  </si>
  <si>
    <t>27.83</t>
  </si>
  <si>
    <t>36.85</t>
  </si>
  <si>
    <t>39.6</t>
  </si>
  <si>
    <t>29.8</t>
  </si>
  <si>
    <t>29.64</t>
  </si>
  <si>
    <t>4830.63</t>
  </si>
  <si>
    <t>41.47</t>
  </si>
  <si>
    <t>30.3</t>
  </si>
  <si>
    <t>8116.68</t>
  </si>
  <si>
    <t>15.96</t>
  </si>
  <si>
    <t>37.7</t>
  </si>
  <si>
    <t>48824.45</t>
  </si>
  <si>
    <t>29.2</t>
  </si>
  <si>
    <t>26.41</t>
  </si>
  <si>
    <t>30.69</t>
  </si>
  <si>
    <t>30.9</t>
  </si>
  <si>
    <t>32.2</t>
  </si>
  <si>
    <t>32.11</t>
  </si>
  <si>
    <t>31.57</t>
  </si>
  <si>
    <t>26.2</t>
  </si>
  <si>
    <t>30.59</t>
  </si>
  <si>
    <t>32.8</t>
  </si>
  <si>
    <t>18.05</t>
  </si>
  <si>
    <t>39.33</t>
  </si>
  <si>
    <t>32.23</t>
  </si>
  <si>
    <t>36.08</t>
  </si>
  <si>
    <t>22.3</t>
  </si>
  <si>
    <t>26.4</t>
  </si>
  <si>
    <t>31.8</t>
  </si>
  <si>
    <t>1980.07</t>
  </si>
  <si>
    <t>26.73</t>
  </si>
  <si>
    <t>23.1</t>
  </si>
  <si>
    <t>23.21</t>
  </si>
  <si>
    <t>33.7</t>
  </si>
  <si>
    <t>33.25</t>
  </si>
  <si>
    <t>24.64</t>
  </si>
  <si>
    <t>33.88</t>
  </si>
  <si>
    <t>38.06</t>
  </si>
  <si>
    <t>41.91</t>
  </si>
  <si>
    <t>17.8</t>
  </si>
  <si>
    <t>24.51</t>
  </si>
  <si>
    <t>22.22</t>
  </si>
  <si>
    <t>38.39</t>
  </si>
  <si>
    <t>29.07</t>
  </si>
  <si>
    <t>26.8</t>
  </si>
  <si>
    <t>30.02</t>
  </si>
  <si>
    <t>35.86</t>
  </si>
  <si>
    <t>20.9</t>
  </si>
  <si>
    <t>17.29</t>
  </si>
  <si>
    <t>34.21</t>
  </si>
  <si>
    <t>40.15</t>
  </si>
  <si>
    <t>25.2</t>
  </si>
  <si>
    <t>11837.16</t>
  </si>
  <si>
    <t>26.84</t>
  </si>
  <si>
    <t>24.32</t>
  </si>
  <si>
    <t>42.35</t>
  </si>
  <si>
    <t>19.8</t>
  </si>
  <si>
    <t>30.2</t>
  </si>
  <si>
    <t>29.37</t>
  </si>
  <si>
    <t>34.2</t>
  </si>
  <si>
    <t>27.55</t>
  </si>
  <si>
    <t>24.3</t>
  </si>
  <si>
    <t>31.79</t>
  </si>
  <si>
    <t>21.56</t>
  </si>
  <si>
    <t>28.12</t>
  </si>
  <si>
    <t>31.2</t>
  </si>
  <si>
    <t>9625.92</t>
  </si>
  <si>
    <t>26.62</t>
  </si>
  <si>
    <t>48.07</t>
  </si>
  <si>
    <t>33.4</t>
  </si>
  <si>
    <t>45.54</t>
  </si>
  <si>
    <t>28.82</t>
  </si>
  <si>
    <t>22.99</t>
  </si>
  <si>
    <t>27.7</t>
  </si>
  <si>
    <t>25.41</t>
  </si>
  <si>
    <t>34.39</t>
  </si>
  <si>
    <t>22.61</t>
  </si>
  <si>
    <t>37.51</t>
  </si>
  <si>
    <t>33.33</t>
  </si>
  <si>
    <t>33.06</t>
  </si>
  <si>
    <t>35.97</t>
  </si>
  <si>
    <t>31.4</t>
  </si>
  <si>
    <t>25.27</t>
  </si>
  <si>
    <t>35491.64</t>
  </si>
  <si>
    <t>36.48</t>
  </si>
  <si>
    <t>33.8</t>
  </si>
  <si>
    <t>47928.03</t>
  </si>
  <si>
    <t>36.7</t>
  </si>
  <si>
    <t>34.5</t>
  </si>
  <si>
    <t>32.3</t>
  </si>
  <si>
    <t>27.6</t>
  </si>
  <si>
    <t>29.26</t>
  </si>
  <si>
    <t>35.75</t>
  </si>
  <si>
    <t>23.18</t>
  </si>
  <si>
    <t>25.6</t>
  </si>
  <si>
    <t>43.89</t>
  </si>
  <si>
    <t>20.79</t>
  </si>
  <si>
    <t>30.5</t>
  </si>
  <si>
    <t>4751.07</t>
  </si>
  <si>
    <t>21.7</t>
  </si>
  <si>
    <t>21.89</t>
  </si>
  <si>
    <t>30.4</t>
  </si>
  <si>
    <t>21.09</t>
  </si>
  <si>
    <t>22.23</t>
  </si>
  <si>
    <t>32.9</t>
  </si>
  <si>
    <t>24.89</t>
  </si>
  <si>
    <t>31.46</t>
  </si>
  <si>
    <t>43.34</t>
  </si>
  <si>
    <t>39.05</t>
  </si>
  <si>
    <t>30.21</t>
  </si>
  <si>
    <t>31.02</t>
  </si>
  <si>
    <t>38.17</t>
  </si>
  <si>
    <t>20.6</t>
  </si>
  <si>
    <t>47.52</t>
  </si>
  <si>
    <t>10269.46</t>
  </si>
  <si>
    <t>20.4</t>
  </si>
  <si>
    <t>38.38</t>
  </si>
  <si>
    <t>24.31</t>
  </si>
  <si>
    <t>23.6</t>
  </si>
  <si>
    <t>21.12</t>
  </si>
  <si>
    <t>30.03</t>
  </si>
  <si>
    <t>17.48</t>
  </si>
  <si>
    <t>23.9</t>
  </si>
  <si>
    <t>35.15</t>
  </si>
  <si>
    <t>35.64</t>
  </si>
  <si>
    <t>22.6</t>
  </si>
  <si>
    <t>39.16</t>
  </si>
  <si>
    <t>8968.33</t>
  </si>
  <si>
    <t>33.1</t>
  </si>
  <si>
    <t>26.9</t>
  </si>
  <si>
    <t>33.11</t>
  </si>
  <si>
    <t>31.73</t>
  </si>
  <si>
    <t>46.75</t>
  </si>
  <si>
    <t>29.45</t>
  </si>
  <si>
    <t>32.68</t>
  </si>
  <si>
    <t>33.5</t>
  </si>
  <si>
    <t>43.01</t>
  </si>
  <si>
    <t>36.52</t>
  </si>
  <si>
    <t>25.65</t>
  </si>
  <si>
    <t>29.6</t>
  </si>
  <si>
    <t>38.6</t>
  </si>
  <si>
    <t>23.4</t>
  </si>
  <si>
    <t>46.53</t>
  </si>
  <si>
    <t>30.14</t>
  </si>
  <si>
    <t>7682.67</t>
  </si>
  <si>
    <t>28.38</t>
  </si>
  <si>
    <t>28.7</t>
  </si>
  <si>
    <t>33.82</t>
  </si>
  <si>
    <t>24.09</t>
  </si>
  <si>
    <t>32.67</t>
  </si>
  <si>
    <t>25.1</t>
  </si>
  <si>
    <t>32.56</t>
  </si>
  <si>
    <t>39.5</t>
  </si>
  <si>
    <t>34.3</t>
  </si>
  <si>
    <t>21.47</t>
  </si>
  <si>
    <t>25.08</t>
  </si>
  <si>
    <t>43.4</t>
  </si>
  <si>
    <t>25.7</t>
  </si>
  <si>
    <t>27.93</t>
  </si>
  <si>
    <t>39.2</t>
  </si>
  <si>
    <t>13470.86</t>
  </si>
  <si>
    <t>26.03</t>
  </si>
  <si>
    <t>30.25</t>
  </si>
  <si>
    <t>28.93</t>
  </si>
  <si>
    <t>11455.28</t>
  </si>
  <si>
    <t>21082.16</t>
  </si>
  <si>
    <t>35.7</t>
  </si>
  <si>
    <t>35.31</t>
  </si>
  <si>
    <t>44.22</t>
  </si>
  <si>
    <t>26.07</t>
  </si>
  <si>
    <t>25.8</t>
  </si>
  <si>
    <t>40.48</t>
  </si>
  <si>
    <t>38.9</t>
  </si>
  <si>
    <t>47.41</t>
  </si>
  <si>
    <t>46.7</t>
  </si>
  <si>
    <t>46.2</t>
  </si>
  <si>
    <t>21.4</t>
  </si>
  <si>
    <t>23.8</t>
  </si>
  <si>
    <t>44.77</t>
  </si>
  <si>
    <t>32.12</t>
  </si>
  <si>
    <t>29.1</t>
  </si>
  <si>
    <t>37.29</t>
  </si>
  <si>
    <t>43.12</t>
  </si>
  <si>
    <t>36.86</t>
  </si>
  <si>
    <t>9724.53</t>
  </si>
  <si>
    <t>45.43</t>
  </si>
  <si>
    <t>23.65</t>
  </si>
  <si>
    <t>20.7</t>
  </si>
  <si>
    <t>28.27</t>
  </si>
  <si>
    <t>35.91</t>
  </si>
  <si>
    <t>19.57</t>
  </si>
  <si>
    <t>31.13</t>
  </si>
  <si>
    <t>21.85</t>
  </si>
  <si>
    <t>40.26</t>
  </si>
  <si>
    <t>29.48</t>
  </si>
  <si>
    <t>32.6</t>
  </si>
  <si>
    <t>37.8</t>
  </si>
  <si>
    <t>1880.07</t>
  </si>
  <si>
    <t>21.3</t>
  </si>
  <si>
    <t>9182.17</t>
  </si>
  <si>
    <t>42.46</t>
  </si>
  <si>
    <t>38.95</t>
  </si>
  <si>
    <t>36.1</t>
  </si>
  <si>
    <t>29.3</t>
  </si>
  <si>
    <t>39.7</t>
  </si>
  <si>
    <t>38.19</t>
  </si>
  <si>
    <t>42.4</t>
  </si>
  <si>
    <t>34.96</t>
  </si>
  <si>
    <t>42.68</t>
  </si>
  <si>
    <t>31.54</t>
  </si>
  <si>
    <t>29.81</t>
  </si>
  <si>
    <t>40.81</t>
  </si>
  <si>
    <t>17.4</t>
  </si>
  <si>
    <t>20.3</t>
  </si>
  <si>
    <t>1242.26</t>
  </si>
  <si>
    <t>40103.89</t>
  </si>
  <si>
    <t>18.5</t>
  </si>
  <si>
    <t>41.69</t>
  </si>
  <si>
    <t>24.1</t>
  </si>
  <si>
    <t>36.2</t>
  </si>
  <si>
    <t>39.27</t>
  </si>
  <si>
    <t>34.87</t>
  </si>
  <si>
    <t>1727.54</t>
  </si>
  <si>
    <t>23.54</t>
  </si>
  <si>
    <t>40.47</t>
  </si>
  <si>
    <t>40.66</t>
  </si>
  <si>
    <t>36.6</t>
  </si>
  <si>
    <t>35.4</t>
  </si>
  <si>
    <t>40.28</t>
  </si>
  <si>
    <t>30.1</t>
  </si>
  <si>
    <t>32.1</t>
  </si>
  <si>
    <t>23.7</t>
  </si>
  <si>
    <t>35.5</t>
  </si>
  <si>
    <t>29.15</t>
  </si>
  <si>
    <t>22.77</t>
  </si>
  <si>
    <t>22.8</t>
  </si>
  <si>
    <t>34.58</t>
  </si>
  <si>
    <t>27.1</t>
  </si>
  <si>
    <t>26.7</t>
  </si>
  <si>
    <t>11150.78</t>
  </si>
  <si>
    <t>34.32</t>
  </si>
  <si>
    <t>24.4</t>
  </si>
  <si>
    <t>41.14</t>
  </si>
  <si>
    <t>41.8</t>
  </si>
  <si>
    <t>26.18</t>
  </si>
  <si>
    <t>2103.08</t>
  </si>
  <si>
    <t>42.24</t>
  </si>
  <si>
    <t>26.51</t>
  </si>
  <si>
    <t>41.42</t>
  </si>
  <si>
    <t>9414.92</t>
  </si>
  <si>
    <t>42.94</t>
  </si>
  <si>
    <t>21.01</t>
  </si>
  <si>
    <t>17.67</t>
  </si>
  <si>
    <t>31.5</t>
  </si>
  <si>
    <t>31.1</t>
  </si>
  <si>
    <t>32.78</t>
  </si>
  <si>
    <t>32.45</t>
  </si>
  <si>
    <t>50.38</t>
  </si>
  <si>
    <t>14119.62</t>
  </si>
  <si>
    <t>47.6</t>
  </si>
  <si>
    <t>25.4</t>
  </si>
  <si>
    <t>29.9</t>
  </si>
  <si>
    <t>43.7</t>
  </si>
  <si>
    <t>11576.13</t>
  </si>
  <si>
    <t>24.86</t>
  </si>
  <si>
    <t>28.8</t>
  </si>
  <si>
    <t>29.5</t>
  </si>
  <si>
    <t>29.04</t>
  </si>
  <si>
    <t>38.94</t>
  </si>
  <si>
    <t>40.92</t>
  </si>
  <si>
    <t>35.1</t>
  </si>
  <si>
    <t>32.34</t>
  </si>
  <si>
    <t>39.8</t>
  </si>
  <si>
    <t>33.99</t>
  </si>
  <si>
    <t>28.2</t>
  </si>
  <si>
    <t>33.2</t>
  </si>
  <si>
    <t>13462.52</t>
  </si>
  <si>
    <t>23.2</t>
  </si>
  <si>
    <t>20.1</t>
  </si>
  <si>
    <t>32.5</t>
  </si>
  <si>
    <t>10096.97</t>
  </si>
  <si>
    <t>37.18</t>
  </si>
  <si>
    <t>46.09</t>
  </si>
  <si>
    <t>39.93</t>
  </si>
  <si>
    <t>35.8</t>
  </si>
  <si>
    <t>11674.13</t>
  </si>
  <si>
    <t>42.9</t>
  </si>
  <si>
    <t>41999.52</t>
  </si>
  <si>
    <t>26.79</t>
  </si>
  <si>
    <t>25.9</t>
  </si>
  <si>
    <t>28.16</t>
  </si>
  <si>
    <t>23.56</t>
  </si>
  <si>
    <t>40.5</t>
  </si>
  <si>
    <t>35.42</t>
  </si>
  <si>
    <t>7624.63</t>
  </si>
  <si>
    <t>20.52</t>
  </si>
  <si>
    <t>3378.91</t>
  </si>
  <si>
    <t>36.29</t>
  </si>
  <si>
    <t>32.7</t>
  </si>
  <si>
    <t>1972.95</t>
  </si>
  <si>
    <t>19.19</t>
  </si>
  <si>
    <t>20.13</t>
  </si>
  <si>
    <t>23.32</t>
  </si>
  <si>
    <t>45.32</t>
  </si>
  <si>
    <t>34.6</t>
  </si>
  <si>
    <t>37.07</t>
  </si>
  <si>
    <t>21880.82</t>
  </si>
  <si>
    <t>52.58</t>
  </si>
  <si>
    <t>21.66</t>
  </si>
  <si>
    <t>18.3</t>
  </si>
  <si>
    <t>19023.26</t>
  </si>
  <si>
    <t>47.74</t>
  </si>
  <si>
    <t>22.1</t>
  </si>
  <si>
    <t>3591.48</t>
  </si>
  <si>
    <t>31.24</t>
  </si>
  <si>
    <t>20.35</t>
  </si>
  <si>
    <t>25.85</t>
  </si>
  <si>
    <t>42.75</t>
  </si>
  <si>
    <t>18.6</t>
  </si>
  <si>
    <t>23.87</t>
  </si>
  <si>
    <t>45.9</t>
  </si>
  <si>
    <t>21.5</t>
  </si>
  <si>
    <t>10791.96</t>
  </si>
  <si>
    <t>44.88</t>
  </si>
  <si>
    <t>41.1</t>
  </si>
  <si>
    <t>40.37</t>
  </si>
  <si>
    <t>4670.64</t>
  </si>
  <si>
    <t>22478.6</t>
  </si>
  <si>
    <t>28.49</t>
  </si>
  <si>
    <t>33.55</t>
  </si>
  <si>
    <t>9964.06</t>
  </si>
  <si>
    <t>27.28</t>
  </si>
  <si>
    <t>17.86</t>
  </si>
  <si>
    <t>33.3</t>
  </si>
  <si>
    <t>39.14</t>
  </si>
  <si>
    <t>24.97</t>
  </si>
  <si>
    <t>23.94</t>
  </si>
  <si>
    <t>21.8</t>
  </si>
  <si>
    <t>23.3</t>
  </si>
  <si>
    <t>36.96</t>
  </si>
  <si>
    <t>21.28</t>
  </si>
  <si>
    <t>29.4</t>
  </si>
  <si>
    <t>27.3</t>
  </si>
  <si>
    <t>37.9</t>
  </si>
  <si>
    <t>23.76</t>
  </si>
  <si>
    <t>10704.47</t>
  </si>
  <si>
    <t>8615.3</t>
  </si>
  <si>
    <t>25.52</t>
  </si>
  <si>
    <t>27.61</t>
  </si>
  <si>
    <t>27.06</t>
  </si>
  <si>
    <t>10959.33</t>
  </si>
  <si>
    <t>47403.88</t>
  </si>
  <si>
    <t>39.4</t>
  </si>
  <si>
    <t>34.9</t>
  </si>
  <si>
    <t>1964.78</t>
  </si>
  <si>
    <t>30.36</t>
  </si>
  <si>
    <t>27.8</t>
  </si>
  <si>
    <t>53.13</t>
  </si>
  <si>
    <t>39.71</t>
  </si>
  <si>
    <t>32.87</t>
  </si>
  <si>
    <t>44.7</t>
  </si>
  <si>
    <t>30.97</t>
  </si>
  <si>
    <t>value</t>
  </si>
  <si>
    <t>Kelompok</t>
  </si>
  <si>
    <t>smoke</t>
  </si>
  <si>
    <t>Jmlh</t>
  </si>
  <si>
    <t>BMI</t>
  </si>
  <si>
    <t>30 and up</t>
  </si>
  <si>
    <t>under 30</t>
  </si>
  <si>
    <t>25 and up</t>
  </si>
  <si>
    <t>under 25</t>
  </si>
  <si>
    <t>check bmi</t>
  </si>
  <si>
    <t>average Charges</t>
  </si>
  <si>
    <t>min Charges</t>
  </si>
  <si>
    <t>max Charges</t>
  </si>
  <si>
    <t>Avg Age</t>
  </si>
  <si>
    <t>Min Age</t>
  </si>
  <si>
    <t>Max Age</t>
  </si>
  <si>
    <t>over</t>
  </si>
  <si>
    <t>normal</t>
  </si>
  <si>
    <t>below</t>
  </si>
  <si>
    <t>h = 3.5 * σ * n^(-1/3)</t>
  </si>
  <si>
    <t>k = (max - min) / h</t>
  </si>
  <si>
    <t>Jumlah kelas</t>
  </si>
  <si>
    <t>Min</t>
  </si>
  <si>
    <t>Max</t>
  </si>
  <si>
    <t>Batas Bawah</t>
  </si>
  <si>
    <t>Batas Atas</t>
  </si>
  <si>
    <t>Selisih</t>
  </si>
  <si>
    <t>Lebar Kelas</t>
  </si>
  <si>
    <t>Frekuensi</t>
  </si>
  <si>
    <t>Jumlah data</t>
  </si>
  <si>
    <t>Nilai Tengah Kelas</t>
  </si>
  <si>
    <t>Kumulatif Frek</t>
  </si>
  <si>
    <t>Rata-rata BMI Perokok</t>
  </si>
  <si>
    <t>Jumlah tagihan pria</t>
  </si>
  <si>
    <t>Jumlah tagihan pria perokok</t>
  </si>
  <si>
    <t>Jumlah tagihan pria non perokok</t>
  </si>
  <si>
    <t>Jumlah tagihan perempuan</t>
  </si>
  <si>
    <t>Jumlah tagihan perempuan perokok</t>
  </si>
  <si>
    <t>Jumlah tagihan perempuan non perokok</t>
  </si>
  <si>
    <t>Jumlah tagihan pria BMI &gt;= 25</t>
  </si>
  <si>
    <t>Jumlah tagihan pria perokok dan BMI &gt;= 25</t>
  </si>
  <si>
    <t>Jumlah tagihan perempuan BMI &gt;= 25</t>
  </si>
  <si>
    <t>Jumlah tagihan perempuan perokok dan BMI &gt;= 25</t>
  </si>
  <si>
    <t>% Frek</t>
  </si>
  <si>
    <t>min</t>
  </si>
  <si>
    <t>max</t>
  </si>
  <si>
    <t>n</t>
  </si>
  <si>
    <t>k = 1 + 3.322 * log(n)</t>
  </si>
  <si>
    <t>Average</t>
  </si>
  <si>
    <t>BMI sudah direvisi</t>
  </si>
  <si>
    <t>BMI disorting from high</t>
  </si>
  <si>
    <t>BMI berupa teks sudah dijadikan angka</t>
  </si>
  <si>
    <t>Charges sudah direvisi</t>
  </si>
  <si>
    <t>Total Peserta yg BMI&gt;25 dan Biaya&gt;16700</t>
  </si>
  <si>
    <t>Total Peserta yg BMI&lt;=25 dan Biaya&gt;16700</t>
  </si>
  <si>
    <t>Total Peserta perokok yg BMI&gt;25 dan Biaya&gt;16700</t>
  </si>
  <si>
    <t>Total Peserta perokok yg BMI&lt;=25 dan Biaya&gt;16700</t>
  </si>
  <si>
    <t>Total Peserta non perokok yg BMI&gt;25 dan Biaya&gt;16700</t>
  </si>
  <si>
    <t>Total Peserta non perokok yg BMI&lt;=25 dan Biaya&gt;16700</t>
  </si>
  <si>
    <t>dari total</t>
  </si>
  <si>
    <t>dari yg BMI up 25</t>
  </si>
  <si>
    <t>dari yg BMI 25 and below</t>
  </si>
  <si>
    <t>Average BMI over (x0)</t>
  </si>
  <si>
    <t>Avg BMI normal and below (x1)</t>
  </si>
  <si>
    <t>n0</t>
  </si>
  <si>
    <t>n1</t>
  </si>
  <si>
    <t>Std Dev</t>
  </si>
  <si>
    <t>Bipoint Correlation</t>
  </si>
  <si>
    <t>smoking</t>
  </si>
  <si>
    <t>X</t>
  </si>
  <si>
    <t>µ</t>
  </si>
  <si>
    <t>St Dev</t>
  </si>
  <si>
    <t>Z</t>
  </si>
  <si>
    <t>Avg Charges Perokok</t>
  </si>
  <si>
    <t>Avg Chgs Non Perokok</t>
  </si>
  <si>
    <t>St Dev Chgs Perokok</t>
  </si>
  <si>
    <t>ini utk menghitung std deviasi IF "perokok"</t>
  </si>
  <si>
    <t>n, jml perokok</t>
  </si>
  <si>
    <t>Avg Charges BMI &gt;= 25</t>
  </si>
  <si>
    <t>Avg Chgs BMI &lt; 25</t>
  </si>
  <si>
    <t>n, jml BMI &gt;= 25</t>
  </si>
  <si>
    <t>St Dev Chgs BMI &gt;= 25</t>
  </si>
  <si>
    <t>Avg Charges Male</t>
  </si>
  <si>
    <t>Avg Chgs Female</t>
  </si>
  <si>
    <t>n, jml Male</t>
  </si>
  <si>
    <t>St Dev Chgs 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</si>
</sst>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0.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00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8">
    <xf numFmtId="0" fontId="0" fillId="0" borderId="0" xfId="0"/>
    <xf numFmtId="3" fontId="0" fillId="0" borderId="0" xfId="0" applyNumberFormat="1"/>
    <xf numFmtId="4" fontId="0" fillId="0" borderId="0" xfId="0" applyNumberFormat="1"/>
    <xf numFmtId="43" fontId="0" fillId="0" borderId="0" xfId="42" applyFont="1"/>
    <xf numFmtId="43" fontId="0" fillId="0" borderId="0" xfId="0" applyNumberFormat="1"/>
    <xf numFmtId="10" fontId="0" fillId="0" borderId="0" xfId="43" applyNumberFormat="1" applyFont="1"/>
    <xf numFmtId="10" fontId="0" fillId="0" borderId="0" xfId="0" applyNumberFormat="1"/>
    <xf numFmtId="3" fontId="0" fillId="33" borderId="0" xfId="0" applyNumberFormat="1" applyFill="1"/>
    <xf numFmtId="0" fontId="0" fillId="33" borderId="0" xfId="0" applyFill="1"/>
    <xf numFmtId="43" fontId="0" fillId="33" borderId="0" xfId="0" applyNumberFormat="1" applyFill="1"/>
    <xf numFmtId="43" fontId="0" fillId="33" borderId="0" xfId="42" applyFont="1" applyFill="1"/>
    <xf numFmtId="164" fontId="0" fillId="0" borderId="0" xfId="0" applyNumberFormat="1"/>
    <xf numFmtId="9" fontId="0" fillId="0" borderId="0" xfId="43" applyFont="1"/>
    <xf numFmtId="165" fontId="0" fillId="0" borderId="0" xfId="43" applyNumberFormat="1" applyFont="1"/>
    <xf numFmtId="0" fontId="0" fillId="0" borderId="10" xfId="0" applyBorder="1"/>
    <xf numFmtId="0" fontId="20" fillId="0" borderId="11" xfId="0" applyFont="1" applyBorder="1" applyAlignment="1">
      <alignment horizontal="center"/>
    </xf>
    <xf numFmtId="9" fontId="0" fillId="0" borderId="10" xfId="43" applyFont="1" applyFill="1" applyBorder="1" applyAlignment="1"/>
    <xf numFmtId="165" fontId="0" fillId="0" borderId="10" xfId="43" applyNumberFormat="1" applyFont="1" applyFill="1" applyBorder="1" applyAlignment="1"/>
    <xf numFmtId="0" fontId="21" fillId="0" borderId="0" xfId="0" applyFont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20" fillId="0" borderId="0" xfId="0" applyFont="1"/>
    <xf numFmtId="43" fontId="0" fillId="0" borderId="19" xfId="42" applyFont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Grafik</a:t>
            </a:r>
            <a:r>
              <a:rPr lang="en-US" baseline="0">
                <a:latin typeface="Arial" panose="020B0604020202020204" pitchFamily="34" charset="0"/>
                <a:cs typeface="Arial" panose="020B0604020202020204" pitchFamily="34" charset="0"/>
              </a:rPr>
              <a:t> Sebaran Nilai BMI thd Usia</a:t>
            </a:r>
            <a:endParaRPr lang="en-US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'insurance-correl analyst'!$B$1</c:f>
              <c:strCache>
                <c:ptCount val="1"/>
                <c:pt idx="0">
                  <c:v>bmi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'insurance-correl analyst'!$A$2:$A$1339</c:f>
              <c:numCache>
                <c:formatCode>General</c:formatCode>
                <c:ptCount val="1338"/>
                <c:pt idx="0">
                  <c:v>21</c:v>
                </c:pt>
                <c:pt idx="1">
                  <c:v>41</c:v>
                </c:pt>
                <c:pt idx="2">
                  <c:v>38</c:v>
                </c:pt>
                <c:pt idx="3">
                  <c:v>63</c:v>
                </c:pt>
                <c:pt idx="4">
                  <c:v>54</c:v>
                </c:pt>
                <c:pt idx="5">
                  <c:v>26</c:v>
                </c:pt>
                <c:pt idx="6">
                  <c:v>28</c:v>
                </c:pt>
                <c:pt idx="7">
                  <c:v>37</c:v>
                </c:pt>
                <c:pt idx="8">
                  <c:v>21</c:v>
                </c:pt>
                <c:pt idx="9">
                  <c:v>19</c:v>
                </c:pt>
                <c:pt idx="10">
                  <c:v>26</c:v>
                </c:pt>
                <c:pt idx="11">
                  <c:v>35</c:v>
                </c:pt>
                <c:pt idx="12">
                  <c:v>56</c:v>
                </c:pt>
                <c:pt idx="13">
                  <c:v>27</c:v>
                </c:pt>
                <c:pt idx="14">
                  <c:v>39</c:v>
                </c:pt>
                <c:pt idx="15">
                  <c:v>34</c:v>
                </c:pt>
                <c:pt idx="16">
                  <c:v>45</c:v>
                </c:pt>
                <c:pt idx="17">
                  <c:v>52</c:v>
                </c:pt>
                <c:pt idx="18">
                  <c:v>57</c:v>
                </c:pt>
                <c:pt idx="19">
                  <c:v>55</c:v>
                </c:pt>
                <c:pt idx="20">
                  <c:v>60</c:v>
                </c:pt>
                <c:pt idx="21">
                  <c:v>53</c:v>
                </c:pt>
                <c:pt idx="22">
                  <c:v>33</c:v>
                </c:pt>
                <c:pt idx="23">
                  <c:v>19</c:v>
                </c:pt>
                <c:pt idx="24">
                  <c:v>44</c:v>
                </c:pt>
                <c:pt idx="25">
                  <c:v>23</c:v>
                </c:pt>
                <c:pt idx="26">
                  <c:v>56</c:v>
                </c:pt>
                <c:pt idx="27">
                  <c:v>34</c:v>
                </c:pt>
                <c:pt idx="28">
                  <c:v>58</c:v>
                </c:pt>
                <c:pt idx="29">
                  <c:v>33</c:v>
                </c:pt>
                <c:pt idx="30">
                  <c:v>47</c:v>
                </c:pt>
                <c:pt idx="31">
                  <c:v>18</c:v>
                </c:pt>
                <c:pt idx="32">
                  <c:v>38</c:v>
                </c:pt>
                <c:pt idx="33">
                  <c:v>47</c:v>
                </c:pt>
                <c:pt idx="34">
                  <c:v>19</c:v>
                </c:pt>
                <c:pt idx="35">
                  <c:v>26</c:v>
                </c:pt>
                <c:pt idx="36">
                  <c:v>36</c:v>
                </c:pt>
                <c:pt idx="37">
                  <c:v>36</c:v>
                </c:pt>
                <c:pt idx="38">
                  <c:v>35</c:v>
                </c:pt>
                <c:pt idx="39">
                  <c:v>46</c:v>
                </c:pt>
                <c:pt idx="40">
                  <c:v>30</c:v>
                </c:pt>
                <c:pt idx="41">
                  <c:v>38</c:v>
                </c:pt>
                <c:pt idx="42">
                  <c:v>38</c:v>
                </c:pt>
                <c:pt idx="43">
                  <c:v>46</c:v>
                </c:pt>
                <c:pt idx="44">
                  <c:v>19</c:v>
                </c:pt>
                <c:pt idx="45">
                  <c:v>51</c:v>
                </c:pt>
                <c:pt idx="46">
                  <c:v>27</c:v>
                </c:pt>
                <c:pt idx="47">
                  <c:v>43</c:v>
                </c:pt>
                <c:pt idx="48">
                  <c:v>57</c:v>
                </c:pt>
                <c:pt idx="49">
                  <c:v>43</c:v>
                </c:pt>
                <c:pt idx="50">
                  <c:v>19</c:v>
                </c:pt>
                <c:pt idx="51">
                  <c:v>22</c:v>
                </c:pt>
                <c:pt idx="52">
                  <c:v>30</c:v>
                </c:pt>
                <c:pt idx="53">
                  <c:v>28</c:v>
                </c:pt>
                <c:pt idx="54">
                  <c:v>21</c:v>
                </c:pt>
                <c:pt idx="55">
                  <c:v>29</c:v>
                </c:pt>
                <c:pt idx="56">
                  <c:v>59</c:v>
                </c:pt>
                <c:pt idx="57">
                  <c:v>44</c:v>
                </c:pt>
                <c:pt idx="58">
                  <c:v>19</c:v>
                </c:pt>
                <c:pt idx="59">
                  <c:v>19</c:v>
                </c:pt>
                <c:pt idx="60">
                  <c:v>45</c:v>
                </c:pt>
                <c:pt idx="61">
                  <c:v>31</c:v>
                </c:pt>
                <c:pt idx="62">
                  <c:v>32</c:v>
                </c:pt>
                <c:pt idx="63">
                  <c:v>24</c:v>
                </c:pt>
                <c:pt idx="64">
                  <c:v>19</c:v>
                </c:pt>
                <c:pt idx="65">
                  <c:v>51</c:v>
                </c:pt>
                <c:pt idx="66">
                  <c:v>19</c:v>
                </c:pt>
                <c:pt idx="67">
                  <c:v>18</c:v>
                </c:pt>
                <c:pt idx="68">
                  <c:v>25</c:v>
                </c:pt>
                <c:pt idx="69">
                  <c:v>53</c:v>
                </c:pt>
                <c:pt idx="70">
                  <c:v>54</c:v>
                </c:pt>
                <c:pt idx="71">
                  <c:v>61</c:v>
                </c:pt>
                <c:pt idx="72">
                  <c:v>38</c:v>
                </c:pt>
                <c:pt idx="73">
                  <c:v>22</c:v>
                </c:pt>
                <c:pt idx="74">
                  <c:v>49</c:v>
                </c:pt>
                <c:pt idx="75">
                  <c:v>28</c:v>
                </c:pt>
                <c:pt idx="76">
                  <c:v>34</c:v>
                </c:pt>
                <c:pt idx="77">
                  <c:v>45</c:v>
                </c:pt>
                <c:pt idx="78">
                  <c:v>53</c:v>
                </c:pt>
                <c:pt idx="79">
                  <c:v>53</c:v>
                </c:pt>
                <c:pt idx="80">
                  <c:v>62</c:v>
                </c:pt>
                <c:pt idx="81">
                  <c:v>18</c:v>
                </c:pt>
                <c:pt idx="82">
                  <c:v>27</c:v>
                </c:pt>
                <c:pt idx="83">
                  <c:v>54</c:v>
                </c:pt>
                <c:pt idx="84">
                  <c:v>55</c:v>
                </c:pt>
                <c:pt idx="85">
                  <c:v>33</c:v>
                </c:pt>
                <c:pt idx="86">
                  <c:v>58</c:v>
                </c:pt>
                <c:pt idx="87">
                  <c:v>18</c:v>
                </c:pt>
                <c:pt idx="88">
                  <c:v>18</c:v>
                </c:pt>
                <c:pt idx="89">
                  <c:v>63</c:v>
                </c:pt>
                <c:pt idx="90">
                  <c:v>63</c:v>
                </c:pt>
                <c:pt idx="91">
                  <c:v>19</c:v>
                </c:pt>
                <c:pt idx="92">
                  <c:v>19</c:v>
                </c:pt>
                <c:pt idx="93">
                  <c:v>22</c:v>
                </c:pt>
                <c:pt idx="94">
                  <c:v>31</c:v>
                </c:pt>
                <c:pt idx="95">
                  <c:v>37</c:v>
                </c:pt>
                <c:pt idx="96">
                  <c:v>47</c:v>
                </c:pt>
                <c:pt idx="97">
                  <c:v>41</c:v>
                </c:pt>
                <c:pt idx="98">
                  <c:v>29</c:v>
                </c:pt>
                <c:pt idx="99">
                  <c:v>42</c:v>
                </c:pt>
                <c:pt idx="100">
                  <c:v>40</c:v>
                </c:pt>
                <c:pt idx="101">
                  <c:v>18</c:v>
                </c:pt>
                <c:pt idx="102">
                  <c:v>20</c:v>
                </c:pt>
                <c:pt idx="103">
                  <c:v>39</c:v>
                </c:pt>
                <c:pt idx="104">
                  <c:v>44</c:v>
                </c:pt>
                <c:pt idx="105">
                  <c:v>21</c:v>
                </c:pt>
                <c:pt idx="106">
                  <c:v>29</c:v>
                </c:pt>
                <c:pt idx="107">
                  <c:v>21</c:v>
                </c:pt>
                <c:pt idx="108">
                  <c:v>30</c:v>
                </c:pt>
                <c:pt idx="109">
                  <c:v>46</c:v>
                </c:pt>
                <c:pt idx="110">
                  <c:v>20</c:v>
                </c:pt>
                <c:pt idx="111">
                  <c:v>56</c:v>
                </c:pt>
                <c:pt idx="112">
                  <c:v>21</c:v>
                </c:pt>
                <c:pt idx="113">
                  <c:v>36</c:v>
                </c:pt>
                <c:pt idx="114">
                  <c:v>45</c:v>
                </c:pt>
                <c:pt idx="115">
                  <c:v>44</c:v>
                </c:pt>
                <c:pt idx="116">
                  <c:v>52</c:v>
                </c:pt>
                <c:pt idx="117">
                  <c:v>55</c:v>
                </c:pt>
                <c:pt idx="118">
                  <c:v>56</c:v>
                </c:pt>
                <c:pt idx="119">
                  <c:v>26</c:v>
                </c:pt>
                <c:pt idx="120">
                  <c:v>57</c:v>
                </c:pt>
                <c:pt idx="121">
                  <c:v>21</c:v>
                </c:pt>
                <c:pt idx="122">
                  <c:v>51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18</c:v>
                </c:pt>
                <c:pt idx="127">
                  <c:v>25</c:v>
                </c:pt>
                <c:pt idx="128">
                  <c:v>28</c:v>
                </c:pt>
                <c:pt idx="129">
                  <c:v>29</c:v>
                </c:pt>
                <c:pt idx="130">
                  <c:v>49</c:v>
                </c:pt>
                <c:pt idx="131">
                  <c:v>48</c:v>
                </c:pt>
                <c:pt idx="132">
                  <c:v>58</c:v>
                </c:pt>
                <c:pt idx="133">
                  <c:v>63</c:v>
                </c:pt>
                <c:pt idx="134">
                  <c:v>24</c:v>
                </c:pt>
                <c:pt idx="135">
                  <c:v>36</c:v>
                </c:pt>
                <c:pt idx="136">
                  <c:v>19</c:v>
                </c:pt>
                <c:pt idx="137">
                  <c:v>26</c:v>
                </c:pt>
                <c:pt idx="138">
                  <c:v>49</c:v>
                </c:pt>
                <c:pt idx="139">
                  <c:v>22</c:v>
                </c:pt>
                <c:pt idx="140">
                  <c:v>37</c:v>
                </c:pt>
                <c:pt idx="141">
                  <c:v>40</c:v>
                </c:pt>
                <c:pt idx="142">
                  <c:v>33</c:v>
                </c:pt>
                <c:pt idx="143">
                  <c:v>34</c:v>
                </c:pt>
                <c:pt idx="144">
                  <c:v>58</c:v>
                </c:pt>
                <c:pt idx="145">
                  <c:v>39</c:v>
                </c:pt>
                <c:pt idx="146">
                  <c:v>48</c:v>
                </c:pt>
                <c:pt idx="147">
                  <c:v>30</c:v>
                </c:pt>
                <c:pt idx="148">
                  <c:v>38</c:v>
                </c:pt>
                <c:pt idx="149">
                  <c:v>46</c:v>
                </c:pt>
                <c:pt idx="150">
                  <c:v>60</c:v>
                </c:pt>
                <c:pt idx="151">
                  <c:v>63</c:v>
                </c:pt>
                <c:pt idx="152">
                  <c:v>29</c:v>
                </c:pt>
                <c:pt idx="153">
                  <c:v>42</c:v>
                </c:pt>
                <c:pt idx="154">
                  <c:v>45</c:v>
                </c:pt>
                <c:pt idx="155">
                  <c:v>30</c:v>
                </c:pt>
                <c:pt idx="156">
                  <c:v>64</c:v>
                </c:pt>
                <c:pt idx="157">
                  <c:v>54</c:v>
                </c:pt>
                <c:pt idx="158">
                  <c:v>18</c:v>
                </c:pt>
                <c:pt idx="159">
                  <c:v>54</c:v>
                </c:pt>
                <c:pt idx="160">
                  <c:v>22</c:v>
                </c:pt>
                <c:pt idx="161">
                  <c:v>49</c:v>
                </c:pt>
                <c:pt idx="162">
                  <c:v>52</c:v>
                </c:pt>
                <c:pt idx="163">
                  <c:v>57</c:v>
                </c:pt>
                <c:pt idx="164">
                  <c:v>23</c:v>
                </c:pt>
                <c:pt idx="165">
                  <c:v>43</c:v>
                </c:pt>
                <c:pt idx="166">
                  <c:v>18</c:v>
                </c:pt>
                <c:pt idx="167">
                  <c:v>21</c:v>
                </c:pt>
                <c:pt idx="168">
                  <c:v>27</c:v>
                </c:pt>
                <c:pt idx="169">
                  <c:v>51</c:v>
                </c:pt>
                <c:pt idx="170">
                  <c:v>39</c:v>
                </c:pt>
                <c:pt idx="171">
                  <c:v>59</c:v>
                </c:pt>
                <c:pt idx="172">
                  <c:v>58</c:v>
                </c:pt>
                <c:pt idx="173">
                  <c:v>18</c:v>
                </c:pt>
                <c:pt idx="174">
                  <c:v>40</c:v>
                </c:pt>
                <c:pt idx="175">
                  <c:v>24</c:v>
                </c:pt>
                <c:pt idx="176">
                  <c:v>19</c:v>
                </c:pt>
                <c:pt idx="177">
                  <c:v>25</c:v>
                </c:pt>
                <c:pt idx="178">
                  <c:v>26</c:v>
                </c:pt>
                <c:pt idx="179">
                  <c:v>38</c:v>
                </c:pt>
                <c:pt idx="180">
                  <c:v>35</c:v>
                </c:pt>
                <c:pt idx="181">
                  <c:v>50</c:v>
                </c:pt>
                <c:pt idx="182">
                  <c:v>34</c:v>
                </c:pt>
                <c:pt idx="183">
                  <c:v>45</c:v>
                </c:pt>
                <c:pt idx="184">
                  <c:v>31</c:v>
                </c:pt>
                <c:pt idx="185">
                  <c:v>47</c:v>
                </c:pt>
                <c:pt idx="186">
                  <c:v>32</c:v>
                </c:pt>
                <c:pt idx="187">
                  <c:v>25</c:v>
                </c:pt>
                <c:pt idx="188">
                  <c:v>22</c:v>
                </c:pt>
                <c:pt idx="189">
                  <c:v>24</c:v>
                </c:pt>
                <c:pt idx="190">
                  <c:v>48</c:v>
                </c:pt>
                <c:pt idx="191">
                  <c:v>49</c:v>
                </c:pt>
                <c:pt idx="192">
                  <c:v>61</c:v>
                </c:pt>
                <c:pt idx="193">
                  <c:v>30</c:v>
                </c:pt>
                <c:pt idx="194">
                  <c:v>46</c:v>
                </c:pt>
                <c:pt idx="195">
                  <c:v>59</c:v>
                </c:pt>
                <c:pt idx="196">
                  <c:v>23</c:v>
                </c:pt>
                <c:pt idx="197">
                  <c:v>26</c:v>
                </c:pt>
                <c:pt idx="198">
                  <c:v>57</c:v>
                </c:pt>
                <c:pt idx="199">
                  <c:v>21</c:v>
                </c:pt>
                <c:pt idx="200">
                  <c:v>53</c:v>
                </c:pt>
                <c:pt idx="201">
                  <c:v>64</c:v>
                </c:pt>
                <c:pt idx="202">
                  <c:v>28</c:v>
                </c:pt>
                <c:pt idx="203">
                  <c:v>21</c:v>
                </c:pt>
                <c:pt idx="204">
                  <c:v>28</c:v>
                </c:pt>
                <c:pt idx="205">
                  <c:v>29</c:v>
                </c:pt>
                <c:pt idx="206">
                  <c:v>49</c:v>
                </c:pt>
                <c:pt idx="207">
                  <c:v>36</c:v>
                </c:pt>
                <c:pt idx="208">
                  <c:v>39</c:v>
                </c:pt>
                <c:pt idx="209">
                  <c:v>25</c:v>
                </c:pt>
                <c:pt idx="210">
                  <c:v>41</c:v>
                </c:pt>
                <c:pt idx="211">
                  <c:v>44</c:v>
                </c:pt>
                <c:pt idx="212">
                  <c:v>57</c:v>
                </c:pt>
                <c:pt idx="213">
                  <c:v>45</c:v>
                </c:pt>
                <c:pt idx="214">
                  <c:v>45</c:v>
                </c:pt>
                <c:pt idx="215">
                  <c:v>54</c:v>
                </c:pt>
                <c:pt idx="216">
                  <c:v>54</c:v>
                </c:pt>
                <c:pt idx="217">
                  <c:v>18</c:v>
                </c:pt>
                <c:pt idx="218">
                  <c:v>27</c:v>
                </c:pt>
                <c:pt idx="219">
                  <c:v>47</c:v>
                </c:pt>
                <c:pt idx="220">
                  <c:v>30</c:v>
                </c:pt>
                <c:pt idx="221">
                  <c:v>25</c:v>
                </c:pt>
                <c:pt idx="222">
                  <c:v>52</c:v>
                </c:pt>
                <c:pt idx="223">
                  <c:v>18</c:v>
                </c:pt>
                <c:pt idx="224">
                  <c:v>24</c:v>
                </c:pt>
                <c:pt idx="225">
                  <c:v>32</c:v>
                </c:pt>
                <c:pt idx="226">
                  <c:v>44</c:v>
                </c:pt>
                <c:pt idx="227">
                  <c:v>40</c:v>
                </c:pt>
                <c:pt idx="228">
                  <c:v>39</c:v>
                </c:pt>
                <c:pt idx="229">
                  <c:v>23</c:v>
                </c:pt>
                <c:pt idx="230">
                  <c:v>36</c:v>
                </c:pt>
                <c:pt idx="231">
                  <c:v>25</c:v>
                </c:pt>
                <c:pt idx="232">
                  <c:v>28</c:v>
                </c:pt>
                <c:pt idx="233">
                  <c:v>33</c:v>
                </c:pt>
                <c:pt idx="234">
                  <c:v>45</c:v>
                </c:pt>
                <c:pt idx="235">
                  <c:v>37</c:v>
                </c:pt>
                <c:pt idx="236">
                  <c:v>47</c:v>
                </c:pt>
                <c:pt idx="237">
                  <c:v>53</c:v>
                </c:pt>
                <c:pt idx="238">
                  <c:v>60</c:v>
                </c:pt>
                <c:pt idx="239">
                  <c:v>60</c:v>
                </c:pt>
                <c:pt idx="240">
                  <c:v>28</c:v>
                </c:pt>
                <c:pt idx="241">
                  <c:v>30</c:v>
                </c:pt>
                <c:pt idx="242">
                  <c:v>35</c:v>
                </c:pt>
                <c:pt idx="243">
                  <c:v>20</c:v>
                </c:pt>
                <c:pt idx="244">
                  <c:v>23</c:v>
                </c:pt>
                <c:pt idx="245">
                  <c:v>19</c:v>
                </c:pt>
                <c:pt idx="246">
                  <c:v>29</c:v>
                </c:pt>
                <c:pt idx="247">
                  <c:v>32</c:v>
                </c:pt>
                <c:pt idx="248">
                  <c:v>19</c:v>
                </c:pt>
                <c:pt idx="249">
                  <c:v>28</c:v>
                </c:pt>
                <c:pt idx="250">
                  <c:v>31</c:v>
                </c:pt>
                <c:pt idx="251">
                  <c:v>33</c:v>
                </c:pt>
                <c:pt idx="252">
                  <c:v>50</c:v>
                </c:pt>
                <c:pt idx="253">
                  <c:v>59</c:v>
                </c:pt>
                <c:pt idx="254">
                  <c:v>54</c:v>
                </c:pt>
                <c:pt idx="255">
                  <c:v>42</c:v>
                </c:pt>
                <c:pt idx="256">
                  <c:v>59</c:v>
                </c:pt>
                <c:pt idx="257">
                  <c:v>43</c:v>
                </c:pt>
                <c:pt idx="258">
                  <c:v>26</c:v>
                </c:pt>
                <c:pt idx="259">
                  <c:v>34</c:v>
                </c:pt>
                <c:pt idx="260">
                  <c:v>46</c:v>
                </c:pt>
                <c:pt idx="261">
                  <c:v>54</c:v>
                </c:pt>
                <c:pt idx="262">
                  <c:v>33</c:v>
                </c:pt>
                <c:pt idx="263">
                  <c:v>51</c:v>
                </c:pt>
                <c:pt idx="264">
                  <c:v>42</c:v>
                </c:pt>
                <c:pt idx="265">
                  <c:v>52</c:v>
                </c:pt>
                <c:pt idx="266">
                  <c:v>39</c:v>
                </c:pt>
                <c:pt idx="267">
                  <c:v>40</c:v>
                </c:pt>
                <c:pt idx="268">
                  <c:v>18</c:v>
                </c:pt>
                <c:pt idx="269">
                  <c:v>42</c:v>
                </c:pt>
                <c:pt idx="270">
                  <c:v>48</c:v>
                </c:pt>
                <c:pt idx="271">
                  <c:v>25</c:v>
                </c:pt>
                <c:pt idx="272">
                  <c:v>44</c:v>
                </c:pt>
                <c:pt idx="273">
                  <c:v>62</c:v>
                </c:pt>
                <c:pt idx="274">
                  <c:v>18</c:v>
                </c:pt>
                <c:pt idx="275">
                  <c:v>40</c:v>
                </c:pt>
                <c:pt idx="276">
                  <c:v>43</c:v>
                </c:pt>
                <c:pt idx="277">
                  <c:v>63</c:v>
                </c:pt>
                <c:pt idx="278">
                  <c:v>61</c:v>
                </c:pt>
                <c:pt idx="279">
                  <c:v>54</c:v>
                </c:pt>
                <c:pt idx="280">
                  <c:v>19</c:v>
                </c:pt>
                <c:pt idx="281">
                  <c:v>26</c:v>
                </c:pt>
                <c:pt idx="282">
                  <c:v>20</c:v>
                </c:pt>
                <c:pt idx="283">
                  <c:v>29</c:v>
                </c:pt>
                <c:pt idx="284">
                  <c:v>27</c:v>
                </c:pt>
                <c:pt idx="285">
                  <c:v>45</c:v>
                </c:pt>
                <c:pt idx="286">
                  <c:v>58</c:v>
                </c:pt>
                <c:pt idx="287">
                  <c:v>63</c:v>
                </c:pt>
                <c:pt idx="288">
                  <c:v>28</c:v>
                </c:pt>
                <c:pt idx="289">
                  <c:v>29</c:v>
                </c:pt>
                <c:pt idx="290">
                  <c:v>24</c:v>
                </c:pt>
                <c:pt idx="291">
                  <c:v>34</c:v>
                </c:pt>
                <c:pt idx="292">
                  <c:v>43</c:v>
                </c:pt>
                <c:pt idx="293">
                  <c:v>42</c:v>
                </c:pt>
                <c:pt idx="294">
                  <c:v>50</c:v>
                </c:pt>
                <c:pt idx="295">
                  <c:v>56</c:v>
                </c:pt>
                <c:pt idx="296">
                  <c:v>52</c:v>
                </c:pt>
                <c:pt idx="297">
                  <c:v>21</c:v>
                </c:pt>
                <c:pt idx="298">
                  <c:v>23</c:v>
                </c:pt>
                <c:pt idx="299">
                  <c:v>44</c:v>
                </c:pt>
                <c:pt idx="300">
                  <c:v>53</c:v>
                </c:pt>
                <c:pt idx="301">
                  <c:v>50</c:v>
                </c:pt>
                <c:pt idx="302">
                  <c:v>51</c:v>
                </c:pt>
                <c:pt idx="303">
                  <c:v>18</c:v>
                </c:pt>
                <c:pt idx="304">
                  <c:v>59</c:v>
                </c:pt>
                <c:pt idx="305">
                  <c:v>59</c:v>
                </c:pt>
                <c:pt idx="306">
                  <c:v>54</c:v>
                </c:pt>
                <c:pt idx="307">
                  <c:v>43</c:v>
                </c:pt>
                <c:pt idx="308">
                  <c:v>23</c:v>
                </c:pt>
                <c:pt idx="309">
                  <c:v>19</c:v>
                </c:pt>
                <c:pt idx="310">
                  <c:v>40</c:v>
                </c:pt>
                <c:pt idx="311">
                  <c:v>55</c:v>
                </c:pt>
                <c:pt idx="312">
                  <c:v>64</c:v>
                </c:pt>
                <c:pt idx="313">
                  <c:v>37</c:v>
                </c:pt>
                <c:pt idx="314">
                  <c:v>29</c:v>
                </c:pt>
                <c:pt idx="315">
                  <c:v>50</c:v>
                </c:pt>
                <c:pt idx="316">
                  <c:v>64</c:v>
                </c:pt>
                <c:pt idx="317">
                  <c:v>49</c:v>
                </c:pt>
                <c:pt idx="318">
                  <c:v>56</c:v>
                </c:pt>
                <c:pt idx="319">
                  <c:v>45</c:v>
                </c:pt>
                <c:pt idx="320">
                  <c:v>21</c:v>
                </c:pt>
                <c:pt idx="321">
                  <c:v>60</c:v>
                </c:pt>
                <c:pt idx="322">
                  <c:v>57</c:v>
                </c:pt>
                <c:pt idx="323">
                  <c:v>19</c:v>
                </c:pt>
                <c:pt idx="324">
                  <c:v>21</c:v>
                </c:pt>
                <c:pt idx="325">
                  <c:v>32</c:v>
                </c:pt>
                <c:pt idx="326">
                  <c:v>46</c:v>
                </c:pt>
                <c:pt idx="327">
                  <c:v>58</c:v>
                </c:pt>
                <c:pt idx="328">
                  <c:v>57</c:v>
                </c:pt>
                <c:pt idx="329">
                  <c:v>27</c:v>
                </c:pt>
                <c:pt idx="330">
                  <c:v>24</c:v>
                </c:pt>
                <c:pt idx="331">
                  <c:v>21</c:v>
                </c:pt>
                <c:pt idx="332">
                  <c:v>28</c:v>
                </c:pt>
                <c:pt idx="333">
                  <c:v>31</c:v>
                </c:pt>
                <c:pt idx="334">
                  <c:v>44</c:v>
                </c:pt>
                <c:pt idx="335">
                  <c:v>51</c:v>
                </c:pt>
                <c:pt idx="336">
                  <c:v>46</c:v>
                </c:pt>
                <c:pt idx="337">
                  <c:v>25</c:v>
                </c:pt>
                <c:pt idx="338">
                  <c:v>36</c:v>
                </c:pt>
                <c:pt idx="339">
                  <c:v>49</c:v>
                </c:pt>
                <c:pt idx="340">
                  <c:v>48</c:v>
                </c:pt>
                <c:pt idx="341">
                  <c:v>29</c:v>
                </c:pt>
                <c:pt idx="342">
                  <c:v>36</c:v>
                </c:pt>
                <c:pt idx="343">
                  <c:v>31</c:v>
                </c:pt>
                <c:pt idx="344">
                  <c:v>23</c:v>
                </c:pt>
                <c:pt idx="345">
                  <c:v>26</c:v>
                </c:pt>
                <c:pt idx="346">
                  <c:v>31</c:v>
                </c:pt>
                <c:pt idx="347">
                  <c:v>54</c:v>
                </c:pt>
                <c:pt idx="348">
                  <c:v>56</c:v>
                </c:pt>
                <c:pt idx="349">
                  <c:v>53</c:v>
                </c:pt>
                <c:pt idx="350">
                  <c:v>21</c:v>
                </c:pt>
                <c:pt idx="351">
                  <c:v>27</c:v>
                </c:pt>
                <c:pt idx="352">
                  <c:v>29</c:v>
                </c:pt>
                <c:pt idx="353">
                  <c:v>43</c:v>
                </c:pt>
                <c:pt idx="354">
                  <c:v>19</c:v>
                </c:pt>
                <c:pt idx="355">
                  <c:v>42</c:v>
                </c:pt>
                <c:pt idx="356">
                  <c:v>18</c:v>
                </c:pt>
                <c:pt idx="357">
                  <c:v>18</c:v>
                </c:pt>
                <c:pt idx="358">
                  <c:v>19</c:v>
                </c:pt>
                <c:pt idx="359">
                  <c:v>22</c:v>
                </c:pt>
                <c:pt idx="360">
                  <c:v>35</c:v>
                </c:pt>
                <c:pt idx="361">
                  <c:v>42</c:v>
                </c:pt>
                <c:pt idx="362">
                  <c:v>28</c:v>
                </c:pt>
                <c:pt idx="363">
                  <c:v>47</c:v>
                </c:pt>
                <c:pt idx="364">
                  <c:v>18</c:v>
                </c:pt>
                <c:pt idx="365">
                  <c:v>42</c:v>
                </c:pt>
                <c:pt idx="366">
                  <c:v>39</c:v>
                </c:pt>
                <c:pt idx="367">
                  <c:v>50</c:v>
                </c:pt>
                <c:pt idx="368">
                  <c:v>19</c:v>
                </c:pt>
                <c:pt idx="369">
                  <c:v>28</c:v>
                </c:pt>
                <c:pt idx="370">
                  <c:v>42</c:v>
                </c:pt>
                <c:pt idx="371">
                  <c:v>39</c:v>
                </c:pt>
                <c:pt idx="372">
                  <c:v>52</c:v>
                </c:pt>
                <c:pt idx="373">
                  <c:v>27</c:v>
                </c:pt>
                <c:pt idx="374">
                  <c:v>21</c:v>
                </c:pt>
                <c:pt idx="375">
                  <c:v>37</c:v>
                </c:pt>
                <c:pt idx="376">
                  <c:v>34</c:v>
                </c:pt>
                <c:pt idx="377">
                  <c:v>50</c:v>
                </c:pt>
                <c:pt idx="378">
                  <c:v>53</c:v>
                </c:pt>
                <c:pt idx="379">
                  <c:v>64</c:v>
                </c:pt>
                <c:pt idx="380">
                  <c:v>39</c:v>
                </c:pt>
                <c:pt idx="381">
                  <c:v>62</c:v>
                </c:pt>
                <c:pt idx="382">
                  <c:v>23</c:v>
                </c:pt>
                <c:pt idx="383">
                  <c:v>28</c:v>
                </c:pt>
                <c:pt idx="384">
                  <c:v>31</c:v>
                </c:pt>
                <c:pt idx="385">
                  <c:v>18</c:v>
                </c:pt>
                <c:pt idx="386">
                  <c:v>28</c:v>
                </c:pt>
                <c:pt idx="387">
                  <c:v>33</c:v>
                </c:pt>
                <c:pt idx="388">
                  <c:v>25</c:v>
                </c:pt>
                <c:pt idx="389">
                  <c:v>31</c:v>
                </c:pt>
                <c:pt idx="390">
                  <c:v>50</c:v>
                </c:pt>
                <c:pt idx="391">
                  <c:v>59</c:v>
                </c:pt>
                <c:pt idx="392">
                  <c:v>56</c:v>
                </c:pt>
                <c:pt idx="393">
                  <c:v>62</c:v>
                </c:pt>
                <c:pt idx="394">
                  <c:v>61</c:v>
                </c:pt>
                <c:pt idx="395">
                  <c:v>43</c:v>
                </c:pt>
                <c:pt idx="396">
                  <c:v>53</c:v>
                </c:pt>
                <c:pt idx="397">
                  <c:v>43</c:v>
                </c:pt>
                <c:pt idx="398">
                  <c:v>25</c:v>
                </c:pt>
                <c:pt idx="399">
                  <c:v>24</c:v>
                </c:pt>
                <c:pt idx="400">
                  <c:v>22</c:v>
                </c:pt>
                <c:pt idx="401">
                  <c:v>36</c:v>
                </c:pt>
                <c:pt idx="402">
                  <c:v>39</c:v>
                </c:pt>
                <c:pt idx="403">
                  <c:v>39</c:v>
                </c:pt>
                <c:pt idx="404">
                  <c:v>35</c:v>
                </c:pt>
                <c:pt idx="405">
                  <c:v>43</c:v>
                </c:pt>
                <c:pt idx="406">
                  <c:v>64</c:v>
                </c:pt>
                <c:pt idx="407">
                  <c:v>42</c:v>
                </c:pt>
                <c:pt idx="408">
                  <c:v>28</c:v>
                </c:pt>
                <c:pt idx="409">
                  <c:v>63</c:v>
                </c:pt>
                <c:pt idx="410">
                  <c:v>34</c:v>
                </c:pt>
                <c:pt idx="411">
                  <c:v>26</c:v>
                </c:pt>
                <c:pt idx="412">
                  <c:v>50</c:v>
                </c:pt>
                <c:pt idx="413">
                  <c:v>30</c:v>
                </c:pt>
                <c:pt idx="414">
                  <c:v>22</c:v>
                </c:pt>
                <c:pt idx="415">
                  <c:v>35</c:v>
                </c:pt>
                <c:pt idx="416">
                  <c:v>33</c:v>
                </c:pt>
                <c:pt idx="417">
                  <c:v>49</c:v>
                </c:pt>
                <c:pt idx="418">
                  <c:v>58</c:v>
                </c:pt>
                <c:pt idx="419">
                  <c:v>29</c:v>
                </c:pt>
                <c:pt idx="420">
                  <c:v>26</c:v>
                </c:pt>
                <c:pt idx="421">
                  <c:v>38</c:v>
                </c:pt>
                <c:pt idx="422">
                  <c:v>40</c:v>
                </c:pt>
                <c:pt idx="423">
                  <c:v>48</c:v>
                </c:pt>
                <c:pt idx="424">
                  <c:v>60</c:v>
                </c:pt>
                <c:pt idx="425">
                  <c:v>56</c:v>
                </c:pt>
                <c:pt idx="426">
                  <c:v>19</c:v>
                </c:pt>
                <c:pt idx="427">
                  <c:v>48</c:v>
                </c:pt>
                <c:pt idx="428">
                  <c:v>18</c:v>
                </c:pt>
                <c:pt idx="429">
                  <c:v>18</c:v>
                </c:pt>
                <c:pt idx="430">
                  <c:v>20</c:v>
                </c:pt>
                <c:pt idx="431">
                  <c:v>21</c:v>
                </c:pt>
                <c:pt idx="432">
                  <c:v>23</c:v>
                </c:pt>
                <c:pt idx="433">
                  <c:v>48</c:v>
                </c:pt>
                <c:pt idx="434">
                  <c:v>18</c:v>
                </c:pt>
                <c:pt idx="435">
                  <c:v>52</c:v>
                </c:pt>
                <c:pt idx="436">
                  <c:v>50</c:v>
                </c:pt>
                <c:pt idx="437">
                  <c:v>40</c:v>
                </c:pt>
                <c:pt idx="438">
                  <c:v>30</c:v>
                </c:pt>
                <c:pt idx="439">
                  <c:v>33</c:v>
                </c:pt>
                <c:pt idx="440">
                  <c:v>56</c:v>
                </c:pt>
                <c:pt idx="441">
                  <c:v>44</c:v>
                </c:pt>
                <c:pt idx="442">
                  <c:v>45</c:v>
                </c:pt>
                <c:pt idx="443">
                  <c:v>59</c:v>
                </c:pt>
                <c:pt idx="444">
                  <c:v>60</c:v>
                </c:pt>
                <c:pt idx="445">
                  <c:v>62</c:v>
                </c:pt>
                <c:pt idx="446">
                  <c:v>19</c:v>
                </c:pt>
                <c:pt idx="447">
                  <c:v>38</c:v>
                </c:pt>
                <c:pt idx="448">
                  <c:v>24</c:v>
                </c:pt>
                <c:pt idx="449">
                  <c:v>50</c:v>
                </c:pt>
                <c:pt idx="450">
                  <c:v>46</c:v>
                </c:pt>
                <c:pt idx="451">
                  <c:v>35</c:v>
                </c:pt>
                <c:pt idx="452">
                  <c:v>18</c:v>
                </c:pt>
                <c:pt idx="453">
                  <c:v>18</c:v>
                </c:pt>
                <c:pt idx="454">
                  <c:v>28</c:v>
                </c:pt>
                <c:pt idx="455">
                  <c:v>27</c:v>
                </c:pt>
                <c:pt idx="456">
                  <c:v>31</c:v>
                </c:pt>
                <c:pt idx="457">
                  <c:v>47</c:v>
                </c:pt>
                <c:pt idx="458">
                  <c:v>55</c:v>
                </c:pt>
                <c:pt idx="459">
                  <c:v>54</c:v>
                </c:pt>
                <c:pt idx="460">
                  <c:v>18</c:v>
                </c:pt>
                <c:pt idx="461">
                  <c:v>47</c:v>
                </c:pt>
                <c:pt idx="462">
                  <c:v>45</c:v>
                </c:pt>
                <c:pt idx="463">
                  <c:v>30</c:v>
                </c:pt>
                <c:pt idx="464">
                  <c:v>35</c:v>
                </c:pt>
                <c:pt idx="465">
                  <c:v>24</c:v>
                </c:pt>
                <c:pt idx="466">
                  <c:v>34</c:v>
                </c:pt>
                <c:pt idx="467">
                  <c:v>46</c:v>
                </c:pt>
                <c:pt idx="468">
                  <c:v>36</c:v>
                </c:pt>
                <c:pt idx="469">
                  <c:v>51</c:v>
                </c:pt>
                <c:pt idx="470">
                  <c:v>43</c:v>
                </c:pt>
                <c:pt idx="471">
                  <c:v>45</c:v>
                </c:pt>
                <c:pt idx="472">
                  <c:v>47</c:v>
                </c:pt>
                <c:pt idx="473">
                  <c:v>19</c:v>
                </c:pt>
                <c:pt idx="474">
                  <c:v>32</c:v>
                </c:pt>
                <c:pt idx="475">
                  <c:v>38</c:v>
                </c:pt>
                <c:pt idx="476">
                  <c:v>45</c:v>
                </c:pt>
                <c:pt idx="477">
                  <c:v>53</c:v>
                </c:pt>
                <c:pt idx="478">
                  <c:v>59</c:v>
                </c:pt>
                <c:pt idx="479">
                  <c:v>34</c:v>
                </c:pt>
                <c:pt idx="480">
                  <c:v>34</c:v>
                </c:pt>
                <c:pt idx="481">
                  <c:v>56</c:v>
                </c:pt>
                <c:pt idx="482">
                  <c:v>19</c:v>
                </c:pt>
                <c:pt idx="483">
                  <c:v>20</c:v>
                </c:pt>
                <c:pt idx="484">
                  <c:v>30</c:v>
                </c:pt>
                <c:pt idx="485">
                  <c:v>48</c:v>
                </c:pt>
                <c:pt idx="486">
                  <c:v>19</c:v>
                </c:pt>
                <c:pt idx="487">
                  <c:v>57</c:v>
                </c:pt>
                <c:pt idx="488">
                  <c:v>38</c:v>
                </c:pt>
                <c:pt idx="489">
                  <c:v>23</c:v>
                </c:pt>
                <c:pt idx="490">
                  <c:v>38</c:v>
                </c:pt>
                <c:pt idx="491">
                  <c:v>37</c:v>
                </c:pt>
                <c:pt idx="492">
                  <c:v>37</c:v>
                </c:pt>
                <c:pt idx="493">
                  <c:v>44</c:v>
                </c:pt>
                <c:pt idx="494">
                  <c:v>35</c:v>
                </c:pt>
                <c:pt idx="495">
                  <c:v>36</c:v>
                </c:pt>
                <c:pt idx="496">
                  <c:v>63</c:v>
                </c:pt>
                <c:pt idx="497">
                  <c:v>41</c:v>
                </c:pt>
                <c:pt idx="498">
                  <c:v>46</c:v>
                </c:pt>
                <c:pt idx="499">
                  <c:v>57</c:v>
                </c:pt>
                <c:pt idx="500">
                  <c:v>23</c:v>
                </c:pt>
                <c:pt idx="501">
                  <c:v>50</c:v>
                </c:pt>
                <c:pt idx="502">
                  <c:v>32</c:v>
                </c:pt>
                <c:pt idx="503">
                  <c:v>50</c:v>
                </c:pt>
                <c:pt idx="504">
                  <c:v>61</c:v>
                </c:pt>
                <c:pt idx="505">
                  <c:v>18</c:v>
                </c:pt>
                <c:pt idx="506">
                  <c:v>49</c:v>
                </c:pt>
                <c:pt idx="507">
                  <c:v>58</c:v>
                </c:pt>
                <c:pt idx="508">
                  <c:v>40</c:v>
                </c:pt>
                <c:pt idx="509">
                  <c:v>47</c:v>
                </c:pt>
                <c:pt idx="510">
                  <c:v>25</c:v>
                </c:pt>
                <c:pt idx="511">
                  <c:v>33</c:v>
                </c:pt>
                <c:pt idx="512">
                  <c:v>38</c:v>
                </c:pt>
                <c:pt idx="513">
                  <c:v>39</c:v>
                </c:pt>
                <c:pt idx="514">
                  <c:v>22</c:v>
                </c:pt>
                <c:pt idx="515">
                  <c:v>41</c:v>
                </c:pt>
                <c:pt idx="516">
                  <c:v>18</c:v>
                </c:pt>
                <c:pt idx="517">
                  <c:v>56</c:v>
                </c:pt>
                <c:pt idx="518">
                  <c:v>19</c:v>
                </c:pt>
                <c:pt idx="519">
                  <c:v>23</c:v>
                </c:pt>
                <c:pt idx="520">
                  <c:v>61</c:v>
                </c:pt>
                <c:pt idx="521">
                  <c:v>42</c:v>
                </c:pt>
                <c:pt idx="522">
                  <c:v>30</c:v>
                </c:pt>
                <c:pt idx="523">
                  <c:v>30</c:v>
                </c:pt>
                <c:pt idx="524">
                  <c:v>41</c:v>
                </c:pt>
                <c:pt idx="525">
                  <c:v>41</c:v>
                </c:pt>
                <c:pt idx="526">
                  <c:v>50</c:v>
                </c:pt>
                <c:pt idx="527">
                  <c:v>23</c:v>
                </c:pt>
                <c:pt idx="528">
                  <c:v>18</c:v>
                </c:pt>
                <c:pt idx="529">
                  <c:v>27</c:v>
                </c:pt>
                <c:pt idx="530">
                  <c:v>24</c:v>
                </c:pt>
                <c:pt idx="531">
                  <c:v>18</c:v>
                </c:pt>
                <c:pt idx="532">
                  <c:v>22</c:v>
                </c:pt>
                <c:pt idx="533">
                  <c:v>25</c:v>
                </c:pt>
                <c:pt idx="534">
                  <c:v>31</c:v>
                </c:pt>
                <c:pt idx="535">
                  <c:v>36</c:v>
                </c:pt>
                <c:pt idx="536">
                  <c:v>56</c:v>
                </c:pt>
                <c:pt idx="537">
                  <c:v>63</c:v>
                </c:pt>
                <c:pt idx="538">
                  <c:v>18</c:v>
                </c:pt>
                <c:pt idx="539">
                  <c:v>27</c:v>
                </c:pt>
                <c:pt idx="540">
                  <c:v>35</c:v>
                </c:pt>
                <c:pt idx="541">
                  <c:v>63</c:v>
                </c:pt>
                <c:pt idx="542">
                  <c:v>53</c:v>
                </c:pt>
                <c:pt idx="543">
                  <c:v>49</c:v>
                </c:pt>
                <c:pt idx="544">
                  <c:v>19</c:v>
                </c:pt>
                <c:pt idx="545">
                  <c:v>45</c:v>
                </c:pt>
                <c:pt idx="546">
                  <c:v>49</c:v>
                </c:pt>
                <c:pt idx="547">
                  <c:v>57</c:v>
                </c:pt>
                <c:pt idx="548">
                  <c:v>60</c:v>
                </c:pt>
                <c:pt idx="549">
                  <c:v>22</c:v>
                </c:pt>
                <c:pt idx="550">
                  <c:v>22</c:v>
                </c:pt>
                <c:pt idx="551">
                  <c:v>29</c:v>
                </c:pt>
                <c:pt idx="552">
                  <c:v>56</c:v>
                </c:pt>
                <c:pt idx="553">
                  <c:v>59</c:v>
                </c:pt>
                <c:pt idx="554">
                  <c:v>60</c:v>
                </c:pt>
                <c:pt idx="555">
                  <c:v>57</c:v>
                </c:pt>
                <c:pt idx="556">
                  <c:v>41</c:v>
                </c:pt>
                <c:pt idx="557">
                  <c:v>22</c:v>
                </c:pt>
                <c:pt idx="558">
                  <c:v>36</c:v>
                </c:pt>
                <c:pt idx="559">
                  <c:v>53</c:v>
                </c:pt>
                <c:pt idx="560">
                  <c:v>54</c:v>
                </c:pt>
                <c:pt idx="561">
                  <c:v>19</c:v>
                </c:pt>
                <c:pt idx="562">
                  <c:v>35</c:v>
                </c:pt>
                <c:pt idx="563">
                  <c:v>48</c:v>
                </c:pt>
                <c:pt idx="564">
                  <c:v>60</c:v>
                </c:pt>
                <c:pt idx="565">
                  <c:v>32</c:v>
                </c:pt>
                <c:pt idx="566">
                  <c:v>38</c:v>
                </c:pt>
                <c:pt idx="567">
                  <c:v>32</c:v>
                </c:pt>
                <c:pt idx="568">
                  <c:v>19</c:v>
                </c:pt>
                <c:pt idx="569">
                  <c:v>21</c:v>
                </c:pt>
                <c:pt idx="570">
                  <c:v>25</c:v>
                </c:pt>
                <c:pt idx="571">
                  <c:v>38</c:v>
                </c:pt>
                <c:pt idx="572">
                  <c:v>32</c:v>
                </c:pt>
                <c:pt idx="573">
                  <c:v>43</c:v>
                </c:pt>
                <c:pt idx="574">
                  <c:v>55</c:v>
                </c:pt>
                <c:pt idx="575">
                  <c:v>51</c:v>
                </c:pt>
                <c:pt idx="576">
                  <c:v>57</c:v>
                </c:pt>
                <c:pt idx="577">
                  <c:v>42</c:v>
                </c:pt>
                <c:pt idx="578">
                  <c:v>58</c:v>
                </c:pt>
                <c:pt idx="579">
                  <c:v>36</c:v>
                </c:pt>
                <c:pt idx="580">
                  <c:v>61</c:v>
                </c:pt>
                <c:pt idx="581">
                  <c:v>31</c:v>
                </c:pt>
                <c:pt idx="582">
                  <c:v>26</c:v>
                </c:pt>
                <c:pt idx="583">
                  <c:v>27</c:v>
                </c:pt>
                <c:pt idx="584">
                  <c:v>18</c:v>
                </c:pt>
                <c:pt idx="585">
                  <c:v>38</c:v>
                </c:pt>
                <c:pt idx="586">
                  <c:v>31</c:v>
                </c:pt>
                <c:pt idx="587">
                  <c:v>28</c:v>
                </c:pt>
                <c:pt idx="588">
                  <c:v>34</c:v>
                </c:pt>
                <c:pt idx="589">
                  <c:v>38</c:v>
                </c:pt>
                <c:pt idx="590">
                  <c:v>24</c:v>
                </c:pt>
                <c:pt idx="591">
                  <c:v>40</c:v>
                </c:pt>
                <c:pt idx="592">
                  <c:v>19</c:v>
                </c:pt>
                <c:pt idx="593">
                  <c:v>26</c:v>
                </c:pt>
                <c:pt idx="594">
                  <c:v>40</c:v>
                </c:pt>
                <c:pt idx="595">
                  <c:v>27</c:v>
                </c:pt>
                <c:pt idx="596">
                  <c:v>54</c:v>
                </c:pt>
                <c:pt idx="597">
                  <c:v>47</c:v>
                </c:pt>
                <c:pt idx="598">
                  <c:v>33</c:v>
                </c:pt>
                <c:pt idx="599">
                  <c:v>26</c:v>
                </c:pt>
                <c:pt idx="600">
                  <c:v>26</c:v>
                </c:pt>
                <c:pt idx="601">
                  <c:v>42</c:v>
                </c:pt>
                <c:pt idx="602">
                  <c:v>53</c:v>
                </c:pt>
                <c:pt idx="603">
                  <c:v>37</c:v>
                </c:pt>
                <c:pt idx="604">
                  <c:v>44</c:v>
                </c:pt>
                <c:pt idx="605">
                  <c:v>47</c:v>
                </c:pt>
                <c:pt idx="606">
                  <c:v>32</c:v>
                </c:pt>
                <c:pt idx="607">
                  <c:v>20</c:v>
                </c:pt>
                <c:pt idx="608">
                  <c:v>40</c:v>
                </c:pt>
                <c:pt idx="609">
                  <c:v>39</c:v>
                </c:pt>
                <c:pt idx="610">
                  <c:v>48</c:v>
                </c:pt>
                <c:pt idx="611">
                  <c:v>41</c:v>
                </c:pt>
                <c:pt idx="612">
                  <c:v>60</c:v>
                </c:pt>
                <c:pt idx="613">
                  <c:v>26</c:v>
                </c:pt>
                <c:pt idx="614">
                  <c:v>36</c:v>
                </c:pt>
                <c:pt idx="615">
                  <c:v>59</c:v>
                </c:pt>
                <c:pt idx="616">
                  <c:v>25</c:v>
                </c:pt>
                <c:pt idx="617">
                  <c:v>20</c:v>
                </c:pt>
                <c:pt idx="618">
                  <c:v>20</c:v>
                </c:pt>
                <c:pt idx="619">
                  <c:v>32</c:v>
                </c:pt>
                <c:pt idx="620">
                  <c:v>34</c:v>
                </c:pt>
                <c:pt idx="621">
                  <c:v>53</c:v>
                </c:pt>
                <c:pt idx="622">
                  <c:v>44</c:v>
                </c:pt>
                <c:pt idx="623">
                  <c:v>19</c:v>
                </c:pt>
                <c:pt idx="624">
                  <c:v>37</c:v>
                </c:pt>
                <c:pt idx="625">
                  <c:v>47</c:v>
                </c:pt>
                <c:pt idx="626">
                  <c:v>40</c:v>
                </c:pt>
                <c:pt idx="627">
                  <c:v>44</c:v>
                </c:pt>
                <c:pt idx="628">
                  <c:v>31</c:v>
                </c:pt>
                <c:pt idx="629">
                  <c:v>57</c:v>
                </c:pt>
                <c:pt idx="630">
                  <c:v>49</c:v>
                </c:pt>
                <c:pt idx="631">
                  <c:v>47</c:v>
                </c:pt>
                <c:pt idx="632">
                  <c:v>55</c:v>
                </c:pt>
                <c:pt idx="633">
                  <c:v>24</c:v>
                </c:pt>
                <c:pt idx="634">
                  <c:v>40</c:v>
                </c:pt>
                <c:pt idx="635">
                  <c:v>43</c:v>
                </c:pt>
                <c:pt idx="636">
                  <c:v>55</c:v>
                </c:pt>
                <c:pt idx="637">
                  <c:v>36</c:v>
                </c:pt>
                <c:pt idx="638">
                  <c:v>36</c:v>
                </c:pt>
                <c:pt idx="639">
                  <c:v>62</c:v>
                </c:pt>
                <c:pt idx="640">
                  <c:v>25</c:v>
                </c:pt>
                <c:pt idx="641">
                  <c:v>24</c:v>
                </c:pt>
                <c:pt idx="642">
                  <c:v>49</c:v>
                </c:pt>
                <c:pt idx="643">
                  <c:v>56</c:v>
                </c:pt>
                <c:pt idx="644">
                  <c:v>20</c:v>
                </c:pt>
                <c:pt idx="645">
                  <c:v>39</c:v>
                </c:pt>
                <c:pt idx="646">
                  <c:v>26</c:v>
                </c:pt>
                <c:pt idx="647">
                  <c:v>42</c:v>
                </c:pt>
                <c:pt idx="648">
                  <c:v>36</c:v>
                </c:pt>
                <c:pt idx="649">
                  <c:v>62</c:v>
                </c:pt>
                <c:pt idx="650">
                  <c:v>19</c:v>
                </c:pt>
                <c:pt idx="651">
                  <c:v>18</c:v>
                </c:pt>
                <c:pt idx="652">
                  <c:v>32</c:v>
                </c:pt>
                <c:pt idx="653">
                  <c:v>51</c:v>
                </c:pt>
                <c:pt idx="654">
                  <c:v>24</c:v>
                </c:pt>
                <c:pt idx="655">
                  <c:v>43</c:v>
                </c:pt>
                <c:pt idx="656">
                  <c:v>18</c:v>
                </c:pt>
                <c:pt idx="657">
                  <c:v>20</c:v>
                </c:pt>
                <c:pt idx="658">
                  <c:v>37</c:v>
                </c:pt>
                <c:pt idx="659">
                  <c:v>37</c:v>
                </c:pt>
                <c:pt idx="660">
                  <c:v>41</c:v>
                </c:pt>
                <c:pt idx="661">
                  <c:v>40</c:v>
                </c:pt>
                <c:pt idx="662">
                  <c:v>43</c:v>
                </c:pt>
                <c:pt idx="663">
                  <c:v>50</c:v>
                </c:pt>
                <c:pt idx="664">
                  <c:v>64</c:v>
                </c:pt>
                <c:pt idx="665">
                  <c:v>58</c:v>
                </c:pt>
                <c:pt idx="666">
                  <c:v>57</c:v>
                </c:pt>
                <c:pt idx="667">
                  <c:v>63</c:v>
                </c:pt>
                <c:pt idx="668">
                  <c:v>18</c:v>
                </c:pt>
                <c:pt idx="669">
                  <c:v>55</c:v>
                </c:pt>
                <c:pt idx="670">
                  <c:v>46</c:v>
                </c:pt>
                <c:pt idx="671">
                  <c:v>48</c:v>
                </c:pt>
                <c:pt idx="672">
                  <c:v>52</c:v>
                </c:pt>
                <c:pt idx="673">
                  <c:v>25</c:v>
                </c:pt>
                <c:pt idx="674">
                  <c:v>44</c:v>
                </c:pt>
                <c:pt idx="675">
                  <c:v>24</c:v>
                </c:pt>
                <c:pt idx="676">
                  <c:v>38</c:v>
                </c:pt>
                <c:pt idx="677">
                  <c:v>54</c:v>
                </c:pt>
                <c:pt idx="678">
                  <c:v>34</c:v>
                </c:pt>
                <c:pt idx="679">
                  <c:v>33</c:v>
                </c:pt>
                <c:pt idx="680">
                  <c:v>19</c:v>
                </c:pt>
                <c:pt idx="681">
                  <c:v>25</c:v>
                </c:pt>
                <c:pt idx="682">
                  <c:v>18</c:v>
                </c:pt>
                <c:pt idx="683">
                  <c:v>40</c:v>
                </c:pt>
                <c:pt idx="684">
                  <c:v>58</c:v>
                </c:pt>
                <c:pt idx="685">
                  <c:v>40</c:v>
                </c:pt>
                <c:pt idx="686">
                  <c:v>59</c:v>
                </c:pt>
                <c:pt idx="687">
                  <c:v>45</c:v>
                </c:pt>
                <c:pt idx="688">
                  <c:v>19</c:v>
                </c:pt>
                <c:pt idx="689">
                  <c:v>22</c:v>
                </c:pt>
                <c:pt idx="690">
                  <c:v>18</c:v>
                </c:pt>
                <c:pt idx="691">
                  <c:v>27</c:v>
                </c:pt>
                <c:pt idx="692">
                  <c:v>22</c:v>
                </c:pt>
                <c:pt idx="693">
                  <c:v>19</c:v>
                </c:pt>
                <c:pt idx="694">
                  <c:v>19</c:v>
                </c:pt>
                <c:pt idx="695">
                  <c:v>30</c:v>
                </c:pt>
                <c:pt idx="696">
                  <c:v>38</c:v>
                </c:pt>
                <c:pt idx="697">
                  <c:v>31</c:v>
                </c:pt>
                <c:pt idx="698">
                  <c:v>45</c:v>
                </c:pt>
                <c:pt idx="699">
                  <c:v>53</c:v>
                </c:pt>
                <c:pt idx="700">
                  <c:v>47</c:v>
                </c:pt>
                <c:pt idx="701">
                  <c:v>57</c:v>
                </c:pt>
                <c:pt idx="702">
                  <c:v>55</c:v>
                </c:pt>
                <c:pt idx="703">
                  <c:v>62</c:v>
                </c:pt>
                <c:pt idx="704">
                  <c:v>20</c:v>
                </c:pt>
                <c:pt idx="705">
                  <c:v>48</c:v>
                </c:pt>
                <c:pt idx="706">
                  <c:v>60</c:v>
                </c:pt>
                <c:pt idx="707">
                  <c:v>55</c:v>
                </c:pt>
                <c:pt idx="708">
                  <c:v>22</c:v>
                </c:pt>
                <c:pt idx="709">
                  <c:v>45</c:v>
                </c:pt>
                <c:pt idx="710">
                  <c:v>27</c:v>
                </c:pt>
                <c:pt idx="711">
                  <c:v>35</c:v>
                </c:pt>
                <c:pt idx="712">
                  <c:v>55</c:v>
                </c:pt>
                <c:pt idx="713">
                  <c:v>60</c:v>
                </c:pt>
                <c:pt idx="714">
                  <c:v>19</c:v>
                </c:pt>
                <c:pt idx="715">
                  <c:v>20</c:v>
                </c:pt>
                <c:pt idx="716">
                  <c:v>25</c:v>
                </c:pt>
                <c:pt idx="717">
                  <c:v>41</c:v>
                </c:pt>
                <c:pt idx="718">
                  <c:v>27</c:v>
                </c:pt>
                <c:pt idx="719">
                  <c:v>19</c:v>
                </c:pt>
                <c:pt idx="720">
                  <c:v>41</c:v>
                </c:pt>
                <c:pt idx="721">
                  <c:v>46</c:v>
                </c:pt>
                <c:pt idx="722">
                  <c:v>43</c:v>
                </c:pt>
                <c:pt idx="723">
                  <c:v>60</c:v>
                </c:pt>
                <c:pt idx="724">
                  <c:v>18</c:v>
                </c:pt>
                <c:pt idx="725">
                  <c:v>20</c:v>
                </c:pt>
                <c:pt idx="726">
                  <c:v>55</c:v>
                </c:pt>
                <c:pt idx="727">
                  <c:v>38</c:v>
                </c:pt>
                <c:pt idx="728">
                  <c:v>49</c:v>
                </c:pt>
                <c:pt idx="729">
                  <c:v>48</c:v>
                </c:pt>
                <c:pt idx="730">
                  <c:v>37</c:v>
                </c:pt>
                <c:pt idx="731">
                  <c:v>41</c:v>
                </c:pt>
                <c:pt idx="732">
                  <c:v>46</c:v>
                </c:pt>
                <c:pt idx="733">
                  <c:v>63</c:v>
                </c:pt>
                <c:pt idx="734">
                  <c:v>34</c:v>
                </c:pt>
                <c:pt idx="735">
                  <c:v>54</c:v>
                </c:pt>
                <c:pt idx="736">
                  <c:v>28</c:v>
                </c:pt>
                <c:pt idx="737">
                  <c:v>31</c:v>
                </c:pt>
                <c:pt idx="738">
                  <c:v>20</c:v>
                </c:pt>
                <c:pt idx="739">
                  <c:v>36</c:v>
                </c:pt>
                <c:pt idx="740">
                  <c:v>37</c:v>
                </c:pt>
                <c:pt idx="741">
                  <c:v>41</c:v>
                </c:pt>
                <c:pt idx="742">
                  <c:v>52</c:v>
                </c:pt>
                <c:pt idx="743">
                  <c:v>58</c:v>
                </c:pt>
                <c:pt idx="744">
                  <c:v>52</c:v>
                </c:pt>
                <c:pt idx="745">
                  <c:v>52</c:v>
                </c:pt>
                <c:pt idx="746">
                  <c:v>60</c:v>
                </c:pt>
                <c:pt idx="747">
                  <c:v>19</c:v>
                </c:pt>
                <c:pt idx="748">
                  <c:v>31</c:v>
                </c:pt>
                <c:pt idx="749">
                  <c:v>62</c:v>
                </c:pt>
                <c:pt idx="750">
                  <c:v>49</c:v>
                </c:pt>
                <c:pt idx="751">
                  <c:v>50</c:v>
                </c:pt>
                <c:pt idx="752">
                  <c:v>35</c:v>
                </c:pt>
                <c:pt idx="753">
                  <c:v>38</c:v>
                </c:pt>
                <c:pt idx="754">
                  <c:v>41</c:v>
                </c:pt>
                <c:pt idx="755">
                  <c:v>21</c:v>
                </c:pt>
                <c:pt idx="756">
                  <c:v>22</c:v>
                </c:pt>
                <c:pt idx="757">
                  <c:v>21</c:v>
                </c:pt>
                <c:pt idx="758">
                  <c:v>26</c:v>
                </c:pt>
                <c:pt idx="759">
                  <c:v>31</c:v>
                </c:pt>
                <c:pt idx="760">
                  <c:v>31</c:v>
                </c:pt>
                <c:pt idx="761">
                  <c:v>52</c:v>
                </c:pt>
                <c:pt idx="762">
                  <c:v>29</c:v>
                </c:pt>
                <c:pt idx="763">
                  <c:v>24</c:v>
                </c:pt>
                <c:pt idx="764">
                  <c:v>31</c:v>
                </c:pt>
                <c:pt idx="765">
                  <c:v>21</c:v>
                </c:pt>
                <c:pt idx="766">
                  <c:v>18</c:v>
                </c:pt>
                <c:pt idx="767">
                  <c:v>20</c:v>
                </c:pt>
                <c:pt idx="768">
                  <c:v>48</c:v>
                </c:pt>
                <c:pt idx="769">
                  <c:v>27</c:v>
                </c:pt>
                <c:pt idx="770">
                  <c:v>29</c:v>
                </c:pt>
                <c:pt idx="771">
                  <c:v>53</c:v>
                </c:pt>
                <c:pt idx="772">
                  <c:v>61</c:v>
                </c:pt>
                <c:pt idx="773">
                  <c:v>54</c:v>
                </c:pt>
                <c:pt idx="774">
                  <c:v>21</c:v>
                </c:pt>
                <c:pt idx="775">
                  <c:v>27</c:v>
                </c:pt>
                <c:pt idx="776">
                  <c:v>34</c:v>
                </c:pt>
                <c:pt idx="777">
                  <c:v>42</c:v>
                </c:pt>
                <c:pt idx="778">
                  <c:v>46</c:v>
                </c:pt>
                <c:pt idx="779">
                  <c:v>53</c:v>
                </c:pt>
                <c:pt idx="780">
                  <c:v>50</c:v>
                </c:pt>
                <c:pt idx="781">
                  <c:v>18</c:v>
                </c:pt>
                <c:pt idx="782">
                  <c:v>22</c:v>
                </c:pt>
                <c:pt idx="783">
                  <c:v>18</c:v>
                </c:pt>
                <c:pt idx="784">
                  <c:v>49</c:v>
                </c:pt>
                <c:pt idx="785">
                  <c:v>59</c:v>
                </c:pt>
                <c:pt idx="786">
                  <c:v>53</c:v>
                </c:pt>
                <c:pt idx="787">
                  <c:v>60</c:v>
                </c:pt>
                <c:pt idx="788">
                  <c:v>30</c:v>
                </c:pt>
                <c:pt idx="789">
                  <c:v>23</c:v>
                </c:pt>
                <c:pt idx="790">
                  <c:v>27</c:v>
                </c:pt>
                <c:pt idx="791">
                  <c:v>48</c:v>
                </c:pt>
                <c:pt idx="792">
                  <c:v>63</c:v>
                </c:pt>
                <c:pt idx="793">
                  <c:v>59</c:v>
                </c:pt>
                <c:pt idx="794">
                  <c:v>20</c:v>
                </c:pt>
                <c:pt idx="795">
                  <c:v>62</c:v>
                </c:pt>
                <c:pt idx="796">
                  <c:v>32</c:v>
                </c:pt>
                <c:pt idx="797">
                  <c:v>36</c:v>
                </c:pt>
                <c:pt idx="798">
                  <c:v>32</c:v>
                </c:pt>
                <c:pt idx="799">
                  <c:v>57</c:v>
                </c:pt>
                <c:pt idx="800">
                  <c:v>30</c:v>
                </c:pt>
                <c:pt idx="801">
                  <c:v>54</c:v>
                </c:pt>
                <c:pt idx="802">
                  <c:v>50</c:v>
                </c:pt>
                <c:pt idx="803">
                  <c:v>19</c:v>
                </c:pt>
                <c:pt idx="804">
                  <c:v>51</c:v>
                </c:pt>
                <c:pt idx="805">
                  <c:v>62</c:v>
                </c:pt>
                <c:pt idx="806">
                  <c:v>28</c:v>
                </c:pt>
                <c:pt idx="807">
                  <c:v>22</c:v>
                </c:pt>
                <c:pt idx="808">
                  <c:v>29</c:v>
                </c:pt>
                <c:pt idx="809">
                  <c:v>52</c:v>
                </c:pt>
                <c:pt idx="810">
                  <c:v>62</c:v>
                </c:pt>
                <c:pt idx="811">
                  <c:v>18</c:v>
                </c:pt>
                <c:pt idx="812">
                  <c:v>23</c:v>
                </c:pt>
                <c:pt idx="813">
                  <c:v>20</c:v>
                </c:pt>
                <c:pt idx="814">
                  <c:v>45</c:v>
                </c:pt>
                <c:pt idx="815">
                  <c:v>56</c:v>
                </c:pt>
                <c:pt idx="816">
                  <c:v>44</c:v>
                </c:pt>
                <c:pt idx="817">
                  <c:v>49</c:v>
                </c:pt>
                <c:pt idx="818">
                  <c:v>57</c:v>
                </c:pt>
                <c:pt idx="819">
                  <c:v>64</c:v>
                </c:pt>
                <c:pt idx="820">
                  <c:v>54</c:v>
                </c:pt>
                <c:pt idx="821">
                  <c:v>49</c:v>
                </c:pt>
                <c:pt idx="822">
                  <c:v>18</c:v>
                </c:pt>
                <c:pt idx="823">
                  <c:v>20</c:v>
                </c:pt>
                <c:pt idx="824">
                  <c:v>39</c:v>
                </c:pt>
                <c:pt idx="825">
                  <c:v>47</c:v>
                </c:pt>
                <c:pt idx="826">
                  <c:v>24</c:v>
                </c:pt>
                <c:pt idx="827">
                  <c:v>44</c:v>
                </c:pt>
                <c:pt idx="828">
                  <c:v>51</c:v>
                </c:pt>
                <c:pt idx="829">
                  <c:v>37</c:v>
                </c:pt>
                <c:pt idx="830">
                  <c:v>62</c:v>
                </c:pt>
                <c:pt idx="831">
                  <c:v>59</c:v>
                </c:pt>
                <c:pt idx="832">
                  <c:v>22</c:v>
                </c:pt>
                <c:pt idx="833">
                  <c:v>29</c:v>
                </c:pt>
                <c:pt idx="834">
                  <c:v>56</c:v>
                </c:pt>
                <c:pt idx="835">
                  <c:v>62</c:v>
                </c:pt>
                <c:pt idx="836">
                  <c:v>50</c:v>
                </c:pt>
                <c:pt idx="837">
                  <c:v>18</c:v>
                </c:pt>
                <c:pt idx="838">
                  <c:v>41</c:v>
                </c:pt>
                <c:pt idx="839">
                  <c:v>25</c:v>
                </c:pt>
                <c:pt idx="840">
                  <c:v>40</c:v>
                </c:pt>
                <c:pt idx="841">
                  <c:v>47</c:v>
                </c:pt>
                <c:pt idx="842">
                  <c:v>48</c:v>
                </c:pt>
                <c:pt idx="843">
                  <c:v>46</c:v>
                </c:pt>
                <c:pt idx="844">
                  <c:v>50</c:v>
                </c:pt>
                <c:pt idx="845">
                  <c:v>51</c:v>
                </c:pt>
                <c:pt idx="846">
                  <c:v>48</c:v>
                </c:pt>
                <c:pt idx="847">
                  <c:v>49</c:v>
                </c:pt>
                <c:pt idx="848">
                  <c:v>54</c:v>
                </c:pt>
                <c:pt idx="849">
                  <c:v>56</c:v>
                </c:pt>
                <c:pt idx="850">
                  <c:v>61</c:v>
                </c:pt>
                <c:pt idx="851">
                  <c:v>53</c:v>
                </c:pt>
                <c:pt idx="852">
                  <c:v>50</c:v>
                </c:pt>
                <c:pt idx="853">
                  <c:v>39</c:v>
                </c:pt>
                <c:pt idx="854">
                  <c:v>44</c:v>
                </c:pt>
                <c:pt idx="855">
                  <c:v>20</c:v>
                </c:pt>
                <c:pt idx="856">
                  <c:v>25</c:v>
                </c:pt>
                <c:pt idx="857">
                  <c:v>35</c:v>
                </c:pt>
                <c:pt idx="858">
                  <c:v>59</c:v>
                </c:pt>
                <c:pt idx="859">
                  <c:v>58</c:v>
                </c:pt>
                <c:pt idx="860">
                  <c:v>27</c:v>
                </c:pt>
                <c:pt idx="861">
                  <c:v>19</c:v>
                </c:pt>
                <c:pt idx="862">
                  <c:v>30</c:v>
                </c:pt>
                <c:pt idx="863">
                  <c:v>60</c:v>
                </c:pt>
                <c:pt idx="864">
                  <c:v>19</c:v>
                </c:pt>
                <c:pt idx="865">
                  <c:v>39</c:v>
                </c:pt>
                <c:pt idx="866">
                  <c:v>23</c:v>
                </c:pt>
                <c:pt idx="867">
                  <c:v>43</c:v>
                </c:pt>
                <c:pt idx="868">
                  <c:v>27</c:v>
                </c:pt>
                <c:pt idx="869">
                  <c:v>46</c:v>
                </c:pt>
                <c:pt idx="870">
                  <c:v>43</c:v>
                </c:pt>
                <c:pt idx="871">
                  <c:v>41</c:v>
                </c:pt>
                <c:pt idx="872">
                  <c:v>27</c:v>
                </c:pt>
                <c:pt idx="873">
                  <c:v>55</c:v>
                </c:pt>
                <c:pt idx="874">
                  <c:v>31</c:v>
                </c:pt>
                <c:pt idx="875">
                  <c:v>54</c:v>
                </c:pt>
                <c:pt idx="876">
                  <c:v>62</c:v>
                </c:pt>
                <c:pt idx="877">
                  <c:v>21</c:v>
                </c:pt>
                <c:pt idx="878">
                  <c:v>23</c:v>
                </c:pt>
                <c:pt idx="879">
                  <c:v>24</c:v>
                </c:pt>
                <c:pt idx="880">
                  <c:v>19</c:v>
                </c:pt>
                <c:pt idx="881">
                  <c:v>24</c:v>
                </c:pt>
                <c:pt idx="882">
                  <c:v>31</c:v>
                </c:pt>
                <c:pt idx="883">
                  <c:v>41</c:v>
                </c:pt>
                <c:pt idx="884">
                  <c:v>55</c:v>
                </c:pt>
                <c:pt idx="885">
                  <c:v>55</c:v>
                </c:pt>
                <c:pt idx="886">
                  <c:v>52</c:v>
                </c:pt>
                <c:pt idx="887">
                  <c:v>20</c:v>
                </c:pt>
                <c:pt idx="888">
                  <c:v>40</c:v>
                </c:pt>
                <c:pt idx="889">
                  <c:v>40</c:v>
                </c:pt>
                <c:pt idx="890">
                  <c:v>46</c:v>
                </c:pt>
                <c:pt idx="891">
                  <c:v>46</c:v>
                </c:pt>
                <c:pt idx="892">
                  <c:v>23</c:v>
                </c:pt>
                <c:pt idx="893">
                  <c:v>34</c:v>
                </c:pt>
                <c:pt idx="894">
                  <c:v>60</c:v>
                </c:pt>
                <c:pt idx="895">
                  <c:v>42</c:v>
                </c:pt>
                <c:pt idx="896">
                  <c:v>19</c:v>
                </c:pt>
                <c:pt idx="897">
                  <c:v>33</c:v>
                </c:pt>
                <c:pt idx="898">
                  <c:v>26</c:v>
                </c:pt>
                <c:pt idx="899">
                  <c:v>58</c:v>
                </c:pt>
                <c:pt idx="900">
                  <c:v>64</c:v>
                </c:pt>
                <c:pt idx="901">
                  <c:v>29</c:v>
                </c:pt>
                <c:pt idx="902">
                  <c:v>64</c:v>
                </c:pt>
                <c:pt idx="903">
                  <c:v>60</c:v>
                </c:pt>
                <c:pt idx="904">
                  <c:v>20</c:v>
                </c:pt>
                <c:pt idx="905">
                  <c:v>28</c:v>
                </c:pt>
                <c:pt idx="906">
                  <c:v>40</c:v>
                </c:pt>
                <c:pt idx="907">
                  <c:v>55</c:v>
                </c:pt>
                <c:pt idx="908">
                  <c:v>45</c:v>
                </c:pt>
                <c:pt idx="909">
                  <c:v>58</c:v>
                </c:pt>
                <c:pt idx="910">
                  <c:v>63</c:v>
                </c:pt>
                <c:pt idx="911">
                  <c:v>19</c:v>
                </c:pt>
                <c:pt idx="912">
                  <c:v>28</c:v>
                </c:pt>
                <c:pt idx="913">
                  <c:v>60</c:v>
                </c:pt>
                <c:pt idx="914">
                  <c:v>19</c:v>
                </c:pt>
                <c:pt idx="915">
                  <c:v>48</c:v>
                </c:pt>
                <c:pt idx="916">
                  <c:v>19</c:v>
                </c:pt>
                <c:pt idx="917">
                  <c:v>18</c:v>
                </c:pt>
                <c:pt idx="918">
                  <c:v>27</c:v>
                </c:pt>
                <c:pt idx="919">
                  <c:v>37</c:v>
                </c:pt>
                <c:pt idx="920">
                  <c:v>42</c:v>
                </c:pt>
                <c:pt idx="921">
                  <c:v>30</c:v>
                </c:pt>
                <c:pt idx="922">
                  <c:v>45</c:v>
                </c:pt>
                <c:pt idx="923">
                  <c:v>62</c:v>
                </c:pt>
                <c:pt idx="924">
                  <c:v>34</c:v>
                </c:pt>
                <c:pt idx="925">
                  <c:v>20</c:v>
                </c:pt>
                <c:pt idx="926">
                  <c:v>52</c:v>
                </c:pt>
                <c:pt idx="927">
                  <c:v>18</c:v>
                </c:pt>
                <c:pt idx="928">
                  <c:v>20</c:v>
                </c:pt>
                <c:pt idx="929">
                  <c:v>48</c:v>
                </c:pt>
                <c:pt idx="930">
                  <c:v>51</c:v>
                </c:pt>
                <c:pt idx="931">
                  <c:v>25</c:v>
                </c:pt>
                <c:pt idx="932">
                  <c:v>61</c:v>
                </c:pt>
                <c:pt idx="933">
                  <c:v>18</c:v>
                </c:pt>
                <c:pt idx="934">
                  <c:v>31</c:v>
                </c:pt>
                <c:pt idx="935">
                  <c:v>46</c:v>
                </c:pt>
                <c:pt idx="936">
                  <c:v>49</c:v>
                </c:pt>
                <c:pt idx="937">
                  <c:v>54</c:v>
                </c:pt>
                <c:pt idx="938">
                  <c:v>47</c:v>
                </c:pt>
                <c:pt idx="939">
                  <c:v>47</c:v>
                </c:pt>
                <c:pt idx="940">
                  <c:v>23</c:v>
                </c:pt>
                <c:pt idx="941">
                  <c:v>36</c:v>
                </c:pt>
                <c:pt idx="942">
                  <c:v>33</c:v>
                </c:pt>
                <c:pt idx="943">
                  <c:v>46</c:v>
                </c:pt>
                <c:pt idx="944">
                  <c:v>58</c:v>
                </c:pt>
                <c:pt idx="945">
                  <c:v>33</c:v>
                </c:pt>
                <c:pt idx="946">
                  <c:v>44</c:v>
                </c:pt>
                <c:pt idx="947">
                  <c:v>58</c:v>
                </c:pt>
                <c:pt idx="948">
                  <c:v>55</c:v>
                </c:pt>
                <c:pt idx="949">
                  <c:v>61</c:v>
                </c:pt>
                <c:pt idx="950">
                  <c:v>61</c:v>
                </c:pt>
                <c:pt idx="951">
                  <c:v>54</c:v>
                </c:pt>
                <c:pt idx="952">
                  <c:v>18</c:v>
                </c:pt>
                <c:pt idx="953">
                  <c:v>41</c:v>
                </c:pt>
                <c:pt idx="954">
                  <c:v>57</c:v>
                </c:pt>
                <c:pt idx="955">
                  <c:v>24</c:v>
                </c:pt>
                <c:pt idx="956">
                  <c:v>32</c:v>
                </c:pt>
                <c:pt idx="957">
                  <c:v>18</c:v>
                </c:pt>
                <c:pt idx="958">
                  <c:v>27</c:v>
                </c:pt>
                <c:pt idx="959">
                  <c:v>56</c:v>
                </c:pt>
                <c:pt idx="960">
                  <c:v>63</c:v>
                </c:pt>
                <c:pt idx="961">
                  <c:v>45</c:v>
                </c:pt>
                <c:pt idx="962">
                  <c:v>50</c:v>
                </c:pt>
                <c:pt idx="963">
                  <c:v>46</c:v>
                </c:pt>
                <c:pt idx="964">
                  <c:v>56</c:v>
                </c:pt>
                <c:pt idx="965">
                  <c:v>61</c:v>
                </c:pt>
                <c:pt idx="966">
                  <c:v>42</c:v>
                </c:pt>
                <c:pt idx="967">
                  <c:v>22</c:v>
                </c:pt>
                <c:pt idx="968">
                  <c:v>18</c:v>
                </c:pt>
                <c:pt idx="969">
                  <c:v>64</c:v>
                </c:pt>
                <c:pt idx="970">
                  <c:v>32</c:v>
                </c:pt>
                <c:pt idx="971">
                  <c:v>36</c:v>
                </c:pt>
                <c:pt idx="972">
                  <c:v>56</c:v>
                </c:pt>
                <c:pt idx="973">
                  <c:v>28</c:v>
                </c:pt>
                <c:pt idx="974">
                  <c:v>18</c:v>
                </c:pt>
                <c:pt idx="975">
                  <c:v>64</c:v>
                </c:pt>
                <c:pt idx="976">
                  <c:v>26</c:v>
                </c:pt>
                <c:pt idx="977">
                  <c:v>48</c:v>
                </c:pt>
                <c:pt idx="978">
                  <c:v>51</c:v>
                </c:pt>
                <c:pt idx="979">
                  <c:v>61</c:v>
                </c:pt>
                <c:pt idx="980">
                  <c:v>34</c:v>
                </c:pt>
                <c:pt idx="981">
                  <c:v>29</c:v>
                </c:pt>
                <c:pt idx="982">
                  <c:v>24</c:v>
                </c:pt>
                <c:pt idx="983">
                  <c:v>25</c:v>
                </c:pt>
                <c:pt idx="984">
                  <c:v>42</c:v>
                </c:pt>
                <c:pt idx="985">
                  <c:v>39</c:v>
                </c:pt>
                <c:pt idx="986">
                  <c:v>52</c:v>
                </c:pt>
                <c:pt idx="987">
                  <c:v>51</c:v>
                </c:pt>
                <c:pt idx="988">
                  <c:v>39</c:v>
                </c:pt>
                <c:pt idx="989">
                  <c:v>37</c:v>
                </c:pt>
                <c:pt idx="990">
                  <c:v>29</c:v>
                </c:pt>
                <c:pt idx="991">
                  <c:v>32</c:v>
                </c:pt>
                <c:pt idx="992">
                  <c:v>37</c:v>
                </c:pt>
                <c:pt idx="993">
                  <c:v>40</c:v>
                </c:pt>
                <c:pt idx="994">
                  <c:v>44</c:v>
                </c:pt>
                <c:pt idx="995">
                  <c:v>35</c:v>
                </c:pt>
                <c:pt idx="996">
                  <c:v>50</c:v>
                </c:pt>
                <c:pt idx="997">
                  <c:v>53</c:v>
                </c:pt>
                <c:pt idx="998">
                  <c:v>26</c:v>
                </c:pt>
                <c:pt idx="999">
                  <c:v>41</c:v>
                </c:pt>
                <c:pt idx="1000">
                  <c:v>51</c:v>
                </c:pt>
                <c:pt idx="1001">
                  <c:v>37</c:v>
                </c:pt>
                <c:pt idx="1002">
                  <c:v>34</c:v>
                </c:pt>
                <c:pt idx="1003">
                  <c:v>35</c:v>
                </c:pt>
                <c:pt idx="1004">
                  <c:v>41</c:v>
                </c:pt>
                <c:pt idx="1005">
                  <c:v>52</c:v>
                </c:pt>
                <c:pt idx="1006">
                  <c:v>57</c:v>
                </c:pt>
                <c:pt idx="1007">
                  <c:v>48</c:v>
                </c:pt>
                <c:pt idx="1008">
                  <c:v>35</c:v>
                </c:pt>
                <c:pt idx="1009">
                  <c:v>44</c:v>
                </c:pt>
                <c:pt idx="1010">
                  <c:v>39</c:v>
                </c:pt>
                <c:pt idx="1011">
                  <c:v>58</c:v>
                </c:pt>
                <c:pt idx="1012">
                  <c:v>19</c:v>
                </c:pt>
                <c:pt idx="1013">
                  <c:v>43</c:v>
                </c:pt>
                <c:pt idx="1014">
                  <c:v>29</c:v>
                </c:pt>
                <c:pt idx="1015">
                  <c:v>36</c:v>
                </c:pt>
                <c:pt idx="1016">
                  <c:v>56</c:v>
                </c:pt>
                <c:pt idx="1017">
                  <c:v>25</c:v>
                </c:pt>
                <c:pt idx="1018">
                  <c:v>36</c:v>
                </c:pt>
                <c:pt idx="1019">
                  <c:v>52</c:v>
                </c:pt>
                <c:pt idx="1020">
                  <c:v>52</c:v>
                </c:pt>
                <c:pt idx="1021">
                  <c:v>64</c:v>
                </c:pt>
                <c:pt idx="1022">
                  <c:v>22</c:v>
                </c:pt>
                <c:pt idx="1023">
                  <c:v>43</c:v>
                </c:pt>
                <c:pt idx="1024">
                  <c:v>21</c:v>
                </c:pt>
                <c:pt idx="1025">
                  <c:v>46</c:v>
                </c:pt>
                <c:pt idx="1026">
                  <c:v>34</c:v>
                </c:pt>
                <c:pt idx="1027">
                  <c:v>42</c:v>
                </c:pt>
                <c:pt idx="1028">
                  <c:v>58</c:v>
                </c:pt>
                <c:pt idx="1029">
                  <c:v>19</c:v>
                </c:pt>
                <c:pt idx="1030">
                  <c:v>49</c:v>
                </c:pt>
                <c:pt idx="1031">
                  <c:v>22</c:v>
                </c:pt>
                <c:pt idx="1032">
                  <c:v>27</c:v>
                </c:pt>
                <c:pt idx="1033">
                  <c:v>38</c:v>
                </c:pt>
                <c:pt idx="1034">
                  <c:v>59</c:v>
                </c:pt>
                <c:pt idx="1035">
                  <c:v>23</c:v>
                </c:pt>
                <c:pt idx="1036">
                  <c:v>41</c:v>
                </c:pt>
                <c:pt idx="1037">
                  <c:v>21</c:v>
                </c:pt>
                <c:pt idx="1038">
                  <c:v>19</c:v>
                </c:pt>
                <c:pt idx="1039">
                  <c:v>23</c:v>
                </c:pt>
                <c:pt idx="1040">
                  <c:v>43</c:v>
                </c:pt>
                <c:pt idx="1041">
                  <c:v>51</c:v>
                </c:pt>
                <c:pt idx="1042">
                  <c:v>60</c:v>
                </c:pt>
                <c:pt idx="1043">
                  <c:v>19</c:v>
                </c:pt>
                <c:pt idx="1044">
                  <c:v>18</c:v>
                </c:pt>
                <c:pt idx="1045">
                  <c:v>23</c:v>
                </c:pt>
                <c:pt idx="1046">
                  <c:v>32</c:v>
                </c:pt>
                <c:pt idx="1047">
                  <c:v>59</c:v>
                </c:pt>
                <c:pt idx="1048">
                  <c:v>63</c:v>
                </c:pt>
                <c:pt idx="1049">
                  <c:v>55</c:v>
                </c:pt>
                <c:pt idx="1050">
                  <c:v>24</c:v>
                </c:pt>
                <c:pt idx="1051">
                  <c:v>55</c:v>
                </c:pt>
                <c:pt idx="1052">
                  <c:v>33</c:v>
                </c:pt>
                <c:pt idx="1053">
                  <c:v>22</c:v>
                </c:pt>
                <c:pt idx="1054">
                  <c:v>45</c:v>
                </c:pt>
                <c:pt idx="1055">
                  <c:v>39</c:v>
                </c:pt>
                <c:pt idx="1056">
                  <c:v>43</c:v>
                </c:pt>
                <c:pt idx="1057">
                  <c:v>20</c:v>
                </c:pt>
                <c:pt idx="1058">
                  <c:v>19</c:v>
                </c:pt>
                <c:pt idx="1059">
                  <c:v>26</c:v>
                </c:pt>
                <c:pt idx="1060">
                  <c:v>28</c:v>
                </c:pt>
                <c:pt idx="1061">
                  <c:v>44</c:v>
                </c:pt>
                <c:pt idx="1062">
                  <c:v>29</c:v>
                </c:pt>
                <c:pt idx="1063">
                  <c:v>19</c:v>
                </c:pt>
                <c:pt idx="1064">
                  <c:v>29</c:v>
                </c:pt>
                <c:pt idx="1065">
                  <c:v>46</c:v>
                </c:pt>
                <c:pt idx="1066">
                  <c:v>33</c:v>
                </c:pt>
                <c:pt idx="1067">
                  <c:v>25</c:v>
                </c:pt>
                <c:pt idx="1068">
                  <c:v>47</c:v>
                </c:pt>
                <c:pt idx="1069">
                  <c:v>48</c:v>
                </c:pt>
                <c:pt idx="1070">
                  <c:v>53</c:v>
                </c:pt>
                <c:pt idx="1071">
                  <c:v>55</c:v>
                </c:pt>
                <c:pt idx="1072">
                  <c:v>59</c:v>
                </c:pt>
                <c:pt idx="1073">
                  <c:v>20</c:v>
                </c:pt>
                <c:pt idx="1074">
                  <c:v>43</c:v>
                </c:pt>
                <c:pt idx="1075">
                  <c:v>58</c:v>
                </c:pt>
                <c:pt idx="1076">
                  <c:v>43</c:v>
                </c:pt>
                <c:pt idx="1077">
                  <c:v>33</c:v>
                </c:pt>
                <c:pt idx="1078">
                  <c:v>33</c:v>
                </c:pt>
                <c:pt idx="1079">
                  <c:v>41</c:v>
                </c:pt>
                <c:pt idx="1080">
                  <c:v>42</c:v>
                </c:pt>
                <c:pt idx="1081">
                  <c:v>56</c:v>
                </c:pt>
                <c:pt idx="1082">
                  <c:v>34</c:v>
                </c:pt>
                <c:pt idx="1083">
                  <c:v>35</c:v>
                </c:pt>
                <c:pt idx="1084">
                  <c:v>40</c:v>
                </c:pt>
                <c:pt idx="1085">
                  <c:v>45</c:v>
                </c:pt>
                <c:pt idx="1086">
                  <c:v>46</c:v>
                </c:pt>
                <c:pt idx="1087">
                  <c:v>54</c:v>
                </c:pt>
                <c:pt idx="1088">
                  <c:v>59</c:v>
                </c:pt>
                <c:pt idx="1089">
                  <c:v>19</c:v>
                </c:pt>
                <c:pt idx="1090">
                  <c:v>64</c:v>
                </c:pt>
                <c:pt idx="1091">
                  <c:v>35</c:v>
                </c:pt>
                <c:pt idx="1092">
                  <c:v>61</c:v>
                </c:pt>
                <c:pt idx="1093">
                  <c:v>61</c:v>
                </c:pt>
                <c:pt idx="1094">
                  <c:v>48</c:v>
                </c:pt>
                <c:pt idx="1095">
                  <c:v>42</c:v>
                </c:pt>
                <c:pt idx="1096">
                  <c:v>51</c:v>
                </c:pt>
                <c:pt idx="1097">
                  <c:v>64</c:v>
                </c:pt>
                <c:pt idx="1098">
                  <c:v>47</c:v>
                </c:pt>
                <c:pt idx="1099">
                  <c:v>41</c:v>
                </c:pt>
                <c:pt idx="1100">
                  <c:v>58</c:v>
                </c:pt>
                <c:pt idx="1101">
                  <c:v>47</c:v>
                </c:pt>
                <c:pt idx="1102">
                  <c:v>53</c:v>
                </c:pt>
                <c:pt idx="1103">
                  <c:v>56</c:v>
                </c:pt>
                <c:pt idx="1104">
                  <c:v>61</c:v>
                </c:pt>
                <c:pt idx="1105">
                  <c:v>37</c:v>
                </c:pt>
                <c:pt idx="1106">
                  <c:v>47</c:v>
                </c:pt>
                <c:pt idx="1107">
                  <c:v>19</c:v>
                </c:pt>
                <c:pt idx="1108">
                  <c:v>47</c:v>
                </c:pt>
                <c:pt idx="1109">
                  <c:v>50</c:v>
                </c:pt>
                <c:pt idx="1110">
                  <c:v>33</c:v>
                </c:pt>
                <c:pt idx="1111">
                  <c:v>45</c:v>
                </c:pt>
                <c:pt idx="1112">
                  <c:v>63</c:v>
                </c:pt>
                <c:pt idx="1113">
                  <c:v>61</c:v>
                </c:pt>
                <c:pt idx="1114">
                  <c:v>21</c:v>
                </c:pt>
                <c:pt idx="1115">
                  <c:v>25</c:v>
                </c:pt>
                <c:pt idx="1116">
                  <c:v>51</c:v>
                </c:pt>
                <c:pt idx="1117">
                  <c:v>61</c:v>
                </c:pt>
                <c:pt idx="1118">
                  <c:v>58</c:v>
                </c:pt>
                <c:pt idx="1119">
                  <c:v>44</c:v>
                </c:pt>
                <c:pt idx="1120">
                  <c:v>45</c:v>
                </c:pt>
                <c:pt idx="1121">
                  <c:v>59</c:v>
                </c:pt>
                <c:pt idx="1122">
                  <c:v>19</c:v>
                </c:pt>
                <c:pt idx="1123">
                  <c:v>41</c:v>
                </c:pt>
                <c:pt idx="1124">
                  <c:v>48</c:v>
                </c:pt>
                <c:pt idx="1125">
                  <c:v>51</c:v>
                </c:pt>
                <c:pt idx="1126">
                  <c:v>36</c:v>
                </c:pt>
                <c:pt idx="1127">
                  <c:v>53</c:v>
                </c:pt>
                <c:pt idx="1128">
                  <c:v>49</c:v>
                </c:pt>
                <c:pt idx="1129">
                  <c:v>47</c:v>
                </c:pt>
                <c:pt idx="1130">
                  <c:v>51</c:v>
                </c:pt>
                <c:pt idx="1131">
                  <c:v>48</c:v>
                </c:pt>
                <c:pt idx="1132">
                  <c:v>52</c:v>
                </c:pt>
                <c:pt idx="1133">
                  <c:v>30</c:v>
                </c:pt>
                <c:pt idx="1134">
                  <c:v>41</c:v>
                </c:pt>
                <c:pt idx="1135">
                  <c:v>63</c:v>
                </c:pt>
                <c:pt idx="1136">
                  <c:v>24</c:v>
                </c:pt>
                <c:pt idx="1137">
                  <c:v>52</c:v>
                </c:pt>
                <c:pt idx="1138">
                  <c:v>21</c:v>
                </c:pt>
                <c:pt idx="1139">
                  <c:v>18</c:v>
                </c:pt>
                <c:pt idx="1140">
                  <c:v>49</c:v>
                </c:pt>
                <c:pt idx="1141">
                  <c:v>63</c:v>
                </c:pt>
                <c:pt idx="1142">
                  <c:v>21</c:v>
                </c:pt>
                <c:pt idx="1143">
                  <c:v>62</c:v>
                </c:pt>
                <c:pt idx="1144">
                  <c:v>53</c:v>
                </c:pt>
                <c:pt idx="1145">
                  <c:v>24</c:v>
                </c:pt>
                <c:pt idx="1146">
                  <c:v>28</c:v>
                </c:pt>
                <c:pt idx="1147">
                  <c:v>29</c:v>
                </c:pt>
                <c:pt idx="1148">
                  <c:v>44</c:v>
                </c:pt>
                <c:pt idx="1149">
                  <c:v>60</c:v>
                </c:pt>
                <c:pt idx="1150">
                  <c:v>18</c:v>
                </c:pt>
                <c:pt idx="1151">
                  <c:v>64</c:v>
                </c:pt>
                <c:pt idx="1152">
                  <c:v>51</c:v>
                </c:pt>
                <c:pt idx="1153">
                  <c:v>51</c:v>
                </c:pt>
                <c:pt idx="1154">
                  <c:v>50</c:v>
                </c:pt>
                <c:pt idx="1155">
                  <c:v>22</c:v>
                </c:pt>
                <c:pt idx="1156">
                  <c:v>37</c:v>
                </c:pt>
                <c:pt idx="1157">
                  <c:v>28</c:v>
                </c:pt>
                <c:pt idx="1158">
                  <c:v>23</c:v>
                </c:pt>
                <c:pt idx="1159">
                  <c:v>55</c:v>
                </c:pt>
                <c:pt idx="1160">
                  <c:v>59</c:v>
                </c:pt>
                <c:pt idx="1161">
                  <c:v>32</c:v>
                </c:pt>
                <c:pt idx="1162">
                  <c:v>42</c:v>
                </c:pt>
                <c:pt idx="1163">
                  <c:v>18</c:v>
                </c:pt>
                <c:pt idx="1164">
                  <c:v>18</c:v>
                </c:pt>
                <c:pt idx="1165">
                  <c:v>29</c:v>
                </c:pt>
                <c:pt idx="1166">
                  <c:v>48</c:v>
                </c:pt>
                <c:pt idx="1167">
                  <c:v>32</c:v>
                </c:pt>
                <c:pt idx="1168">
                  <c:v>62</c:v>
                </c:pt>
                <c:pt idx="1169">
                  <c:v>59</c:v>
                </c:pt>
                <c:pt idx="1170">
                  <c:v>19</c:v>
                </c:pt>
                <c:pt idx="1171">
                  <c:v>30</c:v>
                </c:pt>
                <c:pt idx="1172">
                  <c:v>49</c:v>
                </c:pt>
                <c:pt idx="1173">
                  <c:v>53</c:v>
                </c:pt>
                <c:pt idx="1174">
                  <c:v>52</c:v>
                </c:pt>
                <c:pt idx="1175">
                  <c:v>19</c:v>
                </c:pt>
                <c:pt idx="1176">
                  <c:v>55</c:v>
                </c:pt>
                <c:pt idx="1177">
                  <c:v>38</c:v>
                </c:pt>
                <c:pt idx="1178">
                  <c:v>30</c:v>
                </c:pt>
                <c:pt idx="1179">
                  <c:v>42</c:v>
                </c:pt>
                <c:pt idx="1180">
                  <c:v>19</c:v>
                </c:pt>
                <c:pt idx="1181">
                  <c:v>64</c:v>
                </c:pt>
                <c:pt idx="1182">
                  <c:v>55</c:v>
                </c:pt>
                <c:pt idx="1183">
                  <c:v>34</c:v>
                </c:pt>
                <c:pt idx="1184">
                  <c:v>58</c:v>
                </c:pt>
                <c:pt idx="1185">
                  <c:v>43</c:v>
                </c:pt>
                <c:pt idx="1186">
                  <c:v>51</c:v>
                </c:pt>
                <c:pt idx="1187">
                  <c:v>44</c:v>
                </c:pt>
                <c:pt idx="1188">
                  <c:v>19</c:v>
                </c:pt>
                <c:pt idx="1189">
                  <c:v>26</c:v>
                </c:pt>
                <c:pt idx="1190">
                  <c:v>62</c:v>
                </c:pt>
                <c:pt idx="1191">
                  <c:v>35</c:v>
                </c:pt>
                <c:pt idx="1192">
                  <c:v>32</c:v>
                </c:pt>
                <c:pt idx="1193">
                  <c:v>28</c:v>
                </c:pt>
                <c:pt idx="1194">
                  <c:v>31</c:v>
                </c:pt>
                <c:pt idx="1195">
                  <c:v>18</c:v>
                </c:pt>
                <c:pt idx="1196">
                  <c:v>46</c:v>
                </c:pt>
                <c:pt idx="1197">
                  <c:v>18</c:v>
                </c:pt>
                <c:pt idx="1198">
                  <c:v>64</c:v>
                </c:pt>
                <c:pt idx="1199">
                  <c:v>18</c:v>
                </c:pt>
                <c:pt idx="1200">
                  <c:v>52</c:v>
                </c:pt>
                <c:pt idx="1201">
                  <c:v>61</c:v>
                </c:pt>
                <c:pt idx="1202">
                  <c:v>37</c:v>
                </c:pt>
                <c:pt idx="1203">
                  <c:v>38</c:v>
                </c:pt>
                <c:pt idx="1204">
                  <c:v>35</c:v>
                </c:pt>
                <c:pt idx="1205">
                  <c:v>52</c:v>
                </c:pt>
                <c:pt idx="1206">
                  <c:v>62</c:v>
                </c:pt>
                <c:pt idx="1207">
                  <c:v>30</c:v>
                </c:pt>
                <c:pt idx="1208">
                  <c:v>33</c:v>
                </c:pt>
                <c:pt idx="1209">
                  <c:v>29</c:v>
                </c:pt>
                <c:pt idx="1210">
                  <c:v>47</c:v>
                </c:pt>
                <c:pt idx="1211">
                  <c:v>44</c:v>
                </c:pt>
                <c:pt idx="1212">
                  <c:v>58</c:v>
                </c:pt>
                <c:pt idx="1213">
                  <c:v>64</c:v>
                </c:pt>
                <c:pt idx="1214">
                  <c:v>30</c:v>
                </c:pt>
                <c:pt idx="1215">
                  <c:v>18</c:v>
                </c:pt>
                <c:pt idx="1216">
                  <c:v>18</c:v>
                </c:pt>
                <c:pt idx="1217">
                  <c:v>62</c:v>
                </c:pt>
                <c:pt idx="1218">
                  <c:v>64</c:v>
                </c:pt>
                <c:pt idx="1219">
                  <c:v>62</c:v>
                </c:pt>
                <c:pt idx="1220">
                  <c:v>23</c:v>
                </c:pt>
                <c:pt idx="1221">
                  <c:v>20</c:v>
                </c:pt>
                <c:pt idx="1222">
                  <c:v>46</c:v>
                </c:pt>
                <c:pt idx="1223">
                  <c:v>49</c:v>
                </c:pt>
                <c:pt idx="1224">
                  <c:v>24</c:v>
                </c:pt>
                <c:pt idx="1225">
                  <c:v>31</c:v>
                </c:pt>
                <c:pt idx="1226">
                  <c:v>22</c:v>
                </c:pt>
                <c:pt idx="1227">
                  <c:v>51</c:v>
                </c:pt>
                <c:pt idx="1228">
                  <c:v>53</c:v>
                </c:pt>
                <c:pt idx="1229">
                  <c:v>56</c:v>
                </c:pt>
                <c:pt idx="1230">
                  <c:v>27</c:v>
                </c:pt>
                <c:pt idx="1231">
                  <c:v>19</c:v>
                </c:pt>
                <c:pt idx="1232">
                  <c:v>51</c:v>
                </c:pt>
                <c:pt idx="1233">
                  <c:v>64</c:v>
                </c:pt>
                <c:pt idx="1234">
                  <c:v>35</c:v>
                </c:pt>
                <c:pt idx="1235">
                  <c:v>63</c:v>
                </c:pt>
                <c:pt idx="1236">
                  <c:v>31</c:v>
                </c:pt>
                <c:pt idx="1237">
                  <c:v>35</c:v>
                </c:pt>
                <c:pt idx="1238">
                  <c:v>45</c:v>
                </c:pt>
                <c:pt idx="1239">
                  <c:v>18</c:v>
                </c:pt>
                <c:pt idx="1240">
                  <c:v>33</c:v>
                </c:pt>
                <c:pt idx="1241">
                  <c:v>62</c:v>
                </c:pt>
                <c:pt idx="1242">
                  <c:v>45</c:v>
                </c:pt>
                <c:pt idx="1243">
                  <c:v>55</c:v>
                </c:pt>
                <c:pt idx="1244">
                  <c:v>48</c:v>
                </c:pt>
                <c:pt idx="1245">
                  <c:v>24</c:v>
                </c:pt>
                <c:pt idx="1246">
                  <c:v>18</c:v>
                </c:pt>
                <c:pt idx="1247">
                  <c:v>26</c:v>
                </c:pt>
                <c:pt idx="1248">
                  <c:v>24</c:v>
                </c:pt>
                <c:pt idx="1249">
                  <c:v>31</c:v>
                </c:pt>
                <c:pt idx="1250">
                  <c:v>32</c:v>
                </c:pt>
                <c:pt idx="1251">
                  <c:v>18</c:v>
                </c:pt>
                <c:pt idx="1252">
                  <c:v>41</c:v>
                </c:pt>
                <c:pt idx="1253">
                  <c:v>18</c:v>
                </c:pt>
                <c:pt idx="1254">
                  <c:v>57</c:v>
                </c:pt>
                <c:pt idx="1255">
                  <c:v>57</c:v>
                </c:pt>
                <c:pt idx="1256">
                  <c:v>42</c:v>
                </c:pt>
                <c:pt idx="1257">
                  <c:v>30</c:v>
                </c:pt>
                <c:pt idx="1258">
                  <c:v>46</c:v>
                </c:pt>
                <c:pt idx="1259">
                  <c:v>61</c:v>
                </c:pt>
                <c:pt idx="1260">
                  <c:v>20</c:v>
                </c:pt>
                <c:pt idx="1261">
                  <c:v>64</c:v>
                </c:pt>
                <c:pt idx="1262">
                  <c:v>19</c:v>
                </c:pt>
                <c:pt idx="1263">
                  <c:v>26</c:v>
                </c:pt>
                <c:pt idx="1264">
                  <c:v>38</c:v>
                </c:pt>
                <c:pt idx="1265">
                  <c:v>63</c:v>
                </c:pt>
                <c:pt idx="1266">
                  <c:v>19</c:v>
                </c:pt>
                <c:pt idx="1267">
                  <c:v>48</c:v>
                </c:pt>
                <c:pt idx="1268">
                  <c:v>51</c:v>
                </c:pt>
                <c:pt idx="1269">
                  <c:v>55</c:v>
                </c:pt>
                <c:pt idx="1270">
                  <c:v>60</c:v>
                </c:pt>
                <c:pt idx="1271">
                  <c:v>57</c:v>
                </c:pt>
                <c:pt idx="1272">
                  <c:v>57</c:v>
                </c:pt>
                <c:pt idx="1273">
                  <c:v>32</c:v>
                </c:pt>
                <c:pt idx="1274">
                  <c:v>18</c:v>
                </c:pt>
                <c:pt idx="1275">
                  <c:v>59</c:v>
                </c:pt>
                <c:pt idx="1276">
                  <c:v>18</c:v>
                </c:pt>
                <c:pt idx="1277">
                  <c:v>20</c:v>
                </c:pt>
                <c:pt idx="1278">
                  <c:v>28</c:v>
                </c:pt>
                <c:pt idx="1279">
                  <c:v>37</c:v>
                </c:pt>
                <c:pt idx="1280">
                  <c:v>42</c:v>
                </c:pt>
                <c:pt idx="1281">
                  <c:v>50</c:v>
                </c:pt>
                <c:pt idx="1282">
                  <c:v>63</c:v>
                </c:pt>
                <c:pt idx="1283">
                  <c:v>25</c:v>
                </c:pt>
                <c:pt idx="1284">
                  <c:v>40</c:v>
                </c:pt>
                <c:pt idx="1285">
                  <c:v>53</c:v>
                </c:pt>
                <c:pt idx="1286">
                  <c:v>49</c:v>
                </c:pt>
                <c:pt idx="1287">
                  <c:v>40</c:v>
                </c:pt>
                <c:pt idx="1288">
                  <c:v>39</c:v>
                </c:pt>
                <c:pt idx="1289">
                  <c:v>52</c:v>
                </c:pt>
                <c:pt idx="1290">
                  <c:v>23</c:v>
                </c:pt>
                <c:pt idx="1291">
                  <c:v>56</c:v>
                </c:pt>
                <c:pt idx="1292">
                  <c:v>25</c:v>
                </c:pt>
                <c:pt idx="1293">
                  <c:v>34</c:v>
                </c:pt>
                <c:pt idx="1294">
                  <c:v>57</c:v>
                </c:pt>
                <c:pt idx="1295">
                  <c:v>18</c:v>
                </c:pt>
                <c:pt idx="1296">
                  <c:v>26</c:v>
                </c:pt>
                <c:pt idx="1297">
                  <c:v>33</c:v>
                </c:pt>
                <c:pt idx="1298">
                  <c:v>33</c:v>
                </c:pt>
                <c:pt idx="1299">
                  <c:v>39</c:v>
                </c:pt>
                <c:pt idx="1300">
                  <c:v>54</c:v>
                </c:pt>
                <c:pt idx="1301">
                  <c:v>49</c:v>
                </c:pt>
                <c:pt idx="1302">
                  <c:v>23</c:v>
                </c:pt>
                <c:pt idx="1303">
                  <c:v>34</c:v>
                </c:pt>
                <c:pt idx="1304">
                  <c:v>51</c:v>
                </c:pt>
                <c:pt idx="1305">
                  <c:v>33</c:v>
                </c:pt>
                <c:pt idx="1306">
                  <c:v>18</c:v>
                </c:pt>
                <c:pt idx="1307">
                  <c:v>30</c:v>
                </c:pt>
                <c:pt idx="1308">
                  <c:v>35</c:v>
                </c:pt>
                <c:pt idx="1309">
                  <c:v>61</c:v>
                </c:pt>
                <c:pt idx="1310">
                  <c:v>57</c:v>
                </c:pt>
                <c:pt idx="1311">
                  <c:v>46</c:v>
                </c:pt>
                <c:pt idx="1312">
                  <c:v>44</c:v>
                </c:pt>
                <c:pt idx="1313">
                  <c:v>61</c:v>
                </c:pt>
                <c:pt idx="1314">
                  <c:v>32</c:v>
                </c:pt>
                <c:pt idx="1315">
                  <c:v>30</c:v>
                </c:pt>
                <c:pt idx="1316">
                  <c:v>52</c:v>
                </c:pt>
                <c:pt idx="1317">
                  <c:v>40</c:v>
                </c:pt>
                <c:pt idx="1318">
                  <c:v>50</c:v>
                </c:pt>
                <c:pt idx="1319">
                  <c:v>50</c:v>
                </c:pt>
                <c:pt idx="1320">
                  <c:v>19</c:v>
                </c:pt>
                <c:pt idx="1321">
                  <c:v>47</c:v>
                </c:pt>
                <c:pt idx="1322">
                  <c:v>39</c:v>
                </c:pt>
                <c:pt idx="1323">
                  <c:v>27</c:v>
                </c:pt>
                <c:pt idx="1324">
                  <c:v>50</c:v>
                </c:pt>
                <c:pt idx="1325">
                  <c:v>43</c:v>
                </c:pt>
                <c:pt idx="1326">
                  <c:v>26</c:v>
                </c:pt>
                <c:pt idx="1327">
                  <c:v>32</c:v>
                </c:pt>
                <c:pt idx="1328">
                  <c:v>37</c:v>
                </c:pt>
                <c:pt idx="1329">
                  <c:v>54</c:v>
                </c:pt>
                <c:pt idx="1330">
                  <c:v>52</c:v>
                </c:pt>
                <c:pt idx="1331">
                  <c:v>54</c:v>
                </c:pt>
                <c:pt idx="1332">
                  <c:v>47</c:v>
                </c:pt>
                <c:pt idx="1333">
                  <c:v>37</c:v>
                </c:pt>
                <c:pt idx="1334">
                  <c:v>52</c:v>
                </c:pt>
                <c:pt idx="1335">
                  <c:v>23</c:v>
                </c:pt>
                <c:pt idx="1336">
                  <c:v>22</c:v>
                </c:pt>
                <c:pt idx="1337">
                  <c:v>18</c:v>
                </c:pt>
              </c:numCache>
            </c:numRef>
          </c:xVal>
          <c:yVal>
            <c:numRef>
              <c:f>'insurance-correl analyst'!$B$2:$B$1339</c:f>
              <c:numCache>
                <c:formatCode>0.0</c:formatCode>
                <c:ptCount val="1338"/>
                <c:pt idx="0">
                  <c:v>16.815000000000001</c:v>
                </c:pt>
                <c:pt idx="1">
                  <c:v>16.815000000000001</c:v>
                </c:pt>
                <c:pt idx="2">
                  <c:v>16.815000000000001</c:v>
                </c:pt>
                <c:pt idx="3">
                  <c:v>16.815000000000001</c:v>
                </c:pt>
                <c:pt idx="4">
                  <c:v>17.195</c:v>
                </c:pt>
                <c:pt idx="5">
                  <c:v>17.195</c:v>
                </c:pt>
                <c:pt idx="6">
                  <c:v>17.29</c:v>
                </c:pt>
                <c:pt idx="7">
                  <c:v>17.29</c:v>
                </c:pt>
                <c:pt idx="8">
                  <c:v>17.399999999999999</c:v>
                </c:pt>
                <c:pt idx="9">
                  <c:v>17.48</c:v>
                </c:pt>
                <c:pt idx="10">
                  <c:v>17.670000000000002</c:v>
                </c:pt>
                <c:pt idx="11">
                  <c:v>17.86</c:v>
                </c:pt>
                <c:pt idx="12">
                  <c:v>17.954999999999998</c:v>
                </c:pt>
                <c:pt idx="13">
                  <c:v>17.954999999999998</c:v>
                </c:pt>
                <c:pt idx="14">
                  <c:v>18.3</c:v>
                </c:pt>
                <c:pt idx="15">
                  <c:v>18.335000000000001</c:v>
                </c:pt>
                <c:pt idx="16">
                  <c:v>18.335000000000001</c:v>
                </c:pt>
                <c:pt idx="17">
                  <c:v>18.335000000000001</c:v>
                </c:pt>
                <c:pt idx="18">
                  <c:v>18.335000000000001</c:v>
                </c:pt>
                <c:pt idx="19">
                  <c:v>18.335000000000001</c:v>
                </c:pt>
                <c:pt idx="20">
                  <c:v>18.335000000000001</c:v>
                </c:pt>
                <c:pt idx="21">
                  <c:v>18.335000000000001</c:v>
                </c:pt>
                <c:pt idx="22">
                  <c:v>18.5</c:v>
                </c:pt>
                <c:pt idx="23">
                  <c:v>18.600000000000001</c:v>
                </c:pt>
                <c:pt idx="24">
                  <c:v>18.715</c:v>
                </c:pt>
                <c:pt idx="25">
                  <c:v>18.715</c:v>
                </c:pt>
                <c:pt idx="26">
                  <c:v>18.905000000000001</c:v>
                </c:pt>
                <c:pt idx="27">
                  <c:v>19</c:v>
                </c:pt>
                <c:pt idx="28">
                  <c:v>19.094999999999999</c:v>
                </c:pt>
                <c:pt idx="29">
                  <c:v>19.094999999999999</c:v>
                </c:pt>
                <c:pt idx="30">
                  <c:v>19.190000000000001</c:v>
                </c:pt>
                <c:pt idx="31">
                  <c:v>19.475000000000001</c:v>
                </c:pt>
                <c:pt idx="32">
                  <c:v>19.475000000000001</c:v>
                </c:pt>
                <c:pt idx="33">
                  <c:v>19.57</c:v>
                </c:pt>
                <c:pt idx="34">
                  <c:v>19.8</c:v>
                </c:pt>
                <c:pt idx="35">
                  <c:v>19.8</c:v>
                </c:pt>
                <c:pt idx="36">
                  <c:v>19.855</c:v>
                </c:pt>
                <c:pt idx="37">
                  <c:v>19.855</c:v>
                </c:pt>
                <c:pt idx="38">
                  <c:v>19.855</c:v>
                </c:pt>
                <c:pt idx="39">
                  <c:v>19.855</c:v>
                </c:pt>
                <c:pt idx="40">
                  <c:v>19.95</c:v>
                </c:pt>
                <c:pt idx="41">
                  <c:v>19.95</c:v>
                </c:pt>
                <c:pt idx="42">
                  <c:v>19.95</c:v>
                </c:pt>
                <c:pt idx="43">
                  <c:v>19.95</c:v>
                </c:pt>
                <c:pt idx="44">
                  <c:v>20.045000000000002</c:v>
                </c:pt>
                <c:pt idx="45">
                  <c:v>20.045000000000002</c:v>
                </c:pt>
                <c:pt idx="46">
                  <c:v>20.045000000000002</c:v>
                </c:pt>
                <c:pt idx="47">
                  <c:v>20.045000000000002</c:v>
                </c:pt>
                <c:pt idx="48">
                  <c:v>20.100000000000001</c:v>
                </c:pt>
                <c:pt idx="49">
                  <c:v>20.13</c:v>
                </c:pt>
                <c:pt idx="50">
                  <c:v>20.234999999999999</c:v>
                </c:pt>
                <c:pt idx="51">
                  <c:v>20.234999999999999</c:v>
                </c:pt>
                <c:pt idx="52">
                  <c:v>20.234999999999999</c:v>
                </c:pt>
                <c:pt idx="53">
                  <c:v>20.234999999999999</c:v>
                </c:pt>
                <c:pt idx="54">
                  <c:v>20.234999999999999</c:v>
                </c:pt>
                <c:pt idx="55">
                  <c:v>20.234999999999999</c:v>
                </c:pt>
                <c:pt idx="56">
                  <c:v>20.234999999999999</c:v>
                </c:pt>
                <c:pt idx="57">
                  <c:v>20.234999999999999</c:v>
                </c:pt>
                <c:pt idx="58">
                  <c:v>20.234999999999999</c:v>
                </c:pt>
                <c:pt idx="59">
                  <c:v>20.3</c:v>
                </c:pt>
                <c:pt idx="60">
                  <c:v>20.350000000000001</c:v>
                </c:pt>
                <c:pt idx="61">
                  <c:v>20.399999999999999</c:v>
                </c:pt>
                <c:pt idx="62">
                  <c:v>20.52</c:v>
                </c:pt>
                <c:pt idx="63">
                  <c:v>20.52</c:v>
                </c:pt>
                <c:pt idx="64">
                  <c:v>20.6</c:v>
                </c:pt>
                <c:pt idx="65">
                  <c:v>20.6</c:v>
                </c:pt>
                <c:pt idx="66">
                  <c:v>20.7</c:v>
                </c:pt>
                <c:pt idx="67">
                  <c:v>20.79</c:v>
                </c:pt>
                <c:pt idx="68">
                  <c:v>20.8</c:v>
                </c:pt>
                <c:pt idx="69">
                  <c:v>20.9</c:v>
                </c:pt>
                <c:pt idx="70">
                  <c:v>21.01</c:v>
                </c:pt>
                <c:pt idx="71">
                  <c:v>21.09</c:v>
                </c:pt>
                <c:pt idx="72">
                  <c:v>21.12</c:v>
                </c:pt>
                <c:pt idx="73">
                  <c:v>21.28</c:v>
                </c:pt>
                <c:pt idx="74">
                  <c:v>21.3</c:v>
                </c:pt>
                <c:pt idx="75">
                  <c:v>21.375</c:v>
                </c:pt>
                <c:pt idx="76">
                  <c:v>21.375</c:v>
                </c:pt>
                <c:pt idx="77">
                  <c:v>21.375</c:v>
                </c:pt>
                <c:pt idx="78">
                  <c:v>21.375</c:v>
                </c:pt>
                <c:pt idx="79">
                  <c:v>21.4</c:v>
                </c:pt>
                <c:pt idx="80">
                  <c:v>21.4</c:v>
                </c:pt>
                <c:pt idx="81">
                  <c:v>21.47</c:v>
                </c:pt>
                <c:pt idx="82">
                  <c:v>21.47</c:v>
                </c:pt>
                <c:pt idx="83">
                  <c:v>21.47</c:v>
                </c:pt>
                <c:pt idx="84">
                  <c:v>21.5</c:v>
                </c:pt>
                <c:pt idx="85">
                  <c:v>21.565000000000001</c:v>
                </c:pt>
                <c:pt idx="86">
                  <c:v>21.565000000000001</c:v>
                </c:pt>
                <c:pt idx="87">
                  <c:v>21.565000000000001</c:v>
                </c:pt>
                <c:pt idx="88">
                  <c:v>21.66</c:v>
                </c:pt>
                <c:pt idx="89">
                  <c:v>21.66</c:v>
                </c:pt>
                <c:pt idx="90">
                  <c:v>21.66</c:v>
                </c:pt>
                <c:pt idx="91">
                  <c:v>21.7</c:v>
                </c:pt>
                <c:pt idx="92">
                  <c:v>21.754999999999999</c:v>
                </c:pt>
                <c:pt idx="93">
                  <c:v>21.754999999999999</c:v>
                </c:pt>
                <c:pt idx="94">
                  <c:v>21.754999999999999</c:v>
                </c:pt>
                <c:pt idx="95">
                  <c:v>21.754999999999999</c:v>
                </c:pt>
                <c:pt idx="96">
                  <c:v>21.754999999999999</c:v>
                </c:pt>
                <c:pt idx="97">
                  <c:v>21.754999999999999</c:v>
                </c:pt>
                <c:pt idx="98">
                  <c:v>21.754999999999999</c:v>
                </c:pt>
                <c:pt idx="99">
                  <c:v>21.754999999999999</c:v>
                </c:pt>
                <c:pt idx="100">
                  <c:v>21.754999999999999</c:v>
                </c:pt>
                <c:pt idx="101">
                  <c:v>21.78</c:v>
                </c:pt>
                <c:pt idx="102">
                  <c:v>21.8</c:v>
                </c:pt>
                <c:pt idx="103">
                  <c:v>21.85</c:v>
                </c:pt>
                <c:pt idx="104">
                  <c:v>21.85</c:v>
                </c:pt>
                <c:pt idx="105">
                  <c:v>21.85</c:v>
                </c:pt>
                <c:pt idx="106">
                  <c:v>21.85</c:v>
                </c:pt>
                <c:pt idx="107">
                  <c:v>21.89</c:v>
                </c:pt>
                <c:pt idx="108">
                  <c:v>21.945</c:v>
                </c:pt>
                <c:pt idx="109">
                  <c:v>21.945</c:v>
                </c:pt>
                <c:pt idx="110">
                  <c:v>22</c:v>
                </c:pt>
                <c:pt idx="111">
                  <c:v>22.1</c:v>
                </c:pt>
                <c:pt idx="112">
                  <c:v>22.135000000000002</c:v>
                </c:pt>
                <c:pt idx="113">
                  <c:v>22.135000000000002</c:v>
                </c:pt>
                <c:pt idx="114">
                  <c:v>22.135000000000002</c:v>
                </c:pt>
                <c:pt idx="115">
                  <c:v>22.135000000000002</c:v>
                </c:pt>
                <c:pt idx="116">
                  <c:v>22.135000000000002</c:v>
                </c:pt>
                <c:pt idx="117">
                  <c:v>22.135000000000002</c:v>
                </c:pt>
                <c:pt idx="118">
                  <c:v>22.135000000000002</c:v>
                </c:pt>
                <c:pt idx="119">
                  <c:v>22.23</c:v>
                </c:pt>
                <c:pt idx="120">
                  <c:v>22.23</c:v>
                </c:pt>
                <c:pt idx="121">
                  <c:v>22.3</c:v>
                </c:pt>
                <c:pt idx="122">
                  <c:v>22.42</c:v>
                </c:pt>
                <c:pt idx="123">
                  <c:v>22.515000000000001</c:v>
                </c:pt>
                <c:pt idx="124">
                  <c:v>22.515000000000001</c:v>
                </c:pt>
                <c:pt idx="125">
                  <c:v>22.515000000000001</c:v>
                </c:pt>
                <c:pt idx="126">
                  <c:v>22.515000000000001</c:v>
                </c:pt>
                <c:pt idx="127">
                  <c:v>22.515000000000001</c:v>
                </c:pt>
                <c:pt idx="128">
                  <c:v>22.515000000000001</c:v>
                </c:pt>
                <c:pt idx="129">
                  <c:v>22.515000000000001</c:v>
                </c:pt>
                <c:pt idx="130">
                  <c:v>22.515000000000001</c:v>
                </c:pt>
                <c:pt idx="131">
                  <c:v>22.515000000000001</c:v>
                </c:pt>
                <c:pt idx="132">
                  <c:v>22.515000000000001</c:v>
                </c:pt>
                <c:pt idx="133">
                  <c:v>22.515000000000001</c:v>
                </c:pt>
                <c:pt idx="134">
                  <c:v>22.6</c:v>
                </c:pt>
                <c:pt idx="135">
                  <c:v>22.6</c:v>
                </c:pt>
                <c:pt idx="136">
                  <c:v>22.61</c:v>
                </c:pt>
                <c:pt idx="137">
                  <c:v>22.61</c:v>
                </c:pt>
                <c:pt idx="138">
                  <c:v>22.61</c:v>
                </c:pt>
                <c:pt idx="139">
                  <c:v>22.704999999999998</c:v>
                </c:pt>
                <c:pt idx="140">
                  <c:v>22.704999999999998</c:v>
                </c:pt>
                <c:pt idx="141">
                  <c:v>22.704999999999998</c:v>
                </c:pt>
                <c:pt idx="142">
                  <c:v>22.704999999999998</c:v>
                </c:pt>
                <c:pt idx="143">
                  <c:v>22.704999999999998</c:v>
                </c:pt>
                <c:pt idx="144">
                  <c:v>22.77</c:v>
                </c:pt>
                <c:pt idx="145">
                  <c:v>22.8</c:v>
                </c:pt>
                <c:pt idx="146">
                  <c:v>22.8</c:v>
                </c:pt>
                <c:pt idx="147">
                  <c:v>22.895</c:v>
                </c:pt>
                <c:pt idx="148">
                  <c:v>22.895</c:v>
                </c:pt>
                <c:pt idx="149">
                  <c:v>22.895</c:v>
                </c:pt>
                <c:pt idx="150">
                  <c:v>22.895</c:v>
                </c:pt>
                <c:pt idx="151">
                  <c:v>22.895</c:v>
                </c:pt>
                <c:pt idx="152">
                  <c:v>22.895</c:v>
                </c:pt>
                <c:pt idx="153">
                  <c:v>22.895</c:v>
                </c:pt>
                <c:pt idx="154">
                  <c:v>22.895</c:v>
                </c:pt>
                <c:pt idx="155">
                  <c:v>22.99</c:v>
                </c:pt>
                <c:pt idx="156">
                  <c:v>22.99</c:v>
                </c:pt>
                <c:pt idx="157">
                  <c:v>23</c:v>
                </c:pt>
                <c:pt idx="158">
                  <c:v>23.085000000000001</c:v>
                </c:pt>
                <c:pt idx="159">
                  <c:v>23.085000000000001</c:v>
                </c:pt>
                <c:pt idx="160">
                  <c:v>23.18</c:v>
                </c:pt>
                <c:pt idx="161">
                  <c:v>23.18</c:v>
                </c:pt>
                <c:pt idx="162">
                  <c:v>23.18</c:v>
                </c:pt>
                <c:pt idx="163">
                  <c:v>23.18</c:v>
                </c:pt>
                <c:pt idx="164">
                  <c:v>23.18</c:v>
                </c:pt>
                <c:pt idx="165">
                  <c:v>23.2</c:v>
                </c:pt>
                <c:pt idx="166">
                  <c:v>23.21</c:v>
                </c:pt>
                <c:pt idx="167">
                  <c:v>23.21</c:v>
                </c:pt>
                <c:pt idx="168">
                  <c:v>23.21</c:v>
                </c:pt>
                <c:pt idx="169">
                  <c:v>23.21</c:v>
                </c:pt>
                <c:pt idx="170">
                  <c:v>23.274999999999999</c:v>
                </c:pt>
                <c:pt idx="171">
                  <c:v>23.274999999999999</c:v>
                </c:pt>
                <c:pt idx="172">
                  <c:v>23.3</c:v>
                </c:pt>
                <c:pt idx="173">
                  <c:v>23.32</c:v>
                </c:pt>
                <c:pt idx="174">
                  <c:v>23.37</c:v>
                </c:pt>
                <c:pt idx="175">
                  <c:v>23.4</c:v>
                </c:pt>
                <c:pt idx="176">
                  <c:v>23.4</c:v>
                </c:pt>
                <c:pt idx="177">
                  <c:v>23.465</c:v>
                </c:pt>
                <c:pt idx="178">
                  <c:v>23.465</c:v>
                </c:pt>
                <c:pt idx="179">
                  <c:v>23.465</c:v>
                </c:pt>
                <c:pt idx="180">
                  <c:v>23.465</c:v>
                </c:pt>
                <c:pt idx="181">
                  <c:v>23.54</c:v>
                </c:pt>
                <c:pt idx="182">
                  <c:v>23.56</c:v>
                </c:pt>
                <c:pt idx="183">
                  <c:v>23.56</c:v>
                </c:pt>
                <c:pt idx="184">
                  <c:v>23.6</c:v>
                </c:pt>
                <c:pt idx="185">
                  <c:v>23.6</c:v>
                </c:pt>
                <c:pt idx="186">
                  <c:v>23.65</c:v>
                </c:pt>
                <c:pt idx="187">
                  <c:v>23.655000000000001</c:v>
                </c:pt>
                <c:pt idx="188">
                  <c:v>23.655000000000001</c:v>
                </c:pt>
                <c:pt idx="189">
                  <c:v>23.655000000000001</c:v>
                </c:pt>
                <c:pt idx="190">
                  <c:v>23.655000000000001</c:v>
                </c:pt>
                <c:pt idx="191">
                  <c:v>23.655000000000001</c:v>
                </c:pt>
                <c:pt idx="192">
                  <c:v>23.655000000000001</c:v>
                </c:pt>
                <c:pt idx="193">
                  <c:v>23.655000000000001</c:v>
                </c:pt>
                <c:pt idx="194">
                  <c:v>23.655000000000001</c:v>
                </c:pt>
                <c:pt idx="195">
                  <c:v>23.655000000000001</c:v>
                </c:pt>
                <c:pt idx="196">
                  <c:v>23.655000000000001</c:v>
                </c:pt>
                <c:pt idx="197">
                  <c:v>23.7</c:v>
                </c:pt>
                <c:pt idx="198">
                  <c:v>23.7</c:v>
                </c:pt>
                <c:pt idx="199">
                  <c:v>23.75</c:v>
                </c:pt>
                <c:pt idx="200">
                  <c:v>23.75</c:v>
                </c:pt>
                <c:pt idx="201">
                  <c:v>23.76</c:v>
                </c:pt>
                <c:pt idx="202">
                  <c:v>23.8</c:v>
                </c:pt>
                <c:pt idx="203">
                  <c:v>23.844999999999999</c:v>
                </c:pt>
                <c:pt idx="204">
                  <c:v>23.844999999999999</c:v>
                </c:pt>
                <c:pt idx="205">
                  <c:v>23.844999999999999</c:v>
                </c:pt>
                <c:pt idx="206">
                  <c:v>23.844999999999999</c:v>
                </c:pt>
                <c:pt idx="207">
                  <c:v>23.844999999999999</c:v>
                </c:pt>
                <c:pt idx="208">
                  <c:v>23.87</c:v>
                </c:pt>
                <c:pt idx="209">
                  <c:v>23.9</c:v>
                </c:pt>
                <c:pt idx="210">
                  <c:v>23.94</c:v>
                </c:pt>
                <c:pt idx="211">
                  <c:v>23.98</c:v>
                </c:pt>
                <c:pt idx="212">
                  <c:v>23.98</c:v>
                </c:pt>
                <c:pt idx="213">
                  <c:v>24.035</c:v>
                </c:pt>
                <c:pt idx="214">
                  <c:v>24.035</c:v>
                </c:pt>
                <c:pt idx="215">
                  <c:v>24.035</c:v>
                </c:pt>
                <c:pt idx="216">
                  <c:v>24.035</c:v>
                </c:pt>
                <c:pt idx="217">
                  <c:v>24.09</c:v>
                </c:pt>
                <c:pt idx="218">
                  <c:v>24.1</c:v>
                </c:pt>
                <c:pt idx="219">
                  <c:v>24.1</c:v>
                </c:pt>
                <c:pt idx="220">
                  <c:v>24.13</c:v>
                </c:pt>
                <c:pt idx="221">
                  <c:v>24.13</c:v>
                </c:pt>
                <c:pt idx="222">
                  <c:v>24.13</c:v>
                </c:pt>
                <c:pt idx="223">
                  <c:v>24.225000000000001</c:v>
                </c:pt>
                <c:pt idx="224">
                  <c:v>24.225000000000001</c:v>
                </c:pt>
                <c:pt idx="225">
                  <c:v>24.225000000000001</c:v>
                </c:pt>
                <c:pt idx="226">
                  <c:v>24.225000000000001</c:v>
                </c:pt>
                <c:pt idx="227">
                  <c:v>24.225000000000001</c:v>
                </c:pt>
                <c:pt idx="228">
                  <c:v>24.225000000000001</c:v>
                </c:pt>
                <c:pt idx="229">
                  <c:v>24.225000000000001</c:v>
                </c:pt>
                <c:pt idx="230">
                  <c:v>24.225000000000001</c:v>
                </c:pt>
                <c:pt idx="231">
                  <c:v>24.3</c:v>
                </c:pt>
                <c:pt idx="232">
                  <c:v>24.3</c:v>
                </c:pt>
                <c:pt idx="233">
                  <c:v>24.31</c:v>
                </c:pt>
                <c:pt idx="234">
                  <c:v>24.31</c:v>
                </c:pt>
                <c:pt idx="235">
                  <c:v>24.32</c:v>
                </c:pt>
                <c:pt idx="236">
                  <c:v>24.32</c:v>
                </c:pt>
                <c:pt idx="237">
                  <c:v>24.32</c:v>
                </c:pt>
                <c:pt idx="238">
                  <c:v>24.32</c:v>
                </c:pt>
                <c:pt idx="239">
                  <c:v>24.32</c:v>
                </c:pt>
                <c:pt idx="240">
                  <c:v>24.32</c:v>
                </c:pt>
                <c:pt idx="241">
                  <c:v>24.4</c:v>
                </c:pt>
                <c:pt idx="242">
                  <c:v>24.42</c:v>
                </c:pt>
                <c:pt idx="243">
                  <c:v>24.42</c:v>
                </c:pt>
                <c:pt idx="244">
                  <c:v>24.51</c:v>
                </c:pt>
                <c:pt idx="245">
                  <c:v>24.51</c:v>
                </c:pt>
                <c:pt idx="246">
                  <c:v>24.6</c:v>
                </c:pt>
                <c:pt idx="247">
                  <c:v>24.6</c:v>
                </c:pt>
                <c:pt idx="248">
                  <c:v>24.605</c:v>
                </c:pt>
                <c:pt idx="249">
                  <c:v>24.605</c:v>
                </c:pt>
                <c:pt idx="250">
                  <c:v>24.605</c:v>
                </c:pt>
                <c:pt idx="251">
                  <c:v>24.605</c:v>
                </c:pt>
                <c:pt idx="252">
                  <c:v>24.605</c:v>
                </c:pt>
                <c:pt idx="253">
                  <c:v>24.605</c:v>
                </c:pt>
                <c:pt idx="254">
                  <c:v>24.605</c:v>
                </c:pt>
                <c:pt idx="255">
                  <c:v>24.605</c:v>
                </c:pt>
                <c:pt idx="256">
                  <c:v>24.7</c:v>
                </c:pt>
                <c:pt idx="257">
                  <c:v>24.7</c:v>
                </c:pt>
                <c:pt idx="258">
                  <c:v>24.795000000000002</c:v>
                </c:pt>
                <c:pt idx="259">
                  <c:v>24.795000000000002</c:v>
                </c:pt>
                <c:pt idx="260">
                  <c:v>24.795000000000002</c:v>
                </c:pt>
                <c:pt idx="261">
                  <c:v>24.795000000000002</c:v>
                </c:pt>
                <c:pt idx="262">
                  <c:v>24.795000000000002</c:v>
                </c:pt>
                <c:pt idx="263">
                  <c:v>24.795000000000002</c:v>
                </c:pt>
                <c:pt idx="264">
                  <c:v>24.86</c:v>
                </c:pt>
                <c:pt idx="265">
                  <c:v>24.86</c:v>
                </c:pt>
                <c:pt idx="266">
                  <c:v>24.89</c:v>
                </c:pt>
                <c:pt idx="267">
                  <c:v>24.97</c:v>
                </c:pt>
                <c:pt idx="268">
                  <c:v>24.984999999999999</c:v>
                </c:pt>
                <c:pt idx="269">
                  <c:v>24.984999999999999</c:v>
                </c:pt>
                <c:pt idx="270">
                  <c:v>24.984999999999999</c:v>
                </c:pt>
                <c:pt idx="271">
                  <c:v>24.984999999999999</c:v>
                </c:pt>
                <c:pt idx="272">
                  <c:v>25</c:v>
                </c:pt>
                <c:pt idx="273">
                  <c:v>25</c:v>
                </c:pt>
                <c:pt idx="274">
                  <c:v>25.08</c:v>
                </c:pt>
                <c:pt idx="275">
                  <c:v>25.08</c:v>
                </c:pt>
                <c:pt idx="276">
                  <c:v>25.08</c:v>
                </c:pt>
                <c:pt idx="277">
                  <c:v>25.08</c:v>
                </c:pt>
                <c:pt idx="278">
                  <c:v>25.08</c:v>
                </c:pt>
                <c:pt idx="279">
                  <c:v>25.1</c:v>
                </c:pt>
                <c:pt idx="280">
                  <c:v>25.175000000000001</c:v>
                </c:pt>
                <c:pt idx="281">
                  <c:v>25.175000000000001</c:v>
                </c:pt>
                <c:pt idx="282">
                  <c:v>25.175000000000001</c:v>
                </c:pt>
                <c:pt idx="283">
                  <c:v>25.175000000000001</c:v>
                </c:pt>
                <c:pt idx="284">
                  <c:v>25.175000000000001</c:v>
                </c:pt>
                <c:pt idx="285">
                  <c:v>25.175000000000001</c:v>
                </c:pt>
                <c:pt idx="286">
                  <c:v>25.175000000000001</c:v>
                </c:pt>
                <c:pt idx="287">
                  <c:v>25.175000000000001</c:v>
                </c:pt>
                <c:pt idx="288">
                  <c:v>25.175000000000001</c:v>
                </c:pt>
                <c:pt idx="289">
                  <c:v>25.175000000000001</c:v>
                </c:pt>
                <c:pt idx="290">
                  <c:v>25.27</c:v>
                </c:pt>
                <c:pt idx="291">
                  <c:v>25.27</c:v>
                </c:pt>
                <c:pt idx="292">
                  <c:v>25.27</c:v>
                </c:pt>
                <c:pt idx="293">
                  <c:v>25.3</c:v>
                </c:pt>
                <c:pt idx="294">
                  <c:v>25.3</c:v>
                </c:pt>
                <c:pt idx="295">
                  <c:v>25.3</c:v>
                </c:pt>
                <c:pt idx="296">
                  <c:v>25.3</c:v>
                </c:pt>
                <c:pt idx="297">
                  <c:v>25.364999999999998</c:v>
                </c:pt>
                <c:pt idx="298">
                  <c:v>25.364999999999998</c:v>
                </c:pt>
                <c:pt idx="299">
                  <c:v>25.364999999999998</c:v>
                </c:pt>
                <c:pt idx="300">
                  <c:v>25.364999999999998</c:v>
                </c:pt>
                <c:pt idx="301">
                  <c:v>25.364999999999998</c:v>
                </c:pt>
                <c:pt idx="302">
                  <c:v>25.4</c:v>
                </c:pt>
                <c:pt idx="303">
                  <c:v>25.46</c:v>
                </c:pt>
                <c:pt idx="304">
                  <c:v>25.46</c:v>
                </c:pt>
                <c:pt idx="305">
                  <c:v>25.46</c:v>
                </c:pt>
                <c:pt idx="306">
                  <c:v>25.46</c:v>
                </c:pt>
                <c:pt idx="307">
                  <c:v>25.52</c:v>
                </c:pt>
                <c:pt idx="308">
                  <c:v>25.555</c:v>
                </c:pt>
                <c:pt idx="309">
                  <c:v>25.555</c:v>
                </c:pt>
                <c:pt idx="310">
                  <c:v>25.555</c:v>
                </c:pt>
                <c:pt idx="311">
                  <c:v>25.555</c:v>
                </c:pt>
                <c:pt idx="312">
                  <c:v>25.555</c:v>
                </c:pt>
                <c:pt idx="313">
                  <c:v>25.555</c:v>
                </c:pt>
                <c:pt idx="314">
                  <c:v>25.6</c:v>
                </c:pt>
                <c:pt idx="315">
                  <c:v>25.6</c:v>
                </c:pt>
                <c:pt idx="316">
                  <c:v>25.6</c:v>
                </c:pt>
                <c:pt idx="317">
                  <c:v>25.6</c:v>
                </c:pt>
                <c:pt idx="318">
                  <c:v>25.65</c:v>
                </c:pt>
                <c:pt idx="319">
                  <c:v>25.7</c:v>
                </c:pt>
                <c:pt idx="320">
                  <c:v>25.7</c:v>
                </c:pt>
                <c:pt idx="321">
                  <c:v>25.74</c:v>
                </c:pt>
                <c:pt idx="322">
                  <c:v>25.74</c:v>
                </c:pt>
                <c:pt idx="323">
                  <c:v>25.745000000000001</c:v>
                </c:pt>
                <c:pt idx="324">
                  <c:v>25.745000000000001</c:v>
                </c:pt>
                <c:pt idx="325">
                  <c:v>25.745000000000001</c:v>
                </c:pt>
                <c:pt idx="326">
                  <c:v>25.745000000000001</c:v>
                </c:pt>
                <c:pt idx="327">
                  <c:v>25.745000000000001</c:v>
                </c:pt>
                <c:pt idx="328">
                  <c:v>25.745000000000001</c:v>
                </c:pt>
                <c:pt idx="329">
                  <c:v>25.745000000000001</c:v>
                </c:pt>
                <c:pt idx="330">
                  <c:v>25.8</c:v>
                </c:pt>
                <c:pt idx="331">
                  <c:v>25.8</c:v>
                </c:pt>
                <c:pt idx="332">
                  <c:v>25.8</c:v>
                </c:pt>
                <c:pt idx="333">
                  <c:v>25.8</c:v>
                </c:pt>
                <c:pt idx="334">
                  <c:v>25.8</c:v>
                </c:pt>
                <c:pt idx="335">
                  <c:v>25.8</c:v>
                </c:pt>
                <c:pt idx="336">
                  <c:v>25.8</c:v>
                </c:pt>
                <c:pt idx="337">
                  <c:v>25.84</c:v>
                </c:pt>
                <c:pt idx="338">
                  <c:v>25.84</c:v>
                </c:pt>
                <c:pt idx="339">
                  <c:v>25.84</c:v>
                </c:pt>
                <c:pt idx="340">
                  <c:v>25.85</c:v>
                </c:pt>
                <c:pt idx="341">
                  <c:v>25.9</c:v>
                </c:pt>
                <c:pt idx="342">
                  <c:v>25.9</c:v>
                </c:pt>
                <c:pt idx="343">
                  <c:v>25.9</c:v>
                </c:pt>
                <c:pt idx="344">
                  <c:v>25.934999999999999</c:v>
                </c:pt>
                <c:pt idx="345">
                  <c:v>25.934999999999999</c:v>
                </c:pt>
                <c:pt idx="346">
                  <c:v>25.934999999999999</c:v>
                </c:pt>
                <c:pt idx="347">
                  <c:v>25.934999999999999</c:v>
                </c:pt>
                <c:pt idx="348">
                  <c:v>25.934999999999999</c:v>
                </c:pt>
                <c:pt idx="349">
                  <c:v>25.934999999999999</c:v>
                </c:pt>
                <c:pt idx="350">
                  <c:v>26.03</c:v>
                </c:pt>
                <c:pt idx="351">
                  <c:v>26.03</c:v>
                </c:pt>
                <c:pt idx="352">
                  <c:v>26.03</c:v>
                </c:pt>
                <c:pt idx="353">
                  <c:v>26.03</c:v>
                </c:pt>
                <c:pt idx="354">
                  <c:v>26.03</c:v>
                </c:pt>
                <c:pt idx="355">
                  <c:v>26.07</c:v>
                </c:pt>
                <c:pt idx="356">
                  <c:v>26.125</c:v>
                </c:pt>
                <c:pt idx="357">
                  <c:v>26.125</c:v>
                </c:pt>
                <c:pt idx="358">
                  <c:v>26.125</c:v>
                </c:pt>
                <c:pt idx="359">
                  <c:v>26.125</c:v>
                </c:pt>
                <c:pt idx="360">
                  <c:v>26.125</c:v>
                </c:pt>
                <c:pt idx="361">
                  <c:v>26.125</c:v>
                </c:pt>
                <c:pt idx="362">
                  <c:v>26.125</c:v>
                </c:pt>
                <c:pt idx="363">
                  <c:v>26.125</c:v>
                </c:pt>
                <c:pt idx="364">
                  <c:v>26.18</c:v>
                </c:pt>
                <c:pt idx="365">
                  <c:v>26.18</c:v>
                </c:pt>
                <c:pt idx="366">
                  <c:v>26.22</c:v>
                </c:pt>
                <c:pt idx="367">
                  <c:v>26.22</c:v>
                </c:pt>
                <c:pt idx="368">
                  <c:v>26.315000000000001</c:v>
                </c:pt>
                <c:pt idx="369">
                  <c:v>26.315000000000001</c:v>
                </c:pt>
                <c:pt idx="370">
                  <c:v>26.315000000000001</c:v>
                </c:pt>
                <c:pt idx="371">
                  <c:v>26.315000000000001</c:v>
                </c:pt>
                <c:pt idx="372">
                  <c:v>26.315000000000001</c:v>
                </c:pt>
                <c:pt idx="373">
                  <c:v>26.315000000000001</c:v>
                </c:pt>
                <c:pt idx="374">
                  <c:v>26.4</c:v>
                </c:pt>
                <c:pt idx="375">
                  <c:v>26.4</c:v>
                </c:pt>
                <c:pt idx="376">
                  <c:v>26.41</c:v>
                </c:pt>
                <c:pt idx="377">
                  <c:v>26.41</c:v>
                </c:pt>
                <c:pt idx="378">
                  <c:v>26.41</c:v>
                </c:pt>
                <c:pt idx="379">
                  <c:v>26.41</c:v>
                </c:pt>
                <c:pt idx="380">
                  <c:v>26.41</c:v>
                </c:pt>
                <c:pt idx="381">
                  <c:v>26.504999999999999</c:v>
                </c:pt>
                <c:pt idx="382">
                  <c:v>26.51</c:v>
                </c:pt>
                <c:pt idx="383">
                  <c:v>26.51</c:v>
                </c:pt>
                <c:pt idx="384">
                  <c:v>26.62</c:v>
                </c:pt>
                <c:pt idx="385">
                  <c:v>26.695</c:v>
                </c:pt>
                <c:pt idx="386">
                  <c:v>26.695</c:v>
                </c:pt>
                <c:pt idx="387">
                  <c:v>26.695</c:v>
                </c:pt>
                <c:pt idx="388">
                  <c:v>26.695</c:v>
                </c:pt>
                <c:pt idx="389">
                  <c:v>26.695</c:v>
                </c:pt>
                <c:pt idx="390">
                  <c:v>26.695</c:v>
                </c:pt>
                <c:pt idx="391">
                  <c:v>26.695</c:v>
                </c:pt>
                <c:pt idx="392">
                  <c:v>26.695</c:v>
                </c:pt>
                <c:pt idx="393">
                  <c:v>26.695</c:v>
                </c:pt>
                <c:pt idx="394">
                  <c:v>26.695</c:v>
                </c:pt>
                <c:pt idx="395">
                  <c:v>26.695</c:v>
                </c:pt>
                <c:pt idx="396">
                  <c:v>26.7</c:v>
                </c:pt>
                <c:pt idx="397">
                  <c:v>26.7</c:v>
                </c:pt>
                <c:pt idx="398">
                  <c:v>26.79</c:v>
                </c:pt>
                <c:pt idx="399">
                  <c:v>26.79</c:v>
                </c:pt>
                <c:pt idx="400">
                  <c:v>26.84</c:v>
                </c:pt>
                <c:pt idx="401">
                  <c:v>26.885000000000002</c:v>
                </c:pt>
                <c:pt idx="402">
                  <c:v>26.885000000000002</c:v>
                </c:pt>
                <c:pt idx="403">
                  <c:v>26.885000000000002</c:v>
                </c:pt>
                <c:pt idx="404">
                  <c:v>26.885000000000002</c:v>
                </c:pt>
                <c:pt idx="405">
                  <c:v>26.885000000000002</c:v>
                </c:pt>
                <c:pt idx="406">
                  <c:v>26.885000000000002</c:v>
                </c:pt>
                <c:pt idx="407">
                  <c:v>26.9</c:v>
                </c:pt>
                <c:pt idx="408">
                  <c:v>26.98</c:v>
                </c:pt>
                <c:pt idx="409">
                  <c:v>26.98</c:v>
                </c:pt>
                <c:pt idx="410">
                  <c:v>27</c:v>
                </c:pt>
                <c:pt idx="411">
                  <c:v>27.06</c:v>
                </c:pt>
                <c:pt idx="412">
                  <c:v>27.074999999999999</c:v>
                </c:pt>
                <c:pt idx="413">
                  <c:v>27.074999999999999</c:v>
                </c:pt>
                <c:pt idx="414">
                  <c:v>27.1</c:v>
                </c:pt>
                <c:pt idx="415">
                  <c:v>27.1</c:v>
                </c:pt>
                <c:pt idx="416">
                  <c:v>27.1</c:v>
                </c:pt>
                <c:pt idx="417">
                  <c:v>27.1</c:v>
                </c:pt>
                <c:pt idx="418">
                  <c:v>27.17</c:v>
                </c:pt>
                <c:pt idx="419">
                  <c:v>27.2</c:v>
                </c:pt>
                <c:pt idx="420">
                  <c:v>27.265000000000001</c:v>
                </c:pt>
                <c:pt idx="421">
                  <c:v>27.265000000000001</c:v>
                </c:pt>
                <c:pt idx="422">
                  <c:v>27.265000000000001</c:v>
                </c:pt>
                <c:pt idx="423">
                  <c:v>27.265000000000001</c:v>
                </c:pt>
                <c:pt idx="424">
                  <c:v>27.265000000000001</c:v>
                </c:pt>
                <c:pt idx="425">
                  <c:v>27.265000000000001</c:v>
                </c:pt>
                <c:pt idx="426">
                  <c:v>27.265000000000001</c:v>
                </c:pt>
                <c:pt idx="427">
                  <c:v>27.265000000000001</c:v>
                </c:pt>
                <c:pt idx="428">
                  <c:v>27.265000000000001</c:v>
                </c:pt>
                <c:pt idx="429">
                  <c:v>27.28</c:v>
                </c:pt>
                <c:pt idx="430">
                  <c:v>27.3</c:v>
                </c:pt>
                <c:pt idx="431">
                  <c:v>27.36</c:v>
                </c:pt>
                <c:pt idx="432">
                  <c:v>27.36</c:v>
                </c:pt>
                <c:pt idx="433">
                  <c:v>27.36</c:v>
                </c:pt>
                <c:pt idx="434">
                  <c:v>27.36</c:v>
                </c:pt>
                <c:pt idx="435">
                  <c:v>27.36</c:v>
                </c:pt>
                <c:pt idx="436">
                  <c:v>27.36</c:v>
                </c:pt>
                <c:pt idx="437">
                  <c:v>27.4</c:v>
                </c:pt>
                <c:pt idx="438">
                  <c:v>27.454999999999998</c:v>
                </c:pt>
                <c:pt idx="439">
                  <c:v>27.454999999999998</c:v>
                </c:pt>
                <c:pt idx="440">
                  <c:v>27.454999999999998</c:v>
                </c:pt>
                <c:pt idx="441">
                  <c:v>27.5</c:v>
                </c:pt>
                <c:pt idx="442">
                  <c:v>27.5</c:v>
                </c:pt>
                <c:pt idx="443">
                  <c:v>27.5</c:v>
                </c:pt>
                <c:pt idx="444">
                  <c:v>27.55</c:v>
                </c:pt>
                <c:pt idx="445">
                  <c:v>27.55</c:v>
                </c:pt>
                <c:pt idx="446">
                  <c:v>27.6</c:v>
                </c:pt>
                <c:pt idx="447">
                  <c:v>27.6</c:v>
                </c:pt>
                <c:pt idx="448">
                  <c:v>27.6</c:v>
                </c:pt>
                <c:pt idx="449">
                  <c:v>27.6</c:v>
                </c:pt>
                <c:pt idx="450">
                  <c:v>27.6</c:v>
                </c:pt>
                <c:pt idx="451">
                  <c:v>27.61</c:v>
                </c:pt>
                <c:pt idx="452">
                  <c:v>27.645</c:v>
                </c:pt>
                <c:pt idx="453">
                  <c:v>27.645</c:v>
                </c:pt>
                <c:pt idx="454">
                  <c:v>27.645</c:v>
                </c:pt>
                <c:pt idx="455">
                  <c:v>27.645</c:v>
                </c:pt>
                <c:pt idx="456">
                  <c:v>27.645</c:v>
                </c:pt>
                <c:pt idx="457">
                  <c:v>27.645</c:v>
                </c:pt>
                <c:pt idx="458">
                  <c:v>27.645</c:v>
                </c:pt>
                <c:pt idx="459">
                  <c:v>27.645</c:v>
                </c:pt>
                <c:pt idx="460">
                  <c:v>27.645</c:v>
                </c:pt>
                <c:pt idx="461">
                  <c:v>27.645</c:v>
                </c:pt>
                <c:pt idx="462">
                  <c:v>27.645</c:v>
                </c:pt>
                <c:pt idx="463">
                  <c:v>27.7</c:v>
                </c:pt>
                <c:pt idx="464">
                  <c:v>27.7</c:v>
                </c:pt>
                <c:pt idx="465">
                  <c:v>27.72</c:v>
                </c:pt>
                <c:pt idx="466">
                  <c:v>27.72</c:v>
                </c:pt>
                <c:pt idx="467">
                  <c:v>27.72</c:v>
                </c:pt>
                <c:pt idx="468">
                  <c:v>27.74</c:v>
                </c:pt>
                <c:pt idx="469">
                  <c:v>27.74</c:v>
                </c:pt>
                <c:pt idx="470">
                  <c:v>27.8</c:v>
                </c:pt>
                <c:pt idx="471">
                  <c:v>27.83</c:v>
                </c:pt>
                <c:pt idx="472">
                  <c:v>27.83</c:v>
                </c:pt>
                <c:pt idx="473">
                  <c:v>27.835000000000001</c:v>
                </c:pt>
                <c:pt idx="474">
                  <c:v>27.835000000000001</c:v>
                </c:pt>
                <c:pt idx="475">
                  <c:v>27.835000000000001</c:v>
                </c:pt>
                <c:pt idx="476">
                  <c:v>27.835000000000001</c:v>
                </c:pt>
                <c:pt idx="477">
                  <c:v>27.835000000000001</c:v>
                </c:pt>
                <c:pt idx="478">
                  <c:v>27.835000000000001</c:v>
                </c:pt>
                <c:pt idx="479">
                  <c:v>27.835000000000001</c:v>
                </c:pt>
                <c:pt idx="480">
                  <c:v>27.835000000000001</c:v>
                </c:pt>
                <c:pt idx="481">
                  <c:v>27.835000000000001</c:v>
                </c:pt>
                <c:pt idx="482" formatCode="General">
                  <c:v>27.9</c:v>
                </c:pt>
                <c:pt idx="483">
                  <c:v>27.93</c:v>
                </c:pt>
                <c:pt idx="484">
                  <c:v>27.93</c:v>
                </c:pt>
                <c:pt idx="485">
                  <c:v>27.93</c:v>
                </c:pt>
                <c:pt idx="486">
                  <c:v>27.93</c:v>
                </c:pt>
                <c:pt idx="487">
                  <c:v>27.94</c:v>
                </c:pt>
                <c:pt idx="488">
                  <c:v>28</c:v>
                </c:pt>
                <c:pt idx="489">
                  <c:v>28</c:v>
                </c:pt>
                <c:pt idx="490">
                  <c:v>28.024999999999999</c:v>
                </c:pt>
                <c:pt idx="491">
                  <c:v>28.024999999999999</c:v>
                </c:pt>
                <c:pt idx="492">
                  <c:v>28.024999999999999</c:v>
                </c:pt>
                <c:pt idx="493">
                  <c:v>28.024999999999999</c:v>
                </c:pt>
                <c:pt idx="494">
                  <c:v>28.024999999999999</c:v>
                </c:pt>
                <c:pt idx="495">
                  <c:v>28.024999999999999</c:v>
                </c:pt>
                <c:pt idx="496">
                  <c:v>28.024999999999999</c:v>
                </c:pt>
                <c:pt idx="497">
                  <c:v>28.05</c:v>
                </c:pt>
                <c:pt idx="498">
                  <c:v>28.05</c:v>
                </c:pt>
                <c:pt idx="499">
                  <c:v>28.1</c:v>
                </c:pt>
                <c:pt idx="500">
                  <c:v>28.12</c:v>
                </c:pt>
                <c:pt idx="501">
                  <c:v>28.12</c:v>
                </c:pt>
                <c:pt idx="502">
                  <c:v>28.12</c:v>
                </c:pt>
                <c:pt idx="503">
                  <c:v>28.16</c:v>
                </c:pt>
                <c:pt idx="504">
                  <c:v>28.2</c:v>
                </c:pt>
                <c:pt idx="505">
                  <c:v>28.215</c:v>
                </c:pt>
                <c:pt idx="506">
                  <c:v>28.215</c:v>
                </c:pt>
                <c:pt idx="507">
                  <c:v>28.215</c:v>
                </c:pt>
                <c:pt idx="508">
                  <c:v>28.215</c:v>
                </c:pt>
                <c:pt idx="509">
                  <c:v>28.215</c:v>
                </c:pt>
                <c:pt idx="510">
                  <c:v>28.215</c:v>
                </c:pt>
                <c:pt idx="511">
                  <c:v>28.27</c:v>
                </c:pt>
                <c:pt idx="512">
                  <c:v>28.27</c:v>
                </c:pt>
                <c:pt idx="513">
                  <c:v>28.3</c:v>
                </c:pt>
                <c:pt idx="514">
                  <c:v>28.31</c:v>
                </c:pt>
                <c:pt idx="515">
                  <c:v>28.31</c:v>
                </c:pt>
                <c:pt idx="516">
                  <c:v>28.31</c:v>
                </c:pt>
                <c:pt idx="517">
                  <c:v>28.31</c:v>
                </c:pt>
                <c:pt idx="518">
                  <c:v>28.31</c:v>
                </c:pt>
                <c:pt idx="519">
                  <c:v>28.31</c:v>
                </c:pt>
                <c:pt idx="520">
                  <c:v>28.31</c:v>
                </c:pt>
                <c:pt idx="521">
                  <c:v>28.31</c:v>
                </c:pt>
                <c:pt idx="522">
                  <c:v>28.38</c:v>
                </c:pt>
                <c:pt idx="523">
                  <c:v>28.405000000000001</c:v>
                </c:pt>
                <c:pt idx="524">
                  <c:v>28.405000000000001</c:v>
                </c:pt>
                <c:pt idx="525">
                  <c:v>28.405000000000001</c:v>
                </c:pt>
                <c:pt idx="526">
                  <c:v>28.405000000000001</c:v>
                </c:pt>
                <c:pt idx="527">
                  <c:v>28.49</c:v>
                </c:pt>
                <c:pt idx="528">
                  <c:v>28.5</c:v>
                </c:pt>
                <c:pt idx="529">
                  <c:v>28.5</c:v>
                </c:pt>
                <c:pt idx="530">
                  <c:v>28.5</c:v>
                </c:pt>
                <c:pt idx="531">
                  <c:v>28.594999999999999</c:v>
                </c:pt>
                <c:pt idx="532">
                  <c:v>28.594999999999999</c:v>
                </c:pt>
                <c:pt idx="533">
                  <c:v>28.594999999999999</c:v>
                </c:pt>
                <c:pt idx="534">
                  <c:v>28.594999999999999</c:v>
                </c:pt>
                <c:pt idx="535">
                  <c:v>28.594999999999999</c:v>
                </c:pt>
                <c:pt idx="536">
                  <c:v>28.594999999999999</c:v>
                </c:pt>
                <c:pt idx="537">
                  <c:v>28.594999999999999</c:v>
                </c:pt>
                <c:pt idx="538">
                  <c:v>28.594999999999999</c:v>
                </c:pt>
                <c:pt idx="539">
                  <c:v>28.594999999999999</c:v>
                </c:pt>
                <c:pt idx="540">
                  <c:v>28.594999999999999</c:v>
                </c:pt>
                <c:pt idx="541">
                  <c:v>28.594999999999999</c:v>
                </c:pt>
                <c:pt idx="542">
                  <c:v>28.6</c:v>
                </c:pt>
                <c:pt idx="543">
                  <c:v>28.69</c:v>
                </c:pt>
                <c:pt idx="544">
                  <c:v>28.7</c:v>
                </c:pt>
                <c:pt idx="545">
                  <c:v>28.7</c:v>
                </c:pt>
                <c:pt idx="546">
                  <c:v>28.7</c:v>
                </c:pt>
                <c:pt idx="547">
                  <c:v>28.7</c:v>
                </c:pt>
                <c:pt idx="548">
                  <c:v>28.7</c:v>
                </c:pt>
                <c:pt idx="549">
                  <c:v>28.785</c:v>
                </c:pt>
                <c:pt idx="550">
                  <c:v>28.785</c:v>
                </c:pt>
                <c:pt idx="551">
                  <c:v>28.785</c:v>
                </c:pt>
                <c:pt idx="552">
                  <c:v>28.785</c:v>
                </c:pt>
                <c:pt idx="553">
                  <c:v>28.785</c:v>
                </c:pt>
                <c:pt idx="554">
                  <c:v>28.785</c:v>
                </c:pt>
                <c:pt idx="555">
                  <c:v>28.785</c:v>
                </c:pt>
                <c:pt idx="556">
                  <c:v>28.8</c:v>
                </c:pt>
                <c:pt idx="557">
                  <c:v>28.88</c:v>
                </c:pt>
                <c:pt idx="558">
                  <c:v>28.88</c:v>
                </c:pt>
                <c:pt idx="559">
                  <c:v>28.88</c:v>
                </c:pt>
                <c:pt idx="560">
                  <c:v>28.88</c:v>
                </c:pt>
                <c:pt idx="561">
                  <c:v>28.88</c:v>
                </c:pt>
                <c:pt idx="562">
                  <c:v>28.9</c:v>
                </c:pt>
                <c:pt idx="563">
                  <c:v>28.9</c:v>
                </c:pt>
                <c:pt idx="564">
                  <c:v>28.9</c:v>
                </c:pt>
                <c:pt idx="565">
                  <c:v>28.93</c:v>
                </c:pt>
                <c:pt idx="566">
                  <c:v>28.93</c:v>
                </c:pt>
                <c:pt idx="567">
                  <c:v>28.93</c:v>
                </c:pt>
                <c:pt idx="568">
                  <c:v>28.975000000000001</c:v>
                </c:pt>
                <c:pt idx="569">
                  <c:v>28.975000000000001</c:v>
                </c:pt>
                <c:pt idx="570">
                  <c:v>28.975000000000001</c:v>
                </c:pt>
                <c:pt idx="571">
                  <c:v>28.975000000000001</c:v>
                </c:pt>
                <c:pt idx="572">
                  <c:v>28.975000000000001</c:v>
                </c:pt>
                <c:pt idx="573">
                  <c:v>28.975000000000001</c:v>
                </c:pt>
                <c:pt idx="574">
                  <c:v>28.975000000000001</c:v>
                </c:pt>
                <c:pt idx="575">
                  <c:v>28.975000000000001</c:v>
                </c:pt>
                <c:pt idx="576">
                  <c:v>28.975000000000001</c:v>
                </c:pt>
                <c:pt idx="577">
                  <c:v>29</c:v>
                </c:pt>
                <c:pt idx="578">
                  <c:v>29</c:v>
                </c:pt>
                <c:pt idx="579">
                  <c:v>29.04</c:v>
                </c:pt>
                <c:pt idx="580">
                  <c:v>29.07</c:v>
                </c:pt>
                <c:pt idx="581">
                  <c:v>29.1</c:v>
                </c:pt>
                <c:pt idx="582">
                  <c:v>29.15</c:v>
                </c:pt>
                <c:pt idx="583">
                  <c:v>29.15</c:v>
                </c:pt>
                <c:pt idx="584">
                  <c:v>29.164999999999999</c:v>
                </c:pt>
                <c:pt idx="585">
                  <c:v>29.164999999999999</c:v>
                </c:pt>
                <c:pt idx="586">
                  <c:v>29.26</c:v>
                </c:pt>
                <c:pt idx="587">
                  <c:v>29.26</c:v>
                </c:pt>
                <c:pt idx="588">
                  <c:v>29.26</c:v>
                </c:pt>
                <c:pt idx="589">
                  <c:v>29.26</c:v>
                </c:pt>
                <c:pt idx="590">
                  <c:v>29.3</c:v>
                </c:pt>
                <c:pt idx="591">
                  <c:v>29.3</c:v>
                </c:pt>
                <c:pt idx="592">
                  <c:v>29.355</c:v>
                </c:pt>
                <c:pt idx="593">
                  <c:v>29.355</c:v>
                </c:pt>
                <c:pt idx="594">
                  <c:v>29.355</c:v>
                </c:pt>
                <c:pt idx="595">
                  <c:v>29.355</c:v>
                </c:pt>
                <c:pt idx="596">
                  <c:v>29.355</c:v>
                </c:pt>
                <c:pt idx="597">
                  <c:v>29.37</c:v>
                </c:pt>
                <c:pt idx="598">
                  <c:v>29.4</c:v>
                </c:pt>
                <c:pt idx="599">
                  <c:v>29.45</c:v>
                </c:pt>
                <c:pt idx="600">
                  <c:v>29.48</c:v>
                </c:pt>
                <c:pt idx="601">
                  <c:v>29.48</c:v>
                </c:pt>
                <c:pt idx="602">
                  <c:v>29.48</c:v>
                </c:pt>
                <c:pt idx="603">
                  <c:v>29.5</c:v>
                </c:pt>
                <c:pt idx="604">
                  <c:v>29.545000000000002</c:v>
                </c:pt>
                <c:pt idx="605">
                  <c:v>29.545000000000002</c:v>
                </c:pt>
                <c:pt idx="606">
                  <c:v>29.59</c:v>
                </c:pt>
                <c:pt idx="607">
                  <c:v>29.6</c:v>
                </c:pt>
                <c:pt idx="608">
                  <c:v>29.6</c:v>
                </c:pt>
                <c:pt idx="609">
                  <c:v>29.6</c:v>
                </c:pt>
                <c:pt idx="610">
                  <c:v>29.6</c:v>
                </c:pt>
                <c:pt idx="611">
                  <c:v>29.64</c:v>
                </c:pt>
                <c:pt idx="612">
                  <c:v>29.64</c:v>
                </c:pt>
                <c:pt idx="613">
                  <c:v>29.64</c:v>
                </c:pt>
                <c:pt idx="614">
                  <c:v>29.7</c:v>
                </c:pt>
                <c:pt idx="615">
                  <c:v>29.7</c:v>
                </c:pt>
                <c:pt idx="616">
                  <c:v>29.7</c:v>
                </c:pt>
                <c:pt idx="617">
                  <c:v>29.734999999999999</c:v>
                </c:pt>
                <c:pt idx="618">
                  <c:v>29.734999999999999</c:v>
                </c:pt>
                <c:pt idx="619">
                  <c:v>29.734999999999999</c:v>
                </c:pt>
                <c:pt idx="620">
                  <c:v>29.734999999999999</c:v>
                </c:pt>
                <c:pt idx="621">
                  <c:v>29.734999999999999</c:v>
                </c:pt>
                <c:pt idx="622">
                  <c:v>29.734999999999999</c:v>
                </c:pt>
                <c:pt idx="623">
                  <c:v>29.8</c:v>
                </c:pt>
                <c:pt idx="624">
                  <c:v>29.8</c:v>
                </c:pt>
                <c:pt idx="625">
                  <c:v>29.8</c:v>
                </c:pt>
                <c:pt idx="626">
                  <c:v>29.81</c:v>
                </c:pt>
                <c:pt idx="627">
                  <c:v>29.81</c:v>
                </c:pt>
                <c:pt idx="628">
                  <c:v>29.81</c:v>
                </c:pt>
                <c:pt idx="629">
                  <c:v>29.81</c:v>
                </c:pt>
                <c:pt idx="630">
                  <c:v>29.83</c:v>
                </c:pt>
                <c:pt idx="631">
                  <c:v>29.83</c:v>
                </c:pt>
                <c:pt idx="632">
                  <c:v>29.83</c:v>
                </c:pt>
                <c:pt idx="633">
                  <c:v>29.83</c:v>
                </c:pt>
                <c:pt idx="634">
                  <c:v>29.9</c:v>
                </c:pt>
                <c:pt idx="635">
                  <c:v>29.9</c:v>
                </c:pt>
                <c:pt idx="636">
                  <c:v>29.9</c:v>
                </c:pt>
                <c:pt idx="637">
                  <c:v>29.92</c:v>
                </c:pt>
                <c:pt idx="638">
                  <c:v>29.92</c:v>
                </c:pt>
                <c:pt idx="639">
                  <c:v>29.92</c:v>
                </c:pt>
                <c:pt idx="640">
                  <c:v>29.925000000000001</c:v>
                </c:pt>
                <c:pt idx="641">
                  <c:v>29.925000000000001</c:v>
                </c:pt>
                <c:pt idx="642">
                  <c:v>29.925000000000001</c:v>
                </c:pt>
                <c:pt idx="643">
                  <c:v>29.925000000000001</c:v>
                </c:pt>
                <c:pt idx="644">
                  <c:v>29.925000000000001</c:v>
                </c:pt>
                <c:pt idx="645">
                  <c:v>29.925000000000001</c:v>
                </c:pt>
                <c:pt idx="646">
                  <c:v>30</c:v>
                </c:pt>
                <c:pt idx="647">
                  <c:v>30</c:v>
                </c:pt>
                <c:pt idx="648">
                  <c:v>30.02</c:v>
                </c:pt>
                <c:pt idx="649">
                  <c:v>30.02</c:v>
                </c:pt>
                <c:pt idx="650">
                  <c:v>30.02</c:v>
                </c:pt>
                <c:pt idx="651">
                  <c:v>30.03</c:v>
                </c:pt>
                <c:pt idx="652">
                  <c:v>30.03</c:v>
                </c:pt>
                <c:pt idx="653">
                  <c:v>30.03</c:v>
                </c:pt>
                <c:pt idx="654">
                  <c:v>30.1</c:v>
                </c:pt>
                <c:pt idx="655">
                  <c:v>30.1</c:v>
                </c:pt>
                <c:pt idx="656">
                  <c:v>30.114999999999998</c:v>
                </c:pt>
                <c:pt idx="657">
                  <c:v>30.114999999999998</c:v>
                </c:pt>
                <c:pt idx="658">
                  <c:v>30.114999999999998</c:v>
                </c:pt>
                <c:pt idx="659">
                  <c:v>30.114999999999998</c:v>
                </c:pt>
                <c:pt idx="660">
                  <c:v>30.114999999999998</c:v>
                </c:pt>
                <c:pt idx="661">
                  <c:v>30.114999999999998</c:v>
                </c:pt>
                <c:pt idx="662">
                  <c:v>30.114999999999998</c:v>
                </c:pt>
                <c:pt idx="663">
                  <c:v>30.114999999999998</c:v>
                </c:pt>
                <c:pt idx="664">
                  <c:v>30.114999999999998</c:v>
                </c:pt>
                <c:pt idx="665">
                  <c:v>30.114999999999998</c:v>
                </c:pt>
                <c:pt idx="666">
                  <c:v>30.114999999999998</c:v>
                </c:pt>
                <c:pt idx="667">
                  <c:v>30.114999999999998</c:v>
                </c:pt>
                <c:pt idx="668">
                  <c:v>30.14</c:v>
                </c:pt>
                <c:pt idx="669">
                  <c:v>30.14</c:v>
                </c:pt>
                <c:pt idx="670">
                  <c:v>30.2</c:v>
                </c:pt>
                <c:pt idx="671">
                  <c:v>30.2</c:v>
                </c:pt>
                <c:pt idx="672">
                  <c:v>30.2</c:v>
                </c:pt>
                <c:pt idx="673">
                  <c:v>30.2</c:v>
                </c:pt>
                <c:pt idx="674">
                  <c:v>30.2</c:v>
                </c:pt>
                <c:pt idx="675">
                  <c:v>30.21</c:v>
                </c:pt>
                <c:pt idx="676">
                  <c:v>30.21</c:v>
                </c:pt>
                <c:pt idx="677">
                  <c:v>30.21</c:v>
                </c:pt>
                <c:pt idx="678">
                  <c:v>30.21</c:v>
                </c:pt>
                <c:pt idx="679">
                  <c:v>30.25</c:v>
                </c:pt>
                <c:pt idx="680">
                  <c:v>30.25</c:v>
                </c:pt>
                <c:pt idx="681">
                  <c:v>30.3</c:v>
                </c:pt>
                <c:pt idx="682">
                  <c:v>30.305</c:v>
                </c:pt>
                <c:pt idx="683">
                  <c:v>30.305</c:v>
                </c:pt>
                <c:pt idx="684">
                  <c:v>30.305</c:v>
                </c:pt>
                <c:pt idx="685">
                  <c:v>30.305</c:v>
                </c:pt>
                <c:pt idx="686">
                  <c:v>30.305</c:v>
                </c:pt>
                <c:pt idx="687">
                  <c:v>30.36</c:v>
                </c:pt>
                <c:pt idx="688">
                  <c:v>30.4</c:v>
                </c:pt>
                <c:pt idx="689">
                  <c:v>30.4</c:v>
                </c:pt>
                <c:pt idx="690">
                  <c:v>30.4</c:v>
                </c:pt>
                <c:pt idx="691">
                  <c:v>30.4</c:v>
                </c:pt>
                <c:pt idx="692">
                  <c:v>30.4</c:v>
                </c:pt>
                <c:pt idx="693">
                  <c:v>30.495000000000001</c:v>
                </c:pt>
                <c:pt idx="694">
                  <c:v>30.495000000000001</c:v>
                </c:pt>
                <c:pt idx="695">
                  <c:v>30.495000000000001</c:v>
                </c:pt>
                <c:pt idx="696">
                  <c:v>30.495000000000001</c:v>
                </c:pt>
                <c:pt idx="697">
                  <c:v>30.495000000000001</c:v>
                </c:pt>
                <c:pt idx="698">
                  <c:v>30.495000000000001</c:v>
                </c:pt>
                <c:pt idx="699">
                  <c:v>30.495000000000001</c:v>
                </c:pt>
                <c:pt idx="700">
                  <c:v>30.495000000000001</c:v>
                </c:pt>
                <c:pt idx="701">
                  <c:v>30.495000000000001</c:v>
                </c:pt>
                <c:pt idx="702">
                  <c:v>30.495000000000001</c:v>
                </c:pt>
                <c:pt idx="703">
                  <c:v>30.495000000000001</c:v>
                </c:pt>
                <c:pt idx="704">
                  <c:v>30.495000000000001</c:v>
                </c:pt>
                <c:pt idx="705">
                  <c:v>30.495000000000001</c:v>
                </c:pt>
                <c:pt idx="706">
                  <c:v>30.495000000000001</c:v>
                </c:pt>
                <c:pt idx="707">
                  <c:v>30.495000000000001</c:v>
                </c:pt>
                <c:pt idx="708">
                  <c:v>30.495000000000001</c:v>
                </c:pt>
                <c:pt idx="709">
                  <c:v>30.495000000000001</c:v>
                </c:pt>
                <c:pt idx="710">
                  <c:v>30.5</c:v>
                </c:pt>
                <c:pt idx="711">
                  <c:v>30.5</c:v>
                </c:pt>
                <c:pt idx="712">
                  <c:v>30.5</c:v>
                </c:pt>
                <c:pt idx="713">
                  <c:v>30.5</c:v>
                </c:pt>
                <c:pt idx="714">
                  <c:v>30.59</c:v>
                </c:pt>
                <c:pt idx="715">
                  <c:v>30.59</c:v>
                </c:pt>
                <c:pt idx="716">
                  <c:v>30.59</c:v>
                </c:pt>
                <c:pt idx="717">
                  <c:v>30.59</c:v>
                </c:pt>
                <c:pt idx="718">
                  <c:v>30.59</c:v>
                </c:pt>
                <c:pt idx="719">
                  <c:v>30.59</c:v>
                </c:pt>
                <c:pt idx="720">
                  <c:v>30.684999999999999</c:v>
                </c:pt>
                <c:pt idx="721">
                  <c:v>30.684999999999999</c:v>
                </c:pt>
                <c:pt idx="722">
                  <c:v>30.684999999999999</c:v>
                </c:pt>
                <c:pt idx="723">
                  <c:v>30.684999999999999</c:v>
                </c:pt>
                <c:pt idx="724">
                  <c:v>30.684999999999999</c:v>
                </c:pt>
                <c:pt idx="725">
                  <c:v>30.684999999999999</c:v>
                </c:pt>
                <c:pt idx="726">
                  <c:v>30.684999999999999</c:v>
                </c:pt>
                <c:pt idx="727">
                  <c:v>30.69</c:v>
                </c:pt>
                <c:pt idx="728">
                  <c:v>30.78</c:v>
                </c:pt>
                <c:pt idx="729">
                  <c:v>30.78</c:v>
                </c:pt>
                <c:pt idx="730">
                  <c:v>30.78</c:v>
                </c:pt>
                <c:pt idx="731">
                  <c:v>30.78</c:v>
                </c:pt>
                <c:pt idx="732">
                  <c:v>30.8</c:v>
                </c:pt>
                <c:pt idx="733">
                  <c:v>30.8</c:v>
                </c:pt>
                <c:pt idx="734">
                  <c:v>30.8</c:v>
                </c:pt>
                <c:pt idx="735">
                  <c:v>30.8</c:v>
                </c:pt>
                <c:pt idx="736">
                  <c:v>30.875</c:v>
                </c:pt>
                <c:pt idx="737">
                  <c:v>30.875</c:v>
                </c:pt>
                <c:pt idx="738">
                  <c:v>30.875</c:v>
                </c:pt>
                <c:pt idx="739">
                  <c:v>30.875</c:v>
                </c:pt>
                <c:pt idx="740">
                  <c:v>30.875</c:v>
                </c:pt>
                <c:pt idx="741">
                  <c:v>30.875</c:v>
                </c:pt>
                <c:pt idx="742">
                  <c:v>30.875</c:v>
                </c:pt>
                <c:pt idx="743">
                  <c:v>30.875</c:v>
                </c:pt>
                <c:pt idx="744">
                  <c:v>30.875</c:v>
                </c:pt>
                <c:pt idx="745">
                  <c:v>30.875</c:v>
                </c:pt>
                <c:pt idx="746">
                  <c:v>30.875</c:v>
                </c:pt>
                <c:pt idx="747">
                  <c:v>30.875</c:v>
                </c:pt>
                <c:pt idx="748">
                  <c:v>30.875</c:v>
                </c:pt>
                <c:pt idx="749">
                  <c:v>30.875</c:v>
                </c:pt>
                <c:pt idx="750">
                  <c:v>30.9</c:v>
                </c:pt>
                <c:pt idx="751">
                  <c:v>30.97</c:v>
                </c:pt>
                <c:pt idx="752">
                  <c:v>31</c:v>
                </c:pt>
                <c:pt idx="753">
                  <c:v>31</c:v>
                </c:pt>
                <c:pt idx="754">
                  <c:v>31.02</c:v>
                </c:pt>
                <c:pt idx="755">
                  <c:v>31.02</c:v>
                </c:pt>
                <c:pt idx="756">
                  <c:v>31.02</c:v>
                </c:pt>
                <c:pt idx="757">
                  <c:v>31.065000000000001</c:v>
                </c:pt>
                <c:pt idx="758">
                  <c:v>31.065000000000001</c:v>
                </c:pt>
                <c:pt idx="759">
                  <c:v>31.065000000000001</c:v>
                </c:pt>
                <c:pt idx="760">
                  <c:v>31.065000000000001</c:v>
                </c:pt>
                <c:pt idx="761">
                  <c:v>31.065000000000001</c:v>
                </c:pt>
                <c:pt idx="762">
                  <c:v>31.065000000000001</c:v>
                </c:pt>
                <c:pt idx="763">
                  <c:v>31.065000000000001</c:v>
                </c:pt>
                <c:pt idx="764">
                  <c:v>31.065000000000001</c:v>
                </c:pt>
                <c:pt idx="765">
                  <c:v>31.1</c:v>
                </c:pt>
                <c:pt idx="766">
                  <c:v>31.13</c:v>
                </c:pt>
                <c:pt idx="767">
                  <c:v>31.13</c:v>
                </c:pt>
                <c:pt idx="768">
                  <c:v>31.13</c:v>
                </c:pt>
                <c:pt idx="769">
                  <c:v>31.13</c:v>
                </c:pt>
                <c:pt idx="770">
                  <c:v>31.16</c:v>
                </c:pt>
                <c:pt idx="771">
                  <c:v>31.16</c:v>
                </c:pt>
                <c:pt idx="772">
                  <c:v>31.16</c:v>
                </c:pt>
                <c:pt idx="773">
                  <c:v>31.24</c:v>
                </c:pt>
                <c:pt idx="774">
                  <c:v>31.254999999999999</c:v>
                </c:pt>
                <c:pt idx="775">
                  <c:v>31.254999999999999</c:v>
                </c:pt>
                <c:pt idx="776">
                  <c:v>31.254999999999999</c:v>
                </c:pt>
                <c:pt idx="777">
                  <c:v>31.254999999999999</c:v>
                </c:pt>
                <c:pt idx="778">
                  <c:v>31.254999999999999</c:v>
                </c:pt>
                <c:pt idx="779">
                  <c:v>31.254999999999999</c:v>
                </c:pt>
                <c:pt idx="780">
                  <c:v>31.254999999999999</c:v>
                </c:pt>
                <c:pt idx="781">
                  <c:v>31.35</c:v>
                </c:pt>
                <c:pt idx="782">
                  <c:v>31.35</c:v>
                </c:pt>
                <c:pt idx="783">
                  <c:v>31.35</c:v>
                </c:pt>
                <c:pt idx="784">
                  <c:v>31.35</c:v>
                </c:pt>
                <c:pt idx="785">
                  <c:v>31.35</c:v>
                </c:pt>
                <c:pt idx="786">
                  <c:v>31.35</c:v>
                </c:pt>
                <c:pt idx="787">
                  <c:v>31.35</c:v>
                </c:pt>
                <c:pt idx="788">
                  <c:v>31.4</c:v>
                </c:pt>
                <c:pt idx="789">
                  <c:v>31.4</c:v>
                </c:pt>
                <c:pt idx="790">
                  <c:v>31.445</c:v>
                </c:pt>
                <c:pt idx="791">
                  <c:v>31.445</c:v>
                </c:pt>
                <c:pt idx="792">
                  <c:v>31.445</c:v>
                </c:pt>
                <c:pt idx="793">
                  <c:v>31.445</c:v>
                </c:pt>
                <c:pt idx="794">
                  <c:v>31.46</c:v>
                </c:pt>
                <c:pt idx="795">
                  <c:v>31.46</c:v>
                </c:pt>
                <c:pt idx="796">
                  <c:v>31.5</c:v>
                </c:pt>
                <c:pt idx="797">
                  <c:v>31.5</c:v>
                </c:pt>
                <c:pt idx="798">
                  <c:v>31.54</c:v>
                </c:pt>
                <c:pt idx="799">
                  <c:v>31.54</c:v>
                </c:pt>
                <c:pt idx="800">
                  <c:v>31.57</c:v>
                </c:pt>
                <c:pt idx="801">
                  <c:v>31.6</c:v>
                </c:pt>
                <c:pt idx="802">
                  <c:v>31.6</c:v>
                </c:pt>
                <c:pt idx="803">
                  <c:v>31.635000000000002</c:v>
                </c:pt>
                <c:pt idx="804">
                  <c:v>31.635000000000002</c:v>
                </c:pt>
                <c:pt idx="805">
                  <c:v>31.635000000000005</c:v>
                </c:pt>
                <c:pt idx="806">
                  <c:v>31.68</c:v>
                </c:pt>
                <c:pt idx="807">
                  <c:v>31.73</c:v>
                </c:pt>
                <c:pt idx="808">
                  <c:v>31.73</c:v>
                </c:pt>
                <c:pt idx="809">
                  <c:v>31.73</c:v>
                </c:pt>
                <c:pt idx="810">
                  <c:v>31.73</c:v>
                </c:pt>
                <c:pt idx="811">
                  <c:v>31.73</c:v>
                </c:pt>
                <c:pt idx="812">
                  <c:v>31.73</c:v>
                </c:pt>
                <c:pt idx="813">
                  <c:v>31.79</c:v>
                </c:pt>
                <c:pt idx="814">
                  <c:v>31.79</c:v>
                </c:pt>
                <c:pt idx="815">
                  <c:v>31.79</c:v>
                </c:pt>
                <c:pt idx="816">
                  <c:v>31.824999999999999</c:v>
                </c:pt>
                <c:pt idx="817">
                  <c:v>31.824999999999999</c:v>
                </c:pt>
                <c:pt idx="818">
                  <c:v>31.824999999999999</c:v>
                </c:pt>
                <c:pt idx="819">
                  <c:v>31.824999999999999</c:v>
                </c:pt>
                <c:pt idx="820">
                  <c:v>31.9</c:v>
                </c:pt>
                <c:pt idx="821">
                  <c:v>31.9</c:v>
                </c:pt>
                <c:pt idx="822">
                  <c:v>31.92</c:v>
                </c:pt>
                <c:pt idx="823">
                  <c:v>31.92</c:v>
                </c:pt>
                <c:pt idx="824">
                  <c:v>31.92</c:v>
                </c:pt>
                <c:pt idx="825">
                  <c:v>32</c:v>
                </c:pt>
                <c:pt idx="826">
                  <c:v>32.01</c:v>
                </c:pt>
                <c:pt idx="827">
                  <c:v>32.015000000000001</c:v>
                </c:pt>
                <c:pt idx="828">
                  <c:v>32.015000000000001</c:v>
                </c:pt>
                <c:pt idx="829">
                  <c:v>32.015000000000001</c:v>
                </c:pt>
                <c:pt idx="830">
                  <c:v>32.015000000000001</c:v>
                </c:pt>
                <c:pt idx="831">
                  <c:v>32.1</c:v>
                </c:pt>
                <c:pt idx="832">
                  <c:v>32.11</c:v>
                </c:pt>
                <c:pt idx="833">
                  <c:v>32.11</c:v>
                </c:pt>
                <c:pt idx="834">
                  <c:v>32.11</c:v>
                </c:pt>
                <c:pt idx="835">
                  <c:v>32.11</c:v>
                </c:pt>
                <c:pt idx="836">
                  <c:v>32.11</c:v>
                </c:pt>
                <c:pt idx="837">
                  <c:v>32.119999999999997</c:v>
                </c:pt>
                <c:pt idx="838">
                  <c:v>32.200000000000003</c:v>
                </c:pt>
                <c:pt idx="839">
                  <c:v>32.229999999999997</c:v>
                </c:pt>
                <c:pt idx="840">
                  <c:v>32.299999999999997</c:v>
                </c:pt>
                <c:pt idx="841">
                  <c:v>32.299999999999997</c:v>
                </c:pt>
                <c:pt idx="842">
                  <c:v>32.299999999999997</c:v>
                </c:pt>
                <c:pt idx="843">
                  <c:v>32.299999999999997</c:v>
                </c:pt>
                <c:pt idx="844">
                  <c:v>32.299999999999997</c:v>
                </c:pt>
                <c:pt idx="845">
                  <c:v>32.299999999999997</c:v>
                </c:pt>
                <c:pt idx="846">
                  <c:v>32.299999999999997</c:v>
                </c:pt>
                <c:pt idx="847">
                  <c:v>32.299999999999997</c:v>
                </c:pt>
                <c:pt idx="848">
                  <c:v>32.299999999999997</c:v>
                </c:pt>
                <c:pt idx="849">
                  <c:v>32.299999999999997</c:v>
                </c:pt>
                <c:pt idx="850">
                  <c:v>32.299999999999997</c:v>
                </c:pt>
                <c:pt idx="851">
                  <c:v>32.299999999999997</c:v>
                </c:pt>
                <c:pt idx="852">
                  <c:v>32.299999999999997</c:v>
                </c:pt>
                <c:pt idx="853">
                  <c:v>32.340000000000003</c:v>
                </c:pt>
                <c:pt idx="854">
                  <c:v>32.340000000000003</c:v>
                </c:pt>
                <c:pt idx="855">
                  <c:v>32.395000000000003</c:v>
                </c:pt>
                <c:pt idx="856">
                  <c:v>32.395000000000003</c:v>
                </c:pt>
                <c:pt idx="857">
                  <c:v>32.395000000000003</c:v>
                </c:pt>
                <c:pt idx="858">
                  <c:v>32.395000000000003</c:v>
                </c:pt>
                <c:pt idx="859">
                  <c:v>32.395000000000003</c:v>
                </c:pt>
                <c:pt idx="860">
                  <c:v>32.395000000000003</c:v>
                </c:pt>
                <c:pt idx="861">
                  <c:v>32.395000000000003</c:v>
                </c:pt>
                <c:pt idx="862">
                  <c:v>32.395000000000003</c:v>
                </c:pt>
                <c:pt idx="863">
                  <c:v>32.450000000000003</c:v>
                </c:pt>
                <c:pt idx="864">
                  <c:v>32.49</c:v>
                </c:pt>
                <c:pt idx="865">
                  <c:v>32.5</c:v>
                </c:pt>
                <c:pt idx="866">
                  <c:v>32.56</c:v>
                </c:pt>
                <c:pt idx="867">
                  <c:v>32.56</c:v>
                </c:pt>
                <c:pt idx="868">
                  <c:v>32.585000000000001</c:v>
                </c:pt>
                <c:pt idx="869">
                  <c:v>32.585000000000001</c:v>
                </c:pt>
                <c:pt idx="870">
                  <c:v>32.6</c:v>
                </c:pt>
                <c:pt idx="871">
                  <c:v>32.6</c:v>
                </c:pt>
                <c:pt idx="872">
                  <c:v>32.67</c:v>
                </c:pt>
                <c:pt idx="873">
                  <c:v>32.67</c:v>
                </c:pt>
                <c:pt idx="874">
                  <c:v>32.68</c:v>
                </c:pt>
                <c:pt idx="875">
                  <c:v>32.68</c:v>
                </c:pt>
                <c:pt idx="876">
                  <c:v>32.68</c:v>
                </c:pt>
                <c:pt idx="877">
                  <c:v>32.68</c:v>
                </c:pt>
                <c:pt idx="878">
                  <c:v>32.700000000000003</c:v>
                </c:pt>
                <c:pt idx="879">
                  <c:v>32.700000000000003</c:v>
                </c:pt>
                <c:pt idx="880">
                  <c:v>32.774999999999999</c:v>
                </c:pt>
                <c:pt idx="881">
                  <c:v>32.774999999999999</c:v>
                </c:pt>
                <c:pt idx="882">
                  <c:v>32.774999999999999</c:v>
                </c:pt>
                <c:pt idx="883">
                  <c:v>32.774999999999999</c:v>
                </c:pt>
                <c:pt idx="884">
                  <c:v>32.774999999999999</c:v>
                </c:pt>
                <c:pt idx="885">
                  <c:v>32.774999999999999</c:v>
                </c:pt>
                <c:pt idx="886">
                  <c:v>32.774999999999999</c:v>
                </c:pt>
                <c:pt idx="887">
                  <c:v>32.774999999999999</c:v>
                </c:pt>
                <c:pt idx="888">
                  <c:v>32.774999999999999</c:v>
                </c:pt>
                <c:pt idx="889">
                  <c:v>32.774999999999999</c:v>
                </c:pt>
                <c:pt idx="890">
                  <c:v>32.774999999999999</c:v>
                </c:pt>
                <c:pt idx="891">
                  <c:v>32.774999999999999</c:v>
                </c:pt>
                <c:pt idx="892">
                  <c:v>32.78</c:v>
                </c:pt>
                <c:pt idx="893">
                  <c:v>32.799999999999997</c:v>
                </c:pt>
                <c:pt idx="894">
                  <c:v>32.799999999999997</c:v>
                </c:pt>
                <c:pt idx="895">
                  <c:v>32.869999999999997</c:v>
                </c:pt>
                <c:pt idx="896">
                  <c:v>32.9</c:v>
                </c:pt>
                <c:pt idx="897">
                  <c:v>32.9</c:v>
                </c:pt>
                <c:pt idx="898">
                  <c:v>32.9</c:v>
                </c:pt>
                <c:pt idx="899">
                  <c:v>32.965000000000003</c:v>
                </c:pt>
                <c:pt idx="900">
                  <c:v>32.965000000000003</c:v>
                </c:pt>
                <c:pt idx="901">
                  <c:v>32.965000000000003</c:v>
                </c:pt>
                <c:pt idx="902">
                  <c:v>32.965000000000003</c:v>
                </c:pt>
                <c:pt idx="903">
                  <c:v>32.965000000000003</c:v>
                </c:pt>
                <c:pt idx="904">
                  <c:v>33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33.1</c:v>
                </c:pt>
                <c:pt idx="909">
                  <c:v>33.1</c:v>
                </c:pt>
                <c:pt idx="910">
                  <c:v>33.1</c:v>
                </c:pt>
                <c:pt idx="911">
                  <c:v>33.1</c:v>
                </c:pt>
                <c:pt idx="912">
                  <c:v>33.11</c:v>
                </c:pt>
                <c:pt idx="913">
                  <c:v>33.11</c:v>
                </c:pt>
                <c:pt idx="914">
                  <c:v>33.11</c:v>
                </c:pt>
                <c:pt idx="915">
                  <c:v>33.11</c:v>
                </c:pt>
                <c:pt idx="916">
                  <c:v>33.155000000000001</c:v>
                </c:pt>
                <c:pt idx="917">
                  <c:v>33.155000000000001</c:v>
                </c:pt>
                <c:pt idx="918">
                  <c:v>33.155000000000001</c:v>
                </c:pt>
                <c:pt idx="919">
                  <c:v>33.155000000000001</c:v>
                </c:pt>
                <c:pt idx="920">
                  <c:v>33.155000000000001</c:v>
                </c:pt>
                <c:pt idx="921">
                  <c:v>33.155000000000001</c:v>
                </c:pt>
                <c:pt idx="922">
                  <c:v>33.155000000000001</c:v>
                </c:pt>
                <c:pt idx="923">
                  <c:v>33.200000000000003</c:v>
                </c:pt>
                <c:pt idx="924">
                  <c:v>33.25</c:v>
                </c:pt>
                <c:pt idx="925">
                  <c:v>33.299999999999997</c:v>
                </c:pt>
                <c:pt idx="926">
                  <c:v>33.299999999999997</c:v>
                </c:pt>
                <c:pt idx="927">
                  <c:v>33.33</c:v>
                </c:pt>
                <c:pt idx="928">
                  <c:v>33.33</c:v>
                </c:pt>
                <c:pt idx="929">
                  <c:v>33.33</c:v>
                </c:pt>
                <c:pt idx="930">
                  <c:v>33.33</c:v>
                </c:pt>
                <c:pt idx="931">
                  <c:v>33.33</c:v>
                </c:pt>
                <c:pt idx="932">
                  <c:v>33.33</c:v>
                </c:pt>
                <c:pt idx="933">
                  <c:v>33.344999999999999</c:v>
                </c:pt>
                <c:pt idx="934">
                  <c:v>33.344999999999999</c:v>
                </c:pt>
                <c:pt idx="935">
                  <c:v>33.344999999999999</c:v>
                </c:pt>
                <c:pt idx="936">
                  <c:v>33.344999999999999</c:v>
                </c:pt>
                <c:pt idx="937">
                  <c:v>33.344999999999999</c:v>
                </c:pt>
                <c:pt idx="938">
                  <c:v>33.344999999999999</c:v>
                </c:pt>
                <c:pt idx="939">
                  <c:v>33.344999999999999</c:v>
                </c:pt>
                <c:pt idx="940">
                  <c:v>33.4</c:v>
                </c:pt>
                <c:pt idx="941">
                  <c:v>33.4</c:v>
                </c:pt>
                <c:pt idx="942">
                  <c:v>33.44</c:v>
                </c:pt>
                <c:pt idx="943">
                  <c:v>33.44</c:v>
                </c:pt>
                <c:pt idx="944">
                  <c:v>33.44</c:v>
                </c:pt>
                <c:pt idx="945">
                  <c:v>33.5</c:v>
                </c:pt>
                <c:pt idx="946">
                  <c:v>33.534999999999997</c:v>
                </c:pt>
                <c:pt idx="947">
                  <c:v>33.534999999999997</c:v>
                </c:pt>
                <c:pt idx="948">
                  <c:v>33.534999999999997</c:v>
                </c:pt>
                <c:pt idx="949">
                  <c:v>33.534999999999997</c:v>
                </c:pt>
                <c:pt idx="950">
                  <c:v>33.534999999999997</c:v>
                </c:pt>
                <c:pt idx="951">
                  <c:v>33.534999999999997</c:v>
                </c:pt>
                <c:pt idx="952">
                  <c:v>33.534999999999997</c:v>
                </c:pt>
                <c:pt idx="953">
                  <c:v>33.549999999999997</c:v>
                </c:pt>
                <c:pt idx="954">
                  <c:v>33.630000000000003</c:v>
                </c:pt>
                <c:pt idx="955">
                  <c:v>33.630000000000003</c:v>
                </c:pt>
                <c:pt idx="956">
                  <c:v>33.630000000000003</c:v>
                </c:pt>
                <c:pt idx="957">
                  <c:v>33.659999999999997</c:v>
                </c:pt>
                <c:pt idx="958">
                  <c:v>33.659999999999997</c:v>
                </c:pt>
                <c:pt idx="959">
                  <c:v>33.659999999999997</c:v>
                </c:pt>
                <c:pt idx="960">
                  <c:v>33.659999999999997</c:v>
                </c:pt>
                <c:pt idx="961">
                  <c:v>33.700000000000003</c:v>
                </c:pt>
                <c:pt idx="962">
                  <c:v>33.700000000000003</c:v>
                </c:pt>
                <c:pt idx="963">
                  <c:v>33.725000000000001</c:v>
                </c:pt>
                <c:pt idx="964">
                  <c:v>33.725000000000001</c:v>
                </c:pt>
                <c:pt idx="965">
                  <c:v>33.725000000000001</c:v>
                </c:pt>
                <c:pt idx="966">
                  <c:v>33.725000000000001</c:v>
                </c:pt>
                <c:pt idx="967">
                  <c:v>33.770000000000003</c:v>
                </c:pt>
                <c:pt idx="968">
                  <c:v>33.770000000000003</c:v>
                </c:pt>
                <c:pt idx="969">
                  <c:v>33.799999999999997</c:v>
                </c:pt>
                <c:pt idx="970">
                  <c:v>33.82</c:v>
                </c:pt>
                <c:pt idx="971">
                  <c:v>33.82</c:v>
                </c:pt>
                <c:pt idx="972">
                  <c:v>33.82</c:v>
                </c:pt>
                <c:pt idx="973">
                  <c:v>33.82</c:v>
                </c:pt>
                <c:pt idx="974">
                  <c:v>33.880000000000003</c:v>
                </c:pt>
                <c:pt idx="975">
                  <c:v>33.880000000000003</c:v>
                </c:pt>
                <c:pt idx="976">
                  <c:v>33.914999999999999</c:v>
                </c:pt>
                <c:pt idx="977">
                  <c:v>33.914999999999999</c:v>
                </c:pt>
                <c:pt idx="978">
                  <c:v>33.914999999999999</c:v>
                </c:pt>
                <c:pt idx="979">
                  <c:v>33.914999999999999</c:v>
                </c:pt>
                <c:pt idx="980">
                  <c:v>33.914999999999999</c:v>
                </c:pt>
                <c:pt idx="981">
                  <c:v>33.914999999999999</c:v>
                </c:pt>
                <c:pt idx="982">
                  <c:v>33.99</c:v>
                </c:pt>
                <c:pt idx="983">
                  <c:v>33.99</c:v>
                </c:pt>
                <c:pt idx="984">
                  <c:v>34.1</c:v>
                </c:pt>
                <c:pt idx="985">
                  <c:v>34.1</c:v>
                </c:pt>
                <c:pt idx="986">
                  <c:v>34.1</c:v>
                </c:pt>
                <c:pt idx="987">
                  <c:v>34.1</c:v>
                </c:pt>
                <c:pt idx="988">
                  <c:v>34.1</c:v>
                </c:pt>
                <c:pt idx="989">
                  <c:v>34.1</c:v>
                </c:pt>
                <c:pt idx="990">
                  <c:v>34.104999999999997</c:v>
                </c:pt>
                <c:pt idx="991">
                  <c:v>34.104999999999997</c:v>
                </c:pt>
                <c:pt idx="992">
                  <c:v>34.104999999999997</c:v>
                </c:pt>
                <c:pt idx="993">
                  <c:v>34.104999999999997</c:v>
                </c:pt>
                <c:pt idx="994">
                  <c:v>34.104999999999997</c:v>
                </c:pt>
                <c:pt idx="995">
                  <c:v>34.104999999999997</c:v>
                </c:pt>
                <c:pt idx="996">
                  <c:v>34.104999999999997</c:v>
                </c:pt>
                <c:pt idx="997">
                  <c:v>34.104999999999997</c:v>
                </c:pt>
                <c:pt idx="998">
                  <c:v>34.200000000000003</c:v>
                </c:pt>
                <c:pt idx="999">
                  <c:v>34.200000000000003</c:v>
                </c:pt>
                <c:pt idx="1000">
                  <c:v>34.200000000000003</c:v>
                </c:pt>
                <c:pt idx="1001">
                  <c:v>34.200000000000003</c:v>
                </c:pt>
                <c:pt idx="1002">
                  <c:v>34.21</c:v>
                </c:pt>
                <c:pt idx="1003">
                  <c:v>34.21</c:v>
                </c:pt>
                <c:pt idx="1004">
                  <c:v>34.21</c:v>
                </c:pt>
                <c:pt idx="1005">
                  <c:v>34.295000000000002</c:v>
                </c:pt>
                <c:pt idx="1006">
                  <c:v>34.295000000000002</c:v>
                </c:pt>
                <c:pt idx="1007">
                  <c:v>34.299999999999997</c:v>
                </c:pt>
                <c:pt idx="1008">
                  <c:v>34.32</c:v>
                </c:pt>
                <c:pt idx="1009">
                  <c:v>34.32</c:v>
                </c:pt>
                <c:pt idx="1010">
                  <c:v>34.32</c:v>
                </c:pt>
                <c:pt idx="1011">
                  <c:v>34.39</c:v>
                </c:pt>
                <c:pt idx="1012">
                  <c:v>34.4</c:v>
                </c:pt>
                <c:pt idx="1013">
                  <c:v>34.4</c:v>
                </c:pt>
                <c:pt idx="1014">
                  <c:v>34.4</c:v>
                </c:pt>
                <c:pt idx="1015">
                  <c:v>34.43</c:v>
                </c:pt>
                <c:pt idx="1016">
                  <c:v>34.43</c:v>
                </c:pt>
                <c:pt idx="1017">
                  <c:v>34.484999999999999</c:v>
                </c:pt>
                <c:pt idx="1018">
                  <c:v>34.484999999999999</c:v>
                </c:pt>
                <c:pt idx="1019">
                  <c:v>34.484999999999999</c:v>
                </c:pt>
                <c:pt idx="1020">
                  <c:v>34.484999999999999</c:v>
                </c:pt>
                <c:pt idx="1021">
                  <c:v>34.5</c:v>
                </c:pt>
                <c:pt idx="1022">
                  <c:v>34.58</c:v>
                </c:pt>
                <c:pt idx="1023">
                  <c:v>34.58</c:v>
                </c:pt>
                <c:pt idx="1024">
                  <c:v>34.6</c:v>
                </c:pt>
                <c:pt idx="1025">
                  <c:v>34.6</c:v>
                </c:pt>
                <c:pt idx="1026">
                  <c:v>34.674999999999997</c:v>
                </c:pt>
                <c:pt idx="1027">
                  <c:v>34.674999999999997</c:v>
                </c:pt>
                <c:pt idx="1028">
                  <c:v>34.674999999999997</c:v>
                </c:pt>
                <c:pt idx="1029">
                  <c:v>34.700000000000003</c:v>
                </c:pt>
                <c:pt idx="1030">
                  <c:v>34.770000000000003</c:v>
                </c:pt>
                <c:pt idx="1031">
                  <c:v>34.799999999999997</c:v>
                </c:pt>
                <c:pt idx="1032">
                  <c:v>34.799999999999997</c:v>
                </c:pt>
                <c:pt idx="1033">
                  <c:v>34.799999999999997</c:v>
                </c:pt>
                <c:pt idx="1034">
                  <c:v>34.799999999999997</c:v>
                </c:pt>
                <c:pt idx="1035">
                  <c:v>34.865000000000002</c:v>
                </c:pt>
                <c:pt idx="1036">
                  <c:v>34.865000000000002</c:v>
                </c:pt>
                <c:pt idx="1037">
                  <c:v>34.869999999999997</c:v>
                </c:pt>
                <c:pt idx="1038">
                  <c:v>34.9</c:v>
                </c:pt>
                <c:pt idx="1039">
                  <c:v>34.96</c:v>
                </c:pt>
                <c:pt idx="1040">
                  <c:v>34.96</c:v>
                </c:pt>
                <c:pt idx="1041">
                  <c:v>34.96</c:v>
                </c:pt>
                <c:pt idx="1042">
                  <c:v>35.1</c:v>
                </c:pt>
                <c:pt idx="1043">
                  <c:v>35.15</c:v>
                </c:pt>
                <c:pt idx="1044">
                  <c:v>35.200000000000003</c:v>
                </c:pt>
                <c:pt idx="1045">
                  <c:v>35.200000000000003</c:v>
                </c:pt>
                <c:pt idx="1046">
                  <c:v>35.200000000000003</c:v>
                </c:pt>
                <c:pt idx="1047">
                  <c:v>35.200000000000003</c:v>
                </c:pt>
                <c:pt idx="1048">
                  <c:v>35.200000000000003</c:v>
                </c:pt>
                <c:pt idx="1049">
                  <c:v>35.200000000000003</c:v>
                </c:pt>
                <c:pt idx="1050">
                  <c:v>35.244999999999997</c:v>
                </c:pt>
                <c:pt idx="1051">
                  <c:v>35.244999999999997</c:v>
                </c:pt>
                <c:pt idx="1052">
                  <c:v>35.244999999999997</c:v>
                </c:pt>
                <c:pt idx="1053">
                  <c:v>35.244999999999997</c:v>
                </c:pt>
                <c:pt idx="1054">
                  <c:v>35.299999999999997</c:v>
                </c:pt>
                <c:pt idx="1055">
                  <c:v>35.299999999999997</c:v>
                </c:pt>
                <c:pt idx="1056">
                  <c:v>35.31</c:v>
                </c:pt>
                <c:pt idx="1057">
                  <c:v>35.31</c:v>
                </c:pt>
                <c:pt idx="1058">
                  <c:v>35.4</c:v>
                </c:pt>
                <c:pt idx="1059">
                  <c:v>35.42</c:v>
                </c:pt>
                <c:pt idx="1060">
                  <c:v>35.435000000000002</c:v>
                </c:pt>
                <c:pt idx="1061">
                  <c:v>35.435000000000002</c:v>
                </c:pt>
                <c:pt idx="1062">
                  <c:v>35.5</c:v>
                </c:pt>
                <c:pt idx="1063">
                  <c:v>35.53</c:v>
                </c:pt>
                <c:pt idx="1064">
                  <c:v>35.53</c:v>
                </c:pt>
                <c:pt idx="1065">
                  <c:v>35.53</c:v>
                </c:pt>
                <c:pt idx="1066">
                  <c:v>35.53</c:v>
                </c:pt>
                <c:pt idx="1067">
                  <c:v>35.625</c:v>
                </c:pt>
                <c:pt idx="1068">
                  <c:v>35.625</c:v>
                </c:pt>
                <c:pt idx="1069">
                  <c:v>35.625</c:v>
                </c:pt>
                <c:pt idx="1070">
                  <c:v>35.625</c:v>
                </c:pt>
                <c:pt idx="1071">
                  <c:v>35.625</c:v>
                </c:pt>
                <c:pt idx="1072">
                  <c:v>35.625</c:v>
                </c:pt>
                <c:pt idx="1073">
                  <c:v>35.625</c:v>
                </c:pt>
                <c:pt idx="1074">
                  <c:v>35.64</c:v>
                </c:pt>
                <c:pt idx="1075">
                  <c:v>35.700000000000003</c:v>
                </c:pt>
                <c:pt idx="1076">
                  <c:v>35.72</c:v>
                </c:pt>
                <c:pt idx="1077">
                  <c:v>35.75</c:v>
                </c:pt>
                <c:pt idx="1078">
                  <c:v>35.75</c:v>
                </c:pt>
                <c:pt idx="1079">
                  <c:v>35.75</c:v>
                </c:pt>
                <c:pt idx="1080">
                  <c:v>35.799999999999997</c:v>
                </c:pt>
                <c:pt idx="1081">
                  <c:v>35.799999999999997</c:v>
                </c:pt>
                <c:pt idx="1082">
                  <c:v>35.814999999999998</c:v>
                </c:pt>
                <c:pt idx="1083">
                  <c:v>35.814999999999998</c:v>
                </c:pt>
                <c:pt idx="1084">
                  <c:v>35.814999999999998</c:v>
                </c:pt>
                <c:pt idx="1085">
                  <c:v>35.814999999999998</c:v>
                </c:pt>
                <c:pt idx="1086">
                  <c:v>35.814999999999998</c:v>
                </c:pt>
                <c:pt idx="1087">
                  <c:v>35.814999999999998</c:v>
                </c:pt>
                <c:pt idx="1088">
                  <c:v>35.814999999999998</c:v>
                </c:pt>
                <c:pt idx="1089">
                  <c:v>35.814999999999998</c:v>
                </c:pt>
                <c:pt idx="1090">
                  <c:v>35.814999999999998</c:v>
                </c:pt>
                <c:pt idx="1091">
                  <c:v>35.86</c:v>
                </c:pt>
                <c:pt idx="1092">
                  <c:v>35.86</c:v>
                </c:pt>
                <c:pt idx="1093">
                  <c:v>35.909999999999997</c:v>
                </c:pt>
                <c:pt idx="1094">
                  <c:v>35.909999999999997</c:v>
                </c:pt>
                <c:pt idx="1095">
                  <c:v>35.97</c:v>
                </c:pt>
                <c:pt idx="1096">
                  <c:v>35.97</c:v>
                </c:pt>
                <c:pt idx="1097">
                  <c:v>35.97</c:v>
                </c:pt>
                <c:pt idx="1098">
                  <c:v>36</c:v>
                </c:pt>
                <c:pt idx="1099">
                  <c:v>36.08</c:v>
                </c:pt>
                <c:pt idx="1100">
                  <c:v>36.08</c:v>
                </c:pt>
                <c:pt idx="1101">
                  <c:v>36.08</c:v>
                </c:pt>
                <c:pt idx="1102">
                  <c:v>36.1</c:v>
                </c:pt>
                <c:pt idx="1103">
                  <c:v>36.1</c:v>
                </c:pt>
                <c:pt idx="1104">
                  <c:v>36.1</c:v>
                </c:pt>
                <c:pt idx="1105">
                  <c:v>36.19</c:v>
                </c:pt>
                <c:pt idx="1106">
                  <c:v>36.19</c:v>
                </c:pt>
                <c:pt idx="1107">
                  <c:v>36.195</c:v>
                </c:pt>
                <c:pt idx="1108">
                  <c:v>36.200000000000003</c:v>
                </c:pt>
                <c:pt idx="1109">
                  <c:v>36.200000000000003</c:v>
                </c:pt>
                <c:pt idx="1110">
                  <c:v>36.29</c:v>
                </c:pt>
                <c:pt idx="1111">
                  <c:v>36.299999999999997</c:v>
                </c:pt>
                <c:pt idx="1112">
                  <c:v>36.299999999999997</c:v>
                </c:pt>
                <c:pt idx="1113">
                  <c:v>36.299999999999997</c:v>
                </c:pt>
                <c:pt idx="1114">
                  <c:v>36.384999999999998</c:v>
                </c:pt>
                <c:pt idx="1115">
                  <c:v>36.384999999999998</c:v>
                </c:pt>
                <c:pt idx="1116">
                  <c:v>36.384999999999998</c:v>
                </c:pt>
                <c:pt idx="1117">
                  <c:v>36.384999999999998</c:v>
                </c:pt>
                <c:pt idx="1118">
                  <c:v>36.479999999999997</c:v>
                </c:pt>
                <c:pt idx="1119">
                  <c:v>36.479999999999997</c:v>
                </c:pt>
                <c:pt idx="1120">
                  <c:v>36.479999999999997</c:v>
                </c:pt>
                <c:pt idx="1121">
                  <c:v>36.520000000000003</c:v>
                </c:pt>
                <c:pt idx="1122">
                  <c:v>36.575000000000003</c:v>
                </c:pt>
                <c:pt idx="1123">
                  <c:v>36.575000000000003</c:v>
                </c:pt>
                <c:pt idx="1124">
                  <c:v>36.575000000000003</c:v>
                </c:pt>
                <c:pt idx="1125">
                  <c:v>36.575000000000003</c:v>
                </c:pt>
                <c:pt idx="1126">
                  <c:v>36.575000000000003</c:v>
                </c:pt>
                <c:pt idx="1127">
                  <c:v>36.6</c:v>
                </c:pt>
                <c:pt idx="1128">
                  <c:v>36.630000000000003</c:v>
                </c:pt>
                <c:pt idx="1129">
                  <c:v>36.630000000000003</c:v>
                </c:pt>
                <c:pt idx="1130">
                  <c:v>36.67</c:v>
                </c:pt>
                <c:pt idx="1131">
                  <c:v>36.67</c:v>
                </c:pt>
                <c:pt idx="1132">
                  <c:v>36.700000000000003</c:v>
                </c:pt>
                <c:pt idx="1133">
                  <c:v>36.765000000000001</c:v>
                </c:pt>
                <c:pt idx="1134">
                  <c:v>36.765000000000001</c:v>
                </c:pt>
                <c:pt idx="1135">
                  <c:v>36.765000000000001</c:v>
                </c:pt>
                <c:pt idx="1136">
                  <c:v>36.765000000000001</c:v>
                </c:pt>
                <c:pt idx="1137">
                  <c:v>36.765000000000001</c:v>
                </c:pt>
                <c:pt idx="1138">
                  <c:v>36.85</c:v>
                </c:pt>
                <c:pt idx="1139">
                  <c:v>36.85</c:v>
                </c:pt>
                <c:pt idx="1140">
                  <c:v>36.85</c:v>
                </c:pt>
                <c:pt idx="1141">
                  <c:v>36.85</c:v>
                </c:pt>
                <c:pt idx="1142">
                  <c:v>36.86</c:v>
                </c:pt>
                <c:pt idx="1143">
                  <c:v>36.86</c:v>
                </c:pt>
                <c:pt idx="1144">
                  <c:v>36.86</c:v>
                </c:pt>
                <c:pt idx="1145">
                  <c:v>36.954999999999998</c:v>
                </c:pt>
                <c:pt idx="1146">
                  <c:v>36.954999999999998</c:v>
                </c:pt>
                <c:pt idx="1147">
                  <c:v>36.954999999999998</c:v>
                </c:pt>
                <c:pt idx="1148">
                  <c:v>36.954999999999998</c:v>
                </c:pt>
                <c:pt idx="1149">
                  <c:v>36.954999999999998</c:v>
                </c:pt>
                <c:pt idx="1150">
                  <c:v>36.954999999999998</c:v>
                </c:pt>
                <c:pt idx="1151">
                  <c:v>36.96</c:v>
                </c:pt>
                <c:pt idx="1152">
                  <c:v>37</c:v>
                </c:pt>
                <c:pt idx="1153">
                  <c:v>37.049999999999997</c:v>
                </c:pt>
                <c:pt idx="1154">
                  <c:v>37.07</c:v>
                </c:pt>
                <c:pt idx="1155">
                  <c:v>37.07</c:v>
                </c:pt>
                <c:pt idx="1156">
                  <c:v>37.07</c:v>
                </c:pt>
                <c:pt idx="1157">
                  <c:v>37.1</c:v>
                </c:pt>
                <c:pt idx="1158">
                  <c:v>37.1</c:v>
                </c:pt>
                <c:pt idx="1159">
                  <c:v>37.1</c:v>
                </c:pt>
                <c:pt idx="1160">
                  <c:v>37.1</c:v>
                </c:pt>
                <c:pt idx="1161">
                  <c:v>37.18</c:v>
                </c:pt>
                <c:pt idx="1162">
                  <c:v>37.18</c:v>
                </c:pt>
                <c:pt idx="1163">
                  <c:v>37.29</c:v>
                </c:pt>
                <c:pt idx="1164">
                  <c:v>37.29</c:v>
                </c:pt>
                <c:pt idx="1165">
                  <c:v>37.29</c:v>
                </c:pt>
                <c:pt idx="1166">
                  <c:v>37.29</c:v>
                </c:pt>
                <c:pt idx="1167">
                  <c:v>37.335000000000001</c:v>
                </c:pt>
                <c:pt idx="1168">
                  <c:v>37.4</c:v>
                </c:pt>
                <c:pt idx="1169">
                  <c:v>37.4</c:v>
                </c:pt>
                <c:pt idx="1170">
                  <c:v>37.43</c:v>
                </c:pt>
                <c:pt idx="1171">
                  <c:v>37.43</c:v>
                </c:pt>
                <c:pt idx="1172">
                  <c:v>37.51</c:v>
                </c:pt>
                <c:pt idx="1173">
                  <c:v>37.524999999999999</c:v>
                </c:pt>
                <c:pt idx="1174">
                  <c:v>37.524999999999999</c:v>
                </c:pt>
                <c:pt idx="1175">
                  <c:v>37.715000000000003</c:v>
                </c:pt>
                <c:pt idx="1176">
                  <c:v>37.715000000000003</c:v>
                </c:pt>
                <c:pt idx="1177">
                  <c:v>37.729999999999997</c:v>
                </c:pt>
                <c:pt idx="1178">
                  <c:v>37.799999999999997</c:v>
                </c:pt>
                <c:pt idx="1179">
                  <c:v>37.9</c:v>
                </c:pt>
                <c:pt idx="1180">
                  <c:v>37.905000000000001</c:v>
                </c:pt>
                <c:pt idx="1181">
                  <c:v>37.905000000000001</c:v>
                </c:pt>
                <c:pt idx="1182">
                  <c:v>37.905000000000001</c:v>
                </c:pt>
                <c:pt idx="1183">
                  <c:v>38</c:v>
                </c:pt>
                <c:pt idx="1184">
                  <c:v>38</c:v>
                </c:pt>
                <c:pt idx="1185">
                  <c:v>38.06</c:v>
                </c:pt>
                <c:pt idx="1186">
                  <c:v>38.06</c:v>
                </c:pt>
                <c:pt idx="1187">
                  <c:v>38.06</c:v>
                </c:pt>
                <c:pt idx="1188">
                  <c:v>38.094999999999999</c:v>
                </c:pt>
                <c:pt idx="1189">
                  <c:v>38.094999999999999</c:v>
                </c:pt>
                <c:pt idx="1190">
                  <c:v>38.094999999999999</c:v>
                </c:pt>
                <c:pt idx="1191">
                  <c:v>38.094999999999999</c:v>
                </c:pt>
                <c:pt idx="1192">
                  <c:v>38.094999999999999</c:v>
                </c:pt>
                <c:pt idx="1193">
                  <c:v>38.094999999999999</c:v>
                </c:pt>
                <c:pt idx="1194">
                  <c:v>38.094999999999999</c:v>
                </c:pt>
                <c:pt idx="1195">
                  <c:v>38.17</c:v>
                </c:pt>
                <c:pt idx="1196">
                  <c:v>38.17</c:v>
                </c:pt>
                <c:pt idx="1197">
                  <c:v>38.17</c:v>
                </c:pt>
                <c:pt idx="1198">
                  <c:v>38.19</c:v>
                </c:pt>
                <c:pt idx="1199">
                  <c:v>38.28</c:v>
                </c:pt>
                <c:pt idx="1200">
                  <c:v>38.380000000000003</c:v>
                </c:pt>
                <c:pt idx="1201">
                  <c:v>38.380000000000003</c:v>
                </c:pt>
                <c:pt idx="1202">
                  <c:v>38.39</c:v>
                </c:pt>
                <c:pt idx="1203">
                  <c:v>38.39</c:v>
                </c:pt>
                <c:pt idx="1204">
                  <c:v>38.6</c:v>
                </c:pt>
                <c:pt idx="1205">
                  <c:v>38.6</c:v>
                </c:pt>
                <c:pt idx="1206">
                  <c:v>38.83</c:v>
                </c:pt>
                <c:pt idx="1207">
                  <c:v>38.83</c:v>
                </c:pt>
                <c:pt idx="1208">
                  <c:v>38.9</c:v>
                </c:pt>
                <c:pt idx="1209">
                  <c:v>38.94</c:v>
                </c:pt>
                <c:pt idx="1210">
                  <c:v>38.94</c:v>
                </c:pt>
                <c:pt idx="1211">
                  <c:v>38.950000000000003</c:v>
                </c:pt>
                <c:pt idx="1212">
                  <c:v>39.049999999999997</c:v>
                </c:pt>
                <c:pt idx="1213">
                  <c:v>39.049999999999997</c:v>
                </c:pt>
                <c:pt idx="1214">
                  <c:v>39.049999999999997</c:v>
                </c:pt>
                <c:pt idx="1215">
                  <c:v>39.14</c:v>
                </c:pt>
                <c:pt idx="1216">
                  <c:v>39.159999999999997</c:v>
                </c:pt>
                <c:pt idx="1217">
                  <c:v>39.159999999999997</c:v>
                </c:pt>
                <c:pt idx="1218">
                  <c:v>39.159999999999997</c:v>
                </c:pt>
                <c:pt idx="1219">
                  <c:v>39.200000000000003</c:v>
                </c:pt>
                <c:pt idx="1220">
                  <c:v>39.270000000000003</c:v>
                </c:pt>
                <c:pt idx="1221">
                  <c:v>39.4</c:v>
                </c:pt>
                <c:pt idx="1222">
                  <c:v>39.424999999999997</c:v>
                </c:pt>
                <c:pt idx="1223">
                  <c:v>39.424999999999997</c:v>
                </c:pt>
                <c:pt idx="1224">
                  <c:v>39.49</c:v>
                </c:pt>
                <c:pt idx="1225">
                  <c:v>39.49</c:v>
                </c:pt>
                <c:pt idx="1226">
                  <c:v>39.5</c:v>
                </c:pt>
                <c:pt idx="1227">
                  <c:v>39.5</c:v>
                </c:pt>
                <c:pt idx="1228">
                  <c:v>39.6</c:v>
                </c:pt>
                <c:pt idx="1229">
                  <c:v>39.6</c:v>
                </c:pt>
                <c:pt idx="1230">
                  <c:v>39.615000000000002</c:v>
                </c:pt>
                <c:pt idx="1231">
                  <c:v>39.615000000000002</c:v>
                </c:pt>
                <c:pt idx="1232">
                  <c:v>39.700000000000003</c:v>
                </c:pt>
                <c:pt idx="1233">
                  <c:v>39.700000000000003</c:v>
                </c:pt>
                <c:pt idx="1234">
                  <c:v>39.71</c:v>
                </c:pt>
                <c:pt idx="1235">
                  <c:v>39.799999999999997</c:v>
                </c:pt>
                <c:pt idx="1236">
                  <c:v>39.805</c:v>
                </c:pt>
                <c:pt idx="1237">
                  <c:v>39.805</c:v>
                </c:pt>
                <c:pt idx="1238">
                  <c:v>39.805</c:v>
                </c:pt>
                <c:pt idx="1239">
                  <c:v>39.82</c:v>
                </c:pt>
                <c:pt idx="1240">
                  <c:v>39.82</c:v>
                </c:pt>
                <c:pt idx="1241">
                  <c:v>39.93</c:v>
                </c:pt>
                <c:pt idx="1242">
                  <c:v>39.994999999999997</c:v>
                </c:pt>
                <c:pt idx="1243">
                  <c:v>39.994999999999997</c:v>
                </c:pt>
                <c:pt idx="1244">
                  <c:v>40.15</c:v>
                </c:pt>
                <c:pt idx="1245">
                  <c:v>40.15</c:v>
                </c:pt>
                <c:pt idx="1246">
                  <c:v>40.185000000000002</c:v>
                </c:pt>
                <c:pt idx="1247">
                  <c:v>40.185000000000002</c:v>
                </c:pt>
                <c:pt idx="1248">
                  <c:v>40.185000000000002</c:v>
                </c:pt>
                <c:pt idx="1249">
                  <c:v>40.185000000000002</c:v>
                </c:pt>
                <c:pt idx="1250">
                  <c:v>40.185000000000002</c:v>
                </c:pt>
                <c:pt idx="1251">
                  <c:v>40.26</c:v>
                </c:pt>
                <c:pt idx="1252">
                  <c:v>40.26</c:v>
                </c:pt>
                <c:pt idx="1253">
                  <c:v>40.28</c:v>
                </c:pt>
                <c:pt idx="1254">
                  <c:v>40.28</c:v>
                </c:pt>
                <c:pt idx="1255">
                  <c:v>40.369999999999997</c:v>
                </c:pt>
                <c:pt idx="1256">
                  <c:v>40.369999999999997</c:v>
                </c:pt>
                <c:pt idx="1257">
                  <c:v>40.375</c:v>
                </c:pt>
                <c:pt idx="1258">
                  <c:v>40.375</c:v>
                </c:pt>
                <c:pt idx="1259">
                  <c:v>40.375</c:v>
                </c:pt>
                <c:pt idx="1260">
                  <c:v>40.47</c:v>
                </c:pt>
                <c:pt idx="1261">
                  <c:v>40.479999999999997</c:v>
                </c:pt>
                <c:pt idx="1262">
                  <c:v>40.5</c:v>
                </c:pt>
                <c:pt idx="1263">
                  <c:v>40.564999999999998</c:v>
                </c:pt>
                <c:pt idx="1264">
                  <c:v>40.564999999999998</c:v>
                </c:pt>
                <c:pt idx="1265">
                  <c:v>40.564999999999998</c:v>
                </c:pt>
                <c:pt idx="1266">
                  <c:v>40.564999999999998</c:v>
                </c:pt>
                <c:pt idx="1267">
                  <c:v>40.564999999999998</c:v>
                </c:pt>
                <c:pt idx="1268">
                  <c:v>40.659999999999997</c:v>
                </c:pt>
                <c:pt idx="1269">
                  <c:v>40.81</c:v>
                </c:pt>
                <c:pt idx="1270">
                  <c:v>40.92</c:v>
                </c:pt>
                <c:pt idx="1271">
                  <c:v>40.945</c:v>
                </c:pt>
                <c:pt idx="1272">
                  <c:v>40.945</c:v>
                </c:pt>
                <c:pt idx="1273">
                  <c:v>41.1</c:v>
                </c:pt>
                <c:pt idx="1274">
                  <c:v>41.14</c:v>
                </c:pt>
                <c:pt idx="1275">
                  <c:v>41.14</c:v>
                </c:pt>
                <c:pt idx="1276">
                  <c:v>41.325000000000003</c:v>
                </c:pt>
                <c:pt idx="1277">
                  <c:v>41.325000000000003</c:v>
                </c:pt>
                <c:pt idx="1278">
                  <c:v>41.325000000000003</c:v>
                </c:pt>
                <c:pt idx="1279">
                  <c:v>41.325000000000003</c:v>
                </c:pt>
                <c:pt idx="1280">
                  <c:v>41.325000000000003</c:v>
                </c:pt>
                <c:pt idx="1281">
                  <c:v>41.325000000000003</c:v>
                </c:pt>
                <c:pt idx="1282">
                  <c:v>41.325000000000003</c:v>
                </c:pt>
                <c:pt idx="1283">
                  <c:v>41.325000000000003</c:v>
                </c:pt>
                <c:pt idx="1284">
                  <c:v>41.42</c:v>
                </c:pt>
                <c:pt idx="1285">
                  <c:v>41.47</c:v>
                </c:pt>
                <c:pt idx="1286">
                  <c:v>41.47</c:v>
                </c:pt>
                <c:pt idx="1287">
                  <c:v>41.69</c:v>
                </c:pt>
                <c:pt idx="1288">
                  <c:v>41.8</c:v>
                </c:pt>
                <c:pt idx="1289">
                  <c:v>41.8</c:v>
                </c:pt>
                <c:pt idx="1290">
                  <c:v>41.91</c:v>
                </c:pt>
                <c:pt idx="1291">
                  <c:v>41.91</c:v>
                </c:pt>
                <c:pt idx="1292">
                  <c:v>42.13</c:v>
                </c:pt>
                <c:pt idx="1293">
                  <c:v>42.13</c:v>
                </c:pt>
                <c:pt idx="1294">
                  <c:v>42.13</c:v>
                </c:pt>
                <c:pt idx="1295">
                  <c:v>42.24</c:v>
                </c:pt>
                <c:pt idx="1296">
                  <c:v>42.4</c:v>
                </c:pt>
                <c:pt idx="1297">
                  <c:v>42.4</c:v>
                </c:pt>
                <c:pt idx="1298">
                  <c:v>42.46</c:v>
                </c:pt>
                <c:pt idx="1299">
                  <c:v>42.655000000000001</c:v>
                </c:pt>
                <c:pt idx="1300">
                  <c:v>42.655000000000001</c:v>
                </c:pt>
                <c:pt idx="1301">
                  <c:v>42.68</c:v>
                </c:pt>
                <c:pt idx="1302">
                  <c:v>42.75</c:v>
                </c:pt>
                <c:pt idx="1303">
                  <c:v>42.9</c:v>
                </c:pt>
                <c:pt idx="1304">
                  <c:v>42.9</c:v>
                </c:pt>
                <c:pt idx="1305">
                  <c:v>42.94</c:v>
                </c:pt>
                <c:pt idx="1306">
                  <c:v>43.01</c:v>
                </c:pt>
                <c:pt idx="1307">
                  <c:v>43.12</c:v>
                </c:pt>
                <c:pt idx="1308">
                  <c:v>43.34</c:v>
                </c:pt>
                <c:pt idx="1309">
                  <c:v>43.4</c:v>
                </c:pt>
                <c:pt idx="1310">
                  <c:v>43.7</c:v>
                </c:pt>
                <c:pt idx="1311">
                  <c:v>43.89</c:v>
                </c:pt>
                <c:pt idx="1312">
                  <c:v>43.89</c:v>
                </c:pt>
                <c:pt idx="1313">
                  <c:v>44</c:v>
                </c:pt>
                <c:pt idx="1314">
                  <c:v>44.22</c:v>
                </c:pt>
                <c:pt idx="1315">
                  <c:v>44.22</c:v>
                </c:pt>
                <c:pt idx="1316">
                  <c:v>44.7</c:v>
                </c:pt>
                <c:pt idx="1317">
                  <c:v>44.744999999999997</c:v>
                </c:pt>
                <c:pt idx="1318">
                  <c:v>44.744999999999997</c:v>
                </c:pt>
                <c:pt idx="1319">
                  <c:v>44.77</c:v>
                </c:pt>
                <c:pt idx="1320">
                  <c:v>44.88</c:v>
                </c:pt>
                <c:pt idx="1321">
                  <c:v>45.32</c:v>
                </c:pt>
                <c:pt idx="1322">
                  <c:v>45.43</c:v>
                </c:pt>
                <c:pt idx="1323">
                  <c:v>45.9</c:v>
                </c:pt>
                <c:pt idx="1324">
                  <c:v>46.09</c:v>
                </c:pt>
                <c:pt idx="1325">
                  <c:v>46.2</c:v>
                </c:pt>
                <c:pt idx="1326">
                  <c:v>46.53</c:v>
                </c:pt>
                <c:pt idx="1327">
                  <c:v>46.53</c:v>
                </c:pt>
                <c:pt idx="1328">
                  <c:v>46.53</c:v>
                </c:pt>
                <c:pt idx="1329">
                  <c:v>46.7</c:v>
                </c:pt>
                <c:pt idx="1330">
                  <c:v>46.75</c:v>
                </c:pt>
                <c:pt idx="1331">
                  <c:v>47.41</c:v>
                </c:pt>
                <c:pt idx="1332">
                  <c:v>47.52</c:v>
                </c:pt>
                <c:pt idx="1333">
                  <c:v>47.6</c:v>
                </c:pt>
                <c:pt idx="1334">
                  <c:v>47.74</c:v>
                </c:pt>
                <c:pt idx="1335">
                  <c:v>50.38</c:v>
                </c:pt>
                <c:pt idx="1336">
                  <c:v>52.58</c:v>
                </c:pt>
                <c:pt idx="1337">
                  <c:v>53.13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36-462E-B47A-316A1653D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8799"/>
        <c:axId val="162165487"/>
      </c:scatterChart>
      <c:valAx>
        <c:axId val="162178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165487"/>
        <c:crosses val="autoZero"/>
        <c:crossBetween val="midCat"/>
      </c:valAx>
      <c:valAx>
        <c:axId val="16216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BMI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178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Grafik</a:t>
            </a:r>
            <a:r>
              <a:rPr lang="en-US" baseline="0">
                <a:latin typeface="Arial" panose="020B0604020202020204" pitchFamily="34" charset="0"/>
                <a:cs typeface="Arial" panose="020B0604020202020204" pitchFamily="34" charset="0"/>
              </a:rPr>
              <a:t> Biaya Kesehatan vs Nilai BMI</a:t>
            </a:r>
            <a:endParaRPr lang="en-US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'insurance-correl analyst'!$B$1</c:f>
              <c:strCache>
                <c:ptCount val="1"/>
                <c:pt idx="0">
                  <c:v>bmi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'insurance-correl analyst'!$B$2:$B$1339</c:f>
              <c:numCache>
                <c:formatCode>0.0</c:formatCode>
                <c:ptCount val="1338"/>
                <c:pt idx="0">
                  <c:v>16.815000000000001</c:v>
                </c:pt>
                <c:pt idx="1">
                  <c:v>16.815000000000001</c:v>
                </c:pt>
                <c:pt idx="2">
                  <c:v>16.815000000000001</c:v>
                </c:pt>
                <c:pt idx="3">
                  <c:v>16.815000000000001</c:v>
                </c:pt>
                <c:pt idx="4">
                  <c:v>17.195</c:v>
                </c:pt>
                <c:pt idx="5">
                  <c:v>17.195</c:v>
                </c:pt>
                <c:pt idx="6">
                  <c:v>17.29</c:v>
                </c:pt>
                <c:pt idx="7">
                  <c:v>17.29</c:v>
                </c:pt>
                <c:pt idx="8">
                  <c:v>17.399999999999999</c:v>
                </c:pt>
                <c:pt idx="9">
                  <c:v>17.48</c:v>
                </c:pt>
                <c:pt idx="10">
                  <c:v>17.670000000000002</c:v>
                </c:pt>
                <c:pt idx="11">
                  <c:v>17.86</c:v>
                </c:pt>
                <c:pt idx="12">
                  <c:v>17.954999999999998</c:v>
                </c:pt>
                <c:pt idx="13">
                  <c:v>17.954999999999998</c:v>
                </c:pt>
                <c:pt idx="14">
                  <c:v>18.3</c:v>
                </c:pt>
                <c:pt idx="15">
                  <c:v>18.335000000000001</c:v>
                </c:pt>
                <c:pt idx="16">
                  <c:v>18.335000000000001</c:v>
                </c:pt>
                <c:pt idx="17">
                  <c:v>18.335000000000001</c:v>
                </c:pt>
                <c:pt idx="18">
                  <c:v>18.335000000000001</c:v>
                </c:pt>
                <c:pt idx="19">
                  <c:v>18.335000000000001</c:v>
                </c:pt>
                <c:pt idx="20">
                  <c:v>18.335000000000001</c:v>
                </c:pt>
                <c:pt idx="21">
                  <c:v>18.335000000000001</c:v>
                </c:pt>
                <c:pt idx="22">
                  <c:v>18.5</c:v>
                </c:pt>
                <c:pt idx="23">
                  <c:v>18.600000000000001</c:v>
                </c:pt>
                <c:pt idx="24">
                  <c:v>18.715</c:v>
                </c:pt>
                <c:pt idx="25">
                  <c:v>18.715</c:v>
                </c:pt>
                <c:pt idx="26">
                  <c:v>18.905000000000001</c:v>
                </c:pt>
                <c:pt idx="27">
                  <c:v>19</c:v>
                </c:pt>
                <c:pt idx="28">
                  <c:v>19.094999999999999</c:v>
                </c:pt>
                <c:pt idx="29">
                  <c:v>19.094999999999999</c:v>
                </c:pt>
                <c:pt idx="30">
                  <c:v>19.190000000000001</c:v>
                </c:pt>
                <c:pt idx="31">
                  <c:v>19.475000000000001</c:v>
                </c:pt>
                <c:pt idx="32">
                  <c:v>19.475000000000001</c:v>
                </c:pt>
                <c:pt idx="33">
                  <c:v>19.57</c:v>
                </c:pt>
                <c:pt idx="34">
                  <c:v>19.8</c:v>
                </c:pt>
                <c:pt idx="35">
                  <c:v>19.8</c:v>
                </c:pt>
                <c:pt idx="36">
                  <c:v>19.855</c:v>
                </c:pt>
                <c:pt idx="37">
                  <c:v>19.855</c:v>
                </c:pt>
                <c:pt idx="38">
                  <c:v>19.855</c:v>
                </c:pt>
                <c:pt idx="39">
                  <c:v>19.855</c:v>
                </c:pt>
                <c:pt idx="40">
                  <c:v>19.95</c:v>
                </c:pt>
                <c:pt idx="41">
                  <c:v>19.95</c:v>
                </c:pt>
                <c:pt idx="42">
                  <c:v>19.95</c:v>
                </c:pt>
                <c:pt idx="43">
                  <c:v>19.95</c:v>
                </c:pt>
                <c:pt idx="44">
                  <c:v>20.045000000000002</c:v>
                </c:pt>
                <c:pt idx="45">
                  <c:v>20.045000000000002</c:v>
                </c:pt>
                <c:pt idx="46">
                  <c:v>20.045000000000002</c:v>
                </c:pt>
                <c:pt idx="47">
                  <c:v>20.045000000000002</c:v>
                </c:pt>
                <c:pt idx="48">
                  <c:v>20.100000000000001</c:v>
                </c:pt>
                <c:pt idx="49">
                  <c:v>20.13</c:v>
                </c:pt>
                <c:pt idx="50">
                  <c:v>20.234999999999999</c:v>
                </c:pt>
                <c:pt idx="51">
                  <c:v>20.234999999999999</c:v>
                </c:pt>
                <c:pt idx="52">
                  <c:v>20.234999999999999</c:v>
                </c:pt>
                <c:pt idx="53">
                  <c:v>20.234999999999999</c:v>
                </c:pt>
                <c:pt idx="54">
                  <c:v>20.234999999999999</c:v>
                </c:pt>
                <c:pt idx="55">
                  <c:v>20.234999999999999</c:v>
                </c:pt>
                <c:pt idx="56">
                  <c:v>20.234999999999999</c:v>
                </c:pt>
                <c:pt idx="57">
                  <c:v>20.234999999999999</c:v>
                </c:pt>
                <c:pt idx="58">
                  <c:v>20.234999999999999</c:v>
                </c:pt>
                <c:pt idx="59">
                  <c:v>20.3</c:v>
                </c:pt>
                <c:pt idx="60">
                  <c:v>20.350000000000001</c:v>
                </c:pt>
                <c:pt idx="61">
                  <c:v>20.399999999999999</c:v>
                </c:pt>
                <c:pt idx="62">
                  <c:v>20.52</c:v>
                </c:pt>
                <c:pt idx="63">
                  <c:v>20.52</c:v>
                </c:pt>
                <c:pt idx="64">
                  <c:v>20.6</c:v>
                </c:pt>
                <c:pt idx="65">
                  <c:v>20.6</c:v>
                </c:pt>
                <c:pt idx="66">
                  <c:v>20.7</c:v>
                </c:pt>
                <c:pt idx="67">
                  <c:v>20.79</c:v>
                </c:pt>
                <c:pt idx="68">
                  <c:v>20.8</c:v>
                </c:pt>
                <c:pt idx="69">
                  <c:v>20.9</c:v>
                </c:pt>
                <c:pt idx="70">
                  <c:v>21.01</c:v>
                </c:pt>
                <c:pt idx="71">
                  <c:v>21.09</c:v>
                </c:pt>
                <c:pt idx="72">
                  <c:v>21.12</c:v>
                </c:pt>
                <c:pt idx="73">
                  <c:v>21.28</c:v>
                </c:pt>
                <c:pt idx="74">
                  <c:v>21.3</c:v>
                </c:pt>
                <c:pt idx="75">
                  <c:v>21.375</c:v>
                </c:pt>
                <c:pt idx="76">
                  <c:v>21.375</c:v>
                </c:pt>
                <c:pt idx="77">
                  <c:v>21.375</c:v>
                </c:pt>
                <c:pt idx="78">
                  <c:v>21.375</c:v>
                </c:pt>
                <c:pt idx="79">
                  <c:v>21.4</c:v>
                </c:pt>
                <c:pt idx="80">
                  <c:v>21.4</c:v>
                </c:pt>
                <c:pt idx="81">
                  <c:v>21.47</c:v>
                </c:pt>
                <c:pt idx="82">
                  <c:v>21.47</c:v>
                </c:pt>
                <c:pt idx="83">
                  <c:v>21.47</c:v>
                </c:pt>
                <c:pt idx="84">
                  <c:v>21.5</c:v>
                </c:pt>
                <c:pt idx="85">
                  <c:v>21.565000000000001</c:v>
                </c:pt>
                <c:pt idx="86">
                  <c:v>21.565000000000001</c:v>
                </c:pt>
                <c:pt idx="87">
                  <c:v>21.565000000000001</c:v>
                </c:pt>
                <c:pt idx="88">
                  <c:v>21.66</c:v>
                </c:pt>
                <c:pt idx="89">
                  <c:v>21.66</c:v>
                </c:pt>
                <c:pt idx="90">
                  <c:v>21.66</c:v>
                </c:pt>
                <c:pt idx="91">
                  <c:v>21.7</c:v>
                </c:pt>
                <c:pt idx="92">
                  <c:v>21.754999999999999</c:v>
                </c:pt>
                <c:pt idx="93">
                  <c:v>21.754999999999999</c:v>
                </c:pt>
                <c:pt idx="94">
                  <c:v>21.754999999999999</c:v>
                </c:pt>
                <c:pt idx="95">
                  <c:v>21.754999999999999</c:v>
                </c:pt>
                <c:pt idx="96">
                  <c:v>21.754999999999999</c:v>
                </c:pt>
                <c:pt idx="97">
                  <c:v>21.754999999999999</c:v>
                </c:pt>
                <c:pt idx="98">
                  <c:v>21.754999999999999</c:v>
                </c:pt>
                <c:pt idx="99">
                  <c:v>21.754999999999999</c:v>
                </c:pt>
                <c:pt idx="100">
                  <c:v>21.754999999999999</c:v>
                </c:pt>
                <c:pt idx="101">
                  <c:v>21.78</c:v>
                </c:pt>
                <c:pt idx="102">
                  <c:v>21.8</c:v>
                </c:pt>
                <c:pt idx="103">
                  <c:v>21.85</c:v>
                </c:pt>
                <c:pt idx="104">
                  <c:v>21.85</c:v>
                </c:pt>
                <c:pt idx="105">
                  <c:v>21.85</c:v>
                </c:pt>
                <c:pt idx="106">
                  <c:v>21.85</c:v>
                </c:pt>
                <c:pt idx="107">
                  <c:v>21.89</c:v>
                </c:pt>
                <c:pt idx="108">
                  <c:v>21.945</c:v>
                </c:pt>
                <c:pt idx="109">
                  <c:v>21.945</c:v>
                </c:pt>
                <c:pt idx="110">
                  <c:v>22</c:v>
                </c:pt>
                <c:pt idx="111">
                  <c:v>22.1</c:v>
                </c:pt>
                <c:pt idx="112">
                  <c:v>22.135000000000002</c:v>
                </c:pt>
                <c:pt idx="113">
                  <c:v>22.135000000000002</c:v>
                </c:pt>
                <c:pt idx="114">
                  <c:v>22.135000000000002</c:v>
                </c:pt>
                <c:pt idx="115">
                  <c:v>22.135000000000002</c:v>
                </c:pt>
                <c:pt idx="116">
                  <c:v>22.135000000000002</c:v>
                </c:pt>
                <c:pt idx="117">
                  <c:v>22.135000000000002</c:v>
                </c:pt>
                <c:pt idx="118">
                  <c:v>22.135000000000002</c:v>
                </c:pt>
                <c:pt idx="119">
                  <c:v>22.23</c:v>
                </c:pt>
                <c:pt idx="120">
                  <c:v>22.23</c:v>
                </c:pt>
                <c:pt idx="121">
                  <c:v>22.3</c:v>
                </c:pt>
                <c:pt idx="122">
                  <c:v>22.42</c:v>
                </c:pt>
                <c:pt idx="123">
                  <c:v>22.515000000000001</c:v>
                </c:pt>
                <c:pt idx="124">
                  <c:v>22.515000000000001</c:v>
                </c:pt>
                <c:pt idx="125">
                  <c:v>22.515000000000001</c:v>
                </c:pt>
                <c:pt idx="126">
                  <c:v>22.515000000000001</c:v>
                </c:pt>
                <c:pt idx="127">
                  <c:v>22.515000000000001</c:v>
                </c:pt>
                <c:pt idx="128">
                  <c:v>22.515000000000001</c:v>
                </c:pt>
                <c:pt idx="129">
                  <c:v>22.515000000000001</c:v>
                </c:pt>
                <c:pt idx="130">
                  <c:v>22.515000000000001</c:v>
                </c:pt>
                <c:pt idx="131">
                  <c:v>22.515000000000001</c:v>
                </c:pt>
                <c:pt idx="132">
                  <c:v>22.515000000000001</c:v>
                </c:pt>
                <c:pt idx="133">
                  <c:v>22.515000000000001</c:v>
                </c:pt>
                <c:pt idx="134">
                  <c:v>22.6</c:v>
                </c:pt>
                <c:pt idx="135">
                  <c:v>22.6</c:v>
                </c:pt>
                <c:pt idx="136">
                  <c:v>22.61</c:v>
                </c:pt>
                <c:pt idx="137">
                  <c:v>22.61</c:v>
                </c:pt>
                <c:pt idx="138">
                  <c:v>22.61</c:v>
                </c:pt>
                <c:pt idx="139">
                  <c:v>22.704999999999998</c:v>
                </c:pt>
                <c:pt idx="140">
                  <c:v>22.704999999999998</c:v>
                </c:pt>
                <c:pt idx="141">
                  <c:v>22.704999999999998</c:v>
                </c:pt>
                <c:pt idx="142">
                  <c:v>22.704999999999998</c:v>
                </c:pt>
                <c:pt idx="143">
                  <c:v>22.704999999999998</c:v>
                </c:pt>
                <c:pt idx="144">
                  <c:v>22.77</c:v>
                </c:pt>
                <c:pt idx="145">
                  <c:v>22.8</c:v>
                </c:pt>
                <c:pt idx="146">
                  <c:v>22.8</c:v>
                </c:pt>
                <c:pt idx="147">
                  <c:v>22.895</c:v>
                </c:pt>
                <c:pt idx="148">
                  <c:v>22.895</c:v>
                </c:pt>
                <c:pt idx="149">
                  <c:v>22.895</c:v>
                </c:pt>
                <c:pt idx="150">
                  <c:v>22.895</c:v>
                </c:pt>
                <c:pt idx="151">
                  <c:v>22.895</c:v>
                </c:pt>
                <c:pt idx="152">
                  <c:v>22.895</c:v>
                </c:pt>
                <c:pt idx="153">
                  <c:v>22.895</c:v>
                </c:pt>
                <c:pt idx="154">
                  <c:v>22.895</c:v>
                </c:pt>
                <c:pt idx="155">
                  <c:v>22.99</c:v>
                </c:pt>
                <c:pt idx="156">
                  <c:v>22.99</c:v>
                </c:pt>
                <c:pt idx="157">
                  <c:v>23</c:v>
                </c:pt>
                <c:pt idx="158">
                  <c:v>23.085000000000001</c:v>
                </c:pt>
                <c:pt idx="159">
                  <c:v>23.085000000000001</c:v>
                </c:pt>
                <c:pt idx="160">
                  <c:v>23.18</c:v>
                </c:pt>
                <c:pt idx="161">
                  <c:v>23.18</c:v>
                </c:pt>
                <c:pt idx="162">
                  <c:v>23.18</c:v>
                </c:pt>
                <c:pt idx="163">
                  <c:v>23.18</c:v>
                </c:pt>
                <c:pt idx="164">
                  <c:v>23.18</c:v>
                </c:pt>
                <c:pt idx="165">
                  <c:v>23.2</c:v>
                </c:pt>
                <c:pt idx="166">
                  <c:v>23.21</c:v>
                </c:pt>
                <c:pt idx="167">
                  <c:v>23.21</c:v>
                </c:pt>
                <c:pt idx="168">
                  <c:v>23.21</c:v>
                </c:pt>
                <c:pt idx="169">
                  <c:v>23.21</c:v>
                </c:pt>
                <c:pt idx="170">
                  <c:v>23.274999999999999</c:v>
                </c:pt>
                <c:pt idx="171">
                  <c:v>23.274999999999999</c:v>
                </c:pt>
                <c:pt idx="172">
                  <c:v>23.3</c:v>
                </c:pt>
                <c:pt idx="173">
                  <c:v>23.32</c:v>
                </c:pt>
                <c:pt idx="174">
                  <c:v>23.37</c:v>
                </c:pt>
                <c:pt idx="175">
                  <c:v>23.4</c:v>
                </c:pt>
                <c:pt idx="176">
                  <c:v>23.4</c:v>
                </c:pt>
                <c:pt idx="177">
                  <c:v>23.465</c:v>
                </c:pt>
                <c:pt idx="178">
                  <c:v>23.465</c:v>
                </c:pt>
                <c:pt idx="179">
                  <c:v>23.465</c:v>
                </c:pt>
                <c:pt idx="180">
                  <c:v>23.465</c:v>
                </c:pt>
                <c:pt idx="181">
                  <c:v>23.54</c:v>
                </c:pt>
                <c:pt idx="182">
                  <c:v>23.56</c:v>
                </c:pt>
                <c:pt idx="183">
                  <c:v>23.56</c:v>
                </c:pt>
                <c:pt idx="184">
                  <c:v>23.6</c:v>
                </c:pt>
                <c:pt idx="185">
                  <c:v>23.6</c:v>
                </c:pt>
                <c:pt idx="186">
                  <c:v>23.65</c:v>
                </c:pt>
                <c:pt idx="187">
                  <c:v>23.655000000000001</c:v>
                </c:pt>
                <c:pt idx="188">
                  <c:v>23.655000000000001</c:v>
                </c:pt>
                <c:pt idx="189">
                  <c:v>23.655000000000001</c:v>
                </c:pt>
                <c:pt idx="190">
                  <c:v>23.655000000000001</c:v>
                </c:pt>
                <c:pt idx="191">
                  <c:v>23.655000000000001</c:v>
                </c:pt>
                <c:pt idx="192">
                  <c:v>23.655000000000001</c:v>
                </c:pt>
                <c:pt idx="193">
                  <c:v>23.655000000000001</c:v>
                </c:pt>
                <c:pt idx="194">
                  <c:v>23.655000000000001</c:v>
                </c:pt>
                <c:pt idx="195">
                  <c:v>23.655000000000001</c:v>
                </c:pt>
                <c:pt idx="196">
                  <c:v>23.655000000000001</c:v>
                </c:pt>
                <c:pt idx="197">
                  <c:v>23.7</c:v>
                </c:pt>
                <c:pt idx="198">
                  <c:v>23.7</c:v>
                </c:pt>
                <c:pt idx="199">
                  <c:v>23.75</c:v>
                </c:pt>
                <c:pt idx="200">
                  <c:v>23.75</c:v>
                </c:pt>
                <c:pt idx="201">
                  <c:v>23.76</c:v>
                </c:pt>
                <c:pt idx="202">
                  <c:v>23.8</c:v>
                </c:pt>
                <c:pt idx="203">
                  <c:v>23.844999999999999</c:v>
                </c:pt>
                <c:pt idx="204">
                  <c:v>23.844999999999999</c:v>
                </c:pt>
                <c:pt idx="205">
                  <c:v>23.844999999999999</c:v>
                </c:pt>
                <c:pt idx="206">
                  <c:v>23.844999999999999</c:v>
                </c:pt>
                <c:pt idx="207">
                  <c:v>23.844999999999999</c:v>
                </c:pt>
                <c:pt idx="208">
                  <c:v>23.87</c:v>
                </c:pt>
                <c:pt idx="209">
                  <c:v>23.9</c:v>
                </c:pt>
                <c:pt idx="210">
                  <c:v>23.94</c:v>
                </c:pt>
                <c:pt idx="211">
                  <c:v>23.98</c:v>
                </c:pt>
                <c:pt idx="212">
                  <c:v>23.98</c:v>
                </c:pt>
                <c:pt idx="213">
                  <c:v>24.035</c:v>
                </c:pt>
                <c:pt idx="214">
                  <c:v>24.035</c:v>
                </c:pt>
                <c:pt idx="215">
                  <c:v>24.035</c:v>
                </c:pt>
                <c:pt idx="216">
                  <c:v>24.035</c:v>
                </c:pt>
                <c:pt idx="217">
                  <c:v>24.09</c:v>
                </c:pt>
                <c:pt idx="218">
                  <c:v>24.1</c:v>
                </c:pt>
                <c:pt idx="219">
                  <c:v>24.1</c:v>
                </c:pt>
                <c:pt idx="220">
                  <c:v>24.13</c:v>
                </c:pt>
                <c:pt idx="221">
                  <c:v>24.13</c:v>
                </c:pt>
                <c:pt idx="222">
                  <c:v>24.13</c:v>
                </c:pt>
                <c:pt idx="223">
                  <c:v>24.225000000000001</c:v>
                </c:pt>
                <c:pt idx="224">
                  <c:v>24.225000000000001</c:v>
                </c:pt>
                <c:pt idx="225">
                  <c:v>24.225000000000001</c:v>
                </c:pt>
                <c:pt idx="226">
                  <c:v>24.225000000000001</c:v>
                </c:pt>
                <c:pt idx="227">
                  <c:v>24.225000000000001</c:v>
                </c:pt>
                <c:pt idx="228">
                  <c:v>24.225000000000001</c:v>
                </c:pt>
                <c:pt idx="229">
                  <c:v>24.225000000000001</c:v>
                </c:pt>
                <c:pt idx="230">
                  <c:v>24.225000000000001</c:v>
                </c:pt>
                <c:pt idx="231">
                  <c:v>24.3</c:v>
                </c:pt>
                <c:pt idx="232">
                  <c:v>24.3</c:v>
                </c:pt>
                <c:pt idx="233">
                  <c:v>24.31</c:v>
                </c:pt>
                <c:pt idx="234">
                  <c:v>24.31</c:v>
                </c:pt>
                <c:pt idx="235">
                  <c:v>24.32</c:v>
                </c:pt>
                <c:pt idx="236">
                  <c:v>24.32</c:v>
                </c:pt>
                <c:pt idx="237">
                  <c:v>24.32</c:v>
                </c:pt>
                <c:pt idx="238">
                  <c:v>24.32</c:v>
                </c:pt>
                <c:pt idx="239">
                  <c:v>24.32</c:v>
                </c:pt>
                <c:pt idx="240">
                  <c:v>24.32</c:v>
                </c:pt>
                <c:pt idx="241">
                  <c:v>24.4</c:v>
                </c:pt>
                <c:pt idx="242">
                  <c:v>24.42</c:v>
                </c:pt>
                <c:pt idx="243">
                  <c:v>24.42</c:v>
                </c:pt>
                <c:pt idx="244">
                  <c:v>24.51</c:v>
                </c:pt>
                <c:pt idx="245">
                  <c:v>24.51</c:v>
                </c:pt>
                <c:pt idx="246">
                  <c:v>24.6</c:v>
                </c:pt>
                <c:pt idx="247">
                  <c:v>24.6</c:v>
                </c:pt>
                <c:pt idx="248">
                  <c:v>24.605</c:v>
                </c:pt>
                <c:pt idx="249">
                  <c:v>24.605</c:v>
                </c:pt>
                <c:pt idx="250">
                  <c:v>24.605</c:v>
                </c:pt>
                <c:pt idx="251">
                  <c:v>24.605</c:v>
                </c:pt>
                <c:pt idx="252">
                  <c:v>24.605</c:v>
                </c:pt>
                <c:pt idx="253">
                  <c:v>24.605</c:v>
                </c:pt>
                <c:pt idx="254">
                  <c:v>24.605</c:v>
                </c:pt>
                <c:pt idx="255">
                  <c:v>24.605</c:v>
                </c:pt>
                <c:pt idx="256">
                  <c:v>24.7</c:v>
                </c:pt>
                <c:pt idx="257">
                  <c:v>24.7</c:v>
                </c:pt>
                <c:pt idx="258">
                  <c:v>24.795000000000002</c:v>
                </c:pt>
                <c:pt idx="259">
                  <c:v>24.795000000000002</c:v>
                </c:pt>
                <c:pt idx="260">
                  <c:v>24.795000000000002</c:v>
                </c:pt>
                <c:pt idx="261">
                  <c:v>24.795000000000002</c:v>
                </c:pt>
                <c:pt idx="262">
                  <c:v>24.795000000000002</c:v>
                </c:pt>
                <c:pt idx="263">
                  <c:v>24.795000000000002</c:v>
                </c:pt>
                <c:pt idx="264">
                  <c:v>24.86</c:v>
                </c:pt>
                <c:pt idx="265">
                  <c:v>24.86</c:v>
                </c:pt>
                <c:pt idx="266">
                  <c:v>24.89</c:v>
                </c:pt>
                <c:pt idx="267">
                  <c:v>24.97</c:v>
                </c:pt>
                <c:pt idx="268">
                  <c:v>24.984999999999999</c:v>
                </c:pt>
                <c:pt idx="269">
                  <c:v>24.984999999999999</c:v>
                </c:pt>
                <c:pt idx="270">
                  <c:v>24.984999999999999</c:v>
                </c:pt>
                <c:pt idx="271">
                  <c:v>24.984999999999999</c:v>
                </c:pt>
                <c:pt idx="272">
                  <c:v>25</c:v>
                </c:pt>
                <c:pt idx="273">
                  <c:v>25</c:v>
                </c:pt>
                <c:pt idx="274">
                  <c:v>25.08</c:v>
                </c:pt>
                <c:pt idx="275">
                  <c:v>25.08</c:v>
                </c:pt>
                <c:pt idx="276">
                  <c:v>25.08</c:v>
                </c:pt>
                <c:pt idx="277">
                  <c:v>25.08</c:v>
                </c:pt>
                <c:pt idx="278">
                  <c:v>25.08</c:v>
                </c:pt>
                <c:pt idx="279">
                  <c:v>25.1</c:v>
                </c:pt>
                <c:pt idx="280">
                  <c:v>25.175000000000001</c:v>
                </c:pt>
                <c:pt idx="281">
                  <c:v>25.175000000000001</c:v>
                </c:pt>
                <c:pt idx="282">
                  <c:v>25.175000000000001</c:v>
                </c:pt>
                <c:pt idx="283">
                  <c:v>25.175000000000001</c:v>
                </c:pt>
                <c:pt idx="284">
                  <c:v>25.175000000000001</c:v>
                </c:pt>
                <c:pt idx="285">
                  <c:v>25.175000000000001</c:v>
                </c:pt>
                <c:pt idx="286">
                  <c:v>25.175000000000001</c:v>
                </c:pt>
                <c:pt idx="287">
                  <c:v>25.175000000000001</c:v>
                </c:pt>
                <c:pt idx="288">
                  <c:v>25.175000000000001</c:v>
                </c:pt>
                <c:pt idx="289">
                  <c:v>25.175000000000001</c:v>
                </c:pt>
                <c:pt idx="290">
                  <c:v>25.27</c:v>
                </c:pt>
                <c:pt idx="291">
                  <c:v>25.27</c:v>
                </c:pt>
                <c:pt idx="292">
                  <c:v>25.27</c:v>
                </c:pt>
                <c:pt idx="293">
                  <c:v>25.3</c:v>
                </c:pt>
                <c:pt idx="294">
                  <c:v>25.3</c:v>
                </c:pt>
                <c:pt idx="295">
                  <c:v>25.3</c:v>
                </c:pt>
                <c:pt idx="296">
                  <c:v>25.3</c:v>
                </c:pt>
                <c:pt idx="297">
                  <c:v>25.364999999999998</c:v>
                </c:pt>
                <c:pt idx="298">
                  <c:v>25.364999999999998</c:v>
                </c:pt>
                <c:pt idx="299">
                  <c:v>25.364999999999998</c:v>
                </c:pt>
                <c:pt idx="300">
                  <c:v>25.364999999999998</c:v>
                </c:pt>
                <c:pt idx="301">
                  <c:v>25.364999999999998</c:v>
                </c:pt>
                <c:pt idx="302">
                  <c:v>25.4</c:v>
                </c:pt>
                <c:pt idx="303">
                  <c:v>25.46</c:v>
                </c:pt>
                <c:pt idx="304">
                  <c:v>25.46</c:v>
                </c:pt>
                <c:pt idx="305">
                  <c:v>25.46</c:v>
                </c:pt>
                <c:pt idx="306">
                  <c:v>25.46</c:v>
                </c:pt>
                <c:pt idx="307">
                  <c:v>25.52</c:v>
                </c:pt>
                <c:pt idx="308">
                  <c:v>25.555</c:v>
                </c:pt>
                <c:pt idx="309">
                  <c:v>25.555</c:v>
                </c:pt>
                <c:pt idx="310">
                  <c:v>25.555</c:v>
                </c:pt>
                <c:pt idx="311">
                  <c:v>25.555</c:v>
                </c:pt>
                <c:pt idx="312">
                  <c:v>25.555</c:v>
                </c:pt>
                <c:pt idx="313">
                  <c:v>25.555</c:v>
                </c:pt>
                <c:pt idx="314">
                  <c:v>25.6</c:v>
                </c:pt>
                <c:pt idx="315">
                  <c:v>25.6</c:v>
                </c:pt>
                <c:pt idx="316">
                  <c:v>25.6</c:v>
                </c:pt>
                <c:pt idx="317">
                  <c:v>25.6</c:v>
                </c:pt>
                <c:pt idx="318">
                  <c:v>25.65</c:v>
                </c:pt>
                <c:pt idx="319">
                  <c:v>25.7</c:v>
                </c:pt>
                <c:pt idx="320">
                  <c:v>25.7</c:v>
                </c:pt>
                <c:pt idx="321">
                  <c:v>25.74</c:v>
                </c:pt>
                <c:pt idx="322">
                  <c:v>25.74</c:v>
                </c:pt>
                <c:pt idx="323">
                  <c:v>25.745000000000001</c:v>
                </c:pt>
                <c:pt idx="324">
                  <c:v>25.745000000000001</c:v>
                </c:pt>
                <c:pt idx="325">
                  <c:v>25.745000000000001</c:v>
                </c:pt>
                <c:pt idx="326">
                  <c:v>25.745000000000001</c:v>
                </c:pt>
                <c:pt idx="327">
                  <c:v>25.745000000000001</c:v>
                </c:pt>
                <c:pt idx="328">
                  <c:v>25.745000000000001</c:v>
                </c:pt>
                <c:pt idx="329">
                  <c:v>25.745000000000001</c:v>
                </c:pt>
                <c:pt idx="330">
                  <c:v>25.8</c:v>
                </c:pt>
                <c:pt idx="331">
                  <c:v>25.8</c:v>
                </c:pt>
                <c:pt idx="332">
                  <c:v>25.8</c:v>
                </c:pt>
                <c:pt idx="333">
                  <c:v>25.8</c:v>
                </c:pt>
                <c:pt idx="334">
                  <c:v>25.8</c:v>
                </c:pt>
                <c:pt idx="335">
                  <c:v>25.8</c:v>
                </c:pt>
                <c:pt idx="336">
                  <c:v>25.8</c:v>
                </c:pt>
                <c:pt idx="337">
                  <c:v>25.84</c:v>
                </c:pt>
                <c:pt idx="338">
                  <c:v>25.84</c:v>
                </c:pt>
                <c:pt idx="339">
                  <c:v>25.84</c:v>
                </c:pt>
                <c:pt idx="340">
                  <c:v>25.85</c:v>
                </c:pt>
                <c:pt idx="341">
                  <c:v>25.9</c:v>
                </c:pt>
                <c:pt idx="342">
                  <c:v>25.9</c:v>
                </c:pt>
                <c:pt idx="343">
                  <c:v>25.9</c:v>
                </c:pt>
                <c:pt idx="344">
                  <c:v>25.934999999999999</c:v>
                </c:pt>
                <c:pt idx="345">
                  <c:v>25.934999999999999</c:v>
                </c:pt>
                <c:pt idx="346">
                  <c:v>25.934999999999999</c:v>
                </c:pt>
                <c:pt idx="347">
                  <c:v>25.934999999999999</c:v>
                </c:pt>
                <c:pt idx="348">
                  <c:v>25.934999999999999</c:v>
                </c:pt>
                <c:pt idx="349">
                  <c:v>25.934999999999999</c:v>
                </c:pt>
                <c:pt idx="350">
                  <c:v>26.03</c:v>
                </c:pt>
                <c:pt idx="351">
                  <c:v>26.03</c:v>
                </c:pt>
                <c:pt idx="352">
                  <c:v>26.03</c:v>
                </c:pt>
                <c:pt idx="353">
                  <c:v>26.03</c:v>
                </c:pt>
                <c:pt idx="354">
                  <c:v>26.03</c:v>
                </c:pt>
                <c:pt idx="355">
                  <c:v>26.07</c:v>
                </c:pt>
                <c:pt idx="356">
                  <c:v>26.125</c:v>
                </c:pt>
                <c:pt idx="357">
                  <c:v>26.125</c:v>
                </c:pt>
                <c:pt idx="358">
                  <c:v>26.125</c:v>
                </c:pt>
                <c:pt idx="359">
                  <c:v>26.125</c:v>
                </c:pt>
                <c:pt idx="360">
                  <c:v>26.125</c:v>
                </c:pt>
                <c:pt idx="361">
                  <c:v>26.125</c:v>
                </c:pt>
                <c:pt idx="362">
                  <c:v>26.125</c:v>
                </c:pt>
                <c:pt idx="363">
                  <c:v>26.125</c:v>
                </c:pt>
                <c:pt idx="364">
                  <c:v>26.18</c:v>
                </c:pt>
                <c:pt idx="365">
                  <c:v>26.18</c:v>
                </c:pt>
                <c:pt idx="366">
                  <c:v>26.22</c:v>
                </c:pt>
                <c:pt idx="367">
                  <c:v>26.22</c:v>
                </c:pt>
                <c:pt idx="368">
                  <c:v>26.315000000000001</c:v>
                </c:pt>
                <c:pt idx="369">
                  <c:v>26.315000000000001</c:v>
                </c:pt>
                <c:pt idx="370">
                  <c:v>26.315000000000001</c:v>
                </c:pt>
                <c:pt idx="371">
                  <c:v>26.315000000000001</c:v>
                </c:pt>
                <c:pt idx="372">
                  <c:v>26.315000000000001</c:v>
                </c:pt>
                <c:pt idx="373">
                  <c:v>26.315000000000001</c:v>
                </c:pt>
                <c:pt idx="374">
                  <c:v>26.4</c:v>
                </c:pt>
                <c:pt idx="375">
                  <c:v>26.4</c:v>
                </c:pt>
                <c:pt idx="376">
                  <c:v>26.41</c:v>
                </c:pt>
                <c:pt idx="377">
                  <c:v>26.41</c:v>
                </c:pt>
                <c:pt idx="378">
                  <c:v>26.41</c:v>
                </c:pt>
                <c:pt idx="379">
                  <c:v>26.41</c:v>
                </c:pt>
                <c:pt idx="380">
                  <c:v>26.41</c:v>
                </c:pt>
                <c:pt idx="381">
                  <c:v>26.504999999999999</c:v>
                </c:pt>
                <c:pt idx="382">
                  <c:v>26.51</c:v>
                </c:pt>
                <c:pt idx="383">
                  <c:v>26.51</c:v>
                </c:pt>
                <c:pt idx="384">
                  <c:v>26.62</c:v>
                </c:pt>
                <c:pt idx="385">
                  <c:v>26.695</c:v>
                </c:pt>
                <c:pt idx="386">
                  <c:v>26.695</c:v>
                </c:pt>
                <c:pt idx="387">
                  <c:v>26.695</c:v>
                </c:pt>
                <c:pt idx="388">
                  <c:v>26.695</c:v>
                </c:pt>
                <c:pt idx="389">
                  <c:v>26.695</c:v>
                </c:pt>
                <c:pt idx="390">
                  <c:v>26.695</c:v>
                </c:pt>
                <c:pt idx="391">
                  <c:v>26.695</c:v>
                </c:pt>
                <c:pt idx="392">
                  <c:v>26.695</c:v>
                </c:pt>
                <c:pt idx="393">
                  <c:v>26.695</c:v>
                </c:pt>
                <c:pt idx="394">
                  <c:v>26.695</c:v>
                </c:pt>
                <c:pt idx="395">
                  <c:v>26.695</c:v>
                </c:pt>
                <c:pt idx="396">
                  <c:v>26.7</c:v>
                </c:pt>
                <c:pt idx="397">
                  <c:v>26.7</c:v>
                </c:pt>
                <c:pt idx="398">
                  <c:v>26.79</c:v>
                </c:pt>
                <c:pt idx="399">
                  <c:v>26.79</c:v>
                </c:pt>
                <c:pt idx="400">
                  <c:v>26.84</c:v>
                </c:pt>
                <c:pt idx="401">
                  <c:v>26.885000000000002</c:v>
                </c:pt>
                <c:pt idx="402">
                  <c:v>26.885000000000002</c:v>
                </c:pt>
                <c:pt idx="403">
                  <c:v>26.885000000000002</c:v>
                </c:pt>
                <c:pt idx="404">
                  <c:v>26.885000000000002</c:v>
                </c:pt>
                <c:pt idx="405">
                  <c:v>26.885000000000002</c:v>
                </c:pt>
                <c:pt idx="406">
                  <c:v>26.885000000000002</c:v>
                </c:pt>
                <c:pt idx="407">
                  <c:v>26.9</c:v>
                </c:pt>
                <c:pt idx="408">
                  <c:v>26.98</c:v>
                </c:pt>
                <c:pt idx="409">
                  <c:v>26.98</c:v>
                </c:pt>
                <c:pt idx="410">
                  <c:v>27</c:v>
                </c:pt>
                <c:pt idx="411">
                  <c:v>27.06</c:v>
                </c:pt>
                <c:pt idx="412">
                  <c:v>27.074999999999999</c:v>
                </c:pt>
                <c:pt idx="413">
                  <c:v>27.074999999999999</c:v>
                </c:pt>
                <c:pt idx="414">
                  <c:v>27.1</c:v>
                </c:pt>
                <c:pt idx="415">
                  <c:v>27.1</c:v>
                </c:pt>
                <c:pt idx="416">
                  <c:v>27.1</c:v>
                </c:pt>
                <c:pt idx="417">
                  <c:v>27.1</c:v>
                </c:pt>
                <c:pt idx="418">
                  <c:v>27.17</c:v>
                </c:pt>
                <c:pt idx="419">
                  <c:v>27.2</c:v>
                </c:pt>
                <c:pt idx="420">
                  <c:v>27.265000000000001</c:v>
                </c:pt>
                <c:pt idx="421">
                  <c:v>27.265000000000001</c:v>
                </c:pt>
                <c:pt idx="422">
                  <c:v>27.265000000000001</c:v>
                </c:pt>
                <c:pt idx="423">
                  <c:v>27.265000000000001</c:v>
                </c:pt>
                <c:pt idx="424">
                  <c:v>27.265000000000001</c:v>
                </c:pt>
                <c:pt idx="425">
                  <c:v>27.265000000000001</c:v>
                </c:pt>
                <c:pt idx="426">
                  <c:v>27.265000000000001</c:v>
                </c:pt>
                <c:pt idx="427">
                  <c:v>27.265000000000001</c:v>
                </c:pt>
                <c:pt idx="428">
                  <c:v>27.265000000000001</c:v>
                </c:pt>
                <c:pt idx="429">
                  <c:v>27.28</c:v>
                </c:pt>
                <c:pt idx="430">
                  <c:v>27.3</c:v>
                </c:pt>
                <c:pt idx="431">
                  <c:v>27.36</c:v>
                </c:pt>
                <c:pt idx="432">
                  <c:v>27.36</c:v>
                </c:pt>
                <c:pt idx="433">
                  <c:v>27.36</c:v>
                </c:pt>
                <c:pt idx="434">
                  <c:v>27.36</c:v>
                </c:pt>
                <c:pt idx="435">
                  <c:v>27.36</c:v>
                </c:pt>
                <c:pt idx="436">
                  <c:v>27.36</c:v>
                </c:pt>
                <c:pt idx="437">
                  <c:v>27.4</c:v>
                </c:pt>
                <c:pt idx="438">
                  <c:v>27.454999999999998</c:v>
                </c:pt>
                <c:pt idx="439">
                  <c:v>27.454999999999998</c:v>
                </c:pt>
                <c:pt idx="440">
                  <c:v>27.454999999999998</c:v>
                </c:pt>
                <c:pt idx="441">
                  <c:v>27.5</c:v>
                </c:pt>
                <c:pt idx="442">
                  <c:v>27.5</c:v>
                </c:pt>
                <c:pt idx="443">
                  <c:v>27.5</c:v>
                </c:pt>
                <c:pt idx="444">
                  <c:v>27.55</c:v>
                </c:pt>
                <c:pt idx="445">
                  <c:v>27.55</c:v>
                </c:pt>
                <c:pt idx="446">
                  <c:v>27.6</c:v>
                </c:pt>
                <c:pt idx="447">
                  <c:v>27.6</c:v>
                </c:pt>
                <c:pt idx="448">
                  <c:v>27.6</c:v>
                </c:pt>
                <c:pt idx="449">
                  <c:v>27.6</c:v>
                </c:pt>
                <c:pt idx="450">
                  <c:v>27.6</c:v>
                </c:pt>
                <c:pt idx="451">
                  <c:v>27.61</c:v>
                </c:pt>
                <c:pt idx="452">
                  <c:v>27.645</c:v>
                </c:pt>
                <c:pt idx="453">
                  <c:v>27.645</c:v>
                </c:pt>
                <c:pt idx="454">
                  <c:v>27.645</c:v>
                </c:pt>
                <c:pt idx="455">
                  <c:v>27.645</c:v>
                </c:pt>
                <c:pt idx="456">
                  <c:v>27.645</c:v>
                </c:pt>
                <c:pt idx="457">
                  <c:v>27.645</c:v>
                </c:pt>
                <c:pt idx="458">
                  <c:v>27.645</c:v>
                </c:pt>
                <c:pt idx="459">
                  <c:v>27.645</c:v>
                </c:pt>
                <c:pt idx="460">
                  <c:v>27.645</c:v>
                </c:pt>
                <c:pt idx="461">
                  <c:v>27.645</c:v>
                </c:pt>
                <c:pt idx="462">
                  <c:v>27.645</c:v>
                </c:pt>
                <c:pt idx="463">
                  <c:v>27.7</c:v>
                </c:pt>
                <c:pt idx="464">
                  <c:v>27.7</c:v>
                </c:pt>
                <c:pt idx="465">
                  <c:v>27.72</c:v>
                </c:pt>
                <c:pt idx="466">
                  <c:v>27.72</c:v>
                </c:pt>
                <c:pt idx="467">
                  <c:v>27.72</c:v>
                </c:pt>
                <c:pt idx="468">
                  <c:v>27.74</c:v>
                </c:pt>
                <c:pt idx="469">
                  <c:v>27.74</c:v>
                </c:pt>
                <c:pt idx="470">
                  <c:v>27.8</c:v>
                </c:pt>
                <c:pt idx="471">
                  <c:v>27.83</c:v>
                </c:pt>
                <c:pt idx="472">
                  <c:v>27.83</c:v>
                </c:pt>
                <c:pt idx="473">
                  <c:v>27.835000000000001</c:v>
                </c:pt>
                <c:pt idx="474">
                  <c:v>27.835000000000001</c:v>
                </c:pt>
                <c:pt idx="475">
                  <c:v>27.835000000000001</c:v>
                </c:pt>
                <c:pt idx="476">
                  <c:v>27.835000000000001</c:v>
                </c:pt>
                <c:pt idx="477">
                  <c:v>27.835000000000001</c:v>
                </c:pt>
                <c:pt idx="478">
                  <c:v>27.835000000000001</c:v>
                </c:pt>
                <c:pt idx="479">
                  <c:v>27.835000000000001</c:v>
                </c:pt>
                <c:pt idx="480">
                  <c:v>27.835000000000001</c:v>
                </c:pt>
                <c:pt idx="481">
                  <c:v>27.835000000000001</c:v>
                </c:pt>
                <c:pt idx="482" formatCode="General">
                  <c:v>27.9</c:v>
                </c:pt>
                <c:pt idx="483">
                  <c:v>27.93</c:v>
                </c:pt>
                <c:pt idx="484">
                  <c:v>27.93</c:v>
                </c:pt>
                <c:pt idx="485">
                  <c:v>27.93</c:v>
                </c:pt>
                <c:pt idx="486">
                  <c:v>27.93</c:v>
                </c:pt>
                <c:pt idx="487">
                  <c:v>27.94</c:v>
                </c:pt>
                <c:pt idx="488">
                  <c:v>28</c:v>
                </c:pt>
                <c:pt idx="489">
                  <c:v>28</c:v>
                </c:pt>
                <c:pt idx="490">
                  <c:v>28.024999999999999</c:v>
                </c:pt>
                <c:pt idx="491">
                  <c:v>28.024999999999999</c:v>
                </c:pt>
                <c:pt idx="492">
                  <c:v>28.024999999999999</c:v>
                </c:pt>
                <c:pt idx="493">
                  <c:v>28.024999999999999</c:v>
                </c:pt>
                <c:pt idx="494">
                  <c:v>28.024999999999999</c:v>
                </c:pt>
                <c:pt idx="495">
                  <c:v>28.024999999999999</c:v>
                </c:pt>
                <c:pt idx="496">
                  <c:v>28.024999999999999</c:v>
                </c:pt>
                <c:pt idx="497">
                  <c:v>28.05</c:v>
                </c:pt>
                <c:pt idx="498">
                  <c:v>28.05</c:v>
                </c:pt>
                <c:pt idx="499">
                  <c:v>28.1</c:v>
                </c:pt>
                <c:pt idx="500">
                  <c:v>28.12</c:v>
                </c:pt>
                <c:pt idx="501">
                  <c:v>28.12</c:v>
                </c:pt>
                <c:pt idx="502">
                  <c:v>28.12</c:v>
                </c:pt>
                <c:pt idx="503">
                  <c:v>28.16</c:v>
                </c:pt>
                <c:pt idx="504">
                  <c:v>28.2</c:v>
                </c:pt>
                <c:pt idx="505">
                  <c:v>28.215</c:v>
                </c:pt>
                <c:pt idx="506">
                  <c:v>28.215</c:v>
                </c:pt>
                <c:pt idx="507">
                  <c:v>28.215</c:v>
                </c:pt>
                <c:pt idx="508">
                  <c:v>28.215</c:v>
                </c:pt>
                <c:pt idx="509">
                  <c:v>28.215</c:v>
                </c:pt>
                <c:pt idx="510">
                  <c:v>28.215</c:v>
                </c:pt>
                <c:pt idx="511">
                  <c:v>28.27</c:v>
                </c:pt>
                <c:pt idx="512">
                  <c:v>28.27</c:v>
                </c:pt>
                <c:pt idx="513">
                  <c:v>28.3</c:v>
                </c:pt>
                <c:pt idx="514">
                  <c:v>28.31</c:v>
                </c:pt>
                <c:pt idx="515">
                  <c:v>28.31</c:v>
                </c:pt>
                <c:pt idx="516">
                  <c:v>28.31</c:v>
                </c:pt>
                <c:pt idx="517">
                  <c:v>28.31</c:v>
                </c:pt>
                <c:pt idx="518">
                  <c:v>28.31</c:v>
                </c:pt>
                <c:pt idx="519">
                  <c:v>28.31</c:v>
                </c:pt>
                <c:pt idx="520">
                  <c:v>28.31</c:v>
                </c:pt>
                <c:pt idx="521">
                  <c:v>28.31</c:v>
                </c:pt>
                <c:pt idx="522">
                  <c:v>28.38</c:v>
                </c:pt>
                <c:pt idx="523">
                  <c:v>28.405000000000001</c:v>
                </c:pt>
                <c:pt idx="524">
                  <c:v>28.405000000000001</c:v>
                </c:pt>
                <c:pt idx="525">
                  <c:v>28.405000000000001</c:v>
                </c:pt>
                <c:pt idx="526">
                  <c:v>28.405000000000001</c:v>
                </c:pt>
                <c:pt idx="527">
                  <c:v>28.49</c:v>
                </c:pt>
                <c:pt idx="528">
                  <c:v>28.5</c:v>
                </c:pt>
                <c:pt idx="529">
                  <c:v>28.5</c:v>
                </c:pt>
                <c:pt idx="530">
                  <c:v>28.5</c:v>
                </c:pt>
                <c:pt idx="531">
                  <c:v>28.594999999999999</c:v>
                </c:pt>
                <c:pt idx="532">
                  <c:v>28.594999999999999</c:v>
                </c:pt>
                <c:pt idx="533">
                  <c:v>28.594999999999999</c:v>
                </c:pt>
                <c:pt idx="534">
                  <c:v>28.594999999999999</c:v>
                </c:pt>
                <c:pt idx="535">
                  <c:v>28.594999999999999</c:v>
                </c:pt>
                <c:pt idx="536">
                  <c:v>28.594999999999999</c:v>
                </c:pt>
                <c:pt idx="537">
                  <c:v>28.594999999999999</c:v>
                </c:pt>
                <c:pt idx="538">
                  <c:v>28.594999999999999</c:v>
                </c:pt>
                <c:pt idx="539">
                  <c:v>28.594999999999999</c:v>
                </c:pt>
                <c:pt idx="540">
                  <c:v>28.594999999999999</c:v>
                </c:pt>
                <c:pt idx="541">
                  <c:v>28.594999999999999</c:v>
                </c:pt>
                <c:pt idx="542">
                  <c:v>28.6</c:v>
                </c:pt>
                <c:pt idx="543">
                  <c:v>28.69</c:v>
                </c:pt>
                <c:pt idx="544">
                  <c:v>28.7</c:v>
                </c:pt>
                <c:pt idx="545">
                  <c:v>28.7</c:v>
                </c:pt>
                <c:pt idx="546">
                  <c:v>28.7</c:v>
                </c:pt>
                <c:pt idx="547">
                  <c:v>28.7</c:v>
                </c:pt>
                <c:pt idx="548">
                  <c:v>28.7</c:v>
                </c:pt>
                <c:pt idx="549">
                  <c:v>28.785</c:v>
                </c:pt>
                <c:pt idx="550">
                  <c:v>28.785</c:v>
                </c:pt>
                <c:pt idx="551">
                  <c:v>28.785</c:v>
                </c:pt>
                <c:pt idx="552">
                  <c:v>28.785</c:v>
                </c:pt>
                <c:pt idx="553">
                  <c:v>28.785</c:v>
                </c:pt>
                <c:pt idx="554">
                  <c:v>28.785</c:v>
                </c:pt>
                <c:pt idx="555">
                  <c:v>28.785</c:v>
                </c:pt>
                <c:pt idx="556">
                  <c:v>28.8</c:v>
                </c:pt>
                <c:pt idx="557">
                  <c:v>28.88</c:v>
                </c:pt>
                <c:pt idx="558">
                  <c:v>28.88</c:v>
                </c:pt>
                <c:pt idx="559">
                  <c:v>28.88</c:v>
                </c:pt>
                <c:pt idx="560">
                  <c:v>28.88</c:v>
                </c:pt>
                <c:pt idx="561">
                  <c:v>28.88</c:v>
                </c:pt>
                <c:pt idx="562">
                  <c:v>28.9</c:v>
                </c:pt>
                <c:pt idx="563">
                  <c:v>28.9</c:v>
                </c:pt>
                <c:pt idx="564">
                  <c:v>28.9</c:v>
                </c:pt>
                <c:pt idx="565">
                  <c:v>28.93</c:v>
                </c:pt>
                <c:pt idx="566">
                  <c:v>28.93</c:v>
                </c:pt>
                <c:pt idx="567">
                  <c:v>28.93</c:v>
                </c:pt>
                <c:pt idx="568">
                  <c:v>28.975000000000001</c:v>
                </c:pt>
                <c:pt idx="569">
                  <c:v>28.975000000000001</c:v>
                </c:pt>
                <c:pt idx="570">
                  <c:v>28.975000000000001</c:v>
                </c:pt>
                <c:pt idx="571">
                  <c:v>28.975000000000001</c:v>
                </c:pt>
                <c:pt idx="572">
                  <c:v>28.975000000000001</c:v>
                </c:pt>
                <c:pt idx="573">
                  <c:v>28.975000000000001</c:v>
                </c:pt>
                <c:pt idx="574">
                  <c:v>28.975000000000001</c:v>
                </c:pt>
                <c:pt idx="575">
                  <c:v>28.975000000000001</c:v>
                </c:pt>
                <c:pt idx="576">
                  <c:v>28.975000000000001</c:v>
                </c:pt>
                <c:pt idx="577">
                  <c:v>29</c:v>
                </c:pt>
                <c:pt idx="578">
                  <c:v>29</c:v>
                </c:pt>
                <c:pt idx="579">
                  <c:v>29.04</c:v>
                </c:pt>
                <c:pt idx="580">
                  <c:v>29.07</c:v>
                </c:pt>
                <c:pt idx="581">
                  <c:v>29.1</c:v>
                </c:pt>
                <c:pt idx="582">
                  <c:v>29.15</c:v>
                </c:pt>
                <c:pt idx="583">
                  <c:v>29.15</c:v>
                </c:pt>
                <c:pt idx="584">
                  <c:v>29.164999999999999</c:v>
                </c:pt>
                <c:pt idx="585">
                  <c:v>29.164999999999999</c:v>
                </c:pt>
                <c:pt idx="586">
                  <c:v>29.26</c:v>
                </c:pt>
                <c:pt idx="587">
                  <c:v>29.26</c:v>
                </c:pt>
                <c:pt idx="588">
                  <c:v>29.26</c:v>
                </c:pt>
                <c:pt idx="589">
                  <c:v>29.26</c:v>
                </c:pt>
                <c:pt idx="590">
                  <c:v>29.3</c:v>
                </c:pt>
                <c:pt idx="591">
                  <c:v>29.3</c:v>
                </c:pt>
                <c:pt idx="592">
                  <c:v>29.355</c:v>
                </c:pt>
                <c:pt idx="593">
                  <c:v>29.355</c:v>
                </c:pt>
                <c:pt idx="594">
                  <c:v>29.355</c:v>
                </c:pt>
                <c:pt idx="595">
                  <c:v>29.355</c:v>
                </c:pt>
                <c:pt idx="596">
                  <c:v>29.355</c:v>
                </c:pt>
                <c:pt idx="597">
                  <c:v>29.37</c:v>
                </c:pt>
                <c:pt idx="598">
                  <c:v>29.4</c:v>
                </c:pt>
                <c:pt idx="599">
                  <c:v>29.45</c:v>
                </c:pt>
                <c:pt idx="600">
                  <c:v>29.48</c:v>
                </c:pt>
                <c:pt idx="601">
                  <c:v>29.48</c:v>
                </c:pt>
                <c:pt idx="602">
                  <c:v>29.48</c:v>
                </c:pt>
                <c:pt idx="603">
                  <c:v>29.5</c:v>
                </c:pt>
                <c:pt idx="604">
                  <c:v>29.545000000000002</c:v>
                </c:pt>
                <c:pt idx="605">
                  <c:v>29.545000000000002</c:v>
                </c:pt>
                <c:pt idx="606">
                  <c:v>29.59</c:v>
                </c:pt>
                <c:pt idx="607">
                  <c:v>29.6</c:v>
                </c:pt>
                <c:pt idx="608">
                  <c:v>29.6</c:v>
                </c:pt>
                <c:pt idx="609">
                  <c:v>29.6</c:v>
                </c:pt>
                <c:pt idx="610">
                  <c:v>29.6</c:v>
                </c:pt>
                <c:pt idx="611">
                  <c:v>29.64</c:v>
                </c:pt>
                <c:pt idx="612">
                  <c:v>29.64</c:v>
                </c:pt>
                <c:pt idx="613">
                  <c:v>29.64</c:v>
                </c:pt>
                <c:pt idx="614">
                  <c:v>29.7</c:v>
                </c:pt>
                <c:pt idx="615">
                  <c:v>29.7</c:v>
                </c:pt>
                <c:pt idx="616">
                  <c:v>29.7</c:v>
                </c:pt>
                <c:pt idx="617">
                  <c:v>29.734999999999999</c:v>
                </c:pt>
                <c:pt idx="618">
                  <c:v>29.734999999999999</c:v>
                </c:pt>
                <c:pt idx="619">
                  <c:v>29.734999999999999</c:v>
                </c:pt>
                <c:pt idx="620">
                  <c:v>29.734999999999999</c:v>
                </c:pt>
                <c:pt idx="621">
                  <c:v>29.734999999999999</c:v>
                </c:pt>
                <c:pt idx="622">
                  <c:v>29.734999999999999</c:v>
                </c:pt>
                <c:pt idx="623">
                  <c:v>29.8</c:v>
                </c:pt>
                <c:pt idx="624">
                  <c:v>29.8</c:v>
                </c:pt>
                <c:pt idx="625">
                  <c:v>29.8</c:v>
                </c:pt>
                <c:pt idx="626">
                  <c:v>29.81</c:v>
                </c:pt>
                <c:pt idx="627">
                  <c:v>29.81</c:v>
                </c:pt>
                <c:pt idx="628">
                  <c:v>29.81</c:v>
                </c:pt>
                <c:pt idx="629">
                  <c:v>29.81</c:v>
                </c:pt>
                <c:pt idx="630">
                  <c:v>29.83</c:v>
                </c:pt>
                <c:pt idx="631">
                  <c:v>29.83</c:v>
                </c:pt>
                <c:pt idx="632">
                  <c:v>29.83</c:v>
                </c:pt>
                <c:pt idx="633">
                  <c:v>29.83</c:v>
                </c:pt>
                <c:pt idx="634">
                  <c:v>29.9</c:v>
                </c:pt>
                <c:pt idx="635">
                  <c:v>29.9</c:v>
                </c:pt>
                <c:pt idx="636">
                  <c:v>29.9</c:v>
                </c:pt>
                <c:pt idx="637">
                  <c:v>29.92</c:v>
                </c:pt>
                <c:pt idx="638">
                  <c:v>29.92</c:v>
                </c:pt>
                <c:pt idx="639">
                  <c:v>29.92</c:v>
                </c:pt>
                <c:pt idx="640">
                  <c:v>29.925000000000001</c:v>
                </c:pt>
                <c:pt idx="641">
                  <c:v>29.925000000000001</c:v>
                </c:pt>
                <c:pt idx="642">
                  <c:v>29.925000000000001</c:v>
                </c:pt>
                <c:pt idx="643">
                  <c:v>29.925000000000001</c:v>
                </c:pt>
                <c:pt idx="644">
                  <c:v>29.925000000000001</c:v>
                </c:pt>
                <c:pt idx="645">
                  <c:v>29.925000000000001</c:v>
                </c:pt>
                <c:pt idx="646">
                  <c:v>30</c:v>
                </c:pt>
                <c:pt idx="647">
                  <c:v>30</c:v>
                </c:pt>
                <c:pt idx="648">
                  <c:v>30.02</c:v>
                </c:pt>
                <c:pt idx="649">
                  <c:v>30.02</c:v>
                </c:pt>
                <c:pt idx="650">
                  <c:v>30.02</c:v>
                </c:pt>
                <c:pt idx="651">
                  <c:v>30.03</c:v>
                </c:pt>
                <c:pt idx="652">
                  <c:v>30.03</c:v>
                </c:pt>
                <c:pt idx="653">
                  <c:v>30.03</c:v>
                </c:pt>
                <c:pt idx="654">
                  <c:v>30.1</c:v>
                </c:pt>
                <c:pt idx="655">
                  <c:v>30.1</c:v>
                </c:pt>
                <c:pt idx="656">
                  <c:v>30.114999999999998</c:v>
                </c:pt>
                <c:pt idx="657">
                  <c:v>30.114999999999998</c:v>
                </c:pt>
                <c:pt idx="658">
                  <c:v>30.114999999999998</c:v>
                </c:pt>
                <c:pt idx="659">
                  <c:v>30.114999999999998</c:v>
                </c:pt>
                <c:pt idx="660">
                  <c:v>30.114999999999998</c:v>
                </c:pt>
                <c:pt idx="661">
                  <c:v>30.114999999999998</c:v>
                </c:pt>
                <c:pt idx="662">
                  <c:v>30.114999999999998</c:v>
                </c:pt>
                <c:pt idx="663">
                  <c:v>30.114999999999998</c:v>
                </c:pt>
                <c:pt idx="664">
                  <c:v>30.114999999999998</c:v>
                </c:pt>
                <c:pt idx="665">
                  <c:v>30.114999999999998</c:v>
                </c:pt>
                <c:pt idx="666">
                  <c:v>30.114999999999998</c:v>
                </c:pt>
                <c:pt idx="667">
                  <c:v>30.114999999999998</c:v>
                </c:pt>
                <c:pt idx="668">
                  <c:v>30.14</c:v>
                </c:pt>
                <c:pt idx="669">
                  <c:v>30.14</c:v>
                </c:pt>
                <c:pt idx="670">
                  <c:v>30.2</c:v>
                </c:pt>
                <c:pt idx="671">
                  <c:v>30.2</c:v>
                </c:pt>
                <c:pt idx="672">
                  <c:v>30.2</c:v>
                </c:pt>
                <c:pt idx="673">
                  <c:v>30.2</c:v>
                </c:pt>
                <c:pt idx="674">
                  <c:v>30.2</c:v>
                </c:pt>
                <c:pt idx="675">
                  <c:v>30.21</c:v>
                </c:pt>
                <c:pt idx="676">
                  <c:v>30.21</c:v>
                </c:pt>
                <c:pt idx="677">
                  <c:v>30.21</c:v>
                </c:pt>
                <c:pt idx="678">
                  <c:v>30.21</c:v>
                </c:pt>
                <c:pt idx="679">
                  <c:v>30.25</c:v>
                </c:pt>
                <c:pt idx="680">
                  <c:v>30.25</c:v>
                </c:pt>
                <c:pt idx="681">
                  <c:v>30.3</c:v>
                </c:pt>
                <c:pt idx="682">
                  <c:v>30.305</c:v>
                </c:pt>
                <c:pt idx="683">
                  <c:v>30.305</c:v>
                </c:pt>
                <c:pt idx="684">
                  <c:v>30.305</c:v>
                </c:pt>
                <c:pt idx="685">
                  <c:v>30.305</c:v>
                </c:pt>
                <c:pt idx="686">
                  <c:v>30.305</c:v>
                </c:pt>
                <c:pt idx="687">
                  <c:v>30.36</c:v>
                </c:pt>
                <c:pt idx="688">
                  <c:v>30.4</c:v>
                </c:pt>
                <c:pt idx="689">
                  <c:v>30.4</c:v>
                </c:pt>
                <c:pt idx="690">
                  <c:v>30.4</c:v>
                </c:pt>
                <c:pt idx="691">
                  <c:v>30.4</c:v>
                </c:pt>
                <c:pt idx="692">
                  <c:v>30.4</c:v>
                </c:pt>
                <c:pt idx="693">
                  <c:v>30.495000000000001</c:v>
                </c:pt>
                <c:pt idx="694">
                  <c:v>30.495000000000001</c:v>
                </c:pt>
                <c:pt idx="695">
                  <c:v>30.495000000000001</c:v>
                </c:pt>
                <c:pt idx="696">
                  <c:v>30.495000000000001</c:v>
                </c:pt>
                <c:pt idx="697">
                  <c:v>30.495000000000001</c:v>
                </c:pt>
                <c:pt idx="698">
                  <c:v>30.495000000000001</c:v>
                </c:pt>
                <c:pt idx="699">
                  <c:v>30.495000000000001</c:v>
                </c:pt>
                <c:pt idx="700">
                  <c:v>30.495000000000001</c:v>
                </c:pt>
                <c:pt idx="701">
                  <c:v>30.495000000000001</c:v>
                </c:pt>
                <c:pt idx="702">
                  <c:v>30.495000000000001</c:v>
                </c:pt>
                <c:pt idx="703">
                  <c:v>30.495000000000001</c:v>
                </c:pt>
                <c:pt idx="704">
                  <c:v>30.495000000000001</c:v>
                </c:pt>
                <c:pt idx="705">
                  <c:v>30.495000000000001</c:v>
                </c:pt>
                <c:pt idx="706">
                  <c:v>30.495000000000001</c:v>
                </c:pt>
                <c:pt idx="707">
                  <c:v>30.495000000000001</c:v>
                </c:pt>
                <c:pt idx="708">
                  <c:v>30.495000000000001</c:v>
                </c:pt>
                <c:pt idx="709">
                  <c:v>30.495000000000001</c:v>
                </c:pt>
                <c:pt idx="710">
                  <c:v>30.5</c:v>
                </c:pt>
                <c:pt idx="711">
                  <c:v>30.5</c:v>
                </c:pt>
                <c:pt idx="712">
                  <c:v>30.5</c:v>
                </c:pt>
                <c:pt idx="713">
                  <c:v>30.5</c:v>
                </c:pt>
                <c:pt idx="714">
                  <c:v>30.59</c:v>
                </c:pt>
                <c:pt idx="715">
                  <c:v>30.59</c:v>
                </c:pt>
                <c:pt idx="716">
                  <c:v>30.59</c:v>
                </c:pt>
                <c:pt idx="717">
                  <c:v>30.59</c:v>
                </c:pt>
                <c:pt idx="718">
                  <c:v>30.59</c:v>
                </c:pt>
                <c:pt idx="719">
                  <c:v>30.59</c:v>
                </c:pt>
                <c:pt idx="720">
                  <c:v>30.684999999999999</c:v>
                </c:pt>
                <c:pt idx="721">
                  <c:v>30.684999999999999</c:v>
                </c:pt>
                <c:pt idx="722">
                  <c:v>30.684999999999999</c:v>
                </c:pt>
                <c:pt idx="723">
                  <c:v>30.684999999999999</c:v>
                </c:pt>
                <c:pt idx="724">
                  <c:v>30.684999999999999</c:v>
                </c:pt>
                <c:pt idx="725">
                  <c:v>30.684999999999999</c:v>
                </c:pt>
                <c:pt idx="726">
                  <c:v>30.684999999999999</c:v>
                </c:pt>
                <c:pt idx="727">
                  <c:v>30.69</c:v>
                </c:pt>
                <c:pt idx="728">
                  <c:v>30.78</c:v>
                </c:pt>
                <c:pt idx="729">
                  <c:v>30.78</c:v>
                </c:pt>
                <c:pt idx="730">
                  <c:v>30.78</c:v>
                </c:pt>
                <c:pt idx="731">
                  <c:v>30.78</c:v>
                </c:pt>
                <c:pt idx="732">
                  <c:v>30.8</c:v>
                </c:pt>
                <c:pt idx="733">
                  <c:v>30.8</c:v>
                </c:pt>
                <c:pt idx="734">
                  <c:v>30.8</c:v>
                </c:pt>
                <c:pt idx="735">
                  <c:v>30.8</c:v>
                </c:pt>
                <c:pt idx="736">
                  <c:v>30.875</c:v>
                </c:pt>
                <c:pt idx="737">
                  <c:v>30.875</c:v>
                </c:pt>
                <c:pt idx="738">
                  <c:v>30.875</c:v>
                </c:pt>
                <c:pt idx="739">
                  <c:v>30.875</c:v>
                </c:pt>
                <c:pt idx="740">
                  <c:v>30.875</c:v>
                </c:pt>
                <c:pt idx="741">
                  <c:v>30.875</c:v>
                </c:pt>
                <c:pt idx="742">
                  <c:v>30.875</c:v>
                </c:pt>
                <c:pt idx="743">
                  <c:v>30.875</c:v>
                </c:pt>
                <c:pt idx="744">
                  <c:v>30.875</c:v>
                </c:pt>
                <c:pt idx="745">
                  <c:v>30.875</c:v>
                </c:pt>
                <c:pt idx="746">
                  <c:v>30.875</c:v>
                </c:pt>
                <c:pt idx="747">
                  <c:v>30.875</c:v>
                </c:pt>
                <c:pt idx="748">
                  <c:v>30.875</c:v>
                </c:pt>
                <c:pt idx="749">
                  <c:v>30.875</c:v>
                </c:pt>
                <c:pt idx="750">
                  <c:v>30.9</c:v>
                </c:pt>
                <c:pt idx="751">
                  <c:v>30.97</c:v>
                </c:pt>
                <c:pt idx="752">
                  <c:v>31</c:v>
                </c:pt>
                <c:pt idx="753">
                  <c:v>31</c:v>
                </c:pt>
                <c:pt idx="754">
                  <c:v>31.02</c:v>
                </c:pt>
                <c:pt idx="755">
                  <c:v>31.02</c:v>
                </c:pt>
                <c:pt idx="756">
                  <c:v>31.02</c:v>
                </c:pt>
                <c:pt idx="757">
                  <c:v>31.065000000000001</c:v>
                </c:pt>
                <c:pt idx="758">
                  <c:v>31.065000000000001</c:v>
                </c:pt>
                <c:pt idx="759">
                  <c:v>31.065000000000001</c:v>
                </c:pt>
                <c:pt idx="760">
                  <c:v>31.065000000000001</c:v>
                </c:pt>
                <c:pt idx="761">
                  <c:v>31.065000000000001</c:v>
                </c:pt>
                <c:pt idx="762">
                  <c:v>31.065000000000001</c:v>
                </c:pt>
                <c:pt idx="763">
                  <c:v>31.065000000000001</c:v>
                </c:pt>
                <c:pt idx="764">
                  <c:v>31.065000000000001</c:v>
                </c:pt>
                <c:pt idx="765">
                  <c:v>31.1</c:v>
                </c:pt>
                <c:pt idx="766">
                  <c:v>31.13</c:v>
                </c:pt>
                <c:pt idx="767">
                  <c:v>31.13</c:v>
                </c:pt>
                <c:pt idx="768">
                  <c:v>31.13</c:v>
                </c:pt>
                <c:pt idx="769">
                  <c:v>31.13</c:v>
                </c:pt>
                <c:pt idx="770">
                  <c:v>31.16</c:v>
                </c:pt>
                <c:pt idx="771">
                  <c:v>31.16</c:v>
                </c:pt>
                <c:pt idx="772">
                  <c:v>31.16</c:v>
                </c:pt>
                <c:pt idx="773">
                  <c:v>31.24</c:v>
                </c:pt>
                <c:pt idx="774">
                  <c:v>31.254999999999999</c:v>
                </c:pt>
                <c:pt idx="775">
                  <c:v>31.254999999999999</c:v>
                </c:pt>
                <c:pt idx="776">
                  <c:v>31.254999999999999</c:v>
                </c:pt>
                <c:pt idx="777">
                  <c:v>31.254999999999999</c:v>
                </c:pt>
                <c:pt idx="778">
                  <c:v>31.254999999999999</c:v>
                </c:pt>
                <c:pt idx="779">
                  <c:v>31.254999999999999</c:v>
                </c:pt>
                <c:pt idx="780">
                  <c:v>31.254999999999999</c:v>
                </c:pt>
                <c:pt idx="781">
                  <c:v>31.35</c:v>
                </c:pt>
                <c:pt idx="782">
                  <c:v>31.35</c:v>
                </c:pt>
                <c:pt idx="783">
                  <c:v>31.35</c:v>
                </c:pt>
                <c:pt idx="784">
                  <c:v>31.35</c:v>
                </c:pt>
                <c:pt idx="785">
                  <c:v>31.35</c:v>
                </c:pt>
                <c:pt idx="786">
                  <c:v>31.35</c:v>
                </c:pt>
                <c:pt idx="787">
                  <c:v>31.35</c:v>
                </c:pt>
                <c:pt idx="788">
                  <c:v>31.4</c:v>
                </c:pt>
                <c:pt idx="789">
                  <c:v>31.4</c:v>
                </c:pt>
                <c:pt idx="790">
                  <c:v>31.445</c:v>
                </c:pt>
                <c:pt idx="791">
                  <c:v>31.445</c:v>
                </c:pt>
                <c:pt idx="792">
                  <c:v>31.445</c:v>
                </c:pt>
                <c:pt idx="793">
                  <c:v>31.445</c:v>
                </c:pt>
                <c:pt idx="794">
                  <c:v>31.46</c:v>
                </c:pt>
                <c:pt idx="795">
                  <c:v>31.46</c:v>
                </c:pt>
                <c:pt idx="796">
                  <c:v>31.5</c:v>
                </c:pt>
                <c:pt idx="797">
                  <c:v>31.5</c:v>
                </c:pt>
                <c:pt idx="798">
                  <c:v>31.54</c:v>
                </c:pt>
                <c:pt idx="799">
                  <c:v>31.54</c:v>
                </c:pt>
                <c:pt idx="800">
                  <c:v>31.57</c:v>
                </c:pt>
                <c:pt idx="801">
                  <c:v>31.6</c:v>
                </c:pt>
                <c:pt idx="802">
                  <c:v>31.6</c:v>
                </c:pt>
                <c:pt idx="803">
                  <c:v>31.635000000000002</c:v>
                </c:pt>
                <c:pt idx="804">
                  <c:v>31.635000000000002</c:v>
                </c:pt>
                <c:pt idx="805">
                  <c:v>31.635000000000005</c:v>
                </c:pt>
                <c:pt idx="806">
                  <c:v>31.68</c:v>
                </c:pt>
                <c:pt idx="807">
                  <c:v>31.73</c:v>
                </c:pt>
                <c:pt idx="808">
                  <c:v>31.73</c:v>
                </c:pt>
                <c:pt idx="809">
                  <c:v>31.73</c:v>
                </c:pt>
                <c:pt idx="810">
                  <c:v>31.73</c:v>
                </c:pt>
                <c:pt idx="811">
                  <c:v>31.73</c:v>
                </c:pt>
                <c:pt idx="812">
                  <c:v>31.73</c:v>
                </c:pt>
                <c:pt idx="813">
                  <c:v>31.79</c:v>
                </c:pt>
                <c:pt idx="814">
                  <c:v>31.79</c:v>
                </c:pt>
                <c:pt idx="815">
                  <c:v>31.79</c:v>
                </c:pt>
                <c:pt idx="816">
                  <c:v>31.824999999999999</c:v>
                </c:pt>
                <c:pt idx="817">
                  <c:v>31.824999999999999</c:v>
                </c:pt>
                <c:pt idx="818">
                  <c:v>31.824999999999999</c:v>
                </c:pt>
                <c:pt idx="819">
                  <c:v>31.824999999999999</c:v>
                </c:pt>
                <c:pt idx="820">
                  <c:v>31.9</c:v>
                </c:pt>
                <c:pt idx="821">
                  <c:v>31.9</c:v>
                </c:pt>
                <c:pt idx="822">
                  <c:v>31.92</c:v>
                </c:pt>
                <c:pt idx="823">
                  <c:v>31.92</c:v>
                </c:pt>
                <c:pt idx="824">
                  <c:v>31.92</c:v>
                </c:pt>
                <c:pt idx="825">
                  <c:v>32</c:v>
                </c:pt>
                <c:pt idx="826">
                  <c:v>32.01</c:v>
                </c:pt>
                <c:pt idx="827">
                  <c:v>32.015000000000001</c:v>
                </c:pt>
                <c:pt idx="828">
                  <c:v>32.015000000000001</c:v>
                </c:pt>
                <c:pt idx="829">
                  <c:v>32.015000000000001</c:v>
                </c:pt>
                <c:pt idx="830">
                  <c:v>32.015000000000001</c:v>
                </c:pt>
                <c:pt idx="831">
                  <c:v>32.1</c:v>
                </c:pt>
                <c:pt idx="832">
                  <c:v>32.11</c:v>
                </c:pt>
                <c:pt idx="833">
                  <c:v>32.11</c:v>
                </c:pt>
                <c:pt idx="834">
                  <c:v>32.11</c:v>
                </c:pt>
                <c:pt idx="835">
                  <c:v>32.11</c:v>
                </c:pt>
                <c:pt idx="836">
                  <c:v>32.11</c:v>
                </c:pt>
                <c:pt idx="837">
                  <c:v>32.119999999999997</c:v>
                </c:pt>
                <c:pt idx="838">
                  <c:v>32.200000000000003</c:v>
                </c:pt>
                <c:pt idx="839">
                  <c:v>32.229999999999997</c:v>
                </c:pt>
                <c:pt idx="840">
                  <c:v>32.299999999999997</c:v>
                </c:pt>
                <c:pt idx="841">
                  <c:v>32.299999999999997</c:v>
                </c:pt>
                <c:pt idx="842">
                  <c:v>32.299999999999997</c:v>
                </c:pt>
                <c:pt idx="843">
                  <c:v>32.299999999999997</c:v>
                </c:pt>
                <c:pt idx="844">
                  <c:v>32.299999999999997</c:v>
                </c:pt>
                <c:pt idx="845">
                  <c:v>32.299999999999997</c:v>
                </c:pt>
                <c:pt idx="846">
                  <c:v>32.299999999999997</c:v>
                </c:pt>
                <c:pt idx="847">
                  <c:v>32.299999999999997</c:v>
                </c:pt>
                <c:pt idx="848">
                  <c:v>32.299999999999997</c:v>
                </c:pt>
                <c:pt idx="849">
                  <c:v>32.299999999999997</c:v>
                </c:pt>
                <c:pt idx="850">
                  <c:v>32.299999999999997</c:v>
                </c:pt>
                <c:pt idx="851">
                  <c:v>32.299999999999997</c:v>
                </c:pt>
                <c:pt idx="852">
                  <c:v>32.299999999999997</c:v>
                </c:pt>
                <c:pt idx="853">
                  <c:v>32.340000000000003</c:v>
                </c:pt>
                <c:pt idx="854">
                  <c:v>32.340000000000003</c:v>
                </c:pt>
                <c:pt idx="855">
                  <c:v>32.395000000000003</c:v>
                </c:pt>
                <c:pt idx="856">
                  <c:v>32.395000000000003</c:v>
                </c:pt>
                <c:pt idx="857">
                  <c:v>32.395000000000003</c:v>
                </c:pt>
                <c:pt idx="858">
                  <c:v>32.395000000000003</c:v>
                </c:pt>
                <c:pt idx="859">
                  <c:v>32.395000000000003</c:v>
                </c:pt>
                <c:pt idx="860">
                  <c:v>32.395000000000003</c:v>
                </c:pt>
                <c:pt idx="861">
                  <c:v>32.395000000000003</c:v>
                </c:pt>
                <c:pt idx="862">
                  <c:v>32.395000000000003</c:v>
                </c:pt>
                <c:pt idx="863">
                  <c:v>32.450000000000003</c:v>
                </c:pt>
                <c:pt idx="864">
                  <c:v>32.49</c:v>
                </c:pt>
                <c:pt idx="865">
                  <c:v>32.5</c:v>
                </c:pt>
                <c:pt idx="866">
                  <c:v>32.56</c:v>
                </c:pt>
                <c:pt idx="867">
                  <c:v>32.56</c:v>
                </c:pt>
                <c:pt idx="868">
                  <c:v>32.585000000000001</c:v>
                </c:pt>
                <c:pt idx="869">
                  <c:v>32.585000000000001</c:v>
                </c:pt>
                <c:pt idx="870">
                  <c:v>32.6</c:v>
                </c:pt>
                <c:pt idx="871">
                  <c:v>32.6</c:v>
                </c:pt>
                <c:pt idx="872">
                  <c:v>32.67</c:v>
                </c:pt>
                <c:pt idx="873">
                  <c:v>32.67</c:v>
                </c:pt>
                <c:pt idx="874">
                  <c:v>32.68</c:v>
                </c:pt>
                <c:pt idx="875">
                  <c:v>32.68</c:v>
                </c:pt>
                <c:pt idx="876">
                  <c:v>32.68</c:v>
                </c:pt>
                <c:pt idx="877">
                  <c:v>32.68</c:v>
                </c:pt>
                <c:pt idx="878">
                  <c:v>32.700000000000003</c:v>
                </c:pt>
                <c:pt idx="879">
                  <c:v>32.700000000000003</c:v>
                </c:pt>
                <c:pt idx="880">
                  <c:v>32.774999999999999</c:v>
                </c:pt>
                <c:pt idx="881">
                  <c:v>32.774999999999999</c:v>
                </c:pt>
                <c:pt idx="882">
                  <c:v>32.774999999999999</c:v>
                </c:pt>
                <c:pt idx="883">
                  <c:v>32.774999999999999</c:v>
                </c:pt>
                <c:pt idx="884">
                  <c:v>32.774999999999999</c:v>
                </c:pt>
                <c:pt idx="885">
                  <c:v>32.774999999999999</c:v>
                </c:pt>
                <c:pt idx="886">
                  <c:v>32.774999999999999</c:v>
                </c:pt>
                <c:pt idx="887">
                  <c:v>32.774999999999999</c:v>
                </c:pt>
                <c:pt idx="888">
                  <c:v>32.774999999999999</c:v>
                </c:pt>
                <c:pt idx="889">
                  <c:v>32.774999999999999</c:v>
                </c:pt>
                <c:pt idx="890">
                  <c:v>32.774999999999999</c:v>
                </c:pt>
                <c:pt idx="891">
                  <c:v>32.774999999999999</c:v>
                </c:pt>
                <c:pt idx="892">
                  <c:v>32.78</c:v>
                </c:pt>
                <c:pt idx="893">
                  <c:v>32.799999999999997</c:v>
                </c:pt>
                <c:pt idx="894">
                  <c:v>32.799999999999997</c:v>
                </c:pt>
                <c:pt idx="895">
                  <c:v>32.869999999999997</c:v>
                </c:pt>
                <c:pt idx="896">
                  <c:v>32.9</c:v>
                </c:pt>
                <c:pt idx="897">
                  <c:v>32.9</c:v>
                </c:pt>
                <c:pt idx="898">
                  <c:v>32.9</c:v>
                </c:pt>
                <c:pt idx="899">
                  <c:v>32.965000000000003</c:v>
                </c:pt>
                <c:pt idx="900">
                  <c:v>32.965000000000003</c:v>
                </c:pt>
                <c:pt idx="901">
                  <c:v>32.965000000000003</c:v>
                </c:pt>
                <c:pt idx="902">
                  <c:v>32.965000000000003</c:v>
                </c:pt>
                <c:pt idx="903">
                  <c:v>32.965000000000003</c:v>
                </c:pt>
                <c:pt idx="904">
                  <c:v>33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33.1</c:v>
                </c:pt>
                <c:pt idx="909">
                  <c:v>33.1</c:v>
                </c:pt>
                <c:pt idx="910">
                  <c:v>33.1</c:v>
                </c:pt>
                <c:pt idx="911">
                  <c:v>33.1</c:v>
                </c:pt>
                <c:pt idx="912">
                  <c:v>33.11</c:v>
                </c:pt>
                <c:pt idx="913">
                  <c:v>33.11</c:v>
                </c:pt>
                <c:pt idx="914">
                  <c:v>33.11</c:v>
                </c:pt>
                <c:pt idx="915">
                  <c:v>33.11</c:v>
                </c:pt>
                <c:pt idx="916">
                  <c:v>33.155000000000001</c:v>
                </c:pt>
                <c:pt idx="917">
                  <c:v>33.155000000000001</c:v>
                </c:pt>
                <c:pt idx="918">
                  <c:v>33.155000000000001</c:v>
                </c:pt>
                <c:pt idx="919">
                  <c:v>33.155000000000001</c:v>
                </c:pt>
                <c:pt idx="920">
                  <c:v>33.155000000000001</c:v>
                </c:pt>
                <c:pt idx="921">
                  <c:v>33.155000000000001</c:v>
                </c:pt>
                <c:pt idx="922">
                  <c:v>33.155000000000001</c:v>
                </c:pt>
                <c:pt idx="923">
                  <c:v>33.200000000000003</c:v>
                </c:pt>
                <c:pt idx="924">
                  <c:v>33.25</c:v>
                </c:pt>
                <c:pt idx="925">
                  <c:v>33.299999999999997</c:v>
                </c:pt>
                <c:pt idx="926">
                  <c:v>33.299999999999997</c:v>
                </c:pt>
                <c:pt idx="927">
                  <c:v>33.33</c:v>
                </c:pt>
                <c:pt idx="928">
                  <c:v>33.33</c:v>
                </c:pt>
                <c:pt idx="929">
                  <c:v>33.33</c:v>
                </c:pt>
                <c:pt idx="930">
                  <c:v>33.33</c:v>
                </c:pt>
                <c:pt idx="931">
                  <c:v>33.33</c:v>
                </c:pt>
                <c:pt idx="932">
                  <c:v>33.33</c:v>
                </c:pt>
                <c:pt idx="933">
                  <c:v>33.344999999999999</c:v>
                </c:pt>
                <c:pt idx="934">
                  <c:v>33.344999999999999</c:v>
                </c:pt>
                <c:pt idx="935">
                  <c:v>33.344999999999999</c:v>
                </c:pt>
                <c:pt idx="936">
                  <c:v>33.344999999999999</c:v>
                </c:pt>
                <c:pt idx="937">
                  <c:v>33.344999999999999</c:v>
                </c:pt>
                <c:pt idx="938">
                  <c:v>33.344999999999999</c:v>
                </c:pt>
                <c:pt idx="939">
                  <c:v>33.344999999999999</c:v>
                </c:pt>
                <c:pt idx="940">
                  <c:v>33.4</c:v>
                </c:pt>
                <c:pt idx="941">
                  <c:v>33.4</c:v>
                </c:pt>
                <c:pt idx="942">
                  <c:v>33.44</c:v>
                </c:pt>
                <c:pt idx="943">
                  <c:v>33.44</c:v>
                </c:pt>
                <c:pt idx="944">
                  <c:v>33.44</c:v>
                </c:pt>
                <c:pt idx="945">
                  <c:v>33.5</c:v>
                </c:pt>
                <c:pt idx="946">
                  <c:v>33.534999999999997</c:v>
                </c:pt>
                <c:pt idx="947">
                  <c:v>33.534999999999997</c:v>
                </c:pt>
                <c:pt idx="948">
                  <c:v>33.534999999999997</c:v>
                </c:pt>
                <c:pt idx="949">
                  <c:v>33.534999999999997</c:v>
                </c:pt>
                <c:pt idx="950">
                  <c:v>33.534999999999997</c:v>
                </c:pt>
                <c:pt idx="951">
                  <c:v>33.534999999999997</c:v>
                </c:pt>
                <c:pt idx="952">
                  <c:v>33.534999999999997</c:v>
                </c:pt>
                <c:pt idx="953">
                  <c:v>33.549999999999997</c:v>
                </c:pt>
                <c:pt idx="954">
                  <c:v>33.630000000000003</c:v>
                </c:pt>
                <c:pt idx="955">
                  <c:v>33.630000000000003</c:v>
                </c:pt>
                <c:pt idx="956">
                  <c:v>33.630000000000003</c:v>
                </c:pt>
                <c:pt idx="957">
                  <c:v>33.659999999999997</c:v>
                </c:pt>
                <c:pt idx="958">
                  <c:v>33.659999999999997</c:v>
                </c:pt>
                <c:pt idx="959">
                  <c:v>33.659999999999997</c:v>
                </c:pt>
                <c:pt idx="960">
                  <c:v>33.659999999999997</c:v>
                </c:pt>
                <c:pt idx="961">
                  <c:v>33.700000000000003</c:v>
                </c:pt>
                <c:pt idx="962">
                  <c:v>33.700000000000003</c:v>
                </c:pt>
                <c:pt idx="963">
                  <c:v>33.725000000000001</c:v>
                </c:pt>
                <c:pt idx="964">
                  <c:v>33.725000000000001</c:v>
                </c:pt>
                <c:pt idx="965">
                  <c:v>33.725000000000001</c:v>
                </c:pt>
                <c:pt idx="966">
                  <c:v>33.725000000000001</c:v>
                </c:pt>
                <c:pt idx="967">
                  <c:v>33.770000000000003</c:v>
                </c:pt>
                <c:pt idx="968">
                  <c:v>33.770000000000003</c:v>
                </c:pt>
                <c:pt idx="969">
                  <c:v>33.799999999999997</c:v>
                </c:pt>
                <c:pt idx="970">
                  <c:v>33.82</c:v>
                </c:pt>
                <c:pt idx="971">
                  <c:v>33.82</c:v>
                </c:pt>
                <c:pt idx="972">
                  <c:v>33.82</c:v>
                </c:pt>
                <c:pt idx="973">
                  <c:v>33.82</c:v>
                </c:pt>
                <c:pt idx="974">
                  <c:v>33.880000000000003</c:v>
                </c:pt>
                <c:pt idx="975">
                  <c:v>33.880000000000003</c:v>
                </c:pt>
                <c:pt idx="976">
                  <c:v>33.914999999999999</c:v>
                </c:pt>
                <c:pt idx="977">
                  <c:v>33.914999999999999</c:v>
                </c:pt>
                <c:pt idx="978">
                  <c:v>33.914999999999999</c:v>
                </c:pt>
                <c:pt idx="979">
                  <c:v>33.914999999999999</c:v>
                </c:pt>
                <c:pt idx="980">
                  <c:v>33.914999999999999</c:v>
                </c:pt>
                <c:pt idx="981">
                  <c:v>33.914999999999999</c:v>
                </c:pt>
                <c:pt idx="982">
                  <c:v>33.99</c:v>
                </c:pt>
                <c:pt idx="983">
                  <c:v>33.99</c:v>
                </c:pt>
                <c:pt idx="984">
                  <c:v>34.1</c:v>
                </c:pt>
                <c:pt idx="985">
                  <c:v>34.1</c:v>
                </c:pt>
                <c:pt idx="986">
                  <c:v>34.1</c:v>
                </c:pt>
                <c:pt idx="987">
                  <c:v>34.1</c:v>
                </c:pt>
                <c:pt idx="988">
                  <c:v>34.1</c:v>
                </c:pt>
                <c:pt idx="989">
                  <c:v>34.1</c:v>
                </c:pt>
                <c:pt idx="990">
                  <c:v>34.104999999999997</c:v>
                </c:pt>
                <c:pt idx="991">
                  <c:v>34.104999999999997</c:v>
                </c:pt>
                <c:pt idx="992">
                  <c:v>34.104999999999997</c:v>
                </c:pt>
                <c:pt idx="993">
                  <c:v>34.104999999999997</c:v>
                </c:pt>
                <c:pt idx="994">
                  <c:v>34.104999999999997</c:v>
                </c:pt>
                <c:pt idx="995">
                  <c:v>34.104999999999997</c:v>
                </c:pt>
                <c:pt idx="996">
                  <c:v>34.104999999999997</c:v>
                </c:pt>
                <c:pt idx="997">
                  <c:v>34.104999999999997</c:v>
                </c:pt>
                <c:pt idx="998">
                  <c:v>34.200000000000003</c:v>
                </c:pt>
                <c:pt idx="999">
                  <c:v>34.200000000000003</c:v>
                </c:pt>
                <c:pt idx="1000">
                  <c:v>34.200000000000003</c:v>
                </c:pt>
                <c:pt idx="1001">
                  <c:v>34.200000000000003</c:v>
                </c:pt>
                <c:pt idx="1002">
                  <c:v>34.21</c:v>
                </c:pt>
                <c:pt idx="1003">
                  <c:v>34.21</c:v>
                </c:pt>
                <c:pt idx="1004">
                  <c:v>34.21</c:v>
                </c:pt>
                <c:pt idx="1005">
                  <c:v>34.295000000000002</c:v>
                </c:pt>
                <c:pt idx="1006">
                  <c:v>34.295000000000002</c:v>
                </c:pt>
                <c:pt idx="1007">
                  <c:v>34.299999999999997</c:v>
                </c:pt>
                <c:pt idx="1008">
                  <c:v>34.32</c:v>
                </c:pt>
                <c:pt idx="1009">
                  <c:v>34.32</c:v>
                </c:pt>
                <c:pt idx="1010">
                  <c:v>34.32</c:v>
                </c:pt>
                <c:pt idx="1011">
                  <c:v>34.39</c:v>
                </c:pt>
                <c:pt idx="1012">
                  <c:v>34.4</c:v>
                </c:pt>
                <c:pt idx="1013">
                  <c:v>34.4</c:v>
                </c:pt>
                <c:pt idx="1014">
                  <c:v>34.4</c:v>
                </c:pt>
                <c:pt idx="1015">
                  <c:v>34.43</c:v>
                </c:pt>
                <c:pt idx="1016">
                  <c:v>34.43</c:v>
                </c:pt>
                <c:pt idx="1017">
                  <c:v>34.484999999999999</c:v>
                </c:pt>
                <c:pt idx="1018">
                  <c:v>34.484999999999999</c:v>
                </c:pt>
                <c:pt idx="1019">
                  <c:v>34.484999999999999</c:v>
                </c:pt>
                <c:pt idx="1020">
                  <c:v>34.484999999999999</c:v>
                </c:pt>
                <c:pt idx="1021">
                  <c:v>34.5</c:v>
                </c:pt>
                <c:pt idx="1022">
                  <c:v>34.58</c:v>
                </c:pt>
                <c:pt idx="1023">
                  <c:v>34.58</c:v>
                </c:pt>
                <c:pt idx="1024">
                  <c:v>34.6</c:v>
                </c:pt>
                <c:pt idx="1025">
                  <c:v>34.6</c:v>
                </c:pt>
                <c:pt idx="1026">
                  <c:v>34.674999999999997</c:v>
                </c:pt>
                <c:pt idx="1027">
                  <c:v>34.674999999999997</c:v>
                </c:pt>
                <c:pt idx="1028">
                  <c:v>34.674999999999997</c:v>
                </c:pt>
                <c:pt idx="1029">
                  <c:v>34.700000000000003</c:v>
                </c:pt>
                <c:pt idx="1030">
                  <c:v>34.770000000000003</c:v>
                </c:pt>
                <c:pt idx="1031">
                  <c:v>34.799999999999997</c:v>
                </c:pt>
                <c:pt idx="1032">
                  <c:v>34.799999999999997</c:v>
                </c:pt>
                <c:pt idx="1033">
                  <c:v>34.799999999999997</c:v>
                </c:pt>
                <c:pt idx="1034">
                  <c:v>34.799999999999997</c:v>
                </c:pt>
                <c:pt idx="1035">
                  <c:v>34.865000000000002</c:v>
                </c:pt>
                <c:pt idx="1036">
                  <c:v>34.865000000000002</c:v>
                </c:pt>
                <c:pt idx="1037">
                  <c:v>34.869999999999997</c:v>
                </c:pt>
                <c:pt idx="1038">
                  <c:v>34.9</c:v>
                </c:pt>
                <c:pt idx="1039">
                  <c:v>34.96</c:v>
                </c:pt>
                <c:pt idx="1040">
                  <c:v>34.96</c:v>
                </c:pt>
                <c:pt idx="1041">
                  <c:v>34.96</c:v>
                </c:pt>
                <c:pt idx="1042">
                  <c:v>35.1</c:v>
                </c:pt>
                <c:pt idx="1043">
                  <c:v>35.15</c:v>
                </c:pt>
                <c:pt idx="1044">
                  <c:v>35.200000000000003</c:v>
                </c:pt>
                <c:pt idx="1045">
                  <c:v>35.200000000000003</c:v>
                </c:pt>
                <c:pt idx="1046">
                  <c:v>35.200000000000003</c:v>
                </c:pt>
                <c:pt idx="1047">
                  <c:v>35.200000000000003</c:v>
                </c:pt>
                <c:pt idx="1048">
                  <c:v>35.200000000000003</c:v>
                </c:pt>
                <c:pt idx="1049">
                  <c:v>35.200000000000003</c:v>
                </c:pt>
                <c:pt idx="1050">
                  <c:v>35.244999999999997</c:v>
                </c:pt>
                <c:pt idx="1051">
                  <c:v>35.244999999999997</c:v>
                </c:pt>
                <c:pt idx="1052">
                  <c:v>35.244999999999997</c:v>
                </c:pt>
                <c:pt idx="1053">
                  <c:v>35.244999999999997</c:v>
                </c:pt>
                <c:pt idx="1054">
                  <c:v>35.299999999999997</c:v>
                </c:pt>
                <c:pt idx="1055">
                  <c:v>35.299999999999997</c:v>
                </c:pt>
                <c:pt idx="1056">
                  <c:v>35.31</c:v>
                </c:pt>
                <c:pt idx="1057">
                  <c:v>35.31</c:v>
                </c:pt>
                <c:pt idx="1058">
                  <c:v>35.4</c:v>
                </c:pt>
                <c:pt idx="1059">
                  <c:v>35.42</c:v>
                </c:pt>
                <c:pt idx="1060">
                  <c:v>35.435000000000002</c:v>
                </c:pt>
                <c:pt idx="1061">
                  <c:v>35.435000000000002</c:v>
                </c:pt>
                <c:pt idx="1062">
                  <c:v>35.5</c:v>
                </c:pt>
                <c:pt idx="1063">
                  <c:v>35.53</c:v>
                </c:pt>
                <c:pt idx="1064">
                  <c:v>35.53</c:v>
                </c:pt>
                <c:pt idx="1065">
                  <c:v>35.53</c:v>
                </c:pt>
                <c:pt idx="1066">
                  <c:v>35.53</c:v>
                </c:pt>
                <c:pt idx="1067">
                  <c:v>35.625</c:v>
                </c:pt>
                <c:pt idx="1068">
                  <c:v>35.625</c:v>
                </c:pt>
                <c:pt idx="1069">
                  <c:v>35.625</c:v>
                </c:pt>
                <c:pt idx="1070">
                  <c:v>35.625</c:v>
                </c:pt>
                <c:pt idx="1071">
                  <c:v>35.625</c:v>
                </c:pt>
                <c:pt idx="1072">
                  <c:v>35.625</c:v>
                </c:pt>
                <c:pt idx="1073">
                  <c:v>35.625</c:v>
                </c:pt>
                <c:pt idx="1074">
                  <c:v>35.64</c:v>
                </c:pt>
                <c:pt idx="1075">
                  <c:v>35.700000000000003</c:v>
                </c:pt>
                <c:pt idx="1076">
                  <c:v>35.72</c:v>
                </c:pt>
                <c:pt idx="1077">
                  <c:v>35.75</c:v>
                </c:pt>
                <c:pt idx="1078">
                  <c:v>35.75</c:v>
                </c:pt>
                <c:pt idx="1079">
                  <c:v>35.75</c:v>
                </c:pt>
                <c:pt idx="1080">
                  <c:v>35.799999999999997</c:v>
                </c:pt>
                <c:pt idx="1081">
                  <c:v>35.799999999999997</c:v>
                </c:pt>
                <c:pt idx="1082">
                  <c:v>35.814999999999998</c:v>
                </c:pt>
                <c:pt idx="1083">
                  <c:v>35.814999999999998</c:v>
                </c:pt>
                <c:pt idx="1084">
                  <c:v>35.814999999999998</c:v>
                </c:pt>
                <c:pt idx="1085">
                  <c:v>35.814999999999998</c:v>
                </c:pt>
                <c:pt idx="1086">
                  <c:v>35.814999999999998</c:v>
                </c:pt>
                <c:pt idx="1087">
                  <c:v>35.814999999999998</c:v>
                </c:pt>
                <c:pt idx="1088">
                  <c:v>35.814999999999998</c:v>
                </c:pt>
                <c:pt idx="1089">
                  <c:v>35.814999999999998</c:v>
                </c:pt>
                <c:pt idx="1090">
                  <c:v>35.814999999999998</c:v>
                </c:pt>
                <c:pt idx="1091">
                  <c:v>35.86</c:v>
                </c:pt>
                <c:pt idx="1092">
                  <c:v>35.86</c:v>
                </c:pt>
                <c:pt idx="1093">
                  <c:v>35.909999999999997</c:v>
                </c:pt>
                <c:pt idx="1094">
                  <c:v>35.909999999999997</c:v>
                </c:pt>
                <c:pt idx="1095">
                  <c:v>35.97</c:v>
                </c:pt>
                <c:pt idx="1096">
                  <c:v>35.97</c:v>
                </c:pt>
                <c:pt idx="1097">
                  <c:v>35.97</c:v>
                </c:pt>
                <c:pt idx="1098">
                  <c:v>36</c:v>
                </c:pt>
                <c:pt idx="1099">
                  <c:v>36.08</c:v>
                </c:pt>
                <c:pt idx="1100">
                  <c:v>36.08</c:v>
                </c:pt>
                <c:pt idx="1101">
                  <c:v>36.08</c:v>
                </c:pt>
                <c:pt idx="1102">
                  <c:v>36.1</c:v>
                </c:pt>
                <c:pt idx="1103">
                  <c:v>36.1</c:v>
                </c:pt>
                <c:pt idx="1104">
                  <c:v>36.1</c:v>
                </c:pt>
                <c:pt idx="1105">
                  <c:v>36.19</c:v>
                </c:pt>
                <c:pt idx="1106">
                  <c:v>36.19</c:v>
                </c:pt>
                <c:pt idx="1107">
                  <c:v>36.195</c:v>
                </c:pt>
                <c:pt idx="1108">
                  <c:v>36.200000000000003</c:v>
                </c:pt>
                <c:pt idx="1109">
                  <c:v>36.200000000000003</c:v>
                </c:pt>
                <c:pt idx="1110">
                  <c:v>36.29</c:v>
                </c:pt>
                <c:pt idx="1111">
                  <c:v>36.299999999999997</c:v>
                </c:pt>
                <c:pt idx="1112">
                  <c:v>36.299999999999997</c:v>
                </c:pt>
                <c:pt idx="1113">
                  <c:v>36.299999999999997</c:v>
                </c:pt>
                <c:pt idx="1114">
                  <c:v>36.384999999999998</c:v>
                </c:pt>
                <c:pt idx="1115">
                  <c:v>36.384999999999998</c:v>
                </c:pt>
                <c:pt idx="1116">
                  <c:v>36.384999999999998</c:v>
                </c:pt>
                <c:pt idx="1117">
                  <c:v>36.384999999999998</c:v>
                </c:pt>
                <c:pt idx="1118">
                  <c:v>36.479999999999997</c:v>
                </c:pt>
                <c:pt idx="1119">
                  <c:v>36.479999999999997</c:v>
                </c:pt>
                <c:pt idx="1120">
                  <c:v>36.479999999999997</c:v>
                </c:pt>
                <c:pt idx="1121">
                  <c:v>36.520000000000003</c:v>
                </c:pt>
                <c:pt idx="1122">
                  <c:v>36.575000000000003</c:v>
                </c:pt>
                <c:pt idx="1123">
                  <c:v>36.575000000000003</c:v>
                </c:pt>
                <c:pt idx="1124">
                  <c:v>36.575000000000003</c:v>
                </c:pt>
                <c:pt idx="1125">
                  <c:v>36.575000000000003</c:v>
                </c:pt>
                <c:pt idx="1126">
                  <c:v>36.575000000000003</c:v>
                </c:pt>
                <c:pt idx="1127">
                  <c:v>36.6</c:v>
                </c:pt>
                <c:pt idx="1128">
                  <c:v>36.630000000000003</c:v>
                </c:pt>
                <c:pt idx="1129">
                  <c:v>36.630000000000003</c:v>
                </c:pt>
                <c:pt idx="1130">
                  <c:v>36.67</c:v>
                </c:pt>
                <c:pt idx="1131">
                  <c:v>36.67</c:v>
                </c:pt>
                <c:pt idx="1132">
                  <c:v>36.700000000000003</c:v>
                </c:pt>
                <c:pt idx="1133">
                  <c:v>36.765000000000001</c:v>
                </c:pt>
                <c:pt idx="1134">
                  <c:v>36.765000000000001</c:v>
                </c:pt>
                <c:pt idx="1135">
                  <c:v>36.765000000000001</c:v>
                </c:pt>
                <c:pt idx="1136">
                  <c:v>36.765000000000001</c:v>
                </c:pt>
                <c:pt idx="1137">
                  <c:v>36.765000000000001</c:v>
                </c:pt>
                <c:pt idx="1138">
                  <c:v>36.85</c:v>
                </c:pt>
                <c:pt idx="1139">
                  <c:v>36.85</c:v>
                </c:pt>
                <c:pt idx="1140">
                  <c:v>36.85</c:v>
                </c:pt>
                <c:pt idx="1141">
                  <c:v>36.85</c:v>
                </c:pt>
                <c:pt idx="1142">
                  <c:v>36.86</c:v>
                </c:pt>
                <c:pt idx="1143">
                  <c:v>36.86</c:v>
                </c:pt>
                <c:pt idx="1144">
                  <c:v>36.86</c:v>
                </c:pt>
                <c:pt idx="1145">
                  <c:v>36.954999999999998</c:v>
                </c:pt>
                <c:pt idx="1146">
                  <c:v>36.954999999999998</c:v>
                </c:pt>
                <c:pt idx="1147">
                  <c:v>36.954999999999998</c:v>
                </c:pt>
                <c:pt idx="1148">
                  <c:v>36.954999999999998</c:v>
                </c:pt>
                <c:pt idx="1149">
                  <c:v>36.954999999999998</c:v>
                </c:pt>
                <c:pt idx="1150">
                  <c:v>36.954999999999998</c:v>
                </c:pt>
                <c:pt idx="1151">
                  <c:v>36.96</c:v>
                </c:pt>
                <c:pt idx="1152">
                  <c:v>37</c:v>
                </c:pt>
                <c:pt idx="1153">
                  <c:v>37.049999999999997</c:v>
                </c:pt>
                <c:pt idx="1154">
                  <c:v>37.07</c:v>
                </c:pt>
                <c:pt idx="1155">
                  <c:v>37.07</c:v>
                </c:pt>
                <c:pt idx="1156">
                  <c:v>37.07</c:v>
                </c:pt>
                <c:pt idx="1157">
                  <c:v>37.1</c:v>
                </c:pt>
                <c:pt idx="1158">
                  <c:v>37.1</c:v>
                </c:pt>
                <c:pt idx="1159">
                  <c:v>37.1</c:v>
                </c:pt>
                <c:pt idx="1160">
                  <c:v>37.1</c:v>
                </c:pt>
                <c:pt idx="1161">
                  <c:v>37.18</c:v>
                </c:pt>
                <c:pt idx="1162">
                  <c:v>37.18</c:v>
                </c:pt>
                <c:pt idx="1163">
                  <c:v>37.29</c:v>
                </c:pt>
                <c:pt idx="1164">
                  <c:v>37.29</c:v>
                </c:pt>
                <c:pt idx="1165">
                  <c:v>37.29</c:v>
                </c:pt>
                <c:pt idx="1166">
                  <c:v>37.29</c:v>
                </c:pt>
                <c:pt idx="1167">
                  <c:v>37.335000000000001</c:v>
                </c:pt>
                <c:pt idx="1168">
                  <c:v>37.4</c:v>
                </c:pt>
                <c:pt idx="1169">
                  <c:v>37.4</c:v>
                </c:pt>
                <c:pt idx="1170">
                  <c:v>37.43</c:v>
                </c:pt>
                <c:pt idx="1171">
                  <c:v>37.43</c:v>
                </c:pt>
                <c:pt idx="1172">
                  <c:v>37.51</c:v>
                </c:pt>
                <c:pt idx="1173">
                  <c:v>37.524999999999999</c:v>
                </c:pt>
                <c:pt idx="1174">
                  <c:v>37.524999999999999</c:v>
                </c:pt>
                <c:pt idx="1175">
                  <c:v>37.715000000000003</c:v>
                </c:pt>
                <c:pt idx="1176">
                  <c:v>37.715000000000003</c:v>
                </c:pt>
                <c:pt idx="1177">
                  <c:v>37.729999999999997</c:v>
                </c:pt>
                <c:pt idx="1178">
                  <c:v>37.799999999999997</c:v>
                </c:pt>
                <c:pt idx="1179">
                  <c:v>37.9</c:v>
                </c:pt>
                <c:pt idx="1180">
                  <c:v>37.905000000000001</c:v>
                </c:pt>
                <c:pt idx="1181">
                  <c:v>37.905000000000001</c:v>
                </c:pt>
                <c:pt idx="1182">
                  <c:v>37.905000000000001</c:v>
                </c:pt>
                <c:pt idx="1183">
                  <c:v>38</c:v>
                </c:pt>
                <c:pt idx="1184">
                  <c:v>38</c:v>
                </c:pt>
                <c:pt idx="1185">
                  <c:v>38.06</c:v>
                </c:pt>
                <c:pt idx="1186">
                  <c:v>38.06</c:v>
                </c:pt>
                <c:pt idx="1187">
                  <c:v>38.06</c:v>
                </c:pt>
                <c:pt idx="1188">
                  <c:v>38.094999999999999</c:v>
                </c:pt>
                <c:pt idx="1189">
                  <c:v>38.094999999999999</c:v>
                </c:pt>
                <c:pt idx="1190">
                  <c:v>38.094999999999999</c:v>
                </c:pt>
                <c:pt idx="1191">
                  <c:v>38.094999999999999</c:v>
                </c:pt>
                <c:pt idx="1192">
                  <c:v>38.094999999999999</c:v>
                </c:pt>
                <c:pt idx="1193">
                  <c:v>38.094999999999999</c:v>
                </c:pt>
                <c:pt idx="1194">
                  <c:v>38.094999999999999</c:v>
                </c:pt>
                <c:pt idx="1195">
                  <c:v>38.17</c:v>
                </c:pt>
                <c:pt idx="1196">
                  <c:v>38.17</c:v>
                </c:pt>
                <c:pt idx="1197">
                  <c:v>38.17</c:v>
                </c:pt>
                <c:pt idx="1198">
                  <c:v>38.19</c:v>
                </c:pt>
                <c:pt idx="1199">
                  <c:v>38.28</c:v>
                </c:pt>
                <c:pt idx="1200">
                  <c:v>38.380000000000003</c:v>
                </c:pt>
                <c:pt idx="1201">
                  <c:v>38.380000000000003</c:v>
                </c:pt>
                <c:pt idx="1202">
                  <c:v>38.39</c:v>
                </c:pt>
                <c:pt idx="1203">
                  <c:v>38.39</c:v>
                </c:pt>
                <c:pt idx="1204">
                  <c:v>38.6</c:v>
                </c:pt>
                <c:pt idx="1205">
                  <c:v>38.6</c:v>
                </c:pt>
                <c:pt idx="1206">
                  <c:v>38.83</c:v>
                </c:pt>
                <c:pt idx="1207">
                  <c:v>38.83</c:v>
                </c:pt>
                <c:pt idx="1208">
                  <c:v>38.9</c:v>
                </c:pt>
                <c:pt idx="1209">
                  <c:v>38.94</c:v>
                </c:pt>
                <c:pt idx="1210">
                  <c:v>38.94</c:v>
                </c:pt>
                <c:pt idx="1211">
                  <c:v>38.950000000000003</c:v>
                </c:pt>
                <c:pt idx="1212">
                  <c:v>39.049999999999997</c:v>
                </c:pt>
                <c:pt idx="1213">
                  <c:v>39.049999999999997</c:v>
                </c:pt>
                <c:pt idx="1214">
                  <c:v>39.049999999999997</c:v>
                </c:pt>
                <c:pt idx="1215">
                  <c:v>39.14</c:v>
                </c:pt>
                <c:pt idx="1216">
                  <c:v>39.159999999999997</c:v>
                </c:pt>
                <c:pt idx="1217">
                  <c:v>39.159999999999997</c:v>
                </c:pt>
                <c:pt idx="1218">
                  <c:v>39.159999999999997</c:v>
                </c:pt>
                <c:pt idx="1219">
                  <c:v>39.200000000000003</c:v>
                </c:pt>
                <c:pt idx="1220">
                  <c:v>39.270000000000003</c:v>
                </c:pt>
                <c:pt idx="1221">
                  <c:v>39.4</c:v>
                </c:pt>
                <c:pt idx="1222">
                  <c:v>39.424999999999997</c:v>
                </c:pt>
                <c:pt idx="1223">
                  <c:v>39.424999999999997</c:v>
                </c:pt>
                <c:pt idx="1224">
                  <c:v>39.49</c:v>
                </c:pt>
                <c:pt idx="1225">
                  <c:v>39.49</c:v>
                </c:pt>
                <c:pt idx="1226">
                  <c:v>39.5</c:v>
                </c:pt>
                <c:pt idx="1227">
                  <c:v>39.5</c:v>
                </c:pt>
                <c:pt idx="1228">
                  <c:v>39.6</c:v>
                </c:pt>
                <c:pt idx="1229">
                  <c:v>39.6</c:v>
                </c:pt>
                <c:pt idx="1230">
                  <c:v>39.615000000000002</c:v>
                </c:pt>
                <c:pt idx="1231">
                  <c:v>39.615000000000002</c:v>
                </c:pt>
                <c:pt idx="1232">
                  <c:v>39.700000000000003</c:v>
                </c:pt>
                <c:pt idx="1233">
                  <c:v>39.700000000000003</c:v>
                </c:pt>
                <c:pt idx="1234">
                  <c:v>39.71</c:v>
                </c:pt>
                <c:pt idx="1235">
                  <c:v>39.799999999999997</c:v>
                </c:pt>
                <c:pt idx="1236">
                  <c:v>39.805</c:v>
                </c:pt>
                <c:pt idx="1237">
                  <c:v>39.805</c:v>
                </c:pt>
                <c:pt idx="1238">
                  <c:v>39.805</c:v>
                </c:pt>
                <c:pt idx="1239">
                  <c:v>39.82</c:v>
                </c:pt>
                <c:pt idx="1240">
                  <c:v>39.82</c:v>
                </c:pt>
                <c:pt idx="1241">
                  <c:v>39.93</c:v>
                </c:pt>
                <c:pt idx="1242">
                  <c:v>39.994999999999997</c:v>
                </c:pt>
                <c:pt idx="1243">
                  <c:v>39.994999999999997</c:v>
                </c:pt>
                <c:pt idx="1244">
                  <c:v>40.15</c:v>
                </c:pt>
                <c:pt idx="1245">
                  <c:v>40.15</c:v>
                </c:pt>
                <c:pt idx="1246">
                  <c:v>40.185000000000002</c:v>
                </c:pt>
                <c:pt idx="1247">
                  <c:v>40.185000000000002</c:v>
                </c:pt>
                <c:pt idx="1248">
                  <c:v>40.185000000000002</c:v>
                </c:pt>
                <c:pt idx="1249">
                  <c:v>40.185000000000002</c:v>
                </c:pt>
                <c:pt idx="1250">
                  <c:v>40.185000000000002</c:v>
                </c:pt>
                <c:pt idx="1251">
                  <c:v>40.26</c:v>
                </c:pt>
                <c:pt idx="1252">
                  <c:v>40.26</c:v>
                </c:pt>
                <c:pt idx="1253">
                  <c:v>40.28</c:v>
                </c:pt>
                <c:pt idx="1254">
                  <c:v>40.28</c:v>
                </c:pt>
                <c:pt idx="1255">
                  <c:v>40.369999999999997</c:v>
                </c:pt>
                <c:pt idx="1256">
                  <c:v>40.369999999999997</c:v>
                </c:pt>
                <c:pt idx="1257">
                  <c:v>40.375</c:v>
                </c:pt>
                <c:pt idx="1258">
                  <c:v>40.375</c:v>
                </c:pt>
                <c:pt idx="1259">
                  <c:v>40.375</c:v>
                </c:pt>
                <c:pt idx="1260">
                  <c:v>40.47</c:v>
                </c:pt>
                <c:pt idx="1261">
                  <c:v>40.479999999999997</c:v>
                </c:pt>
                <c:pt idx="1262">
                  <c:v>40.5</c:v>
                </c:pt>
                <c:pt idx="1263">
                  <c:v>40.564999999999998</c:v>
                </c:pt>
                <c:pt idx="1264">
                  <c:v>40.564999999999998</c:v>
                </c:pt>
                <c:pt idx="1265">
                  <c:v>40.564999999999998</c:v>
                </c:pt>
                <c:pt idx="1266">
                  <c:v>40.564999999999998</c:v>
                </c:pt>
                <c:pt idx="1267">
                  <c:v>40.564999999999998</c:v>
                </c:pt>
                <c:pt idx="1268">
                  <c:v>40.659999999999997</c:v>
                </c:pt>
                <c:pt idx="1269">
                  <c:v>40.81</c:v>
                </c:pt>
                <c:pt idx="1270">
                  <c:v>40.92</c:v>
                </c:pt>
                <c:pt idx="1271">
                  <c:v>40.945</c:v>
                </c:pt>
                <c:pt idx="1272">
                  <c:v>40.945</c:v>
                </c:pt>
                <c:pt idx="1273">
                  <c:v>41.1</c:v>
                </c:pt>
                <c:pt idx="1274">
                  <c:v>41.14</c:v>
                </c:pt>
                <c:pt idx="1275">
                  <c:v>41.14</c:v>
                </c:pt>
                <c:pt idx="1276">
                  <c:v>41.325000000000003</c:v>
                </c:pt>
                <c:pt idx="1277">
                  <c:v>41.325000000000003</c:v>
                </c:pt>
                <c:pt idx="1278">
                  <c:v>41.325000000000003</c:v>
                </c:pt>
                <c:pt idx="1279">
                  <c:v>41.325000000000003</c:v>
                </c:pt>
                <c:pt idx="1280">
                  <c:v>41.325000000000003</c:v>
                </c:pt>
                <c:pt idx="1281">
                  <c:v>41.325000000000003</c:v>
                </c:pt>
                <c:pt idx="1282">
                  <c:v>41.325000000000003</c:v>
                </c:pt>
                <c:pt idx="1283">
                  <c:v>41.325000000000003</c:v>
                </c:pt>
                <c:pt idx="1284">
                  <c:v>41.42</c:v>
                </c:pt>
                <c:pt idx="1285">
                  <c:v>41.47</c:v>
                </c:pt>
                <c:pt idx="1286">
                  <c:v>41.47</c:v>
                </c:pt>
                <c:pt idx="1287">
                  <c:v>41.69</c:v>
                </c:pt>
                <c:pt idx="1288">
                  <c:v>41.8</c:v>
                </c:pt>
                <c:pt idx="1289">
                  <c:v>41.8</c:v>
                </c:pt>
                <c:pt idx="1290">
                  <c:v>41.91</c:v>
                </c:pt>
                <c:pt idx="1291">
                  <c:v>41.91</c:v>
                </c:pt>
                <c:pt idx="1292">
                  <c:v>42.13</c:v>
                </c:pt>
                <c:pt idx="1293">
                  <c:v>42.13</c:v>
                </c:pt>
                <c:pt idx="1294">
                  <c:v>42.13</c:v>
                </c:pt>
                <c:pt idx="1295">
                  <c:v>42.24</c:v>
                </c:pt>
                <c:pt idx="1296">
                  <c:v>42.4</c:v>
                </c:pt>
                <c:pt idx="1297">
                  <c:v>42.4</c:v>
                </c:pt>
                <c:pt idx="1298">
                  <c:v>42.46</c:v>
                </c:pt>
                <c:pt idx="1299">
                  <c:v>42.655000000000001</c:v>
                </c:pt>
                <c:pt idx="1300">
                  <c:v>42.655000000000001</c:v>
                </c:pt>
                <c:pt idx="1301">
                  <c:v>42.68</c:v>
                </c:pt>
                <c:pt idx="1302">
                  <c:v>42.75</c:v>
                </c:pt>
                <c:pt idx="1303">
                  <c:v>42.9</c:v>
                </c:pt>
                <c:pt idx="1304">
                  <c:v>42.9</c:v>
                </c:pt>
                <c:pt idx="1305">
                  <c:v>42.94</c:v>
                </c:pt>
                <c:pt idx="1306">
                  <c:v>43.01</c:v>
                </c:pt>
                <c:pt idx="1307">
                  <c:v>43.12</c:v>
                </c:pt>
                <c:pt idx="1308">
                  <c:v>43.34</c:v>
                </c:pt>
                <c:pt idx="1309">
                  <c:v>43.4</c:v>
                </c:pt>
                <c:pt idx="1310">
                  <c:v>43.7</c:v>
                </c:pt>
                <c:pt idx="1311">
                  <c:v>43.89</c:v>
                </c:pt>
                <c:pt idx="1312">
                  <c:v>43.89</c:v>
                </c:pt>
                <c:pt idx="1313">
                  <c:v>44</c:v>
                </c:pt>
                <c:pt idx="1314">
                  <c:v>44.22</c:v>
                </c:pt>
                <c:pt idx="1315">
                  <c:v>44.22</c:v>
                </c:pt>
                <c:pt idx="1316">
                  <c:v>44.7</c:v>
                </c:pt>
                <c:pt idx="1317">
                  <c:v>44.744999999999997</c:v>
                </c:pt>
                <c:pt idx="1318">
                  <c:v>44.744999999999997</c:v>
                </c:pt>
                <c:pt idx="1319">
                  <c:v>44.77</c:v>
                </c:pt>
                <c:pt idx="1320">
                  <c:v>44.88</c:v>
                </c:pt>
                <c:pt idx="1321">
                  <c:v>45.32</c:v>
                </c:pt>
                <c:pt idx="1322">
                  <c:v>45.43</c:v>
                </c:pt>
                <c:pt idx="1323">
                  <c:v>45.9</c:v>
                </c:pt>
                <c:pt idx="1324">
                  <c:v>46.09</c:v>
                </c:pt>
                <c:pt idx="1325">
                  <c:v>46.2</c:v>
                </c:pt>
                <c:pt idx="1326">
                  <c:v>46.53</c:v>
                </c:pt>
                <c:pt idx="1327">
                  <c:v>46.53</c:v>
                </c:pt>
                <c:pt idx="1328">
                  <c:v>46.53</c:v>
                </c:pt>
                <c:pt idx="1329">
                  <c:v>46.7</c:v>
                </c:pt>
                <c:pt idx="1330">
                  <c:v>46.75</c:v>
                </c:pt>
                <c:pt idx="1331">
                  <c:v>47.41</c:v>
                </c:pt>
                <c:pt idx="1332">
                  <c:v>47.52</c:v>
                </c:pt>
                <c:pt idx="1333">
                  <c:v>47.6</c:v>
                </c:pt>
                <c:pt idx="1334">
                  <c:v>47.74</c:v>
                </c:pt>
                <c:pt idx="1335">
                  <c:v>50.38</c:v>
                </c:pt>
                <c:pt idx="1336">
                  <c:v>52.58</c:v>
                </c:pt>
                <c:pt idx="1337">
                  <c:v>53.13</c:v>
                </c:pt>
              </c:numCache>
            </c:numRef>
          </c:xVal>
          <c:yVal>
            <c:numRef>
              <c:f>'insurance-correl analyst'!$C$2:$C$1339</c:f>
              <c:numCache>
                <c:formatCode>_(* #,##0.00_);_(* \(#,##0.00\);_(* "-"??_);_(@_)</c:formatCode>
                <c:ptCount val="1338"/>
                <c:pt idx="0">
                  <c:v>3167.4558499999998</c:v>
                </c:pt>
                <c:pt idx="1">
                  <c:v>6186.1270000000004</c:v>
                </c:pt>
                <c:pt idx="2">
                  <c:v>6640.5448500000002</c:v>
                </c:pt>
                <c:pt idx="3">
                  <c:v>14256.192800000001</c:v>
                </c:pt>
                <c:pt idx="4">
                  <c:v>12105.32</c:v>
                </c:pt>
                <c:pt idx="5">
                  <c:v>14455.644050000001</c:v>
                </c:pt>
                <c:pt idx="6">
                  <c:v>3732.6251000000002</c:v>
                </c:pt>
                <c:pt idx="7">
                  <c:v>6877.9800999999998</c:v>
                </c:pt>
                <c:pt idx="8">
                  <c:v>2585.2689999999998</c:v>
                </c:pt>
                <c:pt idx="9">
                  <c:v>1621.3402000000001</c:v>
                </c:pt>
                <c:pt idx="10">
                  <c:v>2680.9493000000002</c:v>
                </c:pt>
                <c:pt idx="11">
                  <c:v>5116.5003999999999</c:v>
                </c:pt>
                <c:pt idx="12">
                  <c:v>11073.175999999999</c:v>
                </c:pt>
                <c:pt idx="13">
                  <c:v>15006.579449999999</c:v>
                </c:pt>
                <c:pt idx="14">
                  <c:v>19023.259999999998</c:v>
                </c:pt>
                <c:pt idx="15">
                  <c:v>5989.5236500000001</c:v>
                </c:pt>
                <c:pt idx="16">
                  <c:v>8520.0259999999998</c:v>
                </c:pt>
                <c:pt idx="17">
                  <c:v>9991.0376500000002</c:v>
                </c:pt>
                <c:pt idx="18">
                  <c:v>11534.872649999999</c:v>
                </c:pt>
                <c:pt idx="19">
                  <c:v>13047.332350000001</c:v>
                </c:pt>
                <c:pt idx="20">
                  <c:v>13204.28565</c:v>
                </c:pt>
                <c:pt idx="21">
                  <c:v>20462.997660000001</c:v>
                </c:pt>
                <c:pt idx="22">
                  <c:v>4766.0219999999999</c:v>
                </c:pt>
                <c:pt idx="23">
                  <c:v>1728.8969999999999</c:v>
                </c:pt>
                <c:pt idx="24">
                  <c:v>7152.6714000000002</c:v>
                </c:pt>
                <c:pt idx="25">
                  <c:v>21595.382290000001</c:v>
                </c:pt>
                <c:pt idx="26">
                  <c:v>11090.7178</c:v>
                </c:pt>
                <c:pt idx="27">
                  <c:v>6753.0379999999996</c:v>
                </c:pt>
                <c:pt idx="28">
                  <c:v>11837.16</c:v>
                </c:pt>
                <c:pt idx="29">
                  <c:v>16776.304049999999</c:v>
                </c:pt>
                <c:pt idx="30">
                  <c:v>8627.5411000000004</c:v>
                </c:pt>
                <c:pt idx="31">
                  <c:v>1694.7963999999999</c:v>
                </c:pt>
                <c:pt idx="32">
                  <c:v>6933.2422500000002</c:v>
                </c:pt>
                <c:pt idx="33">
                  <c:v>8428.0692999999992</c:v>
                </c:pt>
                <c:pt idx="34">
                  <c:v>1241.5650000000001</c:v>
                </c:pt>
                <c:pt idx="35">
                  <c:v>3378.91</c:v>
                </c:pt>
                <c:pt idx="36">
                  <c:v>4883.866</c:v>
                </c:pt>
                <c:pt idx="37">
                  <c:v>5458.0464499999998</c:v>
                </c:pt>
                <c:pt idx="38">
                  <c:v>5729.0052999999998</c:v>
                </c:pt>
                <c:pt idx="39">
                  <c:v>7526.7064499999997</c:v>
                </c:pt>
                <c:pt idx="40">
                  <c:v>5693.4305000000004</c:v>
                </c:pt>
                <c:pt idx="41">
                  <c:v>5855.9025000000001</c:v>
                </c:pt>
                <c:pt idx="42">
                  <c:v>7133.9025000000001</c:v>
                </c:pt>
                <c:pt idx="43">
                  <c:v>9193.8384999999998</c:v>
                </c:pt>
                <c:pt idx="44">
                  <c:v>1727.7850000000001</c:v>
                </c:pt>
                <c:pt idx="45">
                  <c:v>9644.2525000000005</c:v>
                </c:pt>
                <c:pt idx="46">
                  <c:v>16420.494549999999</c:v>
                </c:pt>
                <c:pt idx="47">
                  <c:v>19798.054550000001</c:v>
                </c:pt>
                <c:pt idx="48">
                  <c:v>12032.325999999999</c:v>
                </c:pt>
                <c:pt idx="49">
                  <c:v>18767.737700000001</c:v>
                </c:pt>
                <c:pt idx="50">
                  <c:v>1625.4337499999999</c:v>
                </c:pt>
                <c:pt idx="51">
                  <c:v>2527.8186500000002</c:v>
                </c:pt>
                <c:pt idx="52">
                  <c:v>3645.0893999999998</c:v>
                </c:pt>
                <c:pt idx="53">
                  <c:v>3766.8838000000001</c:v>
                </c:pt>
                <c:pt idx="54">
                  <c:v>3861.2096499999998</c:v>
                </c:pt>
                <c:pt idx="55">
                  <c:v>4906.4096499999996</c:v>
                </c:pt>
                <c:pt idx="56">
                  <c:v>12815.444949999999</c:v>
                </c:pt>
                <c:pt idx="57">
                  <c:v>19594.809649999999</c:v>
                </c:pt>
                <c:pt idx="58">
                  <c:v>34779.614999999998</c:v>
                </c:pt>
                <c:pt idx="59">
                  <c:v>1242.26</c:v>
                </c:pt>
                <c:pt idx="60">
                  <c:v>8605.3615000000009</c:v>
                </c:pt>
                <c:pt idx="61">
                  <c:v>3260.1990000000001</c:v>
                </c:pt>
                <c:pt idx="62">
                  <c:v>4544.2348000000002</c:v>
                </c:pt>
                <c:pt idx="63">
                  <c:v>14571.890799999999</c:v>
                </c:pt>
                <c:pt idx="64">
                  <c:v>1731.6769999999999</c:v>
                </c:pt>
                <c:pt idx="65">
                  <c:v>9264.7970000000005</c:v>
                </c:pt>
                <c:pt idx="66">
                  <c:v>1242.816</c:v>
                </c:pt>
                <c:pt idx="67">
                  <c:v>1607.5101</c:v>
                </c:pt>
                <c:pt idx="68">
                  <c:v>3208.7869999999998</c:v>
                </c:pt>
                <c:pt idx="69">
                  <c:v>21195.817999999999</c:v>
                </c:pt>
                <c:pt idx="70">
                  <c:v>11013.7119</c:v>
                </c:pt>
                <c:pt idx="71">
                  <c:v>13415.0381</c:v>
                </c:pt>
                <c:pt idx="72">
                  <c:v>6652.5288</c:v>
                </c:pt>
                <c:pt idx="73">
                  <c:v>4296.2712000000001</c:v>
                </c:pt>
                <c:pt idx="74">
                  <c:v>9182.17</c:v>
                </c:pt>
                <c:pt idx="75">
                  <c:v>2689.4953999999998</c:v>
                </c:pt>
                <c:pt idx="76">
                  <c:v>4500.33925</c:v>
                </c:pt>
                <c:pt idx="77">
                  <c:v>7222.7862500000001</c:v>
                </c:pt>
                <c:pt idx="78">
                  <c:v>10959.6947</c:v>
                </c:pt>
                <c:pt idx="79">
                  <c:v>10065.413</c:v>
                </c:pt>
                <c:pt idx="80">
                  <c:v>12957.118</c:v>
                </c:pt>
                <c:pt idx="81">
                  <c:v>1702.4553000000001</c:v>
                </c:pt>
                <c:pt idx="82">
                  <c:v>3353.4703</c:v>
                </c:pt>
                <c:pt idx="83">
                  <c:v>12475.3513</c:v>
                </c:pt>
                <c:pt idx="84">
                  <c:v>10791.96</c:v>
                </c:pt>
                <c:pt idx="85">
                  <c:v>5354.0746499999996</c:v>
                </c:pt>
                <c:pt idx="86">
                  <c:v>13607.36875</c:v>
                </c:pt>
                <c:pt idx="87">
                  <c:v>13747.87235</c:v>
                </c:pt>
                <c:pt idx="88">
                  <c:v>14283.4594</c:v>
                </c:pt>
                <c:pt idx="89">
                  <c:v>14349.8544</c:v>
                </c:pt>
                <c:pt idx="90">
                  <c:v>14449.8544</c:v>
                </c:pt>
                <c:pt idx="91">
                  <c:v>13844.505999999999</c:v>
                </c:pt>
                <c:pt idx="92">
                  <c:v>1627.2824499999999</c:v>
                </c:pt>
                <c:pt idx="93">
                  <c:v>2150.4690000000001</c:v>
                </c:pt>
                <c:pt idx="94">
                  <c:v>4134.0824499999999</c:v>
                </c:pt>
                <c:pt idx="95">
                  <c:v>6313.759</c:v>
                </c:pt>
                <c:pt idx="96">
                  <c:v>10407.085849999999</c:v>
                </c:pt>
                <c:pt idx="97">
                  <c:v>13725.47184</c:v>
                </c:pt>
                <c:pt idx="98">
                  <c:v>16657.71745</c:v>
                </c:pt>
                <c:pt idx="99">
                  <c:v>21348.705999999998</c:v>
                </c:pt>
                <c:pt idx="100">
                  <c:v>22331.566800000001</c:v>
                </c:pt>
                <c:pt idx="101">
                  <c:v>11884.048580000001</c:v>
                </c:pt>
                <c:pt idx="102">
                  <c:v>20167.336029999999</c:v>
                </c:pt>
                <c:pt idx="103">
                  <c:v>6117.4944999999998</c:v>
                </c:pt>
                <c:pt idx="104">
                  <c:v>8891.1394999999993</c:v>
                </c:pt>
                <c:pt idx="105">
                  <c:v>15359.104499999999</c:v>
                </c:pt>
                <c:pt idx="106">
                  <c:v>16115.3045</c:v>
                </c:pt>
                <c:pt idx="107">
                  <c:v>3180.5101</c:v>
                </c:pt>
                <c:pt idx="108">
                  <c:v>4718.2035500000002</c:v>
                </c:pt>
                <c:pt idx="109">
                  <c:v>9432.9253000000008</c:v>
                </c:pt>
                <c:pt idx="110">
                  <c:v>1964.78</c:v>
                </c:pt>
                <c:pt idx="111">
                  <c:v>10577.087</c:v>
                </c:pt>
                <c:pt idx="112">
                  <c:v>2585.8506499999999</c:v>
                </c:pt>
                <c:pt idx="113">
                  <c:v>7228.2156500000001</c:v>
                </c:pt>
                <c:pt idx="114">
                  <c:v>7441.0529999999999</c:v>
                </c:pt>
                <c:pt idx="115">
                  <c:v>8302.5356499999998</c:v>
                </c:pt>
                <c:pt idx="116">
                  <c:v>10797.3362</c:v>
                </c:pt>
                <c:pt idx="117">
                  <c:v>11082.5772</c:v>
                </c:pt>
                <c:pt idx="118">
                  <c:v>12044.342000000001</c:v>
                </c:pt>
                <c:pt idx="119">
                  <c:v>3176.2876999999999</c:v>
                </c:pt>
                <c:pt idx="120">
                  <c:v>12029.286700000001</c:v>
                </c:pt>
                <c:pt idx="121">
                  <c:v>2103.08</c:v>
                </c:pt>
                <c:pt idx="122">
                  <c:v>9361.3268000000007</c:v>
                </c:pt>
                <c:pt idx="123">
                  <c:v>1832.0940000000001</c:v>
                </c:pt>
                <c:pt idx="124">
                  <c:v>2117.3388500000001</c:v>
                </c:pt>
                <c:pt idx="125">
                  <c:v>2130.6759000000002</c:v>
                </c:pt>
                <c:pt idx="126">
                  <c:v>2211.1307499999998</c:v>
                </c:pt>
                <c:pt idx="127">
                  <c:v>3594.17085</c:v>
                </c:pt>
                <c:pt idx="128">
                  <c:v>4428.8878500000001</c:v>
                </c:pt>
                <c:pt idx="129">
                  <c:v>5209.5788499999999</c:v>
                </c:pt>
                <c:pt idx="130">
                  <c:v>8688.8588500000005</c:v>
                </c:pt>
                <c:pt idx="131">
                  <c:v>8871.1517000000003</c:v>
                </c:pt>
                <c:pt idx="132">
                  <c:v>11735.87905</c:v>
                </c:pt>
                <c:pt idx="133">
                  <c:v>48824.45</c:v>
                </c:pt>
                <c:pt idx="134">
                  <c:v>2457.502</c:v>
                </c:pt>
                <c:pt idx="135">
                  <c:v>18608.261999999999</c:v>
                </c:pt>
                <c:pt idx="136">
                  <c:v>1628.4709</c:v>
                </c:pt>
                <c:pt idx="137">
                  <c:v>3176.8159000000001</c:v>
                </c:pt>
                <c:pt idx="138">
                  <c:v>9566.9909000000007</c:v>
                </c:pt>
                <c:pt idx="139">
                  <c:v>2156.7518</c:v>
                </c:pt>
                <c:pt idx="140">
                  <c:v>6985.50695</c:v>
                </c:pt>
                <c:pt idx="141">
                  <c:v>7173.35995</c:v>
                </c:pt>
                <c:pt idx="142">
                  <c:v>21984.47061</c:v>
                </c:pt>
                <c:pt idx="143">
                  <c:v>27375.904780000001</c:v>
                </c:pt>
                <c:pt idx="144">
                  <c:v>11833.782300000001</c:v>
                </c:pt>
                <c:pt idx="145">
                  <c:v>7985.8149999999996</c:v>
                </c:pt>
                <c:pt idx="146">
                  <c:v>8269.0439999999999</c:v>
                </c:pt>
                <c:pt idx="147">
                  <c:v>4719.52405</c:v>
                </c:pt>
                <c:pt idx="148">
                  <c:v>6455.86265</c:v>
                </c:pt>
                <c:pt idx="149">
                  <c:v>8240.5895999999993</c:v>
                </c:pt>
                <c:pt idx="150">
                  <c:v>12629.896699999999</c:v>
                </c:pt>
                <c:pt idx="151">
                  <c:v>13880.949000000001</c:v>
                </c:pt>
                <c:pt idx="152">
                  <c:v>16138.762049999999</c:v>
                </c:pt>
                <c:pt idx="153">
                  <c:v>19515.5416</c:v>
                </c:pt>
                <c:pt idx="154">
                  <c:v>35069.374519999998</c:v>
                </c:pt>
                <c:pt idx="155">
                  <c:v>17361.766100000001</c:v>
                </c:pt>
                <c:pt idx="156">
                  <c:v>27037.914100000002</c:v>
                </c:pt>
                <c:pt idx="157">
                  <c:v>12094.477999999999</c:v>
                </c:pt>
                <c:pt idx="158">
                  <c:v>1704.7001499999999</c:v>
                </c:pt>
                <c:pt idx="159">
                  <c:v>24476.478510000001</c:v>
                </c:pt>
                <c:pt idx="160">
                  <c:v>2731.9122000000002</c:v>
                </c:pt>
                <c:pt idx="161">
                  <c:v>10156.7832</c:v>
                </c:pt>
                <c:pt idx="162">
                  <c:v>10197.772199999999</c:v>
                </c:pt>
                <c:pt idx="163">
                  <c:v>11830.6072</c:v>
                </c:pt>
                <c:pt idx="164">
                  <c:v>14426.073850000001</c:v>
                </c:pt>
                <c:pt idx="165">
                  <c:v>6250.4350000000004</c:v>
                </c:pt>
                <c:pt idx="166">
                  <c:v>1121.8739</c:v>
                </c:pt>
                <c:pt idx="167">
                  <c:v>1515.3449000000001</c:v>
                </c:pt>
                <c:pt idx="168">
                  <c:v>3561.8888999999999</c:v>
                </c:pt>
                <c:pt idx="169">
                  <c:v>22218.1149</c:v>
                </c:pt>
                <c:pt idx="170">
                  <c:v>7986.4752500000004</c:v>
                </c:pt>
                <c:pt idx="171">
                  <c:v>12333.828</c:v>
                </c:pt>
                <c:pt idx="172">
                  <c:v>11345.519</c:v>
                </c:pt>
                <c:pt idx="173">
                  <c:v>1711.0268000000001</c:v>
                </c:pt>
                <c:pt idx="174">
                  <c:v>8252.2842999999993</c:v>
                </c:pt>
                <c:pt idx="175">
                  <c:v>1969.614</c:v>
                </c:pt>
                <c:pt idx="176">
                  <c:v>2913.569</c:v>
                </c:pt>
                <c:pt idx="177">
                  <c:v>3206.4913499999998</c:v>
                </c:pt>
                <c:pt idx="178">
                  <c:v>3981.9767999999999</c:v>
                </c:pt>
                <c:pt idx="179">
                  <c:v>6082.4049999999997</c:v>
                </c:pt>
                <c:pt idx="180">
                  <c:v>6402.2913500000004</c:v>
                </c:pt>
                <c:pt idx="181">
                  <c:v>10107.220600000001</c:v>
                </c:pt>
                <c:pt idx="182">
                  <c:v>4992.3764000000001</c:v>
                </c:pt>
                <c:pt idx="183">
                  <c:v>8603.8233999999993</c:v>
                </c:pt>
                <c:pt idx="184">
                  <c:v>4931.6469999999999</c:v>
                </c:pt>
                <c:pt idx="185">
                  <c:v>8539.6710000000003</c:v>
                </c:pt>
                <c:pt idx="186">
                  <c:v>17626.239509999999</c:v>
                </c:pt>
                <c:pt idx="187">
                  <c:v>2137.6536000000001</c:v>
                </c:pt>
                <c:pt idx="188">
                  <c:v>2155.6815000000001</c:v>
                </c:pt>
                <c:pt idx="189">
                  <c:v>2352.9684499999998</c:v>
                </c:pt>
                <c:pt idx="190">
                  <c:v>7789.6350000000002</c:v>
                </c:pt>
                <c:pt idx="191">
                  <c:v>8124.4084000000003</c:v>
                </c:pt>
                <c:pt idx="192">
                  <c:v>13129.603450000001</c:v>
                </c:pt>
                <c:pt idx="193">
                  <c:v>18765.87545</c:v>
                </c:pt>
                <c:pt idx="194">
                  <c:v>21677.283449999999</c:v>
                </c:pt>
                <c:pt idx="195">
                  <c:v>25678.778450000002</c:v>
                </c:pt>
                <c:pt idx="196">
                  <c:v>38511.628299999997</c:v>
                </c:pt>
                <c:pt idx="197">
                  <c:v>3484.3310000000001</c:v>
                </c:pt>
                <c:pt idx="198">
                  <c:v>10959.33</c:v>
                </c:pt>
                <c:pt idx="199">
                  <c:v>3077.0954999999999</c:v>
                </c:pt>
                <c:pt idx="200">
                  <c:v>11729.6795</c:v>
                </c:pt>
                <c:pt idx="201">
                  <c:v>26926.5144</c:v>
                </c:pt>
                <c:pt idx="202">
                  <c:v>3847.674</c:v>
                </c:pt>
                <c:pt idx="203">
                  <c:v>3579.8287</c:v>
                </c:pt>
                <c:pt idx="204">
                  <c:v>4719.7365499999996</c:v>
                </c:pt>
                <c:pt idx="205">
                  <c:v>4922.9159</c:v>
                </c:pt>
                <c:pt idx="206">
                  <c:v>24106.912550000001</c:v>
                </c:pt>
                <c:pt idx="207">
                  <c:v>43753.337050000002</c:v>
                </c:pt>
                <c:pt idx="208">
                  <c:v>8582.3022999999994</c:v>
                </c:pt>
                <c:pt idx="209">
                  <c:v>5080.0959999999995</c:v>
                </c:pt>
                <c:pt idx="210">
                  <c:v>6858.4795999999997</c:v>
                </c:pt>
                <c:pt idx="211">
                  <c:v>8211.1002000000008</c:v>
                </c:pt>
                <c:pt idx="212">
                  <c:v>22192.437109999999</c:v>
                </c:pt>
                <c:pt idx="213">
                  <c:v>8516.8289999999997</c:v>
                </c:pt>
                <c:pt idx="214">
                  <c:v>8604.4836500000001</c:v>
                </c:pt>
                <c:pt idx="215">
                  <c:v>10422.916649999999</c:v>
                </c:pt>
                <c:pt idx="216">
                  <c:v>10450.552</c:v>
                </c:pt>
                <c:pt idx="217">
                  <c:v>2201.0971</c:v>
                </c:pt>
                <c:pt idx="218">
                  <c:v>2974.1260000000002</c:v>
                </c:pt>
                <c:pt idx="219">
                  <c:v>26236.579969999999</c:v>
                </c:pt>
                <c:pt idx="220">
                  <c:v>4032.2406999999998</c:v>
                </c:pt>
                <c:pt idx="221">
                  <c:v>15817.985699999999</c:v>
                </c:pt>
                <c:pt idx="222">
                  <c:v>23887.662700000001</c:v>
                </c:pt>
                <c:pt idx="223">
                  <c:v>1631.8212000000001</c:v>
                </c:pt>
                <c:pt idx="224">
                  <c:v>2842.7607499999999</c:v>
                </c:pt>
                <c:pt idx="225">
                  <c:v>4667.6076499999999</c:v>
                </c:pt>
                <c:pt idx="226">
                  <c:v>7726.8540000000003</c:v>
                </c:pt>
                <c:pt idx="227">
                  <c:v>8162.7162500000004</c:v>
                </c:pt>
                <c:pt idx="228">
                  <c:v>8965.7957499999993</c:v>
                </c:pt>
                <c:pt idx="229">
                  <c:v>22395.74424</c:v>
                </c:pt>
                <c:pt idx="230">
                  <c:v>37742.575700000001</c:v>
                </c:pt>
                <c:pt idx="231">
                  <c:v>4391.652</c:v>
                </c:pt>
                <c:pt idx="232">
                  <c:v>5615.3689999999997</c:v>
                </c:pt>
                <c:pt idx="233">
                  <c:v>4185.0978999999998</c:v>
                </c:pt>
                <c:pt idx="234">
                  <c:v>9788.8659000000007</c:v>
                </c:pt>
                <c:pt idx="235">
                  <c:v>6198.7518</c:v>
                </c:pt>
                <c:pt idx="236">
                  <c:v>8534.6718000000001</c:v>
                </c:pt>
                <c:pt idx="237">
                  <c:v>9863.4717999999993</c:v>
                </c:pt>
                <c:pt idx="238">
                  <c:v>12523.604799999999</c:v>
                </c:pt>
                <c:pt idx="239">
                  <c:v>13112.604799999999</c:v>
                </c:pt>
                <c:pt idx="240">
                  <c:v>23288.928400000001</c:v>
                </c:pt>
                <c:pt idx="241">
                  <c:v>18259.216</c:v>
                </c:pt>
                <c:pt idx="242">
                  <c:v>19361.998800000001</c:v>
                </c:pt>
                <c:pt idx="243">
                  <c:v>26125.674770000001</c:v>
                </c:pt>
                <c:pt idx="244">
                  <c:v>2396.0958999999998</c:v>
                </c:pt>
                <c:pt idx="245">
                  <c:v>2709.1118999999999</c:v>
                </c:pt>
                <c:pt idx="246">
                  <c:v>4529.4769999999999</c:v>
                </c:pt>
                <c:pt idx="247">
                  <c:v>17496.306</c:v>
                </c:pt>
                <c:pt idx="248">
                  <c:v>2709.24395</c:v>
                </c:pt>
                <c:pt idx="249">
                  <c:v>3172.018</c:v>
                </c:pt>
                <c:pt idx="250">
                  <c:v>4463.2051000000001</c:v>
                </c:pt>
                <c:pt idx="251">
                  <c:v>5257.5079500000002</c:v>
                </c:pt>
                <c:pt idx="252">
                  <c:v>8444.4740000000002</c:v>
                </c:pt>
                <c:pt idx="253">
                  <c:v>11743.299000000001</c:v>
                </c:pt>
                <c:pt idx="254">
                  <c:v>12479.70895</c:v>
                </c:pt>
                <c:pt idx="255">
                  <c:v>21259.377949999998</c:v>
                </c:pt>
                <c:pt idx="256">
                  <c:v>12323.936</c:v>
                </c:pt>
                <c:pt idx="257">
                  <c:v>21880.82</c:v>
                </c:pt>
                <c:pt idx="258">
                  <c:v>3392.9767999999999</c:v>
                </c:pt>
                <c:pt idx="259">
                  <c:v>5012.4709999999995</c:v>
                </c:pt>
                <c:pt idx="260">
                  <c:v>9500.5730500000009</c:v>
                </c:pt>
                <c:pt idx="261">
                  <c:v>10436.096</c:v>
                </c:pt>
                <c:pt idx="262">
                  <c:v>17904.527050000001</c:v>
                </c:pt>
                <c:pt idx="263">
                  <c:v>23967.38305</c:v>
                </c:pt>
                <c:pt idx="264">
                  <c:v>5966.8873999999996</c:v>
                </c:pt>
                <c:pt idx="265">
                  <c:v>27117.993780000001</c:v>
                </c:pt>
                <c:pt idx="266">
                  <c:v>21659.930100000001</c:v>
                </c:pt>
                <c:pt idx="267">
                  <c:v>6593.5083000000004</c:v>
                </c:pt>
                <c:pt idx="268">
                  <c:v>1615.7666999999999</c:v>
                </c:pt>
                <c:pt idx="269">
                  <c:v>8017.0611500000005</c:v>
                </c:pt>
                <c:pt idx="270">
                  <c:v>11033.661700000001</c:v>
                </c:pt>
                <c:pt idx="271">
                  <c:v>23241.47453</c:v>
                </c:pt>
                <c:pt idx="272">
                  <c:v>7623.518</c:v>
                </c:pt>
                <c:pt idx="273">
                  <c:v>13451.121999999999</c:v>
                </c:pt>
                <c:pt idx="274">
                  <c:v>2196.4731999999999</c:v>
                </c:pt>
                <c:pt idx="275">
                  <c:v>5415.6611999999996</c:v>
                </c:pt>
                <c:pt idx="276">
                  <c:v>7325.0482000000002</c:v>
                </c:pt>
                <c:pt idx="277">
                  <c:v>14254.608200000001</c:v>
                </c:pt>
                <c:pt idx="278">
                  <c:v>24513.091260000001</c:v>
                </c:pt>
                <c:pt idx="279">
                  <c:v>25382.296999999999</c:v>
                </c:pt>
                <c:pt idx="280">
                  <c:v>1632.0362500000001</c:v>
                </c:pt>
                <c:pt idx="281">
                  <c:v>2302.3000000000002</c:v>
                </c:pt>
                <c:pt idx="282">
                  <c:v>2457.2111500000001</c:v>
                </c:pt>
                <c:pt idx="283">
                  <c:v>2867.1196</c:v>
                </c:pt>
                <c:pt idx="284">
                  <c:v>3558.6202499999999</c:v>
                </c:pt>
                <c:pt idx="285">
                  <c:v>9095.0682500000003</c:v>
                </c:pt>
                <c:pt idx="286">
                  <c:v>11931.125249999999</c:v>
                </c:pt>
                <c:pt idx="287">
                  <c:v>13405.390299999999</c:v>
                </c:pt>
                <c:pt idx="288">
                  <c:v>17663.144199999999</c:v>
                </c:pt>
                <c:pt idx="289">
                  <c:v>19442.353500000001</c:v>
                </c:pt>
                <c:pt idx="290">
                  <c:v>3044.2132999999999</c:v>
                </c:pt>
                <c:pt idx="291">
                  <c:v>4894.7533000000003</c:v>
                </c:pt>
                <c:pt idx="292">
                  <c:v>21771.3423</c:v>
                </c:pt>
                <c:pt idx="293">
                  <c:v>7045.4989999999998</c:v>
                </c:pt>
                <c:pt idx="294">
                  <c:v>8442.6669999999995</c:v>
                </c:pt>
                <c:pt idx="295">
                  <c:v>11070.535</c:v>
                </c:pt>
                <c:pt idx="296">
                  <c:v>24667.419000000002</c:v>
                </c:pt>
                <c:pt idx="297">
                  <c:v>2026.9740999999999</c:v>
                </c:pt>
                <c:pt idx="298">
                  <c:v>2395.17155</c:v>
                </c:pt>
                <c:pt idx="299">
                  <c:v>7518.0253499999999</c:v>
                </c:pt>
                <c:pt idx="300">
                  <c:v>10564.8845</c:v>
                </c:pt>
                <c:pt idx="301">
                  <c:v>30284.642940000002</c:v>
                </c:pt>
                <c:pt idx="302">
                  <c:v>8782.4689999999991</c:v>
                </c:pt>
                <c:pt idx="303">
                  <c:v>1708.0014000000001</c:v>
                </c:pt>
                <c:pt idx="304">
                  <c:v>12124.992399999999</c:v>
                </c:pt>
                <c:pt idx="305">
                  <c:v>12913.992399999999</c:v>
                </c:pt>
                <c:pt idx="306">
                  <c:v>25517.11363</c:v>
                </c:pt>
                <c:pt idx="307">
                  <c:v>14478.33015</c:v>
                </c:pt>
                <c:pt idx="308">
                  <c:v>1826.8430000000001</c:v>
                </c:pt>
                <c:pt idx="309">
                  <c:v>2221.5644499999999</c:v>
                </c:pt>
                <c:pt idx="310">
                  <c:v>6389.3778499999999</c:v>
                </c:pt>
                <c:pt idx="311">
                  <c:v>11879.10405</c:v>
                </c:pt>
                <c:pt idx="312">
                  <c:v>14901.5167</c:v>
                </c:pt>
                <c:pt idx="313">
                  <c:v>20296.863450000001</c:v>
                </c:pt>
                <c:pt idx="314">
                  <c:v>5708.8670000000002</c:v>
                </c:pt>
                <c:pt idx="315">
                  <c:v>8932.0840000000007</c:v>
                </c:pt>
                <c:pt idx="316">
                  <c:v>14988.432000000001</c:v>
                </c:pt>
                <c:pt idx="317">
                  <c:v>23306.546999999999</c:v>
                </c:pt>
                <c:pt idx="318">
                  <c:v>11454.021500000001</c:v>
                </c:pt>
                <c:pt idx="319">
                  <c:v>9101.7980000000007</c:v>
                </c:pt>
                <c:pt idx="320">
                  <c:v>17942.106</c:v>
                </c:pt>
                <c:pt idx="321">
                  <c:v>12142.578600000001</c:v>
                </c:pt>
                <c:pt idx="322">
                  <c:v>12629.1656</c:v>
                </c:pt>
                <c:pt idx="323">
                  <c:v>2710.8285500000002</c:v>
                </c:pt>
                <c:pt idx="324">
                  <c:v>3279.8685500000001</c:v>
                </c:pt>
                <c:pt idx="325">
                  <c:v>5253.5240000000003</c:v>
                </c:pt>
                <c:pt idx="326">
                  <c:v>9301.8935500000007</c:v>
                </c:pt>
                <c:pt idx="327">
                  <c:v>11944.594349999999</c:v>
                </c:pt>
                <c:pt idx="328">
                  <c:v>12646.207</c:v>
                </c:pt>
                <c:pt idx="329">
                  <c:v>16577.779500000001</c:v>
                </c:pt>
                <c:pt idx="330">
                  <c:v>1972.95</c:v>
                </c:pt>
                <c:pt idx="331">
                  <c:v>2007.9449999999999</c:v>
                </c:pt>
                <c:pt idx="332">
                  <c:v>3161.4540000000002</c:v>
                </c:pt>
                <c:pt idx="333">
                  <c:v>4934.7049999999999</c:v>
                </c:pt>
                <c:pt idx="334">
                  <c:v>7624.63</c:v>
                </c:pt>
                <c:pt idx="335">
                  <c:v>9861.0249999999996</c:v>
                </c:pt>
                <c:pt idx="336">
                  <c:v>10096.969999999999</c:v>
                </c:pt>
                <c:pt idx="337">
                  <c:v>3309.7926000000002</c:v>
                </c:pt>
                <c:pt idx="338">
                  <c:v>5266.3656000000001</c:v>
                </c:pt>
                <c:pt idx="339">
                  <c:v>23807.240600000001</c:v>
                </c:pt>
                <c:pt idx="340">
                  <c:v>24180.933499999999</c:v>
                </c:pt>
                <c:pt idx="341">
                  <c:v>3353.2840000000001</c:v>
                </c:pt>
                <c:pt idx="342">
                  <c:v>5472.4489999999996</c:v>
                </c:pt>
                <c:pt idx="343">
                  <c:v>19199.944</c:v>
                </c:pt>
                <c:pt idx="344">
                  <c:v>2775.1921499999999</c:v>
                </c:pt>
                <c:pt idx="345">
                  <c:v>3877.3042500000001</c:v>
                </c:pt>
                <c:pt idx="346">
                  <c:v>4239.8926499999998</c:v>
                </c:pt>
                <c:pt idx="347">
                  <c:v>10435.06525</c:v>
                </c:pt>
                <c:pt idx="348">
                  <c:v>11165.417649999999</c:v>
                </c:pt>
                <c:pt idx="349">
                  <c:v>11741.726000000001</c:v>
                </c:pt>
                <c:pt idx="350">
                  <c:v>2102.2647000000002</c:v>
                </c:pt>
                <c:pt idx="351">
                  <c:v>3070.8087</c:v>
                </c:pt>
                <c:pt idx="352">
                  <c:v>3736.4647</c:v>
                </c:pt>
                <c:pt idx="353">
                  <c:v>6837.3687</c:v>
                </c:pt>
                <c:pt idx="354">
                  <c:v>16450.894700000001</c:v>
                </c:pt>
                <c:pt idx="355">
                  <c:v>38245.593269999998</c:v>
                </c:pt>
                <c:pt idx="356">
                  <c:v>1708.9257500000001</c:v>
                </c:pt>
                <c:pt idx="357">
                  <c:v>1719.4363000000001</c:v>
                </c:pt>
                <c:pt idx="358">
                  <c:v>1842.519</c:v>
                </c:pt>
                <c:pt idx="359">
                  <c:v>4005.4225000000001</c:v>
                </c:pt>
                <c:pt idx="360">
                  <c:v>5227.9887500000004</c:v>
                </c:pt>
                <c:pt idx="361">
                  <c:v>7729.6457499999997</c:v>
                </c:pt>
                <c:pt idx="362">
                  <c:v>20177.671129999999</c:v>
                </c:pt>
                <c:pt idx="363">
                  <c:v>23401.30575</c:v>
                </c:pt>
                <c:pt idx="364">
                  <c:v>2304.0021999999999</c:v>
                </c:pt>
                <c:pt idx="365">
                  <c:v>7046.7222000000002</c:v>
                </c:pt>
                <c:pt idx="366">
                  <c:v>6123.5688</c:v>
                </c:pt>
                <c:pt idx="367">
                  <c:v>10493.9458</c:v>
                </c:pt>
                <c:pt idx="368">
                  <c:v>1737.376</c:v>
                </c:pt>
                <c:pt idx="369">
                  <c:v>5312.1698500000002</c:v>
                </c:pt>
                <c:pt idx="370">
                  <c:v>6940.90985</c:v>
                </c:pt>
                <c:pt idx="371">
                  <c:v>7201.7008500000002</c:v>
                </c:pt>
                <c:pt idx="372">
                  <c:v>24869.836800000001</c:v>
                </c:pt>
                <c:pt idx="373">
                  <c:v>34838.873</c:v>
                </c:pt>
                <c:pt idx="374">
                  <c:v>2597.779</c:v>
                </c:pt>
                <c:pt idx="375">
                  <c:v>19539.242999999999</c:v>
                </c:pt>
                <c:pt idx="376">
                  <c:v>5385.3379000000004</c:v>
                </c:pt>
                <c:pt idx="377">
                  <c:v>8827.2098999999998</c:v>
                </c:pt>
                <c:pt idx="378">
                  <c:v>11244.376899999999</c:v>
                </c:pt>
                <c:pt idx="379">
                  <c:v>14394.5579</c:v>
                </c:pt>
                <c:pt idx="380">
                  <c:v>20149.322899999999</c:v>
                </c:pt>
                <c:pt idx="381">
                  <c:v>27808.7251</c:v>
                </c:pt>
                <c:pt idx="382">
                  <c:v>1815.8759</c:v>
                </c:pt>
                <c:pt idx="383">
                  <c:v>4340.4408999999996</c:v>
                </c:pt>
                <c:pt idx="384">
                  <c:v>3757.8447999999999</c:v>
                </c:pt>
                <c:pt idx="385">
                  <c:v>1137.4697000000001</c:v>
                </c:pt>
                <c:pt idx="386">
                  <c:v>4337.7352000000001</c:v>
                </c:pt>
                <c:pt idx="387">
                  <c:v>4571.4130500000001</c:v>
                </c:pt>
                <c:pt idx="388">
                  <c:v>4877.9810500000003</c:v>
                </c:pt>
                <c:pt idx="389">
                  <c:v>6799.4579999999996</c:v>
                </c:pt>
                <c:pt idx="390">
                  <c:v>8835.2649500000007</c:v>
                </c:pt>
                <c:pt idx="391">
                  <c:v>14382.709049999999</c:v>
                </c:pt>
                <c:pt idx="392">
                  <c:v>26109.32905</c:v>
                </c:pt>
                <c:pt idx="393">
                  <c:v>28101.333050000001</c:v>
                </c:pt>
                <c:pt idx="394">
                  <c:v>30942.191800000001</c:v>
                </c:pt>
                <c:pt idx="395">
                  <c:v>42124.515299999999</c:v>
                </c:pt>
                <c:pt idx="396">
                  <c:v>11150.78</c:v>
                </c:pt>
                <c:pt idx="397">
                  <c:v>22478.6</c:v>
                </c:pt>
                <c:pt idx="398">
                  <c:v>4189.1130999999996</c:v>
                </c:pt>
                <c:pt idx="399">
                  <c:v>12609.88702</c:v>
                </c:pt>
                <c:pt idx="400">
                  <c:v>1664.9996000000001</c:v>
                </c:pt>
                <c:pt idx="401">
                  <c:v>5267.8181500000001</c:v>
                </c:pt>
                <c:pt idx="402">
                  <c:v>5649.7150000000001</c:v>
                </c:pt>
                <c:pt idx="403">
                  <c:v>6710.1918999999998</c:v>
                </c:pt>
                <c:pt idx="404">
                  <c:v>20984.0936</c:v>
                </c:pt>
                <c:pt idx="405">
                  <c:v>21774.32215</c:v>
                </c:pt>
                <c:pt idx="406">
                  <c:v>29330.98315</c:v>
                </c:pt>
                <c:pt idx="407">
                  <c:v>5969.723</c:v>
                </c:pt>
                <c:pt idx="408">
                  <c:v>4435.0941999999995</c:v>
                </c:pt>
                <c:pt idx="409">
                  <c:v>28950.4692</c:v>
                </c:pt>
                <c:pt idx="410">
                  <c:v>11737.848840000001</c:v>
                </c:pt>
                <c:pt idx="411">
                  <c:v>17043.341400000001</c:v>
                </c:pt>
                <c:pt idx="412">
                  <c:v>10106.134249999999</c:v>
                </c:pt>
                <c:pt idx="413">
                  <c:v>36950.256699999998</c:v>
                </c:pt>
                <c:pt idx="414">
                  <c:v>2154.3609999999999</c:v>
                </c:pt>
                <c:pt idx="415">
                  <c:v>4746.3440000000001</c:v>
                </c:pt>
                <c:pt idx="416">
                  <c:v>19040.876</c:v>
                </c:pt>
                <c:pt idx="417">
                  <c:v>26140.3603</c:v>
                </c:pt>
                <c:pt idx="418">
                  <c:v>12222.898300000001</c:v>
                </c:pt>
                <c:pt idx="419">
                  <c:v>2866.0909999999999</c:v>
                </c:pt>
                <c:pt idx="420">
                  <c:v>4661.2863500000003</c:v>
                </c:pt>
                <c:pt idx="421">
                  <c:v>6555.07035</c:v>
                </c:pt>
                <c:pt idx="422">
                  <c:v>7196.8670000000002</c:v>
                </c:pt>
                <c:pt idx="423">
                  <c:v>9447.2503500000003</c:v>
                </c:pt>
                <c:pt idx="424">
                  <c:v>13012.20865</c:v>
                </c:pt>
                <c:pt idx="425">
                  <c:v>22412.648499999999</c:v>
                </c:pt>
                <c:pt idx="426">
                  <c:v>22493.659640000002</c:v>
                </c:pt>
                <c:pt idx="427">
                  <c:v>23568.272000000001</c:v>
                </c:pt>
                <c:pt idx="428">
                  <c:v>36149.483500000002</c:v>
                </c:pt>
                <c:pt idx="429">
                  <c:v>18223.4512</c:v>
                </c:pt>
                <c:pt idx="430">
                  <c:v>16232.847</c:v>
                </c:pt>
                <c:pt idx="431">
                  <c:v>2104.1134000000002</c:v>
                </c:pt>
                <c:pt idx="432">
                  <c:v>2789.0574000000001</c:v>
                </c:pt>
                <c:pt idx="433">
                  <c:v>9447.3824000000004</c:v>
                </c:pt>
                <c:pt idx="434">
                  <c:v>17178.682400000002</c:v>
                </c:pt>
                <c:pt idx="435">
                  <c:v>24393.6224</c:v>
                </c:pt>
                <c:pt idx="436">
                  <c:v>25656.575260000001</c:v>
                </c:pt>
                <c:pt idx="437">
                  <c:v>6496.8860000000004</c:v>
                </c:pt>
                <c:pt idx="438">
                  <c:v>4151.0286999999998</c:v>
                </c:pt>
                <c:pt idx="439">
                  <c:v>5261.4694499999996</c:v>
                </c:pt>
                <c:pt idx="440">
                  <c:v>10602.385</c:v>
                </c:pt>
                <c:pt idx="441">
                  <c:v>7626.9930000000004</c:v>
                </c:pt>
                <c:pt idx="442">
                  <c:v>8615.2999999999993</c:v>
                </c:pt>
                <c:pt idx="443">
                  <c:v>12233.828</c:v>
                </c:pt>
                <c:pt idx="444">
                  <c:v>13217.094499999999</c:v>
                </c:pt>
                <c:pt idx="445">
                  <c:v>13937.666499999999</c:v>
                </c:pt>
                <c:pt idx="446">
                  <c:v>1252.4069999999999</c:v>
                </c:pt>
                <c:pt idx="447">
                  <c:v>5383.5360000000001</c:v>
                </c:pt>
                <c:pt idx="448">
                  <c:v>18955.220170000001</c:v>
                </c:pt>
                <c:pt idx="449">
                  <c:v>24520.263999999999</c:v>
                </c:pt>
                <c:pt idx="450">
                  <c:v>24603.04837</c:v>
                </c:pt>
                <c:pt idx="451">
                  <c:v>4747.0528999999997</c:v>
                </c:pt>
                <c:pt idx="452">
                  <c:v>1704.5681</c:v>
                </c:pt>
                <c:pt idx="453">
                  <c:v>3393.35635</c:v>
                </c:pt>
                <c:pt idx="454">
                  <c:v>4349.4620000000004</c:v>
                </c:pt>
                <c:pt idx="455">
                  <c:v>4827.9049500000001</c:v>
                </c:pt>
                <c:pt idx="456">
                  <c:v>5031.26955</c:v>
                </c:pt>
                <c:pt idx="457">
                  <c:v>9225.2564000000002</c:v>
                </c:pt>
                <c:pt idx="458">
                  <c:v>10594.501550000001</c:v>
                </c:pt>
                <c:pt idx="459">
                  <c:v>11305.93455</c:v>
                </c:pt>
                <c:pt idx="460">
                  <c:v>12829.455099999999</c:v>
                </c:pt>
                <c:pt idx="461">
                  <c:v>24535.698550000001</c:v>
                </c:pt>
                <c:pt idx="462">
                  <c:v>28340.188849999999</c:v>
                </c:pt>
                <c:pt idx="463">
                  <c:v>3554.203</c:v>
                </c:pt>
                <c:pt idx="464">
                  <c:v>6414.1779999999999</c:v>
                </c:pt>
                <c:pt idx="465">
                  <c:v>2464.6188000000002</c:v>
                </c:pt>
                <c:pt idx="466">
                  <c:v>4415.1588000000002</c:v>
                </c:pt>
                <c:pt idx="467">
                  <c:v>8232.6388000000006</c:v>
                </c:pt>
                <c:pt idx="468">
                  <c:v>5469.0065999999997</c:v>
                </c:pt>
                <c:pt idx="469">
                  <c:v>9957.7216000000008</c:v>
                </c:pt>
                <c:pt idx="470">
                  <c:v>37829.724199999997</c:v>
                </c:pt>
                <c:pt idx="471">
                  <c:v>8515.7587000000003</c:v>
                </c:pt>
                <c:pt idx="472">
                  <c:v>23065.420699999999</c:v>
                </c:pt>
                <c:pt idx="473">
                  <c:v>1635.7336499999999</c:v>
                </c:pt>
                <c:pt idx="474">
                  <c:v>4454.40265</c:v>
                </c:pt>
                <c:pt idx="475">
                  <c:v>7144.86265</c:v>
                </c:pt>
                <c:pt idx="476">
                  <c:v>7935.29115</c:v>
                </c:pt>
                <c:pt idx="477">
                  <c:v>10355.641</c:v>
                </c:pt>
                <c:pt idx="478">
                  <c:v>14001.286700000001</c:v>
                </c:pt>
                <c:pt idx="479">
                  <c:v>20009.63365</c:v>
                </c:pt>
                <c:pt idx="480">
                  <c:v>37701.876799999998</c:v>
                </c:pt>
                <c:pt idx="481">
                  <c:v>43921.183700000001</c:v>
                </c:pt>
                <c:pt idx="482">
                  <c:v>16884.923999999999</c:v>
                </c:pt>
                <c:pt idx="483">
                  <c:v>1967.0227</c:v>
                </c:pt>
                <c:pt idx="484">
                  <c:v>4137.5227000000004</c:v>
                </c:pt>
                <c:pt idx="485">
                  <c:v>11015.1747</c:v>
                </c:pt>
                <c:pt idx="486">
                  <c:v>18838.703659999999</c:v>
                </c:pt>
                <c:pt idx="487">
                  <c:v>11554.223599999999</c:v>
                </c:pt>
                <c:pt idx="488">
                  <c:v>7151.0919999999996</c:v>
                </c:pt>
                <c:pt idx="489">
                  <c:v>13126.677449999999</c:v>
                </c:pt>
                <c:pt idx="490">
                  <c:v>6067.1267500000004</c:v>
                </c:pt>
                <c:pt idx="491">
                  <c:v>6406.4107000000004</c:v>
                </c:pt>
                <c:pt idx="492">
                  <c:v>6686.4313000000002</c:v>
                </c:pt>
                <c:pt idx="493">
                  <c:v>7731.4270999999999</c:v>
                </c:pt>
                <c:pt idx="494">
                  <c:v>20234.854749999999</c:v>
                </c:pt>
                <c:pt idx="495">
                  <c:v>20773.62775</c:v>
                </c:pt>
                <c:pt idx="496">
                  <c:v>29523.1656</c:v>
                </c:pt>
                <c:pt idx="497">
                  <c:v>6770.1925000000001</c:v>
                </c:pt>
                <c:pt idx="498">
                  <c:v>8233.0974999999999</c:v>
                </c:pt>
                <c:pt idx="499">
                  <c:v>10965.446</c:v>
                </c:pt>
                <c:pt idx="500">
                  <c:v>2690.1138000000001</c:v>
                </c:pt>
                <c:pt idx="501">
                  <c:v>11085.586799999999</c:v>
                </c:pt>
                <c:pt idx="502">
                  <c:v>21472.478800000001</c:v>
                </c:pt>
                <c:pt idx="503">
                  <c:v>10702.642400000001</c:v>
                </c:pt>
                <c:pt idx="504">
                  <c:v>13041.921</c:v>
                </c:pt>
                <c:pt idx="505">
                  <c:v>2200.8308499999998</c:v>
                </c:pt>
                <c:pt idx="506">
                  <c:v>9282.4806000000008</c:v>
                </c:pt>
                <c:pt idx="507">
                  <c:v>12224.350850000001</c:v>
                </c:pt>
                <c:pt idx="508">
                  <c:v>19444.265800000001</c:v>
                </c:pt>
                <c:pt idx="509">
                  <c:v>24915.220850000002</c:v>
                </c:pt>
                <c:pt idx="510">
                  <c:v>42112.2356</c:v>
                </c:pt>
                <c:pt idx="511">
                  <c:v>4779.6022999999996</c:v>
                </c:pt>
                <c:pt idx="512">
                  <c:v>5484.4673000000003</c:v>
                </c:pt>
                <c:pt idx="513">
                  <c:v>21082.16</c:v>
                </c:pt>
                <c:pt idx="514">
                  <c:v>2639.0428999999999</c:v>
                </c:pt>
                <c:pt idx="515">
                  <c:v>7153.5538999999999</c:v>
                </c:pt>
                <c:pt idx="516">
                  <c:v>11272.331389999999</c:v>
                </c:pt>
                <c:pt idx="517">
                  <c:v>11657.7189</c:v>
                </c:pt>
                <c:pt idx="518">
                  <c:v>17468.983899999999</c:v>
                </c:pt>
                <c:pt idx="519">
                  <c:v>18033.9679</c:v>
                </c:pt>
                <c:pt idx="520">
                  <c:v>28868.6639</c:v>
                </c:pt>
                <c:pt idx="521">
                  <c:v>32787.458590000002</c:v>
                </c:pt>
                <c:pt idx="522">
                  <c:v>19521.968199999999</c:v>
                </c:pt>
                <c:pt idx="523">
                  <c:v>4527.1829500000003</c:v>
                </c:pt>
                <c:pt idx="524">
                  <c:v>6664.68595</c:v>
                </c:pt>
                <c:pt idx="525">
                  <c:v>7371.7719999999999</c:v>
                </c:pt>
                <c:pt idx="526">
                  <c:v>19749.383379999999</c:v>
                </c:pt>
                <c:pt idx="527">
                  <c:v>18328.238099999999</c:v>
                </c:pt>
                <c:pt idx="528">
                  <c:v>1712.2270000000001</c:v>
                </c:pt>
                <c:pt idx="529">
                  <c:v>18310.741999999998</c:v>
                </c:pt>
                <c:pt idx="530">
                  <c:v>35147.528480000001</c:v>
                </c:pt>
                <c:pt idx="531">
                  <c:v>1705.6244999999999</c:v>
                </c:pt>
                <c:pt idx="532">
                  <c:v>2045.68525</c:v>
                </c:pt>
                <c:pt idx="533">
                  <c:v>3213.6220499999999</c:v>
                </c:pt>
                <c:pt idx="534">
                  <c:v>4243.5900499999998</c:v>
                </c:pt>
                <c:pt idx="535">
                  <c:v>6548.1950500000003</c:v>
                </c:pt>
                <c:pt idx="536">
                  <c:v>11658.11505</c:v>
                </c:pt>
                <c:pt idx="537">
                  <c:v>14451.835150000001</c:v>
                </c:pt>
                <c:pt idx="538">
                  <c:v>21344.846699999998</c:v>
                </c:pt>
                <c:pt idx="539">
                  <c:v>39611.757700000002</c:v>
                </c:pt>
                <c:pt idx="540">
                  <c:v>39774.276299999998</c:v>
                </c:pt>
                <c:pt idx="541">
                  <c:v>47305.305</c:v>
                </c:pt>
                <c:pt idx="542">
                  <c:v>11253.421</c:v>
                </c:pt>
                <c:pt idx="543">
                  <c:v>10264.4421</c:v>
                </c:pt>
                <c:pt idx="544">
                  <c:v>1253.9359999999999</c:v>
                </c:pt>
                <c:pt idx="545">
                  <c:v>8027.9679999999998</c:v>
                </c:pt>
                <c:pt idx="546">
                  <c:v>8703.4560000000001</c:v>
                </c:pt>
                <c:pt idx="547">
                  <c:v>11455.28</c:v>
                </c:pt>
                <c:pt idx="548">
                  <c:v>13224.692999999999</c:v>
                </c:pt>
                <c:pt idx="549">
                  <c:v>2166.732</c:v>
                </c:pt>
                <c:pt idx="550">
                  <c:v>2755.0209500000001</c:v>
                </c:pt>
                <c:pt idx="551">
                  <c:v>5138.2566999999999</c:v>
                </c:pt>
                <c:pt idx="552">
                  <c:v>11658.379150000001</c:v>
                </c:pt>
                <c:pt idx="553">
                  <c:v>12129.614149999999</c:v>
                </c:pt>
                <c:pt idx="554">
                  <c:v>13228.846949999999</c:v>
                </c:pt>
                <c:pt idx="555">
                  <c:v>14394.398150000001</c:v>
                </c:pt>
                <c:pt idx="556">
                  <c:v>6282.2349999999997</c:v>
                </c:pt>
                <c:pt idx="557">
                  <c:v>2250.8352</c:v>
                </c:pt>
                <c:pt idx="558">
                  <c:v>6748.5911999999998</c:v>
                </c:pt>
                <c:pt idx="559">
                  <c:v>9869.8101999999999</c:v>
                </c:pt>
                <c:pt idx="560">
                  <c:v>12096.6512</c:v>
                </c:pt>
                <c:pt idx="561">
                  <c:v>17748.5062</c:v>
                </c:pt>
                <c:pt idx="562">
                  <c:v>5926.8459999999995</c:v>
                </c:pt>
                <c:pt idx="563">
                  <c:v>8277.5229999999992</c:v>
                </c:pt>
                <c:pt idx="564">
                  <c:v>12146.971</c:v>
                </c:pt>
                <c:pt idx="565">
                  <c:v>3972.9247</c:v>
                </c:pt>
                <c:pt idx="566">
                  <c:v>5974.3846999999996</c:v>
                </c:pt>
                <c:pt idx="567">
                  <c:v>19719.6947</c:v>
                </c:pt>
                <c:pt idx="568">
                  <c:v>1639.5631000000001</c:v>
                </c:pt>
                <c:pt idx="569">
                  <c:v>1906.35825</c:v>
                </c:pt>
                <c:pt idx="570">
                  <c:v>2721.3208</c:v>
                </c:pt>
                <c:pt idx="571">
                  <c:v>6079.6715000000004</c:v>
                </c:pt>
                <c:pt idx="572">
                  <c:v>6128.79745</c:v>
                </c:pt>
                <c:pt idx="573">
                  <c:v>8606.2173999999995</c:v>
                </c:pt>
                <c:pt idx="574">
                  <c:v>10796.35025</c:v>
                </c:pt>
                <c:pt idx="575">
                  <c:v>11520.099850000001</c:v>
                </c:pt>
                <c:pt idx="576">
                  <c:v>27218.437249999999</c:v>
                </c:pt>
                <c:pt idx="577">
                  <c:v>7050.6419999999998</c:v>
                </c:pt>
                <c:pt idx="578">
                  <c:v>11842.441999999999</c:v>
                </c:pt>
                <c:pt idx="579">
                  <c:v>7243.8136000000004</c:v>
                </c:pt>
                <c:pt idx="580">
                  <c:v>29141.3603</c:v>
                </c:pt>
                <c:pt idx="581">
                  <c:v>3761.2919999999999</c:v>
                </c:pt>
                <c:pt idx="582">
                  <c:v>2902.9065000000001</c:v>
                </c:pt>
                <c:pt idx="583">
                  <c:v>18246.495500000001</c:v>
                </c:pt>
                <c:pt idx="584">
                  <c:v>7323.7348190000002</c:v>
                </c:pt>
                <c:pt idx="585">
                  <c:v>15820.699000000001</c:v>
                </c:pt>
                <c:pt idx="586">
                  <c:v>4350.5144</c:v>
                </c:pt>
                <c:pt idx="587">
                  <c:v>4438.2633999999998</c:v>
                </c:pt>
                <c:pt idx="588">
                  <c:v>6184.2993999999999</c:v>
                </c:pt>
                <c:pt idx="589">
                  <c:v>6457.8433999999997</c:v>
                </c:pt>
                <c:pt idx="590">
                  <c:v>1977.8150000000001</c:v>
                </c:pt>
                <c:pt idx="591">
                  <c:v>15828.82173</c:v>
                </c:pt>
                <c:pt idx="592">
                  <c:v>1743.2139999999999</c:v>
                </c:pt>
                <c:pt idx="593">
                  <c:v>4564.1914500000003</c:v>
                </c:pt>
                <c:pt idx="594">
                  <c:v>6393.6034499999996</c:v>
                </c:pt>
                <c:pt idx="595">
                  <c:v>37133.898200000003</c:v>
                </c:pt>
                <c:pt idx="596">
                  <c:v>48549.178350000002</c:v>
                </c:pt>
                <c:pt idx="597">
                  <c:v>8547.6913000000004</c:v>
                </c:pt>
                <c:pt idx="598">
                  <c:v>6059.1729999999998</c:v>
                </c:pt>
                <c:pt idx="599">
                  <c:v>2897.3235</c:v>
                </c:pt>
                <c:pt idx="600">
                  <c:v>3392.3652000000002</c:v>
                </c:pt>
                <c:pt idx="601">
                  <c:v>7640.3091999999997</c:v>
                </c:pt>
                <c:pt idx="602">
                  <c:v>9487.6442000000006</c:v>
                </c:pt>
                <c:pt idx="603">
                  <c:v>6311.9520000000002</c:v>
                </c:pt>
                <c:pt idx="604">
                  <c:v>6948.7007999999996</c:v>
                </c:pt>
                <c:pt idx="605">
                  <c:v>8930.9345499999999</c:v>
                </c:pt>
                <c:pt idx="606">
                  <c:v>4562.8420999999998</c:v>
                </c:pt>
                <c:pt idx="607">
                  <c:v>1875.3440000000001</c:v>
                </c:pt>
                <c:pt idx="608">
                  <c:v>5910.9440000000004</c:v>
                </c:pt>
                <c:pt idx="609">
                  <c:v>7512.2669999999998</c:v>
                </c:pt>
                <c:pt idx="610">
                  <c:v>21232.182260000001</c:v>
                </c:pt>
                <c:pt idx="611">
                  <c:v>9222.4025999999994</c:v>
                </c:pt>
                <c:pt idx="612">
                  <c:v>12730.999599999999</c:v>
                </c:pt>
                <c:pt idx="613">
                  <c:v>24671.663339999999</c:v>
                </c:pt>
                <c:pt idx="614">
                  <c:v>4399.7309999999998</c:v>
                </c:pt>
                <c:pt idx="615">
                  <c:v>12925.886</c:v>
                </c:pt>
                <c:pt idx="616">
                  <c:v>19933.457999999999</c:v>
                </c:pt>
                <c:pt idx="617">
                  <c:v>1769.5316499999999</c:v>
                </c:pt>
                <c:pt idx="618">
                  <c:v>1980.07</c:v>
                </c:pt>
                <c:pt idx="619">
                  <c:v>4357.0436499999996</c:v>
                </c:pt>
                <c:pt idx="620">
                  <c:v>5003.8530000000001</c:v>
                </c:pt>
                <c:pt idx="621">
                  <c:v>24873.384900000001</c:v>
                </c:pt>
                <c:pt idx="622">
                  <c:v>32108.662820000001</c:v>
                </c:pt>
                <c:pt idx="623">
                  <c:v>1744.4649999999999</c:v>
                </c:pt>
                <c:pt idx="624">
                  <c:v>20420.604650000001</c:v>
                </c:pt>
                <c:pt idx="625">
                  <c:v>25309.489000000001</c:v>
                </c:pt>
                <c:pt idx="626">
                  <c:v>6500.2358999999997</c:v>
                </c:pt>
                <c:pt idx="627">
                  <c:v>8219.2039000000004</c:v>
                </c:pt>
                <c:pt idx="628">
                  <c:v>19350.368900000001</c:v>
                </c:pt>
                <c:pt idx="629">
                  <c:v>27533.912899999999</c:v>
                </c:pt>
                <c:pt idx="630">
                  <c:v>9288.0267000000003</c:v>
                </c:pt>
                <c:pt idx="631">
                  <c:v>9620.3307000000004</c:v>
                </c:pt>
                <c:pt idx="632">
                  <c:v>11286.538699999999</c:v>
                </c:pt>
                <c:pt idx="633">
                  <c:v>18648.421699999999</c:v>
                </c:pt>
                <c:pt idx="634">
                  <c:v>6600.3609999999999</c:v>
                </c:pt>
                <c:pt idx="635">
                  <c:v>7337.7479999999996</c:v>
                </c:pt>
                <c:pt idx="636">
                  <c:v>10214.636</c:v>
                </c:pt>
                <c:pt idx="637">
                  <c:v>4889.0367999999999</c:v>
                </c:pt>
                <c:pt idx="638">
                  <c:v>5478.0367999999999</c:v>
                </c:pt>
                <c:pt idx="639">
                  <c:v>13457.960800000001</c:v>
                </c:pt>
                <c:pt idx="640">
                  <c:v>2523.1695</c:v>
                </c:pt>
                <c:pt idx="641">
                  <c:v>2850.6837500000001</c:v>
                </c:pt>
                <c:pt idx="642">
                  <c:v>8988.1587500000005</c:v>
                </c:pt>
                <c:pt idx="643">
                  <c:v>12265.5069</c:v>
                </c:pt>
                <c:pt idx="644">
                  <c:v>17085.267599999999</c:v>
                </c:pt>
                <c:pt idx="645">
                  <c:v>22462.043750000001</c:v>
                </c:pt>
                <c:pt idx="646">
                  <c:v>2904.0880000000002</c:v>
                </c:pt>
                <c:pt idx="647">
                  <c:v>22144.031999999999</c:v>
                </c:pt>
                <c:pt idx="648">
                  <c:v>5272.1758</c:v>
                </c:pt>
                <c:pt idx="649">
                  <c:v>13352.0998</c:v>
                </c:pt>
                <c:pt idx="650">
                  <c:v>33307.550799999997</c:v>
                </c:pt>
                <c:pt idx="651">
                  <c:v>1720.3536999999999</c:v>
                </c:pt>
                <c:pt idx="652">
                  <c:v>4074.4537</c:v>
                </c:pt>
                <c:pt idx="653">
                  <c:v>9377.9046999999991</c:v>
                </c:pt>
                <c:pt idx="654">
                  <c:v>4234.9269999999997</c:v>
                </c:pt>
                <c:pt idx="655">
                  <c:v>6849.0259999999998</c:v>
                </c:pt>
                <c:pt idx="656">
                  <c:v>2203.4718499999999</c:v>
                </c:pt>
                <c:pt idx="657">
                  <c:v>4915.0598499999996</c:v>
                </c:pt>
                <c:pt idx="658">
                  <c:v>5028.1466</c:v>
                </c:pt>
                <c:pt idx="659">
                  <c:v>7281.5056000000004</c:v>
                </c:pt>
                <c:pt idx="660">
                  <c:v>7358.1756500000001</c:v>
                </c:pt>
                <c:pt idx="661">
                  <c:v>8059.6791000000003</c:v>
                </c:pt>
                <c:pt idx="662">
                  <c:v>8410.0468500000006</c:v>
                </c:pt>
                <c:pt idx="663">
                  <c:v>9910.3598500000007</c:v>
                </c:pt>
                <c:pt idx="664">
                  <c:v>16455.707849999999</c:v>
                </c:pt>
                <c:pt idx="665">
                  <c:v>24227.337240000001</c:v>
                </c:pt>
                <c:pt idx="666">
                  <c:v>43578.939400000003</c:v>
                </c:pt>
                <c:pt idx="667">
                  <c:v>47055.532099999997</c:v>
                </c:pt>
                <c:pt idx="668">
                  <c:v>1131.5065999999999</c:v>
                </c:pt>
                <c:pt idx="669">
                  <c:v>11881.9696</c:v>
                </c:pt>
                <c:pt idx="670">
                  <c:v>8825.0859999999993</c:v>
                </c:pt>
                <c:pt idx="671">
                  <c:v>8968.33</c:v>
                </c:pt>
                <c:pt idx="672">
                  <c:v>9724.5300000000007</c:v>
                </c:pt>
                <c:pt idx="673">
                  <c:v>33900.652999999998</c:v>
                </c:pt>
                <c:pt idx="674">
                  <c:v>38998.546000000002</c:v>
                </c:pt>
                <c:pt idx="675">
                  <c:v>4618.0798999999997</c:v>
                </c:pt>
                <c:pt idx="676">
                  <c:v>7537.1638999999996</c:v>
                </c:pt>
                <c:pt idx="677">
                  <c:v>10231.499900000001</c:v>
                </c:pt>
                <c:pt idx="678">
                  <c:v>43943.876100000001</c:v>
                </c:pt>
                <c:pt idx="679">
                  <c:v>3704.3544999999999</c:v>
                </c:pt>
                <c:pt idx="680">
                  <c:v>32548.340499999998</c:v>
                </c:pt>
                <c:pt idx="681">
                  <c:v>2632.9920000000002</c:v>
                </c:pt>
                <c:pt idx="682">
                  <c:v>2203.7359499999998</c:v>
                </c:pt>
                <c:pt idx="683">
                  <c:v>5920.1040999999996</c:v>
                </c:pt>
                <c:pt idx="684">
                  <c:v>11938.255950000001</c:v>
                </c:pt>
                <c:pt idx="685">
                  <c:v>17179.522000000001</c:v>
                </c:pt>
                <c:pt idx="686">
                  <c:v>47896.79135</c:v>
                </c:pt>
                <c:pt idx="687">
                  <c:v>62592.873090000001</c:v>
                </c:pt>
                <c:pt idx="688">
                  <c:v>1256.299</c:v>
                </c:pt>
                <c:pt idx="689">
                  <c:v>2741.9479999999999</c:v>
                </c:pt>
                <c:pt idx="690">
                  <c:v>3481.8679999999999</c:v>
                </c:pt>
                <c:pt idx="691">
                  <c:v>18804.752400000001</c:v>
                </c:pt>
                <c:pt idx="692">
                  <c:v>33907.548000000003</c:v>
                </c:pt>
                <c:pt idx="693">
                  <c:v>2128.4310500000001</c:v>
                </c:pt>
                <c:pt idx="694">
                  <c:v>4687.7969999999996</c:v>
                </c:pt>
                <c:pt idx="695">
                  <c:v>5325.6509999999998</c:v>
                </c:pt>
                <c:pt idx="696">
                  <c:v>5400.9804999999997</c:v>
                </c:pt>
                <c:pt idx="697">
                  <c:v>6113.2310500000003</c:v>
                </c:pt>
                <c:pt idx="698">
                  <c:v>8413.4630500000003</c:v>
                </c:pt>
                <c:pt idx="699">
                  <c:v>10072.055050000001</c:v>
                </c:pt>
                <c:pt idx="700">
                  <c:v>10115.00885</c:v>
                </c:pt>
                <c:pt idx="701">
                  <c:v>11840.77505</c:v>
                </c:pt>
                <c:pt idx="702">
                  <c:v>12268.632250000001</c:v>
                </c:pt>
                <c:pt idx="703">
                  <c:v>15019.760050000001</c:v>
                </c:pt>
                <c:pt idx="704">
                  <c:v>17560.37975</c:v>
                </c:pt>
                <c:pt idx="705">
                  <c:v>21223.675800000001</c:v>
                </c:pt>
                <c:pt idx="706">
                  <c:v>30259.995559999999</c:v>
                </c:pt>
                <c:pt idx="707">
                  <c:v>35160.134570000002</c:v>
                </c:pt>
                <c:pt idx="708">
                  <c:v>35585.576000000001</c:v>
                </c:pt>
                <c:pt idx="709">
                  <c:v>39725.518049999999</c:v>
                </c:pt>
                <c:pt idx="710">
                  <c:v>2494.0219999999999</c:v>
                </c:pt>
                <c:pt idx="711">
                  <c:v>4751.07</c:v>
                </c:pt>
                <c:pt idx="712">
                  <c:v>10704.47</c:v>
                </c:pt>
                <c:pt idx="713">
                  <c:v>12638.195</c:v>
                </c:pt>
                <c:pt idx="714">
                  <c:v>1639.5631000000001</c:v>
                </c:pt>
                <c:pt idx="715">
                  <c:v>2459.7201</c:v>
                </c:pt>
                <c:pt idx="716">
                  <c:v>2727.3951000000002</c:v>
                </c:pt>
                <c:pt idx="717">
                  <c:v>7256.7231000000002</c:v>
                </c:pt>
                <c:pt idx="718">
                  <c:v>16796.411940000002</c:v>
                </c:pt>
                <c:pt idx="719">
                  <c:v>24059.680189999999</c:v>
                </c:pt>
                <c:pt idx="720">
                  <c:v>6272.4772000000003</c:v>
                </c:pt>
                <c:pt idx="721">
                  <c:v>8026.6665999999996</c:v>
                </c:pt>
                <c:pt idx="722">
                  <c:v>8310.8391499999998</c:v>
                </c:pt>
                <c:pt idx="723">
                  <c:v>12648.7034</c:v>
                </c:pt>
                <c:pt idx="724">
                  <c:v>15518.180249999999</c:v>
                </c:pt>
                <c:pt idx="725">
                  <c:v>33475.817150000003</c:v>
                </c:pt>
                <c:pt idx="726">
                  <c:v>42303.692150000003</c:v>
                </c:pt>
                <c:pt idx="727">
                  <c:v>5976.8311000000003</c:v>
                </c:pt>
                <c:pt idx="728">
                  <c:v>9778.3472000000002</c:v>
                </c:pt>
                <c:pt idx="729">
                  <c:v>10141.136200000001</c:v>
                </c:pt>
                <c:pt idx="730">
                  <c:v>37270.1512</c:v>
                </c:pt>
                <c:pt idx="731">
                  <c:v>39597.407200000001</c:v>
                </c:pt>
                <c:pt idx="732">
                  <c:v>9414.92</c:v>
                </c:pt>
                <c:pt idx="733">
                  <c:v>13390.558999999999</c:v>
                </c:pt>
                <c:pt idx="734">
                  <c:v>35491.64</c:v>
                </c:pt>
                <c:pt idx="735">
                  <c:v>41999.519999999997</c:v>
                </c:pt>
                <c:pt idx="736">
                  <c:v>3062.5082499999999</c:v>
                </c:pt>
                <c:pt idx="737">
                  <c:v>3857.7592500000001</c:v>
                </c:pt>
                <c:pt idx="738">
                  <c:v>4830.63</c:v>
                </c:pt>
                <c:pt idx="739">
                  <c:v>5373.3642499999996</c:v>
                </c:pt>
                <c:pt idx="740">
                  <c:v>6796.8632500000003</c:v>
                </c:pt>
                <c:pt idx="741">
                  <c:v>7749.1563999999998</c:v>
                </c:pt>
                <c:pt idx="742">
                  <c:v>9625.92</c:v>
                </c:pt>
                <c:pt idx="743">
                  <c:v>11381.3254</c:v>
                </c:pt>
                <c:pt idx="744">
                  <c:v>11488.31695</c:v>
                </c:pt>
                <c:pt idx="745">
                  <c:v>23045.566159999998</c:v>
                </c:pt>
                <c:pt idx="746">
                  <c:v>28923.136920000001</c:v>
                </c:pt>
                <c:pt idx="747">
                  <c:v>33750.291799999999</c:v>
                </c:pt>
                <c:pt idx="748">
                  <c:v>38711</c:v>
                </c:pt>
                <c:pt idx="749">
                  <c:v>46718.163249999998</c:v>
                </c:pt>
                <c:pt idx="750">
                  <c:v>39727.614000000001</c:v>
                </c:pt>
                <c:pt idx="751">
                  <c:v>10600.5483</c:v>
                </c:pt>
                <c:pt idx="752">
                  <c:v>5240.7650000000003</c:v>
                </c:pt>
                <c:pt idx="753">
                  <c:v>5488.2619999999997</c:v>
                </c:pt>
                <c:pt idx="754">
                  <c:v>6185.3208000000004</c:v>
                </c:pt>
                <c:pt idx="755">
                  <c:v>16586.49771</c:v>
                </c:pt>
                <c:pt idx="756">
                  <c:v>35595.589800000002</c:v>
                </c:pt>
                <c:pt idx="757">
                  <c:v>2404.7338</c:v>
                </c:pt>
                <c:pt idx="758">
                  <c:v>2699.56835</c:v>
                </c:pt>
                <c:pt idx="759">
                  <c:v>4347.0233500000004</c:v>
                </c:pt>
                <c:pt idx="760">
                  <c:v>5425.0233500000004</c:v>
                </c:pt>
                <c:pt idx="761">
                  <c:v>9722.7695000000003</c:v>
                </c:pt>
                <c:pt idx="762">
                  <c:v>20277.807509999999</c:v>
                </c:pt>
                <c:pt idx="763">
                  <c:v>34254.053350000002</c:v>
                </c:pt>
                <c:pt idx="764">
                  <c:v>38746.355100000001</c:v>
                </c:pt>
                <c:pt idx="765">
                  <c:v>1526.3119999999999</c:v>
                </c:pt>
                <c:pt idx="766">
                  <c:v>1621.8827000000001</c:v>
                </c:pt>
                <c:pt idx="767">
                  <c:v>2566.4706999999999</c:v>
                </c:pt>
                <c:pt idx="768">
                  <c:v>8280.6226999999999</c:v>
                </c:pt>
                <c:pt idx="769">
                  <c:v>34806.467700000001</c:v>
                </c:pt>
                <c:pt idx="770">
                  <c:v>3943.5954000000002</c:v>
                </c:pt>
                <c:pt idx="771">
                  <c:v>10461.9794</c:v>
                </c:pt>
                <c:pt idx="772">
                  <c:v>13429.035400000001</c:v>
                </c:pt>
                <c:pt idx="773">
                  <c:v>10338.9316</c:v>
                </c:pt>
                <c:pt idx="774">
                  <c:v>1909.52745</c:v>
                </c:pt>
                <c:pt idx="775">
                  <c:v>3956.0714499999999</c:v>
                </c:pt>
                <c:pt idx="776">
                  <c:v>5002.7826999999997</c:v>
                </c:pt>
                <c:pt idx="777">
                  <c:v>6358.7764500000003</c:v>
                </c:pt>
                <c:pt idx="778">
                  <c:v>7742.1098000000002</c:v>
                </c:pt>
                <c:pt idx="779">
                  <c:v>23244.790199999999</c:v>
                </c:pt>
                <c:pt idx="780">
                  <c:v>41097.161749999999</c:v>
                </c:pt>
                <c:pt idx="781">
                  <c:v>1622.1885</c:v>
                </c:pt>
                <c:pt idx="782">
                  <c:v>2643.2685000000001</c:v>
                </c:pt>
                <c:pt idx="783">
                  <c:v>4561.1885000000002</c:v>
                </c:pt>
                <c:pt idx="784">
                  <c:v>9290.1394999999993</c:v>
                </c:pt>
                <c:pt idx="785">
                  <c:v>12622.1795</c:v>
                </c:pt>
                <c:pt idx="786">
                  <c:v>27346.04207</c:v>
                </c:pt>
                <c:pt idx="787">
                  <c:v>46130.5265</c:v>
                </c:pt>
                <c:pt idx="788">
                  <c:v>3659.346</c:v>
                </c:pt>
                <c:pt idx="789">
                  <c:v>34166.273000000001</c:v>
                </c:pt>
                <c:pt idx="790">
                  <c:v>4260.7439999999997</c:v>
                </c:pt>
                <c:pt idx="791">
                  <c:v>8964.0605500000001</c:v>
                </c:pt>
                <c:pt idx="792">
                  <c:v>13974.455550000001</c:v>
                </c:pt>
                <c:pt idx="793">
                  <c:v>30184.936699999998</c:v>
                </c:pt>
                <c:pt idx="794">
                  <c:v>1877.9294</c:v>
                </c:pt>
                <c:pt idx="795">
                  <c:v>27000.98473</c:v>
                </c:pt>
                <c:pt idx="796">
                  <c:v>4076.4969999999998</c:v>
                </c:pt>
                <c:pt idx="797">
                  <c:v>4402.2330000000002</c:v>
                </c:pt>
                <c:pt idx="798">
                  <c:v>5148.5526</c:v>
                </c:pt>
                <c:pt idx="799">
                  <c:v>11353.2276</c:v>
                </c:pt>
                <c:pt idx="800">
                  <c:v>4837.5823</c:v>
                </c:pt>
                <c:pt idx="801">
                  <c:v>9850.4320000000007</c:v>
                </c:pt>
                <c:pt idx="802">
                  <c:v>10118.424000000001</c:v>
                </c:pt>
                <c:pt idx="803">
                  <c:v>1632.5644500000001</c:v>
                </c:pt>
                <c:pt idx="804">
                  <c:v>9174.1356500000002</c:v>
                </c:pt>
                <c:pt idx="805">
                  <c:v>15612.19335</c:v>
                </c:pt>
                <c:pt idx="806">
                  <c:v>34672.147199999999</c:v>
                </c:pt>
                <c:pt idx="807">
                  <c:v>2254.7966999999999</c:v>
                </c:pt>
                <c:pt idx="808">
                  <c:v>4433.3877000000002</c:v>
                </c:pt>
                <c:pt idx="809">
                  <c:v>11187.6567</c:v>
                </c:pt>
                <c:pt idx="810">
                  <c:v>14043.476699999999</c:v>
                </c:pt>
                <c:pt idx="811">
                  <c:v>33732.686699999998</c:v>
                </c:pt>
                <c:pt idx="812">
                  <c:v>36189.101699999999</c:v>
                </c:pt>
                <c:pt idx="813">
                  <c:v>3056.3881000000001</c:v>
                </c:pt>
                <c:pt idx="814">
                  <c:v>17929.303370000001</c:v>
                </c:pt>
                <c:pt idx="815">
                  <c:v>43813.866099999999</c:v>
                </c:pt>
                <c:pt idx="816">
                  <c:v>7419.4778999999999</c:v>
                </c:pt>
                <c:pt idx="817">
                  <c:v>8116.68</c:v>
                </c:pt>
                <c:pt idx="818">
                  <c:v>11842.623750000001</c:v>
                </c:pt>
                <c:pt idx="819">
                  <c:v>16069.08475</c:v>
                </c:pt>
                <c:pt idx="820">
                  <c:v>10928.849</c:v>
                </c:pt>
                <c:pt idx="821">
                  <c:v>11552.904</c:v>
                </c:pt>
                <c:pt idx="822">
                  <c:v>2205.9807999999998</c:v>
                </c:pt>
                <c:pt idx="823">
                  <c:v>2261.5688</c:v>
                </c:pt>
                <c:pt idx="824">
                  <c:v>7209.4917999999998</c:v>
                </c:pt>
                <c:pt idx="825">
                  <c:v>8551.3469999999998</c:v>
                </c:pt>
                <c:pt idx="826">
                  <c:v>1981.5818999999999</c:v>
                </c:pt>
                <c:pt idx="827">
                  <c:v>8116.2688500000004</c:v>
                </c:pt>
                <c:pt idx="828">
                  <c:v>9877.6077000000005</c:v>
                </c:pt>
                <c:pt idx="829">
                  <c:v>39836.519</c:v>
                </c:pt>
                <c:pt idx="830">
                  <c:v>45710.207849999999</c:v>
                </c:pt>
                <c:pt idx="831">
                  <c:v>14007.222</c:v>
                </c:pt>
                <c:pt idx="832">
                  <c:v>2055.3249000000001</c:v>
                </c:pt>
                <c:pt idx="833">
                  <c:v>4433.9159</c:v>
                </c:pt>
                <c:pt idx="834">
                  <c:v>11763.000899999999</c:v>
                </c:pt>
                <c:pt idx="835">
                  <c:v>13555.0049</c:v>
                </c:pt>
                <c:pt idx="836">
                  <c:v>25333.332839999999</c:v>
                </c:pt>
                <c:pt idx="837">
                  <c:v>2801.2588000000001</c:v>
                </c:pt>
                <c:pt idx="838">
                  <c:v>6875.9610000000002</c:v>
                </c:pt>
                <c:pt idx="839">
                  <c:v>18218.161390000001</c:v>
                </c:pt>
                <c:pt idx="840">
                  <c:v>6986.6970000000001</c:v>
                </c:pt>
                <c:pt idx="841">
                  <c:v>8062.7640000000001</c:v>
                </c:pt>
                <c:pt idx="842">
                  <c:v>8765.2489999999998</c:v>
                </c:pt>
                <c:pt idx="843">
                  <c:v>9411.0049999999992</c:v>
                </c:pt>
                <c:pt idx="844">
                  <c:v>9630.3970000000008</c:v>
                </c:pt>
                <c:pt idx="845">
                  <c:v>9964.06</c:v>
                </c:pt>
                <c:pt idx="846">
                  <c:v>10043.249</c:v>
                </c:pt>
                <c:pt idx="847">
                  <c:v>10269.459999999999</c:v>
                </c:pt>
                <c:pt idx="848">
                  <c:v>11512.405000000001</c:v>
                </c:pt>
                <c:pt idx="849">
                  <c:v>13430.264999999999</c:v>
                </c:pt>
                <c:pt idx="850">
                  <c:v>14119.62</c:v>
                </c:pt>
                <c:pt idx="851">
                  <c:v>29186.482360000002</c:v>
                </c:pt>
                <c:pt idx="852">
                  <c:v>41919.097000000002</c:v>
                </c:pt>
                <c:pt idx="853">
                  <c:v>6338.0756000000001</c:v>
                </c:pt>
                <c:pt idx="854">
                  <c:v>7633.7205999999996</c:v>
                </c:pt>
                <c:pt idx="855">
                  <c:v>2362.2290499999999</c:v>
                </c:pt>
                <c:pt idx="856">
                  <c:v>4504.6624000000002</c:v>
                </c:pt>
                <c:pt idx="857">
                  <c:v>5125.2156999999997</c:v>
                </c:pt>
                <c:pt idx="858">
                  <c:v>12928.7911</c:v>
                </c:pt>
                <c:pt idx="859">
                  <c:v>13019.161050000001</c:v>
                </c:pt>
                <c:pt idx="860">
                  <c:v>18903.491409999999</c:v>
                </c:pt>
                <c:pt idx="861">
                  <c:v>36219.405449999998</c:v>
                </c:pt>
                <c:pt idx="862">
                  <c:v>36837.466999999997</c:v>
                </c:pt>
                <c:pt idx="863">
                  <c:v>45008.955499999996</c:v>
                </c:pt>
                <c:pt idx="864">
                  <c:v>36898.733079999998</c:v>
                </c:pt>
                <c:pt idx="865">
                  <c:v>6238.2979999999998</c:v>
                </c:pt>
                <c:pt idx="866">
                  <c:v>1824.2854</c:v>
                </c:pt>
                <c:pt idx="867">
                  <c:v>40941.285400000001</c:v>
                </c:pt>
                <c:pt idx="868">
                  <c:v>4846.9201499999999</c:v>
                </c:pt>
                <c:pt idx="869">
                  <c:v>7147.1049999999996</c:v>
                </c:pt>
                <c:pt idx="870">
                  <c:v>7441.5010000000002</c:v>
                </c:pt>
                <c:pt idx="871">
                  <c:v>7954.5169999999998</c:v>
                </c:pt>
                <c:pt idx="872">
                  <c:v>2497.0383000000002</c:v>
                </c:pt>
                <c:pt idx="873">
                  <c:v>10807.4863</c:v>
                </c:pt>
                <c:pt idx="874">
                  <c:v>4738.2682000000004</c:v>
                </c:pt>
                <c:pt idx="875">
                  <c:v>10923.933199999999</c:v>
                </c:pt>
                <c:pt idx="876">
                  <c:v>13844.797200000001</c:v>
                </c:pt>
                <c:pt idx="877">
                  <c:v>26018.950519999999</c:v>
                </c:pt>
                <c:pt idx="878">
                  <c:v>3591.48</c:v>
                </c:pt>
                <c:pt idx="879">
                  <c:v>34472.841</c:v>
                </c:pt>
                <c:pt idx="880">
                  <c:v>2803.69785</c:v>
                </c:pt>
                <c:pt idx="881">
                  <c:v>3046.0619999999999</c:v>
                </c:pt>
                <c:pt idx="882">
                  <c:v>5327.4002499999997</c:v>
                </c:pt>
                <c:pt idx="883">
                  <c:v>6775.9610000000002</c:v>
                </c:pt>
                <c:pt idx="884">
                  <c:v>10226.2842</c:v>
                </c:pt>
                <c:pt idx="885">
                  <c:v>10601.632250000001</c:v>
                </c:pt>
                <c:pt idx="886">
                  <c:v>11289.10925</c:v>
                </c:pt>
                <c:pt idx="887">
                  <c:v>14711.7438</c:v>
                </c:pt>
                <c:pt idx="888">
                  <c:v>39125.332249999999</c:v>
                </c:pt>
                <c:pt idx="889">
                  <c:v>40003.332249999999</c:v>
                </c:pt>
                <c:pt idx="890">
                  <c:v>40720.551050000002</c:v>
                </c:pt>
                <c:pt idx="891">
                  <c:v>46151.124499999998</c:v>
                </c:pt>
                <c:pt idx="892">
                  <c:v>36021.011200000001</c:v>
                </c:pt>
                <c:pt idx="893">
                  <c:v>14358.364369999999</c:v>
                </c:pt>
                <c:pt idx="894">
                  <c:v>52590.829389999999</c:v>
                </c:pt>
                <c:pt idx="895">
                  <c:v>7050.0213000000003</c:v>
                </c:pt>
                <c:pt idx="896">
                  <c:v>1748.7739999999999</c:v>
                </c:pt>
                <c:pt idx="897">
                  <c:v>5375.0379999999996</c:v>
                </c:pt>
                <c:pt idx="898">
                  <c:v>36085.218999999997</c:v>
                </c:pt>
                <c:pt idx="899">
                  <c:v>12430.95335</c:v>
                </c:pt>
                <c:pt idx="900">
                  <c:v>14692.66935</c:v>
                </c:pt>
                <c:pt idx="901">
                  <c:v>18157.876</c:v>
                </c:pt>
                <c:pt idx="902">
                  <c:v>47291.055</c:v>
                </c:pt>
                <c:pt idx="903">
                  <c:v>48173.360999999997</c:v>
                </c:pt>
                <c:pt idx="904">
                  <c:v>1880.07</c:v>
                </c:pt>
                <c:pt idx="905">
                  <c:v>4449.4620000000004</c:v>
                </c:pt>
                <c:pt idx="906">
                  <c:v>7682.67</c:v>
                </c:pt>
                <c:pt idx="907">
                  <c:v>20781.48892</c:v>
                </c:pt>
                <c:pt idx="908">
                  <c:v>7345.0839999999998</c:v>
                </c:pt>
                <c:pt idx="909">
                  <c:v>11848.141</c:v>
                </c:pt>
                <c:pt idx="910">
                  <c:v>13393.755999999999</c:v>
                </c:pt>
                <c:pt idx="911">
                  <c:v>23082.955330000001</c:v>
                </c:pt>
                <c:pt idx="912">
                  <c:v>3171.6149</c:v>
                </c:pt>
                <c:pt idx="913">
                  <c:v>13919.822899999999</c:v>
                </c:pt>
                <c:pt idx="914">
                  <c:v>34439.855900000002</c:v>
                </c:pt>
                <c:pt idx="915">
                  <c:v>40974.164900000003</c:v>
                </c:pt>
                <c:pt idx="916">
                  <c:v>1261.442</c:v>
                </c:pt>
                <c:pt idx="917">
                  <c:v>2207.6974500000001</c:v>
                </c:pt>
                <c:pt idx="918">
                  <c:v>4058.71245</c:v>
                </c:pt>
                <c:pt idx="919">
                  <c:v>6203.90175</c:v>
                </c:pt>
                <c:pt idx="920">
                  <c:v>7639.4174499999999</c:v>
                </c:pt>
                <c:pt idx="921">
                  <c:v>20745.989099999999</c:v>
                </c:pt>
                <c:pt idx="922">
                  <c:v>21098.554049999999</c:v>
                </c:pt>
                <c:pt idx="923">
                  <c:v>13462.52</c:v>
                </c:pt>
                <c:pt idx="924">
                  <c:v>5594.8455000000004</c:v>
                </c:pt>
                <c:pt idx="925">
                  <c:v>1880.4870000000001</c:v>
                </c:pt>
                <c:pt idx="926">
                  <c:v>10806.839</c:v>
                </c:pt>
                <c:pt idx="927">
                  <c:v>1135.9407000000001</c:v>
                </c:pt>
                <c:pt idx="928">
                  <c:v>1391.5287000000001</c:v>
                </c:pt>
                <c:pt idx="929">
                  <c:v>8283.6807000000008</c:v>
                </c:pt>
                <c:pt idx="930">
                  <c:v>10560.4917</c:v>
                </c:pt>
                <c:pt idx="931">
                  <c:v>36124.573700000001</c:v>
                </c:pt>
                <c:pt idx="932">
                  <c:v>36580.282160000002</c:v>
                </c:pt>
                <c:pt idx="933">
                  <c:v>1137.011</c:v>
                </c:pt>
                <c:pt idx="934">
                  <c:v>4441.2131499999996</c:v>
                </c:pt>
                <c:pt idx="935">
                  <c:v>8334.4575499999992</c:v>
                </c:pt>
                <c:pt idx="936">
                  <c:v>10370.912549999999</c:v>
                </c:pt>
                <c:pt idx="937">
                  <c:v>10825.253699999999</c:v>
                </c:pt>
                <c:pt idx="938">
                  <c:v>20878.78443</c:v>
                </c:pt>
                <c:pt idx="939">
                  <c:v>21978.676899999999</c:v>
                </c:pt>
                <c:pt idx="940">
                  <c:v>10795.937330000001</c:v>
                </c:pt>
                <c:pt idx="941">
                  <c:v>38415.474000000002</c:v>
                </c:pt>
                <c:pt idx="942">
                  <c:v>6653.7885999999999</c:v>
                </c:pt>
                <c:pt idx="943">
                  <c:v>8334.5895999999993</c:v>
                </c:pt>
                <c:pt idx="944">
                  <c:v>12231.613600000001</c:v>
                </c:pt>
                <c:pt idx="945">
                  <c:v>37079.372000000003</c:v>
                </c:pt>
                <c:pt idx="946">
                  <c:v>7421.1945500000002</c:v>
                </c:pt>
                <c:pt idx="947">
                  <c:v>11946.625899999999</c:v>
                </c:pt>
                <c:pt idx="948">
                  <c:v>12269.68865</c:v>
                </c:pt>
                <c:pt idx="949">
                  <c:v>12557.605299999999</c:v>
                </c:pt>
                <c:pt idx="950">
                  <c:v>13143.336649999999</c:v>
                </c:pt>
                <c:pt idx="951">
                  <c:v>27322.73386</c:v>
                </c:pt>
                <c:pt idx="952">
                  <c:v>34617.840649999998</c:v>
                </c:pt>
                <c:pt idx="953">
                  <c:v>5699.8374999999996</c:v>
                </c:pt>
                <c:pt idx="954">
                  <c:v>11945.1327</c:v>
                </c:pt>
                <c:pt idx="955">
                  <c:v>17128.426080000001</c:v>
                </c:pt>
                <c:pt idx="956">
                  <c:v>37607.527699999999</c:v>
                </c:pt>
                <c:pt idx="957">
                  <c:v>1136.3994</c:v>
                </c:pt>
                <c:pt idx="958">
                  <c:v>2498.4144000000001</c:v>
                </c:pt>
                <c:pt idx="959">
                  <c:v>12949.1554</c:v>
                </c:pt>
                <c:pt idx="960">
                  <c:v>15161.5344</c:v>
                </c:pt>
                <c:pt idx="961">
                  <c:v>7445.9179999999997</c:v>
                </c:pt>
                <c:pt idx="962">
                  <c:v>11299.343000000001</c:v>
                </c:pt>
                <c:pt idx="963">
                  <c:v>8823.9857499999998</c:v>
                </c:pt>
                <c:pt idx="964">
                  <c:v>10976.24575</c:v>
                </c:pt>
                <c:pt idx="965">
                  <c:v>13616.3586</c:v>
                </c:pt>
                <c:pt idx="966">
                  <c:v>19964.746299999999</c:v>
                </c:pt>
                <c:pt idx="967">
                  <c:v>1674.6323</c:v>
                </c:pt>
                <c:pt idx="968">
                  <c:v>1725.5523000000001</c:v>
                </c:pt>
                <c:pt idx="969">
                  <c:v>47928.03</c:v>
                </c:pt>
                <c:pt idx="970">
                  <c:v>4462.7218000000003</c:v>
                </c:pt>
                <c:pt idx="971">
                  <c:v>5377.4578000000001</c:v>
                </c:pt>
                <c:pt idx="972">
                  <c:v>12643.3778</c:v>
                </c:pt>
                <c:pt idx="973">
                  <c:v>19673.335729999999</c:v>
                </c:pt>
                <c:pt idx="974">
                  <c:v>11482.63485</c:v>
                </c:pt>
                <c:pt idx="975">
                  <c:v>46889.261200000001</c:v>
                </c:pt>
                <c:pt idx="976">
                  <c:v>3292.5298499999999</c:v>
                </c:pt>
                <c:pt idx="977">
                  <c:v>9249.4951999999994</c:v>
                </c:pt>
                <c:pt idx="978">
                  <c:v>9866.3048500000004</c:v>
                </c:pt>
                <c:pt idx="979">
                  <c:v>13143.86485</c:v>
                </c:pt>
                <c:pt idx="980">
                  <c:v>18972.494999999999</c:v>
                </c:pt>
                <c:pt idx="981">
                  <c:v>19107.779600000002</c:v>
                </c:pt>
                <c:pt idx="982">
                  <c:v>2473.3341</c:v>
                </c:pt>
                <c:pt idx="983">
                  <c:v>3227.1210999999998</c:v>
                </c:pt>
                <c:pt idx="984">
                  <c:v>5979.7309999999998</c:v>
                </c:pt>
                <c:pt idx="985">
                  <c:v>7418.5219999999999</c:v>
                </c:pt>
                <c:pt idx="986">
                  <c:v>9140.9509999999991</c:v>
                </c:pt>
                <c:pt idx="987">
                  <c:v>9283.5619999999999</c:v>
                </c:pt>
                <c:pt idx="988">
                  <c:v>23563.016179999999</c:v>
                </c:pt>
                <c:pt idx="989">
                  <c:v>40182.245999999999</c:v>
                </c:pt>
                <c:pt idx="990">
                  <c:v>3947.4131000000002</c:v>
                </c:pt>
                <c:pt idx="991">
                  <c:v>5152.134</c:v>
                </c:pt>
                <c:pt idx="992">
                  <c:v>6112.3529500000004</c:v>
                </c:pt>
                <c:pt idx="993">
                  <c:v>6600.2059499999996</c:v>
                </c:pt>
                <c:pt idx="994">
                  <c:v>39556.494500000001</c:v>
                </c:pt>
                <c:pt idx="995">
                  <c:v>39983.425949999997</c:v>
                </c:pt>
                <c:pt idx="996">
                  <c:v>42856.838000000003</c:v>
                </c:pt>
                <c:pt idx="997">
                  <c:v>43254.417950000003</c:v>
                </c:pt>
                <c:pt idx="998">
                  <c:v>3987.9259999999999</c:v>
                </c:pt>
                <c:pt idx="999">
                  <c:v>7261.741</c:v>
                </c:pt>
                <c:pt idx="1000">
                  <c:v>9872.7009999999991</c:v>
                </c:pt>
                <c:pt idx="1001">
                  <c:v>39047.285000000003</c:v>
                </c:pt>
                <c:pt idx="1002">
                  <c:v>3935.1799000000001</c:v>
                </c:pt>
                <c:pt idx="1003">
                  <c:v>5245.2268999999997</c:v>
                </c:pt>
                <c:pt idx="1004">
                  <c:v>6289.7548999999999</c:v>
                </c:pt>
                <c:pt idx="1005">
                  <c:v>9634.5380000000005</c:v>
                </c:pt>
                <c:pt idx="1006">
                  <c:v>13224.057049999999</c:v>
                </c:pt>
                <c:pt idx="1007">
                  <c:v>9563.0290000000005</c:v>
                </c:pt>
                <c:pt idx="1008">
                  <c:v>5934.3797999999997</c:v>
                </c:pt>
                <c:pt idx="1009">
                  <c:v>7147.4727999999996</c:v>
                </c:pt>
                <c:pt idx="1010">
                  <c:v>8596.8277999999991</c:v>
                </c:pt>
                <c:pt idx="1011">
                  <c:v>11743.9341</c:v>
                </c:pt>
                <c:pt idx="1012">
                  <c:v>1261.8589999999999</c:v>
                </c:pt>
                <c:pt idx="1013">
                  <c:v>8522.0030000000006</c:v>
                </c:pt>
                <c:pt idx="1014">
                  <c:v>36197.699000000001</c:v>
                </c:pt>
                <c:pt idx="1015">
                  <c:v>5584.3056999999999</c:v>
                </c:pt>
                <c:pt idx="1016">
                  <c:v>10594.225700000001</c:v>
                </c:pt>
                <c:pt idx="1017">
                  <c:v>3021.80915</c:v>
                </c:pt>
                <c:pt idx="1018">
                  <c:v>6746.7425000000003</c:v>
                </c:pt>
                <c:pt idx="1019">
                  <c:v>25992.821039999999</c:v>
                </c:pt>
                <c:pt idx="1020">
                  <c:v>60021.398970000002</c:v>
                </c:pt>
                <c:pt idx="1021">
                  <c:v>13822.803</c:v>
                </c:pt>
                <c:pt idx="1022">
                  <c:v>3925.7582000000002</c:v>
                </c:pt>
                <c:pt idx="1023">
                  <c:v>7727.2532000000001</c:v>
                </c:pt>
                <c:pt idx="1024">
                  <c:v>2020.1769999999999</c:v>
                </c:pt>
                <c:pt idx="1025">
                  <c:v>41661.601999999999</c:v>
                </c:pt>
                <c:pt idx="1026">
                  <c:v>4518.8262500000001</c:v>
                </c:pt>
                <c:pt idx="1027">
                  <c:v>7443.6430499999997</c:v>
                </c:pt>
                <c:pt idx="1028">
                  <c:v>47496.494449999998</c:v>
                </c:pt>
                <c:pt idx="1029">
                  <c:v>36397.576000000001</c:v>
                </c:pt>
                <c:pt idx="1030">
                  <c:v>9583.8932999999997</c:v>
                </c:pt>
                <c:pt idx="1031">
                  <c:v>3443.0639999999999</c:v>
                </c:pt>
                <c:pt idx="1032">
                  <c:v>3577.9989999999998</c:v>
                </c:pt>
                <c:pt idx="1033">
                  <c:v>6571.5439999999999</c:v>
                </c:pt>
                <c:pt idx="1034">
                  <c:v>36910.608030000003</c:v>
                </c:pt>
                <c:pt idx="1035">
                  <c:v>2899.4893499999998</c:v>
                </c:pt>
                <c:pt idx="1036">
                  <c:v>7265.7025000000003</c:v>
                </c:pt>
                <c:pt idx="1037">
                  <c:v>2020.5523000000001</c:v>
                </c:pt>
                <c:pt idx="1038">
                  <c:v>34828.654000000002</c:v>
                </c:pt>
                <c:pt idx="1039">
                  <c:v>4466.6214</c:v>
                </c:pt>
                <c:pt idx="1040">
                  <c:v>41034.221400000002</c:v>
                </c:pt>
                <c:pt idx="1041">
                  <c:v>44641.197399999997</c:v>
                </c:pt>
                <c:pt idx="1042">
                  <c:v>12644.589</c:v>
                </c:pt>
                <c:pt idx="1043">
                  <c:v>2134.9014999999999</c:v>
                </c:pt>
                <c:pt idx="1044">
                  <c:v>1727.54</c:v>
                </c:pt>
                <c:pt idx="1045">
                  <c:v>2416.9549999999999</c:v>
                </c:pt>
                <c:pt idx="1046">
                  <c:v>4670.6400000000003</c:v>
                </c:pt>
                <c:pt idx="1047">
                  <c:v>12244.531000000001</c:v>
                </c:pt>
                <c:pt idx="1048">
                  <c:v>14474.674999999999</c:v>
                </c:pt>
                <c:pt idx="1049">
                  <c:v>44423.803</c:v>
                </c:pt>
                <c:pt idx="1050">
                  <c:v>1986.9333999999999</c:v>
                </c:pt>
                <c:pt idx="1051">
                  <c:v>11394.065549999999</c:v>
                </c:pt>
                <c:pt idx="1052">
                  <c:v>12404.8791</c:v>
                </c:pt>
                <c:pt idx="1053">
                  <c:v>37165.163800000002</c:v>
                </c:pt>
                <c:pt idx="1054">
                  <c:v>7348.1419999999998</c:v>
                </c:pt>
                <c:pt idx="1055">
                  <c:v>40103.89</c:v>
                </c:pt>
                <c:pt idx="1056">
                  <c:v>18806.145469999999</c:v>
                </c:pt>
                <c:pt idx="1057">
                  <c:v>27724.28875</c:v>
                </c:pt>
                <c:pt idx="1058">
                  <c:v>1263.249</c:v>
                </c:pt>
                <c:pt idx="1059">
                  <c:v>2322.6217999999999</c:v>
                </c:pt>
                <c:pt idx="1060">
                  <c:v>3268.84665</c:v>
                </c:pt>
                <c:pt idx="1061">
                  <c:v>7740.3370000000004</c:v>
                </c:pt>
                <c:pt idx="1062">
                  <c:v>44585.455869999998</c:v>
                </c:pt>
                <c:pt idx="1063">
                  <c:v>1646.4296999999999</c:v>
                </c:pt>
                <c:pt idx="1064">
                  <c:v>3366.6696999999999</c:v>
                </c:pt>
                <c:pt idx="1065">
                  <c:v>42111.664700000001</c:v>
                </c:pt>
                <c:pt idx="1066">
                  <c:v>55135.402090000003</c:v>
                </c:pt>
                <c:pt idx="1067">
                  <c:v>2534.3937500000002</c:v>
                </c:pt>
                <c:pt idx="1068">
                  <c:v>9715.8410000000003</c:v>
                </c:pt>
                <c:pt idx="1069">
                  <c:v>10736.87075</c:v>
                </c:pt>
                <c:pt idx="1070">
                  <c:v>10942.13205</c:v>
                </c:pt>
                <c:pt idx="1071">
                  <c:v>11881.358</c:v>
                </c:pt>
                <c:pt idx="1072">
                  <c:v>14001.1338</c:v>
                </c:pt>
                <c:pt idx="1073">
                  <c:v>37465.34375</c:v>
                </c:pt>
                <c:pt idx="1074">
                  <c:v>7345.7266</c:v>
                </c:pt>
                <c:pt idx="1075">
                  <c:v>11362.754999999999</c:v>
                </c:pt>
                <c:pt idx="1076">
                  <c:v>19144.576519999999</c:v>
                </c:pt>
                <c:pt idx="1077">
                  <c:v>4889.9994999999999</c:v>
                </c:pt>
                <c:pt idx="1078">
                  <c:v>38282.749499999998</c:v>
                </c:pt>
                <c:pt idx="1079">
                  <c:v>40273.645499999999</c:v>
                </c:pt>
                <c:pt idx="1080">
                  <c:v>7160.0940000000001</c:v>
                </c:pt>
                <c:pt idx="1081">
                  <c:v>11674.13</c:v>
                </c:pt>
                <c:pt idx="1082">
                  <c:v>4320.4108500000002</c:v>
                </c:pt>
                <c:pt idx="1083">
                  <c:v>5630.4578499999998</c:v>
                </c:pt>
                <c:pt idx="1084">
                  <c:v>6610.1097</c:v>
                </c:pt>
                <c:pt idx="1085">
                  <c:v>7731.8578500000003</c:v>
                </c:pt>
                <c:pt idx="1086">
                  <c:v>8823.2790000000005</c:v>
                </c:pt>
                <c:pt idx="1087">
                  <c:v>12495.290849999999</c:v>
                </c:pt>
                <c:pt idx="1088">
                  <c:v>14590.63205</c:v>
                </c:pt>
                <c:pt idx="1089">
                  <c:v>17352.6803</c:v>
                </c:pt>
                <c:pt idx="1090">
                  <c:v>30166.618170000002</c:v>
                </c:pt>
                <c:pt idx="1091">
                  <c:v>5836.5204000000003</c:v>
                </c:pt>
                <c:pt idx="1092">
                  <c:v>46599.108399999997</c:v>
                </c:pt>
                <c:pt idx="1093">
                  <c:v>13635.6379</c:v>
                </c:pt>
                <c:pt idx="1094">
                  <c:v>26392.260289999998</c:v>
                </c:pt>
                <c:pt idx="1095">
                  <c:v>7160.3302999999996</c:v>
                </c:pt>
                <c:pt idx="1096">
                  <c:v>9386.1612999999998</c:v>
                </c:pt>
                <c:pt idx="1097">
                  <c:v>14313.846299999999</c:v>
                </c:pt>
                <c:pt idx="1098">
                  <c:v>8556.9069999999992</c:v>
                </c:pt>
                <c:pt idx="1099">
                  <c:v>6781.3541999999998</c:v>
                </c:pt>
                <c:pt idx="1100">
                  <c:v>11363.2832</c:v>
                </c:pt>
                <c:pt idx="1101">
                  <c:v>42211.138200000001</c:v>
                </c:pt>
                <c:pt idx="1102">
                  <c:v>10085.846</c:v>
                </c:pt>
                <c:pt idx="1103">
                  <c:v>12363.547</c:v>
                </c:pt>
                <c:pt idx="1104">
                  <c:v>27941.28758</c:v>
                </c:pt>
                <c:pt idx="1105">
                  <c:v>19214.705529999999</c:v>
                </c:pt>
                <c:pt idx="1106">
                  <c:v>41676.081100000003</c:v>
                </c:pt>
                <c:pt idx="1107">
                  <c:v>1837.2370000000001</c:v>
                </c:pt>
                <c:pt idx="1108">
                  <c:v>8068.1850000000004</c:v>
                </c:pt>
                <c:pt idx="1109">
                  <c:v>8457.8179999999993</c:v>
                </c:pt>
                <c:pt idx="1110">
                  <c:v>6551.7501000000002</c:v>
                </c:pt>
                <c:pt idx="1111">
                  <c:v>8527.5319999999992</c:v>
                </c:pt>
                <c:pt idx="1112">
                  <c:v>13887.204</c:v>
                </c:pt>
                <c:pt idx="1113">
                  <c:v>47403.88</c:v>
                </c:pt>
                <c:pt idx="1114">
                  <c:v>1532.4697000000001</c:v>
                </c:pt>
                <c:pt idx="1115">
                  <c:v>3906.127</c:v>
                </c:pt>
                <c:pt idx="1116">
                  <c:v>11436.738149999999</c:v>
                </c:pt>
                <c:pt idx="1117">
                  <c:v>48517.563150000002</c:v>
                </c:pt>
                <c:pt idx="1118">
                  <c:v>12235.8392</c:v>
                </c:pt>
                <c:pt idx="1119">
                  <c:v>12797.20962</c:v>
                </c:pt>
                <c:pt idx="1120">
                  <c:v>42760.502200000003</c:v>
                </c:pt>
                <c:pt idx="1121">
                  <c:v>28287.897659999999</c:v>
                </c:pt>
                <c:pt idx="1122">
                  <c:v>2136.8822500000001</c:v>
                </c:pt>
                <c:pt idx="1123">
                  <c:v>8538.28845</c:v>
                </c:pt>
                <c:pt idx="1124">
                  <c:v>8671.1912499999999</c:v>
                </c:pt>
                <c:pt idx="1125">
                  <c:v>9855.1314000000002</c:v>
                </c:pt>
                <c:pt idx="1126">
                  <c:v>38709.175999999999</c:v>
                </c:pt>
                <c:pt idx="1127">
                  <c:v>11264.540999999999</c:v>
                </c:pt>
                <c:pt idx="1128">
                  <c:v>10381.4787</c:v>
                </c:pt>
                <c:pt idx="1129">
                  <c:v>42969.852700000003</c:v>
                </c:pt>
                <c:pt idx="1130">
                  <c:v>10848.1343</c:v>
                </c:pt>
                <c:pt idx="1131">
                  <c:v>28468.919010000001</c:v>
                </c:pt>
                <c:pt idx="1132">
                  <c:v>9144.5650000000005</c:v>
                </c:pt>
                <c:pt idx="1133">
                  <c:v>4149.7359999999999</c:v>
                </c:pt>
                <c:pt idx="1134">
                  <c:v>6571.0243499999997</c:v>
                </c:pt>
                <c:pt idx="1135">
                  <c:v>13981.850350000001</c:v>
                </c:pt>
                <c:pt idx="1136">
                  <c:v>25081.76784</c:v>
                </c:pt>
                <c:pt idx="1137">
                  <c:v>26467.09737</c:v>
                </c:pt>
                <c:pt idx="1138">
                  <c:v>1534.3045</c:v>
                </c:pt>
                <c:pt idx="1139">
                  <c:v>1629.8335</c:v>
                </c:pt>
                <c:pt idx="1140">
                  <c:v>8125.7844999999998</c:v>
                </c:pt>
                <c:pt idx="1141">
                  <c:v>13887.968500000001</c:v>
                </c:pt>
                <c:pt idx="1142">
                  <c:v>1917.3184000000001</c:v>
                </c:pt>
                <c:pt idx="1143">
                  <c:v>31620.001059999999</c:v>
                </c:pt>
                <c:pt idx="1144">
                  <c:v>46661.4424</c:v>
                </c:pt>
                <c:pt idx="1145">
                  <c:v>2855.4375500000001</c:v>
                </c:pt>
                <c:pt idx="1146">
                  <c:v>3556.9223000000002</c:v>
                </c:pt>
                <c:pt idx="1147">
                  <c:v>4040.55825</c:v>
                </c:pt>
                <c:pt idx="1148">
                  <c:v>8023.1354499999998</c:v>
                </c:pt>
                <c:pt idx="1149">
                  <c:v>12741.167450000001</c:v>
                </c:pt>
                <c:pt idx="1150">
                  <c:v>34303.167200000004</c:v>
                </c:pt>
                <c:pt idx="1151">
                  <c:v>49577.662400000001</c:v>
                </c:pt>
                <c:pt idx="1152">
                  <c:v>8798.5930000000008</c:v>
                </c:pt>
                <c:pt idx="1153">
                  <c:v>46255.112500000003</c:v>
                </c:pt>
                <c:pt idx="1154">
                  <c:v>9048.0272999999997</c:v>
                </c:pt>
                <c:pt idx="1155">
                  <c:v>37484.4493</c:v>
                </c:pt>
                <c:pt idx="1156">
                  <c:v>39871.704299999998</c:v>
                </c:pt>
                <c:pt idx="1157">
                  <c:v>3277.1610000000001</c:v>
                </c:pt>
                <c:pt idx="1158">
                  <c:v>3597.596</c:v>
                </c:pt>
                <c:pt idx="1159">
                  <c:v>10713.644</c:v>
                </c:pt>
                <c:pt idx="1160">
                  <c:v>12347.172</c:v>
                </c:pt>
                <c:pt idx="1161">
                  <c:v>4673.3922000000002</c:v>
                </c:pt>
                <c:pt idx="1162">
                  <c:v>7162.0122000000001</c:v>
                </c:pt>
                <c:pt idx="1163">
                  <c:v>1141.4450999999999</c:v>
                </c:pt>
                <c:pt idx="1164">
                  <c:v>2219.4450999999999</c:v>
                </c:pt>
                <c:pt idx="1165">
                  <c:v>4058.1161000000002</c:v>
                </c:pt>
                <c:pt idx="1166">
                  <c:v>8978.1851000000006</c:v>
                </c:pt>
                <c:pt idx="1167">
                  <c:v>3866.8552</c:v>
                </c:pt>
                <c:pt idx="1168">
                  <c:v>12979.358</c:v>
                </c:pt>
                <c:pt idx="1169">
                  <c:v>21797.000400000001</c:v>
                </c:pt>
                <c:pt idx="1170">
                  <c:v>2138.0707000000002</c:v>
                </c:pt>
                <c:pt idx="1171">
                  <c:v>5428.7277000000004</c:v>
                </c:pt>
                <c:pt idx="1172">
                  <c:v>9304.7019</c:v>
                </c:pt>
                <c:pt idx="1173">
                  <c:v>11163.567999999999</c:v>
                </c:pt>
                <c:pt idx="1174">
                  <c:v>33471.971890000001</c:v>
                </c:pt>
                <c:pt idx="1175">
                  <c:v>16297.846</c:v>
                </c:pt>
                <c:pt idx="1176">
                  <c:v>30063.580549999999</c:v>
                </c:pt>
                <c:pt idx="1177">
                  <c:v>5397.6166999999996</c:v>
                </c:pt>
                <c:pt idx="1178">
                  <c:v>39241.442000000003</c:v>
                </c:pt>
                <c:pt idx="1179">
                  <c:v>6474.0129999999999</c:v>
                </c:pt>
                <c:pt idx="1180">
                  <c:v>2719.2797500000001</c:v>
                </c:pt>
                <c:pt idx="1181">
                  <c:v>14210.53595</c:v>
                </c:pt>
                <c:pt idx="1182">
                  <c:v>20630.283510000001</c:v>
                </c:pt>
                <c:pt idx="1183">
                  <c:v>6196.4480000000003</c:v>
                </c:pt>
                <c:pt idx="1184">
                  <c:v>11365.951999999999</c:v>
                </c:pt>
                <c:pt idx="1185">
                  <c:v>42560.430399999997</c:v>
                </c:pt>
                <c:pt idx="1186">
                  <c:v>44400.4064</c:v>
                </c:pt>
                <c:pt idx="1187">
                  <c:v>48885.135609999998</c:v>
                </c:pt>
                <c:pt idx="1188">
                  <c:v>2331.5189999999998</c:v>
                </c:pt>
                <c:pt idx="1189">
                  <c:v>3490.5491000000002</c:v>
                </c:pt>
                <c:pt idx="1190">
                  <c:v>15230.324049999999</c:v>
                </c:pt>
                <c:pt idx="1191">
                  <c:v>24915.046259999999</c:v>
                </c:pt>
                <c:pt idx="1192">
                  <c:v>32734.186300000001</c:v>
                </c:pt>
                <c:pt idx="1193">
                  <c:v>51194.559139999998</c:v>
                </c:pt>
                <c:pt idx="1194">
                  <c:v>58571.074480000003</c:v>
                </c:pt>
                <c:pt idx="1195">
                  <c:v>1631.6683</c:v>
                </c:pt>
                <c:pt idx="1196">
                  <c:v>8347.1643000000004</c:v>
                </c:pt>
                <c:pt idx="1197">
                  <c:v>36307.798300000002</c:v>
                </c:pt>
                <c:pt idx="1198">
                  <c:v>14410.9321</c:v>
                </c:pt>
                <c:pt idx="1199">
                  <c:v>14133.03775</c:v>
                </c:pt>
                <c:pt idx="1200">
                  <c:v>11396.9002</c:v>
                </c:pt>
                <c:pt idx="1201">
                  <c:v>12950.0712</c:v>
                </c:pt>
                <c:pt idx="1202">
                  <c:v>40419.019099999998</c:v>
                </c:pt>
                <c:pt idx="1203">
                  <c:v>41949.244100000004</c:v>
                </c:pt>
                <c:pt idx="1204">
                  <c:v>4762.3289999999997</c:v>
                </c:pt>
                <c:pt idx="1205">
                  <c:v>10325.206</c:v>
                </c:pt>
                <c:pt idx="1206">
                  <c:v>12981.3457</c:v>
                </c:pt>
                <c:pt idx="1207">
                  <c:v>18963.171920000001</c:v>
                </c:pt>
                <c:pt idx="1208">
                  <c:v>5972.3779999999997</c:v>
                </c:pt>
                <c:pt idx="1209">
                  <c:v>3471.4096</c:v>
                </c:pt>
                <c:pt idx="1210">
                  <c:v>44202.653599999998</c:v>
                </c:pt>
                <c:pt idx="1211">
                  <c:v>42983.458500000001</c:v>
                </c:pt>
                <c:pt idx="1212">
                  <c:v>11856.4115</c:v>
                </c:pt>
                <c:pt idx="1213">
                  <c:v>16085.127500000001</c:v>
                </c:pt>
                <c:pt idx="1214">
                  <c:v>40932.429499999998</c:v>
                </c:pt>
                <c:pt idx="1215">
                  <c:v>12890.057650000001</c:v>
                </c:pt>
                <c:pt idx="1216">
                  <c:v>1633.0444</c:v>
                </c:pt>
                <c:pt idx="1217">
                  <c:v>13470.804400000001</c:v>
                </c:pt>
                <c:pt idx="1218">
                  <c:v>14418.2804</c:v>
                </c:pt>
                <c:pt idx="1219">
                  <c:v>13470.86</c:v>
                </c:pt>
                <c:pt idx="1220">
                  <c:v>3500.6122999999998</c:v>
                </c:pt>
                <c:pt idx="1221">
                  <c:v>38344.565999999999</c:v>
                </c:pt>
                <c:pt idx="1222">
                  <c:v>8342.9087500000005</c:v>
                </c:pt>
                <c:pt idx="1223">
                  <c:v>8601.3292999999994</c:v>
                </c:pt>
                <c:pt idx="1224">
                  <c:v>2480.9791</c:v>
                </c:pt>
                <c:pt idx="1225">
                  <c:v>3875.7341000000001</c:v>
                </c:pt>
                <c:pt idx="1226">
                  <c:v>1682.597</c:v>
                </c:pt>
                <c:pt idx="1227">
                  <c:v>9880.0679999999993</c:v>
                </c:pt>
                <c:pt idx="1228">
                  <c:v>10579.710999999999</c:v>
                </c:pt>
                <c:pt idx="1229">
                  <c:v>10601.412</c:v>
                </c:pt>
                <c:pt idx="1230">
                  <c:v>2483.7359999999999</c:v>
                </c:pt>
                <c:pt idx="1231">
                  <c:v>2730.1078499999999</c:v>
                </c:pt>
                <c:pt idx="1232">
                  <c:v>9391.3459999999995</c:v>
                </c:pt>
                <c:pt idx="1233">
                  <c:v>14319.031000000001</c:v>
                </c:pt>
                <c:pt idx="1234">
                  <c:v>19496.71917</c:v>
                </c:pt>
                <c:pt idx="1235">
                  <c:v>15170.069</c:v>
                </c:pt>
                <c:pt idx="1236">
                  <c:v>3756.6215999999999</c:v>
                </c:pt>
                <c:pt idx="1237">
                  <c:v>5246.0469999999996</c:v>
                </c:pt>
                <c:pt idx="1238">
                  <c:v>7448.4039499999999</c:v>
                </c:pt>
                <c:pt idx="1239">
                  <c:v>1633.9618</c:v>
                </c:pt>
                <c:pt idx="1240">
                  <c:v>4795.6567999999997</c:v>
                </c:pt>
                <c:pt idx="1241">
                  <c:v>12982.8747</c:v>
                </c:pt>
                <c:pt idx="1242">
                  <c:v>9704.6680500000002</c:v>
                </c:pt>
                <c:pt idx="1243">
                  <c:v>11987.1682</c:v>
                </c:pt>
                <c:pt idx="1244">
                  <c:v>7804.1605</c:v>
                </c:pt>
                <c:pt idx="1245">
                  <c:v>38126.246500000001</c:v>
                </c:pt>
                <c:pt idx="1246">
                  <c:v>2217.4691499999999</c:v>
                </c:pt>
                <c:pt idx="1247">
                  <c:v>3201.2451500000002</c:v>
                </c:pt>
                <c:pt idx="1248">
                  <c:v>3537.703</c:v>
                </c:pt>
                <c:pt idx="1249">
                  <c:v>4949.7587000000003</c:v>
                </c:pt>
                <c:pt idx="1250">
                  <c:v>6334.3435499999996</c:v>
                </c:pt>
                <c:pt idx="1251">
                  <c:v>1634.5734</c:v>
                </c:pt>
                <c:pt idx="1252">
                  <c:v>5709.1643999999997</c:v>
                </c:pt>
                <c:pt idx="1253">
                  <c:v>2217.6012000000001</c:v>
                </c:pt>
                <c:pt idx="1254">
                  <c:v>20709.020339999999</c:v>
                </c:pt>
                <c:pt idx="1255">
                  <c:v>10982.5013</c:v>
                </c:pt>
                <c:pt idx="1256">
                  <c:v>43896.376300000004</c:v>
                </c:pt>
                <c:pt idx="1257">
                  <c:v>4237.12655</c:v>
                </c:pt>
                <c:pt idx="1258">
                  <c:v>8733.2292500000003</c:v>
                </c:pt>
                <c:pt idx="1259">
                  <c:v>14235.072</c:v>
                </c:pt>
                <c:pt idx="1260">
                  <c:v>1984.4532999999999</c:v>
                </c:pt>
                <c:pt idx="1261">
                  <c:v>13831.1152</c:v>
                </c:pt>
                <c:pt idx="1262">
                  <c:v>1759.338</c:v>
                </c:pt>
                <c:pt idx="1263">
                  <c:v>3385.3991500000002</c:v>
                </c:pt>
                <c:pt idx="1264">
                  <c:v>6373.55735</c:v>
                </c:pt>
                <c:pt idx="1265">
                  <c:v>13770.097900000001</c:v>
                </c:pt>
                <c:pt idx="1266">
                  <c:v>17081.080000000002</c:v>
                </c:pt>
                <c:pt idx="1267">
                  <c:v>45702.022349999999</c:v>
                </c:pt>
                <c:pt idx="1268">
                  <c:v>9875.6803999999993</c:v>
                </c:pt>
                <c:pt idx="1269">
                  <c:v>12485.8009</c:v>
                </c:pt>
                <c:pt idx="1270">
                  <c:v>48673.558799999999</c:v>
                </c:pt>
                <c:pt idx="1271">
                  <c:v>11356.660900000001</c:v>
                </c:pt>
                <c:pt idx="1272">
                  <c:v>11566.30055</c:v>
                </c:pt>
                <c:pt idx="1273">
                  <c:v>3989.8409999999999</c:v>
                </c:pt>
                <c:pt idx="1274">
                  <c:v>1146.7965999999999</c:v>
                </c:pt>
                <c:pt idx="1275">
                  <c:v>48970.247600000002</c:v>
                </c:pt>
                <c:pt idx="1276">
                  <c:v>2198.1898500000002</c:v>
                </c:pt>
                <c:pt idx="1277">
                  <c:v>2257.47525</c:v>
                </c:pt>
                <c:pt idx="1278">
                  <c:v>4133.6416499999996</c:v>
                </c:pt>
                <c:pt idx="1279">
                  <c:v>4646.759</c:v>
                </c:pt>
                <c:pt idx="1280">
                  <c:v>7650.7737500000003</c:v>
                </c:pt>
                <c:pt idx="1281">
                  <c:v>9617.6624499999998</c:v>
                </c:pt>
                <c:pt idx="1282">
                  <c:v>15555.188749999999</c:v>
                </c:pt>
                <c:pt idx="1283">
                  <c:v>17878.900679999999</c:v>
                </c:pt>
                <c:pt idx="1284">
                  <c:v>28476.734990000001</c:v>
                </c:pt>
                <c:pt idx="1285">
                  <c:v>9504.3102999999992</c:v>
                </c:pt>
                <c:pt idx="1286">
                  <c:v>10977.2063</c:v>
                </c:pt>
                <c:pt idx="1287">
                  <c:v>5438.7491</c:v>
                </c:pt>
                <c:pt idx="1288">
                  <c:v>5662.2250000000004</c:v>
                </c:pt>
                <c:pt idx="1289">
                  <c:v>47269.853999999999</c:v>
                </c:pt>
                <c:pt idx="1290">
                  <c:v>1837.2819</c:v>
                </c:pt>
                <c:pt idx="1291">
                  <c:v>11093.6229</c:v>
                </c:pt>
                <c:pt idx="1292">
                  <c:v>3238.4357</c:v>
                </c:pt>
                <c:pt idx="1293">
                  <c:v>5124.1886999999997</c:v>
                </c:pt>
                <c:pt idx="1294">
                  <c:v>48675.517699999997</c:v>
                </c:pt>
                <c:pt idx="1295">
                  <c:v>38792.685599999997</c:v>
                </c:pt>
                <c:pt idx="1296">
                  <c:v>3410.3240000000001</c:v>
                </c:pt>
                <c:pt idx="1297">
                  <c:v>6666.2430000000004</c:v>
                </c:pt>
                <c:pt idx="1298">
                  <c:v>11326.71487</c:v>
                </c:pt>
                <c:pt idx="1299">
                  <c:v>5757.41345</c:v>
                </c:pt>
                <c:pt idx="1300">
                  <c:v>44260.749900000003</c:v>
                </c:pt>
                <c:pt idx="1301">
                  <c:v>9800.8881999999994</c:v>
                </c:pt>
                <c:pt idx="1302">
                  <c:v>40904.199500000002</c:v>
                </c:pt>
                <c:pt idx="1303">
                  <c:v>4536.259</c:v>
                </c:pt>
                <c:pt idx="1304">
                  <c:v>47462.894</c:v>
                </c:pt>
                <c:pt idx="1305">
                  <c:v>6360.9935999999998</c:v>
                </c:pt>
                <c:pt idx="1306">
                  <c:v>1149.3959</c:v>
                </c:pt>
                <c:pt idx="1307">
                  <c:v>4753.6368000000002</c:v>
                </c:pt>
                <c:pt idx="1308">
                  <c:v>5846.9175999999998</c:v>
                </c:pt>
                <c:pt idx="1309">
                  <c:v>12574.049000000001</c:v>
                </c:pt>
                <c:pt idx="1310">
                  <c:v>11576.13</c:v>
                </c:pt>
                <c:pt idx="1311">
                  <c:v>8944.1151000000009</c:v>
                </c:pt>
                <c:pt idx="1312">
                  <c:v>46200.985099999998</c:v>
                </c:pt>
                <c:pt idx="1313">
                  <c:v>13063.883</c:v>
                </c:pt>
                <c:pt idx="1314">
                  <c:v>3994.1777999999999</c:v>
                </c:pt>
                <c:pt idx="1315">
                  <c:v>4266.1657999999998</c:v>
                </c:pt>
                <c:pt idx="1316">
                  <c:v>11411.684999999999</c:v>
                </c:pt>
                <c:pt idx="1317">
                  <c:v>7077.1894000000002</c:v>
                </c:pt>
                <c:pt idx="1318">
                  <c:v>9541.6955500000004</c:v>
                </c:pt>
                <c:pt idx="1319">
                  <c:v>9058.7302999999993</c:v>
                </c:pt>
                <c:pt idx="1320">
                  <c:v>39722.746200000001</c:v>
                </c:pt>
                <c:pt idx="1321">
                  <c:v>8569.8618000000006</c:v>
                </c:pt>
                <c:pt idx="1322">
                  <c:v>6356.2707</c:v>
                </c:pt>
                <c:pt idx="1323">
                  <c:v>3693.4279999999999</c:v>
                </c:pt>
                <c:pt idx="1324">
                  <c:v>9549.5650999999998</c:v>
                </c:pt>
                <c:pt idx="1325">
                  <c:v>45863.205000000002</c:v>
                </c:pt>
                <c:pt idx="1326">
                  <c:v>2927.0646999999999</c:v>
                </c:pt>
                <c:pt idx="1327">
                  <c:v>4686.3887000000004</c:v>
                </c:pt>
                <c:pt idx="1328">
                  <c:v>6435.6237000000001</c:v>
                </c:pt>
                <c:pt idx="1329">
                  <c:v>11538.421</c:v>
                </c:pt>
                <c:pt idx="1330">
                  <c:v>12592.5345</c:v>
                </c:pt>
                <c:pt idx="1331">
                  <c:v>63770.428010000003</c:v>
                </c:pt>
                <c:pt idx="1332">
                  <c:v>8083.9197999999997</c:v>
                </c:pt>
                <c:pt idx="1333">
                  <c:v>46113.510999999999</c:v>
                </c:pt>
                <c:pt idx="1334">
                  <c:v>9748.9105999999992</c:v>
                </c:pt>
                <c:pt idx="1335">
                  <c:v>2438.0551999999998</c:v>
                </c:pt>
                <c:pt idx="1336">
                  <c:v>44501.398200000003</c:v>
                </c:pt>
                <c:pt idx="1337">
                  <c:v>1163.4627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15-42AE-8A3A-34F54DBF2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8799"/>
        <c:axId val="162165487"/>
      </c:scatterChart>
      <c:valAx>
        <c:axId val="162178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BMI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165487"/>
        <c:crosses val="autoZero"/>
        <c:crossBetween val="midCat"/>
      </c:valAx>
      <c:valAx>
        <c:axId val="16216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Biaya Kesehatan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178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Grafik</a:t>
            </a:r>
            <a:r>
              <a:rPr lang="en-US" baseline="0">
                <a:latin typeface="Arial" panose="020B0604020202020204" pitchFamily="34" charset="0"/>
                <a:cs typeface="Arial" panose="020B0604020202020204" pitchFamily="34" charset="0"/>
              </a:rPr>
              <a:t> Sebaran Nilai BMI thd Usia</a:t>
            </a:r>
            <a:endParaRPr lang="en-US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'analysis-BMI over'!$B$1</c:f>
              <c:strCache>
                <c:ptCount val="1"/>
                <c:pt idx="0">
                  <c:v>bmi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'analysis-BMI over'!$A$2:$A$1067</c:f>
              <c:numCache>
                <c:formatCode>General</c:formatCode>
                <c:ptCount val="1066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19</c:v>
                </c:pt>
                <c:pt idx="24">
                  <c:v>19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20</c:v>
                </c:pt>
                <c:pt idx="50">
                  <c:v>23</c:v>
                </c:pt>
                <c:pt idx="51">
                  <c:v>23</c:v>
                </c:pt>
                <c:pt idx="52">
                  <c:v>23</c:v>
                </c:pt>
                <c:pt idx="53">
                  <c:v>19</c:v>
                </c:pt>
                <c:pt idx="54">
                  <c:v>23</c:v>
                </c:pt>
                <c:pt idx="55">
                  <c:v>19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20</c:v>
                </c:pt>
                <c:pt idx="64">
                  <c:v>24</c:v>
                </c:pt>
                <c:pt idx="65">
                  <c:v>24</c:v>
                </c:pt>
                <c:pt idx="66">
                  <c:v>20</c:v>
                </c:pt>
                <c:pt idx="67">
                  <c:v>24</c:v>
                </c:pt>
                <c:pt idx="68">
                  <c:v>20</c:v>
                </c:pt>
                <c:pt idx="69">
                  <c:v>24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22</c:v>
                </c:pt>
                <c:pt idx="75">
                  <c:v>22</c:v>
                </c:pt>
                <c:pt idx="76">
                  <c:v>21</c:v>
                </c:pt>
                <c:pt idx="77">
                  <c:v>21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22</c:v>
                </c:pt>
                <c:pt idx="83">
                  <c:v>22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19</c:v>
                </c:pt>
                <c:pt idx="95">
                  <c:v>22</c:v>
                </c:pt>
                <c:pt idx="96">
                  <c:v>22</c:v>
                </c:pt>
                <c:pt idx="97">
                  <c:v>20</c:v>
                </c:pt>
                <c:pt idx="98">
                  <c:v>20</c:v>
                </c:pt>
                <c:pt idx="99">
                  <c:v>26</c:v>
                </c:pt>
                <c:pt idx="100">
                  <c:v>18</c:v>
                </c:pt>
                <c:pt idx="101">
                  <c:v>26</c:v>
                </c:pt>
                <c:pt idx="102">
                  <c:v>19</c:v>
                </c:pt>
                <c:pt idx="103">
                  <c:v>20</c:v>
                </c:pt>
                <c:pt idx="104">
                  <c:v>23</c:v>
                </c:pt>
                <c:pt idx="105">
                  <c:v>21</c:v>
                </c:pt>
                <c:pt idx="106">
                  <c:v>23</c:v>
                </c:pt>
                <c:pt idx="107">
                  <c:v>23</c:v>
                </c:pt>
                <c:pt idx="108">
                  <c:v>20</c:v>
                </c:pt>
                <c:pt idx="109">
                  <c:v>20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25</c:v>
                </c:pt>
                <c:pt idx="118">
                  <c:v>25</c:v>
                </c:pt>
                <c:pt idx="119">
                  <c:v>20</c:v>
                </c:pt>
                <c:pt idx="120">
                  <c:v>21</c:v>
                </c:pt>
                <c:pt idx="121">
                  <c:v>25</c:v>
                </c:pt>
                <c:pt idx="122">
                  <c:v>22</c:v>
                </c:pt>
                <c:pt idx="123">
                  <c:v>22</c:v>
                </c:pt>
                <c:pt idx="124">
                  <c:v>23</c:v>
                </c:pt>
                <c:pt idx="125">
                  <c:v>26</c:v>
                </c:pt>
                <c:pt idx="126">
                  <c:v>19</c:v>
                </c:pt>
                <c:pt idx="127">
                  <c:v>19</c:v>
                </c:pt>
                <c:pt idx="128">
                  <c:v>25</c:v>
                </c:pt>
                <c:pt idx="129">
                  <c:v>25</c:v>
                </c:pt>
                <c:pt idx="130">
                  <c:v>19</c:v>
                </c:pt>
                <c:pt idx="131">
                  <c:v>22</c:v>
                </c:pt>
                <c:pt idx="132">
                  <c:v>22</c:v>
                </c:pt>
                <c:pt idx="133">
                  <c:v>23</c:v>
                </c:pt>
                <c:pt idx="134">
                  <c:v>23</c:v>
                </c:pt>
                <c:pt idx="135">
                  <c:v>18</c:v>
                </c:pt>
                <c:pt idx="136">
                  <c:v>19</c:v>
                </c:pt>
                <c:pt idx="137">
                  <c:v>24</c:v>
                </c:pt>
                <c:pt idx="138">
                  <c:v>24</c:v>
                </c:pt>
                <c:pt idx="139">
                  <c:v>29</c:v>
                </c:pt>
                <c:pt idx="140">
                  <c:v>29</c:v>
                </c:pt>
                <c:pt idx="141">
                  <c:v>26</c:v>
                </c:pt>
                <c:pt idx="142">
                  <c:v>23</c:v>
                </c:pt>
                <c:pt idx="143">
                  <c:v>26</c:v>
                </c:pt>
                <c:pt idx="144">
                  <c:v>26</c:v>
                </c:pt>
                <c:pt idx="145">
                  <c:v>26</c:v>
                </c:pt>
                <c:pt idx="146">
                  <c:v>25</c:v>
                </c:pt>
                <c:pt idx="147">
                  <c:v>24</c:v>
                </c:pt>
                <c:pt idx="148">
                  <c:v>24</c:v>
                </c:pt>
                <c:pt idx="149">
                  <c:v>20</c:v>
                </c:pt>
                <c:pt idx="150">
                  <c:v>28</c:v>
                </c:pt>
                <c:pt idx="151">
                  <c:v>27</c:v>
                </c:pt>
                <c:pt idx="152">
                  <c:v>28</c:v>
                </c:pt>
                <c:pt idx="153">
                  <c:v>28</c:v>
                </c:pt>
                <c:pt idx="154">
                  <c:v>26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28</c:v>
                </c:pt>
                <c:pt idx="159">
                  <c:v>28</c:v>
                </c:pt>
                <c:pt idx="160">
                  <c:v>21</c:v>
                </c:pt>
                <c:pt idx="161">
                  <c:v>26</c:v>
                </c:pt>
                <c:pt idx="162">
                  <c:v>25</c:v>
                </c:pt>
                <c:pt idx="163">
                  <c:v>29</c:v>
                </c:pt>
                <c:pt idx="164">
                  <c:v>29</c:v>
                </c:pt>
                <c:pt idx="165">
                  <c:v>26</c:v>
                </c:pt>
                <c:pt idx="166">
                  <c:v>26</c:v>
                </c:pt>
                <c:pt idx="167">
                  <c:v>18</c:v>
                </c:pt>
                <c:pt idx="168">
                  <c:v>26</c:v>
                </c:pt>
                <c:pt idx="169">
                  <c:v>22</c:v>
                </c:pt>
                <c:pt idx="170">
                  <c:v>29</c:v>
                </c:pt>
                <c:pt idx="171">
                  <c:v>18</c:v>
                </c:pt>
                <c:pt idx="172">
                  <c:v>26</c:v>
                </c:pt>
                <c:pt idx="173">
                  <c:v>23</c:v>
                </c:pt>
                <c:pt idx="174">
                  <c:v>24</c:v>
                </c:pt>
                <c:pt idx="175">
                  <c:v>30</c:v>
                </c:pt>
                <c:pt idx="176">
                  <c:v>28</c:v>
                </c:pt>
                <c:pt idx="177">
                  <c:v>27</c:v>
                </c:pt>
                <c:pt idx="178">
                  <c:v>27</c:v>
                </c:pt>
                <c:pt idx="179">
                  <c:v>23</c:v>
                </c:pt>
                <c:pt idx="180">
                  <c:v>23</c:v>
                </c:pt>
                <c:pt idx="181">
                  <c:v>30</c:v>
                </c:pt>
                <c:pt idx="182">
                  <c:v>27</c:v>
                </c:pt>
                <c:pt idx="183">
                  <c:v>33</c:v>
                </c:pt>
                <c:pt idx="184">
                  <c:v>29</c:v>
                </c:pt>
                <c:pt idx="185">
                  <c:v>31</c:v>
                </c:pt>
                <c:pt idx="186">
                  <c:v>31</c:v>
                </c:pt>
                <c:pt idx="187">
                  <c:v>31</c:v>
                </c:pt>
                <c:pt idx="188">
                  <c:v>31</c:v>
                </c:pt>
                <c:pt idx="189">
                  <c:v>32</c:v>
                </c:pt>
                <c:pt idx="190">
                  <c:v>31</c:v>
                </c:pt>
                <c:pt idx="191">
                  <c:v>26</c:v>
                </c:pt>
                <c:pt idx="192">
                  <c:v>25</c:v>
                </c:pt>
                <c:pt idx="193">
                  <c:v>22</c:v>
                </c:pt>
                <c:pt idx="194">
                  <c:v>34</c:v>
                </c:pt>
                <c:pt idx="195">
                  <c:v>29</c:v>
                </c:pt>
                <c:pt idx="196">
                  <c:v>29</c:v>
                </c:pt>
                <c:pt idx="197">
                  <c:v>27</c:v>
                </c:pt>
                <c:pt idx="198">
                  <c:v>32</c:v>
                </c:pt>
                <c:pt idx="199">
                  <c:v>26</c:v>
                </c:pt>
                <c:pt idx="200">
                  <c:v>32</c:v>
                </c:pt>
                <c:pt idx="201">
                  <c:v>32</c:v>
                </c:pt>
                <c:pt idx="202">
                  <c:v>22</c:v>
                </c:pt>
                <c:pt idx="203">
                  <c:v>29</c:v>
                </c:pt>
                <c:pt idx="204">
                  <c:v>29</c:v>
                </c:pt>
                <c:pt idx="205">
                  <c:v>27</c:v>
                </c:pt>
                <c:pt idx="206">
                  <c:v>32</c:v>
                </c:pt>
                <c:pt idx="207">
                  <c:v>32</c:v>
                </c:pt>
                <c:pt idx="208">
                  <c:v>28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25</c:v>
                </c:pt>
                <c:pt idx="213">
                  <c:v>24</c:v>
                </c:pt>
                <c:pt idx="214">
                  <c:v>30</c:v>
                </c:pt>
                <c:pt idx="215">
                  <c:v>31</c:v>
                </c:pt>
                <c:pt idx="216">
                  <c:v>31</c:v>
                </c:pt>
                <c:pt idx="217">
                  <c:v>27</c:v>
                </c:pt>
                <c:pt idx="218">
                  <c:v>30</c:v>
                </c:pt>
                <c:pt idx="219">
                  <c:v>34</c:v>
                </c:pt>
                <c:pt idx="220">
                  <c:v>28</c:v>
                </c:pt>
                <c:pt idx="221">
                  <c:v>28</c:v>
                </c:pt>
                <c:pt idx="222">
                  <c:v>31</c:v>
                </c:pt>
                <c:pt idx="223">
                  <c:v>28</c:v>
                </c:pt>
                <c:pt idx="224">
                  <c:v>31</c:v>
                </c:pt>
                <c:pt idx="225">
                  <c:v>32</c:v>
                </c:pt>
                <c:pt idx="226">
                  <c:v>36</c:v>
                </c:pt>
                <c:pt idx="227">
                  <c:v>36</c:v>
                </c:pt>
                <c:pt idx="228">
                  <c:v>34</c:v>
                </c:pt>
                <c:pt idx="229">
                  <c:v>29</c:v>
                </c:pt>
                <c:pt idx="230">
                  <c:v>29</c:v>
                </c:pt>
                <c:pt idx="231">
                  <c:v>28</c:v>
                </c:pt>
                <c:pt idx="232">
                  <c:v>28</c:v>
                </c:pt>
                <c:pt idx="233">
                  <c:v>31</c:v>
                </c:pt>
                <c:pt idx="234">
                  <c:v>28</c:v>
                </c:pt>
                <c:pt idx="235">
                  <c:v>32</c:v>
                </c:pt>
                <c:pt idx="236">
                  <c:v>32</c:v>
                </c:pt>
                <c:pt idx="237">
                  <c:v>23</c:v>
                </c:pt>
                <c:pt idx="238">
                  <c:v>25</c:v>
                </c:pt>
                <c:pt idx="239">
                  <c:v>34</c:v>
                </c:pt>
                <c:pt idx="240">
                  <c:v>30</c:v>
                </c:pt>
                <c:pt idx="241">
                  <c:v>34</c:v>
                </c:pt>
                <c:pt idx="242">
                  <c:v>18</c:v>
                </c:pt>
                <c:pt idx="243">
                  <c:v>32</c:v>
                </c:pt>
                <c:pt idx="244">
                  <c:v>26</c:v>
                </c:pt>
                <c:pt idx="245">
                  <c:v>33</c:v>
                </c:pt>
                <c:pt idx="246">
                  <c:v>24</c:v>
                </c:pt>
                <c:pt idx="247">
                  <c:v>37</c:v>
                </c:pt>
                <c:pt idx="248">
                  <c:v>26</c:v>
                </c:pt>
                <c:pt idx="249">
                  <c:v>32</c:v>
                </c:pt>
                <c:pt idx="250">
                  <c:v>32</c:v>
                </c:pt>
                <c:pt idx="251">
                  <c:v>32</c:v>
                </c:pt>
                <c:pt idx="252">
                  <c:v>19</c:v>
                </c:pt>
                <c:pt idx="253">
                  <c:v>31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30</c:v>
                </c:pt>
                <c:pt idx="258">
                  <c:v>35</c:v>
                </c:pt>
                <c:pt idx="259">
                  <c:v>33</c:v>
                </c:pt>
                <c:pt idx="260">
                  <c:v>33</c:v>
                </c:pt>
                <c:pt idx="261">
                  <c:v>27</c:v>
                </c:pt>
                <c:pt idx="262">
                  <c:v>20</c:v>
                </c:pt>
                <c:pt idx="263">
                  <c:v>30</c:v>
                </c:pt>
                <c:pt idx="264">
                  <c:v>27</c:v>
                </c:pt>
                <c:pt idx="265">
                  <c:v>25</c:v>
                </c:pt>
                <c:pt idx="266">
                  <c:v>36</c:v>
                </c:pt>
                <c:pt idx="267">
                  <c:v>33</c:v>
                </c:pt>
                <c:pt idx="268">
                  <c:v>34</c:v>
                </c:pt>
                <c:pt idx="269">
                  <c:v>20</c:v>
                </c:pt>
                <c:pt idx="270">
                  <c:v>31</c:v>
                </c:pt>
                <c:pt idx="271">
                  <c:v>31</c:v>
                </c:pt>
                <c:pt idx="272">
                  <c:v>34</c:v>
                </c:pt>
                <c:pt idx="273">
                  <c:v>34</c:v>
                </c:pt>
                <c:pt idx="274">
                  <c:v>37</c:v>
                </c:pt>
                <c:pt idx="275">
                  <c:v>31</c:v>
                </c:pt>
                <c:pt idx="276">
                  <c:v>34</c:v>
                </c:pt>
                <c:pt idx="277">
                  <c:v>35</c:v>
                </c:pt>
                <c:pt idx="278">
                  <c:v>29</c:v>
                </c:pt>
                <c:pt idx="279">
                  <c:v>32</c:v>
                </c:pt>
                <c:pt idx="280">
                  <c:v>32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32</c:v>
                </c:pt>
                <c:pt idx="286">
                  <c:v>33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28</c:v>
                </c:pt>
                <c:pt idx="291">
                  <c:v>30</c:v>
                </c:pt>
                <c:pt idx="292">
                  <c:v>31</c:v>
                </c:pt>
                <c:pt idx="293">
                  <c:v>36</c:v>
                </c:pt>
                <c:pt idx="294">
                  <c:v>33</c:v>
                </c:pt>
                <c:pt idx="295">
                  <c:v>36</c:v>
                </c:pt>
                <c:pt idx="296">
                  <c:v>38</c:v>
                </c:pt>
                <c:pt idx="297">
                  <c:v>34</c:v>
                </c:pt>
                <c:pt idx="298">
                  <c:v>38</c:v>
                </c:pt>
                <c:pt idx="299">
                  <c:v>38</c:v>
                </c:pt>
                <c:pt idx="300">
                  <c:v>40</c:v>
                </c:pt>
                <c:pt idx="301">
                  <c:v>31</c:v>
                </c:pt>
                <c:pt idx="302">
                  <c:v>30</c:v>
                </c:pt>
                <c:pt idx="303">
                  <c:v>40</c:v>
                </c:pt>
                <c:pt idx="304">
                  <c:v>36</c:v>
                </c:pt>
                <c:pt idx="305">
                  <c:v>36</c:v>
                </c:pt>
                <c:pt idx="306">
                  <c:v>36</c:v>
                </c:pt>
                <c:pt idx="307">
                  <c:v>38</c:v>
                </c:pt>
                <c:pt idx="308">
                  <c:v>38</c:v>
                </c:pt>
                <c:pt idx="309">
                  <c:v>36</c:v>
                </c:pt>
                <c:pt idx="310">
                  <c:v>34</c:v>
                </c:pt>
                <c:pt idx="311">
                  <c:v>35</c:v>
                </c:pt>
                <c:pt idx="312">
                  <c:v>39</c:v>
                </c:pt>
                <c:pt idx="313">
                  <c:v>39</c:v>
                </c:pt>
                <c:pt idx="314">
                  <c:v>41</c:v>
                </c:pt>
                <c:pt idx="315">
                  <c:v>29</c:v>
                </c:pt>
                <c:pt idx="316">
                  <c:v>41</c:v>
                </c:pt>
                <c:pt idx="317">
                  <c:v>39</c:v>
                </c:pt>
                <c:pt idx="318">
                  <c:v>35</c:v>
                </c:pt>
                <c:pt idx="319">
                  <c:v>35</c:v>
                </c:pt>
                <c:pt idx="320">
                  <c:v>40</c:v>
                </c:pt>
                <c:pt idx="321">
                  <c:v>40</c:v>
                </c:pt>
                <c:pt idx="322">
                  <c:v>35</c:v>
                </c:pt>
                <c:pt idx="323">
                  <c:v>35</c:v>
                </c:pt>
                <c:pt idx="324">
                  <c:v>42</c:v>
                </c:pt>
                <c:pt idx="325">
                  <c:v>33</c:v>
                </c:pt>
                <c:pt idx="326">
                  <c:v>38</c:v>
                </c:pt>
                <c:pt idx="327">
                  <c:v>38</c:v>
                </c:pt>
                <c:pt idx="328">
                  <c:v>42</c:v>
                </c:pt>
                <c:pt idx="329">
                  <c:v>33</c:v>
                </c:pt>
                <c:pt idx="330">
                  <c:v>38</c:v>
                </c:pt>
                <c:pt idx="331">
                  <c:v>38</c:v>
                </c:pt>
                <c:pt idx="332">
                  <c:v>37</c:v>
                </c:pt>
                <c:pt idx="333">
                  <c:v>31</c:v>
                </c:pt>
                <c:pt idx="334">
                  <c:v>39</c:v>
                </c:pt>
                <c:pt idx="335">
                  <c:v>32</c:v>
                </c:pt>
                <c:pt idx="336">
                  <c:v>34</c:v>
                </c:pt>
                <c:pt idx="337">
                  <c:v>41</c:v>
                </c:pt>
                <c:pt idx="338">
                  <c:v>34</c:v>
                </c:pt>
                <c:pt idx="339">
                  <c:v>37</c:v>
                </c:pt>
                <c:pt idx="340">
                  <c:v>39</c:v>
                </c:pt>
                <c:pt idx="341">
                  <c:v>41</c:v>
                </c:pt>
                <c:pt idx="342">
                  <c:v>41</c:v>
                </c:pt>
                <c:pt idx="343">
                  <c:v>41</c:v>
                </c:pt>
                <c:pt idx="344">
                  <c:v>37</c:v>
                </c:pt>
                <c:pt idx="345">
                  <c:v>32</c:v>
                </c:pt>
                <c:pt idx="346">
                  <c:v>39</c:v>
                </c:pt>
                <c:pt idx="347">
                  <c:v>39</c:v>
                </c:pt>
                <c:pt idx="348">
                  <c:v>42</c:v>
                </c:pt>
                <c:pt idx="349">
                  <c:v>33</c:v>
                </c:pt>
                <c:pt idx="350">
                  <c:v>38</c:v>
                </c:pt>
                <c:pt idx="351">
                  <c:v>40</c:v>
                </c:pt>
                <c:pt idx="352">
                  <c:v>40</c:v>
                </c:pt>
                <c:pt idx="353">
                  <c:v>37</c:v>
                </c:pt>
                <c:pt idx="354">
                  <c:v>35</c:v>
                </c:pt>
                <c:pt idx="355">
                  <c:v>37</c:v>
                </c:pt>
                <c:pt idx="356">
                  <c:v>38</c:v>
                </c:pt>
                <c:pt idx="357">
                  <c:v>42</c:v>
                </c:pt>
                <c:pt idx="358">
                  <c:v>40</c:v>
                </c:pt>
                <c:pt idx="359">
                  <c:v>40</c:v>
                </c:pt>
                <c:pt idx="360">
                  <c:v>36</c:v>
                </c:pt>
                <c:pt idx="361">
                  <c:v>33</c:v>
                </c:pt>
                <c:pt idx="362">
                  <c:v>38</c:v>
                </c:pt>
                <c:pt idx="363">
                  <c:v>41</c:v>
                </c:pt>
                <c:pt idx="364">
                  <c:v>38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33</c:v>
                </c:pt>
                <c:pt idx="369">
                  <c:v>41</c:v>
                </c:pt>
                <c:pt idx="370">
                  <c:v>33</c:v>
                </c:pt>
                <c:pt idx="371">
                  <c:v>37</c:v>
                </c:pt>
                <c:pt idx="372">
                  <c:v>39</c:v>
                </c:pt>
                <c:pt idx="373">
                  <c:v>36</c:v>
                </c:pt>
                <c:pt idx="374">
                  <c:v>36</c:v>
                </c:pt>
                <c:pt idx="375">
                  <c:v>41</c:v>
                </c:pt>
                <c:pt idx="376">
                  <c:v>41</c:v>
                </c:pt>
                <c:pt idx="377">
                  <c:v>41</c:v>
                </c:pt>
                <c:pt idx="378">
                  <c:v>37</c:v>
                </c:pt>
                <c:pt idx="379">
                  <c:v>31</c:v>
                </c:pt>
                <c:pt idx="380">
                  <c:v>43</c:v>
                </c:pt>
                <c:pt idx="381">
                  <c:v>43</c:v>
                </c:pt>
                <c:pt idx="382">
                  <c:v>41</c:v>
                </c:pt>
                <c:pt idx="383">
                  <c:v>42</c:v>
                </c:pt>
                <c:pt idx="384">
                  <c:v>44</c:v>
                </c:pt>
                <c:pt idx="385">
                  <c:v>40</c:v>
                </c:pt>
                <c:pt idx="386">
                  <c:v>42</c:v>
                </c:pt>
                <c:pt idx="387">
                  <c:v>42</c:v>
                </c:pt>
                <c:pt idx="388">
                  <c:v>42</c:v>
                </c:pt>
                <c:pt idx="389">
                  <c:v>42</c:v>
                </c:pt>
                <c:pt idx="390">
                  <c:v>40</c:v>
                </c:pt>
                <c:pt idx="391">
                  <c:v>38</c:v>
                </c:pt>
                <c:pt idx="392">
                  <c:v>46</c:v>
                </c:pt>
                <c:pt idx="393">
                  <c:v>44</c:v>
                </c:pt>
                <c:pt idx="394">
                  <c:v>38</c:v>
                </c:pt>
                <c:pt idx="395">
                  <c:v>41</c:v>
                </c:pt>
                <c:pt idx="396">
                  <c:v>42</c:v>
                </c:pt>
                <c:pt idx="397">
                  <c:v>42</c:v>
                </c:pt>
                <c:pt idx="398">
                  <c:v>42</c:v>
                </c:pt>
                <c:pt idx="399">
                  <c:v>40</c:v>
                </c:pt>
                <c:pt idx="400">
                  <c:v>39</c:v>
                </c:pt>
                <c:pt idx="401">
                  <c:v>39</c:v>
                </c:pt>
                <c:pt idx="402">
                  <c:v>36</c:v>
                </c:pt>
                <c:pt idx="403">
                  <c:v>41</c:v>
                </c:pt>
                <c:pt idx="404">
                  <c:v>41</c:v>
                </c:pt>
                <c:pt idx="405">
                  <c:v>41</c:v>
                </c:pt>
                <c:pt idx="406">
                  <c:v>37</c:v>
                </c:pt>
                <c:pt idx="407">
                  <c:v>18</c:v>
                </c:pt>
                <c:pt idx="408">
                  <c:v>43</c:v>
                </c:pt>
                <c:pt idx="409">
                  <c:v>43</c:v>
                </c:pt>
                <c:pt idx="410">
                  <c:v>45</c:v>
                </c:pt>
                <c:pt idx="411">
                  <c:v>43</c:v>
                </c:pt>
                <c:pt idx="412">
                  <c:v>45</c:v>
                </c:pt>
                <c:pt idx="413">
                  <c:v>41</c:v>
                </c:pt>
                <c:pt idx="414">
                  <c:v>41</c:v>
                </c:pt>
                <c:pt idx="415">
                  <c:v>39</c:v>
                </c:pt>
                <c:pt idx="416">
                  <c:v>44</c:v>
                </c:pt>
                <c:pt idx="417">
                  <c:v>44</c:v>
                </c:pt>
                <c:pt idx="418">
                  <c:v>43</c:v>
                </c:pt>
                <c:pt idx="419">
                  <c:v>42</c:v>
                </c:pt>
                <c:pt idx="420">
                  <c:v>45</c:v>
                </c:pt>
                <c:pt idx="421">
                  <c:v>45</c:v>
                </c:pt>
                <c:pt idx="422">
                  <c:v>39</c:v>
                </c:pt>
                <c:pt idx="423">
                  <c:v>44</c:v>
                </c:pt>
                <c:pt idx="424">
                  <c:v>38</c:v>
                </c:pt>
                <c:pt idx="425">
                  <c:v>44</c:v>
                </c:pt>
                <c:pt idx="426">
                  <c:v>44</c:v>
                </c:pt>
                <c:pt idx="427">
                  <c:v>44</c:v>
                </c:pt>
                <c:pt idx="428">
                  <c:v>44</c:v>
                </c:pt>
                <c:pt idx="429">
                  <c:v>42</c:v>
                </c:pt>
                <c:pt idx="430">
                  <c:v>42</c:v>
                </c:pt>
                <c:pt idx="431">
                  <c:v>42</c:v>
                </c:pt>
                <c:pt idx="432">
                  <c:v>40</c:v>
                </c:pt>
                <c:pt idx="433">
                  <c:v>43</c:v>
                </c:pt>
                <c:pt idx="434">
                  <c:v>42</c:v>
                </c:pt>
                <c:pt idx="435">
                  <c:v>44</c:v>
                </c:pt>
                <c:pt idx="436">
                  <c:v>45</c:v>
                </c:pt>
                <c:pt idx="437">
                  <c:v>44</c:v>
                </c:pt>
                <c:pt idx="438">
                  <c:v>46</c:v>
                </c:pt>
                <c:pt idx="439">
                  <c:v>41</c:v>
                </c:pt>
                <c:pt idx="440">
                  <c:v>48</c:v>
                </c:pt>
                <c:pt idx="441">
                  <c:v>45</c:v>
                </c:pt>
                <c:pt idx="442">
                  <c:v>41</c:v>
                </c:pt>
                <c:pt idx="443">
                  <c:v>44</c:v>
                </c:pt>
                <c:pt idx="444">
                  <c:v>46</c:v>
                </c:pt>
                <c:pt idx="445">
                  <c:v>45</c:v>
                </c:pt>
                <c:pt idx="446">
                  <c:v>40</c:v>
                </c:pt>
                <c:pt idx="447">
                  <c:v>47</c:v>
                </c:pt>
                <c:pt idx="448">
                  <c:v>47</c:v>
                </c:pt>
                <c:pt idx="449">
                  <c:v>47</c:v>
                </c:pt>
                <c:pt idx="450">
                  <c:v>44</c:v>
                </c:pt>
                <c:pt idx="451">
                  <c:v>49</c:v>
                </c:pt>
                <c:pt idx="452">
                  <c:v>49</c:v>
                </c:pt>
                <c:pt idx="453">
                  <c:v>44</c:v>
                </c:pt>
                <c:pt idx="454">
                  <c:v>46</c:v>
                </c:pt>
                <c:pt idx="455">
                  <c:v>46</c:v>
                </c:pt>
                <c:pt idx="456">
                  <c:v>48</c:v>
                </c:pt>
                <c:pt idx="457">
                  <c:v>48</c:v>
                </c:pt>
                <c:pt idx="458">
                  <c:v>48</c:v>
                </c:pt>
                <c:pt idx="459">
                  <c:v>43</c:v>
                </c:pt>
                <c:pt idx="460">
                  <c:v>46</c:v>
                </c:pt>
                <c:pt idx="461">
                  <c:v>46</c:v>
                </c:pt>
                <c:pt idx="462">
                  <c:v>46</c:v>
                </c:pt>
                <c:pt idx="463">
                  <c:v>46</c:v>
                </c:pt>
                <c:pt idx="464">
                  <c:v>43</c:v>
                </c:pt>
                <c:pt idx="465">
                  <c:v>45</c:v>
                </c:pt>
                <c:pt idx="466">
                  <c:v>50</c:v>
                </c:pt>
                <c:pt idx="467">
                  <c:v>50</c:v>
                </c:pt>
                <c:pt idx="468">
                  <c:v>45</c:v>
                </c:pt>
                <c:pt idx="469">
                  <c:v>43</c:v>
                </c:pt>
                <c:pt idx="470">
                  <c:v>45</c:v>
                </c:pt>
                <c:pt idx="471">
                  <c:v>41</c:v>
                </c:pt>
                <c:pt idx="472">
                  <c:v>47</c:v>
                </c:pt>
                <c:pt idx="473">
                  <c:v>47</c:v>
                </c:pt>
                <c:pt idx="474">
                  <c:v>47</c:v>
                </c:pt>
                <c:pt idx="475">
                  <c:v>47</c:v>
                </c:pt>
                <c:pt idx="476">
                  <c:v>39</c:v>
                </c:pt>
                <c:pt idx="477">
                  <c:v>49</c:v>
                </c:pt>
                <c:pt idx="478">
                  <c:v>43</c:v>
                </c:pt>
                <c:pt idx="479">
                  <c:v>45</c:v>
                </c:pt>
                <c:pt idx="480">
                  <c:v>48</c:v>
                </c:pt>
                <c:pt idx="481">
                  <c:v>49</c:v>
                </c:pt>
                <c:pt idx="482">
                  <c:v>46</c:v>
                </c:pt>
                <c:pt idx="483">
                  <c:v>48</c:v>
                </c:pt>
                <c:pt idx="484">
                  <c:v>51</c:v>
                </c:pt>
                <c:pt idx="485">
                  <c:v>51</c:v>
                </c:pt>
                <c:pt idx="486">
                  <c:v>46</c:v>
                </c:pt>
                <c:pt idx="487">
                  <c:v>46</c:v>
                </c:pt>
                <c:pt idx="488">
                  <c:v>46</c:v>
                </c:pt>
                <c:pt idx="489">
                  <c:v>50</c:v>
                </c:pt>
                <c:pt idx="490">
                  <c:v>50</c:v>
                </c:pt>
                <c:pt idx="491">
                  <c:v>47</c:v>
                </c:pt>
                <c:pt idx="492">
                  <c:v>50</c:v>
                </c:pt>
                <c:pt idx="493">
                  <c:v>46</c:v>
                </c:pt>
                <c:pt idx="494">
                  <c:v>48</c:v>
                </c:pt>
                <c:pt idx="495">
                  <c:v>48</c:v>
                </c:pt>
                <c:pt idx="496">
                  <c:v>48</c:v>
                </c:pt>
                <c:pt idx="497">
                  <c:v>49</c:v>
                </c:pt>
                <c:pt idx="498">
                  <c:v>50</c:v>
                </c:pt>
                <c:pt idx="499">
                  <c:v>50</c:v>
                </c:pt>
                <c:pt idx="500">
                  <c:v>45</c:v>
                </c:pt>
                <c:pt idx="501">
                  <c:v>45</c:v>
                </c:pt>
                <c:pt idx="502">
                  <c:v>52</c:v>
                </c:pt>
                <c:pt idx="503">
                  <c:v>52</c:v>
                </c:pt>
                <c:pt idx="504">
                  <c:v>51</c:v>
                </c:pt>
                <c:pt idx="505">
                  <c:v>41</c:v>
                </c:pt>
                <c:pt idx="506">
                  <c:v>47</c:v>
                </c:pt>
                <c:pt idx="507">
                  <c:v>48</c:v>
                </c:pt>
                <c:pt idx="508">
                  <c:v>49</c:v>
                </c:pt>
                <c:pt idx="509">
                  <c:v>51</c:v>
                </c:pt>
                <c:pt idx="510">
                  <c:v>49</c:v>
                </c:pt>
                <c:pt idx="511">
                  <c:v>49</c:v>
                </c:pt>
                <c:pt idx="512">
                  <c:v>46</c:v>
                </c:pt>
                <c:pt idx="513">
                  <c:v>49</c:v>
                </c:pt>
                <c:pt idx="514">
                  <c:v>51</c:v>
                </c:pt>
                <c:pt idx="515">
                  <c:v>51</c:v>
                </c:pt>
                <c:pt idx="516">
                  <c:v>51</c:v>
                </c:pt>
                <c:pt idx="517">
                  <c:v>46</c:v>
                </c:pt>
                <c:pt idx="518">
                  <c:v>46</c:v>
                </c:pt>
                <c:pt idx="519">
                  <c:v>48</c:v>
                </c:pt>
                <c:pt idx="520">
                  <c:v>48</c:v>
                </c:pt>
                <c:pt idx="521">
                  <c:v>53</c:v>
                </c:pt>
                <c:pt idx="522">
                  <c:v>53</c:v>
                </c:pt>
                <c:pt idx="523">
                  <c:v>50</c:v>
                </c:pt>
                <c:pt idx="524">
                  <c:v>50</c:v>
                </c:pt>
                <c:pt idx="525">
                  <c:v>48</c:v>
                </c:pt>
                <c:pt idx="526">
                  <c:v>49</c:v>
                </c:pt>
                <c:pt idx="527">
                  <c:v>50</c:v>
                </c:pt>
                <c:pt idx="528">
                  <c:v>47</c:v>
                </c:pt>
                <c:pt idx="529">
                  <c:v>52</c:v>
                </c:pt>
                <c:pt idx="530">
                  <c:v>50</c:v>
                </c:pt>
                <c:pt idx="531">
                  <c:v>52</c:v>
                </c:pt>
                <c:pt idx="532">
                  <c:v>45</c:v>
                </c:pt>
                <c:pt idx="533">
                  <c:v>47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49</c:v>
                </c:pt>
                <c:pt idx="538">
                  <c:v>49</c:v>
                </c:pt>
                <c:pt idx="539">
                  <c:v>54</c:v>
                </c:pt>
                <c:pt idx="540">
                  <c:v>51</c:v>
                </c:pt>
                <c:pt idx="541">
                  <c:v>51</c:v>
                </c:pt>
                <c:pt idx="542">
                  <c:v>51</c:v>
                </c:pt>
                <c:pt idx="543">
                  <c:v>53</c:v>
                </c:pt>
                <c:pt idx="544">
                  <c:v>51</c:v>
                </c:pt>
                <c:pt idx="545">
                  <c:v>51</c:v>
                </c:pt>
                <c:pt idx="546">
                  <c:v>51</c:v>
                </c:pt>
                <c:pt idx="547">
                  <c:v>51</c:v>
                </c:pt>
                <c:pt idx="548">
                  <c:v>50</c:v>
                </c:pt>
                <c:pt idx="549">
                  <c:v>51</c:v>
                </c:pt>
                <c:pt idx="550">
                  <c:v>51</c:v>
                </c:pt>
                <c:pt idx="551">
                  <c:v>48</c:v>
                </c:pt>
                <c:pt idx="552">
                  <c:v>53</c:v>
                </c:pt>
                <c:pt idx="553">
                  <c:v>53</c:v>
                </c:pt>
                <c:pt idx="554">
                  <c:v>46</c:v>
                </c:pt>
                <c:pt idx="555">
                  <c:v>50</c:v>
                </c:pt>
                <c:pt idx="556">
                  <c:v>47</c:v>
                </c:pt>
                <c:pt idx="557">
                  <c:v>50</c:v>
                </c:pt>
                <c:pt idx="558">
                  <c:v>48</c:v>
                </c:pt>
                <c:pt idx="559">
                  <c:v>55</c:v>
                </c:pt>
                <c:pt idx="560">
                  <c:v>55</c:v>
                </c:pt>
                <c:pt idx="561">
                  <c:v>54</c:v>
                </c:pt>
                <c:pt idx="562">
                  <c:v>49</c:v>
                </c:pt>
                <c:pt idx="563">
                  <c:v>49</c:v>
                </c:pt>
                <c:pt idx="564">
                  <c:v>52</c:v>
                </c:pt>
                <c:pt idx="565">
                  <c:v>54</c:v>
                </c:pt>
                <c:pt idx="566">
                  <c:v>53</c:v>
                </c:pt>
                <c:pt idx="567">
                  <c:v>49</c:v>
                </c:pt>
                <c:pt idx="568">
                  <c:v>49</c:v>
                </c:pt>
                <c:pt idx="569">
                  <c:v>54</c:v>
                </c:pt>
                <c:pt idx="570">
                  <c:v>53</c:v>
                </c:pt>
                <c:pt idx="571">
                  <c:v>50</c:v>
                </c:pt>
                <c:pt idx="572">
                  <c:v>51</c:v>
                </c:pt>
                <c:pt idx="573">
                  <c:v>53</c:v>
                </c:pt>
                <c:pt idx="574">
                  <c:v>53</c:v>
                </c:pt>
                <c:pt idx="575">
                  <c:v>56</c:v>
                </c:pt>
                <c:pt idx="576">
                  <c:v>55</c:v>
                </c:pt>
                <c:pt idx="577">
                  <c:v>50</c:v>
                </c:pt>
                <c:pt idx="578">
                  <c:v>56</c:v>
                </c:pt>
                <c:pt idx="579">
                  <c:v>55</c:v>
                </c:pt>
                <c:pt idx="580">
                  <c:v>56</c:v>
                </c:pt>
                <c:pt idx="581">
                  <c:v>50</c:v>
                </c:pt>
                <c:pt idx="582">
                  <c:v>55</c:v>
                </c:pt>
                <c:pt idx="583">
                  <c:v>55</c:v>
                </c:pt>
                <c:pt idx="584">
                  <c:v>48</c:v>
                </c:pt>
                <c:pt idx="585">
                  <c:v>23</c:v>
                </c:pt>
                <c:pt idx="586">
                  <c:v>55</c:v>
                </c:pt>
                <c:pt idx="587">
                  <c:v>52</c:v>
                </c:pt>
                <c:pt idx="588">
                  <c:v>55</c:v>
                </c:pt>
                <c:pt idx="589">
                  <c:v>54</c:v>
                </c:pt>
                <c:pt idx="590">
                  <c:v>51</c:v>
                </c:pt>
                <c:pt idx="591">
                  <c:v>54</c:v>
                </c:pt>
                <c:pt idx="592">
                  <c:v>54</c:v>
                </c:pt>
                <c:pt idx="593">
                  <c:v>53</c:v>
                </c:pt>
                <c:pt idx="594">
                  <c:v>57</c:v>
                </c:pt>
                <c:pt idx="595">
                  <c:v>56</c:v>
                </c:pt>
                <c:pt idx="596">
                  <c:v>49</c:v>
                </c:pt>
                <c:pt idx="597">
                  <c:v>57</c:v>
                </c:pt>
                <c:pt idx="598">
                  <c:v>48</c:v>
                </c:pt>
                <c:pt idx="599">
                  <c:v>56</c:v>
                </c:pt>
                <c:pt idx="600">
                  <c:v>50</c:v>
                </c:pt>
                <c:pt idx="601">
                  <c:v>56</c:v>
                </c:pt>
                <c:pt idx="602">
                  <c:v>53</c:v>
                </c:pt>
                <c:pt idx="603">
                  <c:v>53</c:v>
                </c:pt>
                <c:pt idx="604">
                  <c:v>56</c:v>
                </c:pt>
                <c:pt idx="605">
                  <c:v>52</c:v>
                </c:pt>
                <c:pt idx="606">
                  <c:v>53</c:v>
                </c:pt>
                <c:pt idx="607">
                  <c:v>53</c:v>
                </c:pt>
                <c:pt idx="608">
                  <c:v>53</c:v>
                </c:pt>
                <c:pt idx="609">
                  <c:v>18</c:v>
                </c:pt>
                <c:pt idx="610">
                  <c:v>55</c:v>
                </c:pt>
                <c:pt idx="611">
                  <c:v>52</c:v>
                </c:pt>
                <c:pt idx="612">
                  <c:v>50</c:v>
                </c:pt>
                <c:pt idx="613">
                  <c:v>54</c:v>
                </c:pt>
                <c:pt idx="614">
                  <c:v>33</c:v>
                </c:pt>
                <c:pt idx="615">
                  <c:v>57</c:v>
                </c:pt>
                <c:pt idx="616">
                  <c:v>57</c:v>
                </c:pt>
                <c:pt idx="617">
                  <c:v>58</c:v>
                </c:pt>
                <c:pt idx="618">
                  <c:v>58</c:v>
                </c:pt>
                <c:pt idx="619">
                  <c:v>58</c:v>
                </c:pt>
                <c:pt idx="620">
                  <c:v>58</c:v>
                </c:pt>
                <c:pt idx="621">
                  <c:v>55</c:v>
                </c:pt>
                <c:pt idx="622">
                  <c:v>52</c:v>
                </c:pt>
                <c:pt idx="623">
                  <c:v>52</c:v>
                </c:pt>
                <c:pt idx="624">
                  <c:v>51</c:v>
                </c:pt>
                <c:pt idx="625">
                  <c:v>56</c:v>
                </c:pt>
                <c:pt idx="626">
                  <c:v>57</c:v>
                </c:pt>
                <c:pt idx="627">
                  <c:v>18</c:v>
                </c:pt>
                <c:pt idx="628">
                  <c:v>52</c:v>
                </c:pt>
                <c:pt idx="629">
                  <c:v>54</c:v>
                </c:pt>
                <c:pt idx="630">
                  <c:v>51</c:v>
                </c:pt>
                <c:pt idx="631">
                  <c:v>54</c:v>
                </c:pt>
                <c:pt idx="632">
                  <c:v>49</c:v>
                </c:pt>
                <c:pt idx="633">
                  <c:v>57</c:v>
                </c:pt>
                <c:pt idx="634">
                  <c:v>57</c:v>
                </c:pt>
                <c:pt idx="635">
                  <c:v>57</c:v>
                </c:pt>
                <c:pt idx="636">
                  <c:v>56</c:v>
                </c:pt>
                <c:pt idx="637">
                  <c:v>56</c:v>
                </c:pt>
                <c:pt idx="638">
                  <c:v>56</c:v>
                </c:pt>
                <c:pt idx="639">
                  <c:v>56</c:v>
                </c:pt>
                <c:pt idx="640">
                  <c:v>34</c:v>
                </c:pt>
                <c:pt idx="641">
                  <c:v>53</c:v>
                </c:pt>
                <c:pt idx="642">
                  <c:v>58</c:v>
                </c:pt>
                <c:pt idx="643">
                  <c:v>56</c:v>
                </c:pt>
                <c:pt idx="644">
                  <c:v>57</c:v>
                </c:pt>
                <c:pt idx="645">
                  <c:v>58</c:v>
                </c:pt>
                <c:pt idx="646">
                  <c:v>57</c:v>
                </c:pt>
                <c:pt idx="647">
                  <c:v>58</c:v>
                </c:pt>
                <c:pt idx="648">
                  <c:v>58</c:v>
                </c:pt>
                <c:pt idx="649">
                  <c:v>55</c:v>
                </c:pt>
                <c:pt idx="650">
                  <c:v>55</c:v>
                </c:pt>
                <c:pt idx="651">
                  <c:v>55</c:v>
                </c:pt>
                <c:pt idx="652">
                  <c:v>58</c:v>
                </c:pt>
                <c:pt idx="653">
                  <c:v>58</c:v>
                </c:pt>
                <c:pt idx="654">
                  <c:v>58</c:v>
                </c:pt>
                <c:pt idx="655">
                  <c:v>57</c:v>
                </c:pt>
                <c:pt idx="656">
                  <c:v>58</c:v>
                </c:pt>
                <c:pt idx="657">
                  <c:v>55</c:v>
                </c:pt>
                <c:pt idx="658">
                  <c:v>54</c:v>
                </c:pt>
                <c:pt idx="659">
                  <c:v>59</c:v>
                </c:pt>
                <c:pt idx="660">
                  <c:v>59</c:v>
                </c:pt>
                <c:pt idx="661">
                  <c:v>60</c:v>
                </c:pt>
                <c:pt idx="662">
                  <c:v>60</c:v>
                </c:pt>
                <c:pt idx="663">
                  <c:v>58</c:v>
                </c:pt>
                <c:pt idx="664">
                  <c:v>58</c:v>
                </c:pt>
                <c:pt idx="665">
                  <c:v>58</c:v>
                </c:pt>
                <c:pt idx="666">
                  <c:v>59</c:v>
                </c:pt>
                <c:pt idx="667">
                  <c:v>58</c:v>
                </c:pt>
                <c:pt idx="668">
                  <c:v>59</c:v>
                </c:pt>
                <c:pt idx="669">
                  <c:v>56</c:v>
                </c:pt>
                <c:pt idx="670">
                  <c:v>55</c:v>
                </c:pt>
                <c:pt idx="671">
                  <c:v>55</c:v>
                </c:pt>
                <c:pt idx="672">
                  <c:v>59</c:v>
                </c:pt>
                <c:pt idx="673">
                  <c:v>56</c:v>
                </c:pt>
                <c:pt idx="674">
                  <c:v>33</c:v>
                </c:pt>
                <c:pt idx="675">
                  <c:v>58</c:v>
                </c:pt>
                <c:pt idx="676">
                  <c:v>55</c:v>
                </c:pt>
                <c:pt idx="677">
                  <c:v>54</c:v>
                </c:pt>
                <c:pt idx="678">
                  <c:v>61</c:v>
                </c:pt>
                <c:pt idx="679">
                  <c:v>61</c:v>
                </c:pt>
                <c:pt idx="680">
                  <c:v>52</c:v>
                </c:pt>
                <c:pt idx="681">
                  <c:v>24</c:v>
                </c:pt>
                <c:pt idx="682">
                  <c:v>59</c:v>
                </c:pt>
                <c:pt idx="683">
                  <c:v>57</c:v>
                </c:pt>
                <c:pt idx="684">
                  <c:v>60</c:v>
                </c:pt>
                <c:pt idx="685">
                  <c:v>56</c:v>
                </c:pt>
                <c:pt idx="686">
                  <c:v>60</c:v>
                </c:pt>
                <c:pt idx="687">
                  <c:v>57</c:v>
                </c:pt>
                <c:pt idx="688">
                  <c:v>60</c:v>
                </c:pt>
                <c:pt idx="689">
                  <c:v>60</c:v>
                </c:pt>
                <c:pt idx="690">
                  <c:v>60</c:v>
                </c:pt>
                <c:pt idx="691">
                  <c:v>44</c:v>
                </c:pt>
                <c:pt idx="692">
                  <c:v>18</c:v>
                </c:pt>
                <c:pt idx="693">
                  <c:v>18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56</c:v>
                </c:pt>
                <c:pt idx="698">
                  <c:v>61</c:v>
                </c:pt>
                <c:pt idx="699">
                  <c:v>62</c:v>
                </c:pt>
                <c:pt idx="700">
                  <c:v>62</c:v>
                </c:pt>
                <c:pt idx="701">
                  <c:v>62</c:v>
                </c:pt>
                <c:pt idx="702">
                  <c:v>60</c:v>
                </c:pt>
                <c:pt idx="703">
                  <c:v>58</c:v>
                </c:pt>
                <c:pt idx="704">
                  <c:v>61</c:v>
                </c:pt>
                <c:pt idx="705">
                  <c:v>61</c:v>
                </c:pt>
                <c:pt idx="706">
                  <c:v>23</c:v>
                </c:pt>
                <c:pt idx="707">
                  <c:v>61</c:v>
                </c:pt>
                <c:pt idx="708">
                  <c:v>61</c:v>
                </c:pt>
                <c:pt idx="709">
                  <c:v>60</c:v>
                </c:pt>
                <c:pt idx="710">
                  <c:v>57</c:v>
                </c:pt>
                <c:pt idx="711">
                  <c:v>60</c:v>
                </c:pt>
                <c:pt idx="712">
                  <c:v>60</c:v>
                </c:pt>
                <c:pt idx="713">
                  <c:v>62</c:v>
                </c:pt>
                <c:pt idx="714">
                  <c:v>63</c:v>
                </c:pt>
                <c:pt idx="715">
                  <c:v>63</c:v>
                </c:pt>
                <c:pt idx="716">
                  <c:v>63</c:v>
                </c:pt>
                <c:pt idx="717">
                  <c:v>61</c:v>
                </c:pt>
                <c:pt idx="718">
                  <c:v>56</c:v>
                </c:pt>
                <c:pt idx="719">
                  <c:v>62</c:v>
                </c:pt>
                <c:pt idx="720">
                  <c:v>62</c:v>
                </c:pt>
                <c:pt idx="721">
                  <c:v>62</c:v>
                </c:pt>
                <c:pt idx="722">
                  <c:v>62</c:v>
                </c:pt>
                <c:pt idx="723">
                  <c:v>62</c:v>
                </c:pt>
                <c:pt idx="724">
                  <c:v>62</c:v>
                </c:pt>
                <c:pt idx="725">
                  <c:v>61</c:v>
                </c:pt>
                <c:pt idx="726">
                  <c:v>61</c:v>
                </c:pt>
                <c:pt idx="727">
                  <c:v>63</c:v>
                </c:pt>
                <c:pt idx="728">
                  <c:v>64</c:v>
                </c:pt>
                <c:pt idx="729">
                  <c:v>64</c:v>
                </c:pt>
                <c:pt idx="730">
                  <c:v>62</c:v>
                </c:pt>
                <c:pt idx="731">
                  <c:v>63</c:v>
                </c:pt>
                <c:pt idx="732">
                  <c:v>63</c:v>
                </c:pt>
                <c:pt idx="733">
                  <c:v>60</c:v>
                </c:pt>
                <c:pt idx="734">
                  <c:v>62</c:v>
                </c:pt>
                <c:pt idx="735">
                  <c:v>63</c:v>
                </c:pt>
                <c:pt idx="736">
                  <c:v>63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62</c:v>
                </c:pt>
                <c:pt idx="741">
                  <c:v>61</c:v>
                </c:pt>
                <c:pt idx="742">
                  <c:v>18</c:v>
                </c:pt>
                <c:pt idx="743">
                  <c:v>64</c:v>
                </c:pt>
                <c:pt idx="744">
                  <c:v>61</c:v>
                </c:pt>
                <c:pt idx="745">
                  <c:v>63</c:v>
                </c:pt>
                <c:pt idx="746">
                  <c:v>64</c:v>
                </c:pt>
                <c:pt idx="747">
                  <c:v>64</c:v>
                </c:pt>
                <c:pt idx="748">
                  <c:v>34</c:v>
                </c:pt>
                <c:pt idx="749">
                  <c:v>59</c:v>
                </c:pt>
                <c:pt idx="750">
                  <c:v>57</c:v>
                </c:pt>
                <c:pt idx="751">
                  <c:v>64</c:v>
                </c:pt>
                <c:pt idx="752">
                  <c:v>64</c:v>
                </c:pt>
                <c:pt idx="753">
                  <c:v>64</c:v>
                </c:pt>
                <c:pt idx="754">
                  <c:v>63</c:v>
                </c:pt>
                <c:pt idx="755">
                  <c:v>63</c:v>
                </c:pt>
                <c:pt idx="756">
                  <c:v>43</c:v>
                </c:pt>
                <c:pt idx="757">
                  <c:v>59</c:v>
                </c:pt>
                <c:pt idx="758">
                  <c:v>64</c:v>
                </c:pt>
                <c:pt idx="759">
                  <c:v>20</c:v>
                </c:pt>
                <c:pt idx="760">
                  <c:v>64</c:v>
                </c:pt>
                <c:pt idx="761">
                  <c:v>64</c:v>
                </c:pt>
                <c:pt idx="762">
                  <c:v>62</c:v>
                </c:pt>
                <c:pt idx="763">
                  <c:v>63</c:v>
                </c:pt>
                <c:pt idx="764">
                  <c:v>63</c:v>
                </c:pt>
                <c:pt idx="765">
                  <c:v>62</c:v>
                </c:pt>
                <c:pt idx="766">
                  <c:v>18</c:v>
                </c:pt>
                <c:pt idx="767">
                  <c:v>63</c:v>
                </c:pt>
                <c:pt idx="768">
                  <c:v>62</c:v>
                </c:pt>
                <c:pt idx="769">
                  <c:v>38</c:v>
                </c:pt>
                <c:pt idx="770">
                  <c:v>40</c:v>
                </c:pt>
                <c:pt idx="771">
                  <c:v>64</c:v>
                </c:pt>
                <c:pt idx="772">
                  <c:v>64</c:v>
                </c:pt>
                <c:pt idx="773">
                  <c:v>20</c:v>
                </c:pt>
                <c:pt idx="774">
                  <c:v>19</c:v>
                </c:pt>
                <c:pt idx="775">
                  <c:v>19</c:v>
                </c:pt>
                <c:pt idx="776">
                  <c:v>64</c:v>
                </c:pt>
                <c:pt idx="777">
                  <c:v>27</c:v>
                </c:pt>
                <c:pt idx="778">
                  <c:v>21</c:v>
                </c:pt>
                <c:pt idx="779">
                  <c:v>27</c:v>
                </c:pt>
                <c:pt idx="780">
                  <c:v>19</c:v>
                </c:pt>
                <c:pt idx="781">
                  <c:v>26</c:v>
                </c:pt>
                <c:pt idx="782">
                  <c:v>19</c:v>
                </c:pt>
                <c:pt idx="783">
                  <c:v>20</c:v>
                </c:pt>
                <c:pt idx="784">
                  <c:v>24</c:v>
                </c:pt>
                <c:pt idx="785">
                  <c:v>18</c:v>
                </c:pt>
                <c:pt idx="786">
                  <c:v>40</c:v>
                </c:pt>
                <c:pt idx="787">
                  <c:v>19</c:v>
                </c:pt>
                <c:pt idx="788">
                  <c:v>19</c:v>
                </c:pt>
                <c:pt idx="789">
                  <c:v>20</c:v>
                </c:pt>
                <c:pt idx="790">
                  <c:v>28</c:v>
                </c:pt>
                <c:pt idx="791">
                  <c:v>19</c:v>
                </c:pt>
                <c:pt idx="792">
                  <c:v>25</c:v>
                </c:pt>
                <c:pt idx="793">
                  <c:v>45</c:v>
                </c:pt>
                <c:pt idx="794">
                  <c:v>21</c:v>
                </c:pt>
                <c:pt idx="795">
                  <c:v>23</c:v>
                </c:pt>
                <c:pt idx="796">
                  <c:v>29</c:v>
                </c:pt>
                <c:pt idx="797">
                  <c:v>25</c:v>
                </c:pt>
                <c:pt idx="798">
                  <c:v>18</c:v>
                </c:pt>
                <c:pt idx="799">
                  <c:v>27</c:v>
                </c:pt>
                <c:pt idx="800">
                  <c:v>27</c:v>
                </c:pt>
                <c:pt idx="801">
                  <c:v>23</c:v>
                </c:pt>
                <c:pt idx="802">
                  <c:v>24</c:v>
                </c:pt>
                <c:pt idx="803">
                  <c:v>27</c:v>
                </c:pt>
                <c:pt idx="804">
                  <c:v>43</c:v>
                </c:pt>
                <c:pt idx="805">
                  <c:v>19</c:v>
                </c:pt>
                <c:pt idx="806">
                  <c:v>27</c:v>
                </c:pt>
                <c:pt idx="807">
                  <c:v>24</c:v>
                </c:pt>
                <c:pt idx="808">
                  <c:v>30</c:v>
                </c:pt>
                <c:pt idx="809">
                  <c:v>34</c:v>
                </c:pt>
                <c:pt idx="810">
                  <c:v>33</c:v>
                </c:pt>
                <c:pt idx="811">
                  <c:v>29</c:v>
                </c:pt>
                <c:pt idx="812">
                  <c:v>43</c:v>
                </c:pt>
                <c:pt idx="813">
                  <c:v>31</c:v>
                </c:pt>
                <c:pt idx="814">
                  <c:v>37</c:v>
                </c:pt>
                <c:pt idx="815">
                  <c:v>31</c:v>
                </c:pt>
                <c:pt idx="816">
                  <c:v>29</c:v>
                </c:pt>
                <c:pt idx="817">
                  <c:v>40</c:v>
                </c:pt>
                <c:pt idx="818">
                  <c:v>35</c:v>
                </c:pt>
                <c:pt idx="819">
                  <c:v>30</c:v>
                </c:pt>
                <c:pt idx="820">
                  <c:v>37</c:v>
                </c:pt>
                <c:pt idx="821">
                  <c:v>28</c:v>
                </c:pt>
                <c:pt idx="822">
                  <c:v>32</c:v>
                </c:pt>
                <c:pt idx="823">
                  <c:v>50</c:v>
                </c:pt>
                <c:pt idx="824">
                  <c:v>25</c:v>
                </c:pt>
                <c:pt idx="825">
                  <c:v>42</c:v>
                </c:pt>
                <c:pt idx="826">
                  <c:v>34</c:v>
                </c:pt>
                <c:pt idx="827">
                  <c:v>39</c:v>
                </c:pt>
                <c:pt idx="828">
                  <c:v>28</c:v>
                </c:pt>
                <c:pt idx="829">
                  <c:v>35</c:v>
                </c:pt>
                <c:pt idx="830">
                  <c:v>29</c:v>
                </c:pt>
                <c:pt idx="831">
                  <c:v>37</c:v>
                </c:pt>
                <c:pt idx="832">
                  <c:v>37</c:v>
                </c:pt>
                <c:pt idx="833">
                  <c:v>55</c:v>
                </c:pt>
                <c:pt idx="834">
                  <c:v>57</c:v>
                </c:pt>
                <c:pt idx="835">
                  <c:v>30</c:v>
                </c:pt>
                <c:pt idx="836">
                  <c:v>36</c:v>
                </c:pt>
                <c:pt idx="837">
                  <c:v>55</c:v>
                </c:pt>
                <c:pt idx="838">
                  <c:v>47</c:v>
                </c:pt>
                <c:pt idx="839">
                  <c:v>35</c:v>
                </c:pt>
                <c:pt idx="840">
                  <c:v>39</c:v>
                </c:pt>
                <c:pt idx="841">
                  <c:v>45</c:v>
                </c:pt>
                <c:pt idx="842">
                  <c:v>48</c:v>
                </c:pt>
                <c:pt idx="843">
                  <c:v>48</c:v>
                </c:pt>
                <c:pt idx="844">
                  <c:v>18</c:v>
                </c:pt>
                <c:pt idx="845">
                  <c:v>32</c:v>
                </c:pt>
                <c:pt idx="846">
                  <c:v>43</c:v>
                </c:pt>
                <c:pt idx="847">
                  <c:v>43</c:v>
                </c:pt>
                <c:pt idx="848">
                  <c:v>59</c:v>
                </c:pt>
                <c:pt idx="849">
                  <c:v>47</c:v>
                </c:pt>
                <c:pt idx="850">
                  <c:v>42</c:v>
                </c:pt>
                <c:pt idx="851">
                  <c:v>56</c:v>
                </c:pt>
                <c:pt idx="852">
                  <c:v>39</c:v>
                </c:pt>
                <c:pt idx="853">
                  <c:v>43</c:v>
                </c:pt>
                <c:pt idx="854">
                  <c:v>19</c:v>
                </c:pt>
                <c:pt idx="855">
                  <c:v>52</c:v>
                </c:pt>
                <c:pt idx="856">
                  <c:v>47</c:v>
                </c:pt>
                <c:pt idx="857">
                  <c:v>19</c:v>
                </c:pt>
                <c:pt idx="858">
                  <c:v>53</c:v>
                </c:pt>
                <c:pt idx="859">
                  <c:v>49</c:v>
                </c:pt>
                <c:pt idx="860">
                  <c:v>47</c:v>
                </c:pt>
                <c:pt idx="861">
                  <c:v>39</c:v>
                </c:pt>
                <c:pt idx="862">
                  <c:v>48</c:v>
                </c:pt>
                <c:pt idx="863">
                  <c:v>49</c:v>
                </c:pt>
                <c:pt idx="864">
                  <c:v>19</c:v>
                </c:pt>
                <c:pt idx="865">
                  <c:v>48</c:v>
                </c:pt>
                <c:pt idx="866">
                  <c:v>58</c:v>
                </c:pt>
                <c:pt idx="867">
                  <c:v>52</c:v>
                </c:pt>
                <c:pt idx="868">
                  <c:v>61</c:v>
                </c:pt>
                <c:pt idx="869">
                  <c:v>50</c:v>
                </c:pt>
                <c:pt idx="870">
                  <c:v>47</c:v>
                </c:pt>
                <c:pt idx="871">
                  <c:v>46</c:v>
                </c:pt>
                <c:pt idx="872">
                  <c:v>52</c:v>
                </c:pt>
                <c:pt idx="873">
                  <c:v>26</c:v>
                </c:pt>
                <c:pt idx="874">
                  <c:v>52</c:v>
                </c:pt>
                <c:pt idx="875">
                  <c:v>53</c:v>
                </c:pt>
                <c:pt idx="876">
                  <c:v>35</c:v>
                </c:pt>
                <c:pt idx="877">
                  <c:v>47</c:v>
                </c:pt>
                <c:pt idx="878">
                  <c:v>24</c:v>
                </c:pt>
                <c:pt idx="879">
                  <c:v>47</c:v>
                </c:pt>
                <c:pt idx="880">
                  <c:v>50</c:v>
                </c:pt>
                <c:pt idx="881">
                  <c:v>54</c:v>
                </c:pt>
                <c:pt idx="882">
                  <c:v>54</c:v>
                </c:pt>
                <c:pt idx="883">
                  <c:v>50</c:v>
                </c:pt>
                <c:pt idx="884">
                  <c:v>52</c:v>
                </c:pt>
                <c:pt idx="885">
                  <c:v>21</c:v>
                </c:pt>
                <c:pt idx="886">
                  <c:v>56</c:v>
                </c:pt>
                <c:pt idx="887">
                  <c:v>49</c:v>
                </c:pt>
                <c:pt idx="888">
                  <c:v>48</c:v>
                </c:pt>
                <c:pt idx="889">
                  <c:v>52</c:v>
                </c:pt>
                <c:pt idx="890">
                  <c:v>62</c:v>
                </c:pt>
                <c:pt idx="891">
                  <c:v>57</c:v>
                </c:pt>
                <c:pt idx="892">
                  <c:v>54</c:v>
                </c:pt>
                <c:pt idx="893">
                  <c:v>53</c:v>
                </c:pt>
                <c:pt idx="894">
                  <c:v>57</c:v>
                </c:pt>
                <c:pt idx="895">
                  <c:v>20</c:v>
                </c:pt>
                <c:pt idx="896">
                  <c:v>62</c:v>
                </c:pt>
                <c:pt idx="897">
                  <c:v>61</c:v>
                </c:pt>
                <c:pt idx="898">
                  <c:v>62</c:v>
                </c:pt>
                <c:pt idx="899">
                  <c:v>59</c:v>
                </c:pt>
                <c:pt idx="900">
                  <c:v>45</c:v>
                </c:pt>
                <c:pt idx="901">
                  <c:v>48</c:v>
                </c:pt>
                <c:pt idx="902">
                  <c:v>40</c:v>
                </c:pt>
                <c:pt idx="903">
                  <c:v>61</c:v>
                </c:pt>
                <c:pt idx="904">
                  <c:v>60</c:v>
                </c:pt>
                <c:pt idx="905">
                  <c:v>63</c:v>
                </c:pt>
                <c:pt idx="906">
                  <c:v>61</c:v>
                </c:pt>
                <c:pt idx="907">
                  <c:v>53</c:v>
                </c:pt>
                <c:pt idx="908">
                  <c:v>64</c:v>
                </c:pt>
                <c:pt idx="909">
                  <c:v>63</c:v>
                </c:pt>
                <c:pt idx="910">
                  <c:v>55</c:v>
                </c:pt>
                <c:pt idx="911">
                  <c:v>64</c:v>
                </c:pt>
                <c:pt idx="912">
                  <c:v>59</c:v>
                </c:pt>
                <c:pt idx="913">
                  <c:v>60</c:v>
                </c:pt>
                <c:pt idx="914">
                  <c:v>50</c:v>
                </c:pt>
                <c:pt idx="915">
                  <c:v>61</c:v>
                </c:pt>
                <c:pt idx="916">
                  <c:v>62</c:v>
                </c:pt>
                <c:pt idx="917">
                  <c:v>44</c:v>
                </c:pt>
                <c:pt idx="918">
                  <c:v>19</c:v>
                </c:pt>
                <c:pt idx="919">
                  <c:v>32</c:v>
                </c:pt>
                <c:pt idx="920">
                  <c:v>42</c:v>
                </c:pt>
                <c:pt idx="921">
                  <c:v>19</c:v>
                </c:pt>
                <c:pt idx="922">
                  <c:v>52</c:v>
                </c:pt>
                <c:pt idx="923">
                  <c:v>20</c:v>
                </c:pt>
                <c:pt idx="924">
                  <c:v>18</c:v>
                </c:pt>
                <c:pt idx="925">
                  <c:v>19</c:v>
                </c:pt>
                <c:pt idx="926">
                  <c:v>25</c:v>
                </c:pt>
                <c:pt idx="927">
                  <c:v>22</c:v>
                </c:pt>
                <c:pt idx="928">
                  <c:v>23</c:v>
                </c:pt>
                <c:pt idx="929">
                  <c:v>24</c:v>
                </c:pt>
                <c:pt idx="930">
                  <c:v>18</c:v>
                </c:pt>
                <c:pt idx="931">
                  <c:v>19</c:v>
                </c:pt>
                <c:pt idx="932">
                  <c:v>24</c:v>
                </c:pt>
                <c:pt idx="933">
                  <c:v>18</c:v>
                </c:pt>
                <c:pt idx="934">
                  <c:v>28</c:v>
                </c:pt>
                <c:pt idx="935">
                  <c:v>27</c:v>
                </c:pt>
                <c:pt idx="936">
                  <c:v>19</c:v>
                </c:pt>
                <c:pt idx="937">
                  <c:v>27</c:v>
                </c:pt>
                <c:pt idx="938">
                  <c:v>24</c:v>
                </c:pt>
                <c:pt idx="939">
                  <c:v>55</c:v>
                </c:pt>
                <c:pt idx="940">
                  <c:v>34</c:v>
                </c:pt>
                <c:pt idx="941">
                  <c:v>22</c:v>
                </c:pt>
                <c:pt idx="942">
                  <c:v>22</c:v>
                </c:pt>
                <c:pt idx="943">
                  <c:v>23</c:v>
                </c:pt>
                <c:pt idx="944">
                  <c:v>26</c:v>
                </c:pt>
                <c:pt idx="945">
                  <c:v>25</c:v>
                </c:pt>
                <c:pt idx="946">
                  <c:v>18</c:v>
                </c:pt>
                <c:pt idx="947">
                  <c:v>23</c:v>
                </c:pt>
                <c:pt idx="948">
                  <c:v>29</c:v>
                </c:pt>
                <c:pt idx="949">
                  <c:v>19</c:v>
                </c:pt>
                <c:pt idx="950">
                  <c:v>18</c:v>
                </c:pt>
                <c:pt idx="951">
                  <c:v>19</c:v>
                </c:pt>
                <c:pt idx="952">
                  <c:v>61</c:v>
                </c:pt>
                <c:pt idx="953">
                  <c:v>30</c:v>
                </c:pt>
                <c:pt idx="954">
                  <c:v>19</c:v>
                </c:pt>
                <c:pt idx="955">
                  <c:v>59</c:v>
                </c:pt>
                <c:pt idx="956">
                  <c:v>30</c:v>
                </c:pt>
                <c:pt idx="957">
                  <c:v>33</c:v>
                </c:pt>
                <c:pt idx="958">
                  <c:v>27</c:v>
                </c:pt>
                <c:pt idx="959">
                  <c:v>22</c:v>
                </c:pt>
                <c:pt idx="960">
                  <c:v>37</c:v>
                </c:pt>
                <c:pt idx="961">
                  <c:v>20</c:v>
                </c:pt>
                <c:pt idx="962">
                  <c:v>22</c:v>
                </c:pt>
                <c:pt idx="963">
                  <c:v>32</c:v>
                </c:pt>
                <c:pt idx="964">
                  <c:v>34</c:v>
                </c:pt>
                <c:pt idx="965">
                  <c:v>43</c:v>
                </c:pt>
                <c:pt idx="966">
                  <c:v>24</c:v>
                </c:pt>
                <c:pt idx="967">
                  <c:v>42</c:v>
                </c:pt>
                <c:pt idx="968">
                  <c:v>33</c:v>
                </c:pt>
                <c:pt idx="969">
                  <c:v>20</c:v>
                </c:pt>
                <c:pt idx="970">
                  <c:v>36</c:v>
                </c:pt>
                <c:pt idx="971">
                  <c:v>36</c:v>
                </c:pt>
                <c:pt idx="972">
                  <c:v>31</c:v>
                </c:pt>
                <c:pt idx="973">
                  <c:v>31</c:v>
                </c:pt>
                <c:pt idx="974">
                  <c:v>18</c:v>
                </c:pt>
                <c:pt idx="975">
                  <c:v>44</c:v>
                </c:pt>
                <c:pt idx="976">
                  <c:v>37</c:v>
                </c:pt>
                <c:pt idx="977">
                  <c:v>40</c:v>
                </c:pt>
                <c:pt idx="978">
                  <c:v>30</c:v>
                </c:pt>
                <c:pt idx="979">
                  <c:v>44</c:v>
                </c:pt>
                <c:pt idx="980">
                  <c:v>41</c:v>
                </c:pt>
                <c:pt idx="981">
                  <c:v>27</c:v>
                </c:pt>
                <c:pt idx="982">
                  <c:v>19</c:v>
                </c:pt>
                <c:pt idx="983">
                  <c:v>45</c:v>
                </c:pt>
                <c:pt idx="984">
                  <c:v>49</c:v>
                </c:pt>
                <c:pt idx="985">
                  <c:v>35</c:v>
                </c:pt>
                <c:pt idx="986">
                  <c:v>37</c:v>
                </c:pt>
                <c:pt idx="987">
                  <c:v>37</c:v>
                </c:pt>
                <c:pt idx="988">
                  <c:v>35</c:v>
                </c:pt>
                <c:pt idx="989">
                  <c:v>40</c:v>
                </c:pt>
                <c:pt idx="990">
                  <c:v>39</c:v>
                </c:pt>
                <c:pt idx="991">
                  <c:v>37</c:v>
                </c:pt>
                <c:pt idx="992">
                  <c:v>41</c:v>
                </c:pt>
                <c:pt idx="993">
                  <c:v>37</c:v>
                </c:pt>
                <c:pt idx="994">
                  <c:v>46</c:v>
                </c:pt>
                <c:pt idx="995">
                  <c:v>23</c:v>
                </c:pt>
                <c:pt idx="996">
                  <c:v>30</c:v>
                </c:pt>
                <c:pt idx="997">
                  <c:v>43</c:v>
                </c:pt>
                <c:pt idx="998">
                  <c:v>48</c:v>
                </c:pt>
                <c:pt idx="999">
                  <c:v>43</c:v>
                </c:pt>
                <c:pt idx="1000">
                  <c:v>50</c:v>
                </c:pt>
                <c:pt idx="1001">
                  <c:v>46</c:v>
                </c:pt>
                <c:pt idx="1002">
                  <c:v>47</c:v>
                </c:pt>
                <c:pt idx="1003">
                  <c:v>50</c:v>
                </c:pt>
                <c:pt idx="1004">
                  <c:v>38</c:v>
                </c:pt>
                <c:pt idx="1005">
                  <c:v>54</c:v>
                </c:pt>
                <c:pt idx="1006">
                  <c:v>46</c:v>
                </c:pt>
                <c:pt idx="1007">
                  <c:v>25</c:v>
                </c:pt>
                <c:pt idx="1008">
                  <c:v>43</c:v>
                </c:pt>
                <c:pt idx="1009">
                  <c:v>47</c:v>
                </c:pt>
                <c:pt idx="1010">
                  <c:v>55</c:v>
                </c:pt>
                <c:pt idx="1011">
                  <c:v>43</c:v>
                </c:pt>
                <c:pt idx="1012">
                  <c:v>45</c:v>
                </c:pt>
                <c:pt idx="1013">
                  <c:v>50</c:v>
                </c:pt>
                <c:pt idx="1014">
                  <c:v>47</c:v>
                </c:pt>
                <c:pt idx="1015">
                  <c:v>44</c:v>
                </c:pt>
                <c:pt idx="1016">
                  <c:v>53</c:v>
                </c:pt>
                <c:pt idx="1017">
                  <c:v>57</c:v>
                </c:pt>
                <c:pt idx="1018">
                  <c:v>56</c:v>
                </c:pt>
                <c:pt idx="1019">
                  <c:v>42</c:v>
                </c:pt>
                <c:pt idx="1020">
                  <c:v>56</c:v>
                </c:pt>
                <c:pt idx="1021">
                  <c:v>34</c:v>
                </c:pt>
                <c:pt idx="1022">
                  <c:v>47</c:v>
                </c:pt>
                <c:pt idx="1023">
                  <c:v>54</c:v>
                </c:pt>
                <c:pt idx="1024">
                  <c:v>51</c:v>
                </c:pt>
                <c:pt idx="1025">
                  <c:v>55</c:v>
                </c:pt>
                <c:pt idx="1026">
                  <c:v>22</c:v>
                </c:pt>
                <c:pt idx="1027">
                  <c:v>29</c:v>
                </c:pt>
                <c:pt idx="1028">
                  <c:v>51</c:v>
                </c:pt>
                <c:pt idx="1029">
                  <c:v>60</c:v>
                </c:pt>
                <c:pt idx="1030">
                  <c:v>48</c:v>
                </c:pt>
                <c:pt idx="1031">
                  <c:v>62</c:v>
                </c:pt>
                <c:pt idx="1032">
                  <c:v>43</c:v>
                </c:pt>
                <c:pt idx="1033">
                  <c:v>37</c:v>
                </c:pt>
                <c:pt idx="1034">
                  <c:v>60</c:v>
                </c:pt>
                <c:pt idx="1035">
                  <c:v>46</c:v>
                </c:pt>
                <c:pt idx="1036">
                  <c:v>44</c:v>
                </c:pt>
                <c:pt idx="1037">
                  <c:v>51</c:v>
                </c:pt>
                <c:pt idx="1038">
                  <c:v>61</c:v>
                </c:pt>
                <c:pt idx="1039">
                  <c:v>53</c:v>
                </c:pt>
                <c:pt idx="1040">
                  <c:v>62</c:v>
                </c:pt>
                <c:pt idx="1041">
                  <c:v>64</c:v>
                </c:pt>
                <c:pt idx="1042">
                  <c:v>63</c:v>
                </c:pt>
                <c:pt idx="1043">
                  <c:v>52</c:v>
                </c:pt>
                <c:pt idx="1044">
                  <c:v>64</c:v>
                </c:pt>
                <c:pt idx="1045">
                  <c:v>63</c:v>
                </c:pt>
                <c:pt idx="1046">
                  <c:v>61</c:v>
                </c:pt>
                <c:pt idx="1047">
                  <c:v>51</c:v>
                </c:pt>
                <c:pt idx="1048">
                  <c:v>58</c:v>
                </c:pt>
                <c:pt idx="1049">
                  <c:v>59</c:v>
                </c:pt>
                <c:pt idx="1050">
                  <c:v>64</c:v>
                </c:pt>
                <c:pt idx="1051">
                  <c:v>60</c:v>
                </c:pt>
                <c:pt idx="1052">
                  <c:v>61</c:v>
                </c:pt>
                <c:pt idx="1053">
                  <c:v>54</c:v>
                </c:pt>
                <c:pt idx="1054">
                  <c:v>60</c:v>
                </c:pt>
                <c:pt idx="1055">
                  <c:v>57</c:v>
                </c:pt>
                <c:pt idx="1056">
                  <c:v>44</c:v>
                </c:pt>
                <c:pt idx="1057">
                  <c:v>59</c:v>
                </c:pt>
                <c:pt idx="1058">
                  <c:v>64</c:v>
                </c:pt>
                <c:pt idx="1059">
                  <c:v>28</c:v>
                </c:pt>
                <c:pt idx="1060">
                  <c:v>60</c:v>
                </c:pt>
                <c:pt idx="1061">
                  <c:v>33</c:v>
                </c:pt>
                <c:pt idx="1062">
                  <c:v>31</c:v>
                </c:pt>
                <c:pt idx="1063">
                  <c:v>52</c:v>
                </c:pt>
                <c:pt idx="1064">
                  <c:v>45</c:v>
                </c:pt>
                <c:pt idx="1065">
                  <c:v>54</c:v>
                </c:pt>
              </c:numCache>
            </c:numRef>
          </c:xVal>
          <c:yVal>
            <c:numRef>
              <c:f>'analysis-BMI over'!$B$2:$B$1067</c:f>
              <c:numCache>
                <c:formatCode>0.0</c:formatCode>
                <c:ptCount val="1066"/>
                <c:pt idx="0">
                  <c:v>30.14</c:v>
                </c:pt>
                <c:pt idx="1">
                  <c:v>33.33</c:v>
                </c:pt>
                <c:pt idx="2">
                  <c:v>33.659999999999997</c:v>
                </c:pt>
                <c:pt idx="3">
                  <c:v>33.344999999999999</c:v>
                </c:pt>
                <c:pt idx="4">
                  <c:v>26.695</c:v>
                </c:pt>
                <c:pt idx="5">
                  <c:v>37.29</c:v>
                </c:pt>
                <c:pt idx="6">
                  <c:v>41.14</c:v>
                </c:pt>
                <c:pt idx="7">
                  <c:v>43.01</c:v>
                </c:pt>
                <c:pt idx="8">
                  <c:v>53.13</c:v>
                </c:pt>
                <c:pt idx="9">
                  <c:v>27.6</c:v>
                </c:pt>
                <c:pt idx="10">
                  <c:v>28.7</c:v>
                </c:pt>
                <c:pt idx="11">
                  <c:v>30.4</c:v>
                </c:pt>
                <c:pt idx="12">
                  <c:v>33.155000000000001</c:v>
                </c:pt>
                <c:pt idx="13">
                  <c:v>34.4</c:v>
                </c:pt>
                <c:pt idx="14">
                  <c:v>35.4</c:v>
                </c:pt>
                <c:pt idx="15">
                  <c:v>33.33</c:v>
                </c:pt>
                <c:pt idx="16">
                  <c:v>31.1</c:v>
                </c:pt>
                <c:pt idx="17">
                  <c:v>36.384999999999998</c:v>
                </c:pt>
                <c:pt idx="18">
                  <c:v>36.85</c:v>
                </c:pt>
                <c:pt idx="19">
                  <c:v>31.13</c:v>
                </c:pt>
                <c:pt idx="20">
                  <c:v>31.35</c:v>
                </c:pt>
                <c:pt idx="21">
                  <c:v>36.85</c:v>
                </c:pt>
                <c:pt idx="22">
                  <c:v>38.17</c:v>
                </c:pt>
                <c:pt idx="23">
                  <c:v>25.175000000000001</c:v>
                </c:pt>
                <c:pt idx="24">
                  <c:v>31.635000000000002</c:v>
                </c:pt>
                <c:pt idx="25">
                  <c:v>39.159999999999997</c:v>
                </c:pt>
                <c:pt idx="26">
                  <c:v>39.82</c:v>
                </c:pt>
                <c:pt idx="27">
                  <c:v>40.26</c:v>
                </c:pt>
                <c:pt idx="28">
                  <c:v>27.835000000000001</c:v>
                </c:pt>
                <c:pt idx="29">
                  <c:v>28.975000000000001</c:v>
                </c:pt>
                <c:pt idx="30">
                  <c:v>30.59</c:v>
                </c:pt>
                <c:pt idx="31">
                  <c:v>35.53</c:v>
                </c:pt>
                <c:pt idx="32">
                  <c:v>26.84</c:v>
                </c:pt>
                <c:pt idx="33">
                  <c:v>33.770000000000003</c:v>
                </c:pt>
                <c:pt idx="34">
                  <c:v>39.5</c:v>
                </c:pt>
                <c:pt idx="35">
                  <c:v>27.645</c:v>
                </c:pt>
                <c:pt idx="36">
                  <c:v>28.594999999999999</c:v>
                </c:pt>
                <c:pt idx="37">
                  <c:v>25.46</c:v>
                </c:pt>
                <c:pt idx="38">
                  <c:v>26.125</c:v>
                </c:pt>
                <c:pt idx="39">
                  <c:v>28.5</c:v>
                </c:pt>
                <c:pt idx="40">
                  <c:v>26.125</c:v>
                </c:pt>
                <c:pt idx="41">
                  <c:v>30.03</c:v>
                </c:pt>
                <c:pt idx="42">
                  <c:v>33.770000000000003</c:v>
                </c:pt>
                <c:pt idx="43">
                  <c:v>35.200000000000003</c:v>
                </c:pt>
                <c:pt idx="44">
                  <c:v>26.315000000000001</c:v>
                </c:pt>
                <c:pt idx="45">
                  <c:v>29.355</c:v>
                </c:pt>
                <c:pt idx="46">
                  <c:v>29.8</c:v>
                </c:pt>
                <c:pt idx="47">
                  <c:v>32.9</c:v>
                </c:pt>
                <c:pt idx="48">
                  <c:v>40.5</c:v>
                </c:pt>
                <c:pt idx="49">
                  <c:v>29.734999999999999</c:v>
                </c:pt>
                <c:pt idx="50">
                  <c:v>26.51</c:v>
                </c:pt>
                <c:pt idx="51">
                  <c:v>32.56</c:v>
                </c:pt>
                <c:pt idx="52">
                  <c:v>25.555</c:v>
                </c:pt>
                <c:pt idx="53">
                  <c:v>36.195</c:v>
                </c:pt>
                <c:pt idx="54">
                  <c:v>41.91</c:v>
                </c:pt>
                <c:pt idx="55">
                  <c:v>26.125</c:v>
                </c:pt>
                <c:pt idx="56">
                  <c:v>29.6</c:v>
                </c:pt>
                <c:pt idx="57">
                  <c:v>31.46</c:v>
                </c:pt>
                <c:pt idx="58">
                  <c:v>33</c:v>
                </c:pt>
                <c:pt idx="59">
                  <c:v>33.299999999999997</c:v>
                </c:pt>
                <c:pt idx="60">
                  <c:v>28.975000000000001</c:v>
                </c:pt>
                <c:pt idx="61">
                  <c:v>31.254999999999999</c:v>
                </c:pt>
                <c:pt idx="62">
                  <c:v>36.86</c:v>
                </c:pt>
                <c:pt idx="63">
                  <c:v>27.93</c:v>
                </c:pt>
                <c:pt idx="64">
                  <c:v>25.8</c:v>
                </c:pt>
                <c:pt idx="65">
                  <c:v>29.3</c:v>
                </c:pt>
                <c:pt idx="66">
                  <c:v>29.734999999999999</c:v>
                </c:pt>
                <c:pt idx="67">
                  <c:v>32.01</c:v>
                </c:pt>
                <c:pt idx="68">
                  <c:v>40.47</c:v>
                </c:pt>
                <c:pt idx="69">
                  <c:v>35.244999999999997</c:v>
                </c:pt>
                <c:pt idx="70">
                  <c:v>25.8</c:v>
                </c:pt>
                <c:pt idx="71">
                  <c:v>34.6</c:v>
                </c:pt>
                <c:pt idx="72">
                  <c:v>34.869999999999997</c:v>
                </c:pt>
                <c:pt idx="73">
                  <c:v>25.364999999999998</c:v>
                </c:pt>
                <c:pt idx="74">
                  <c:v>28.594999999999999</c:v>
                </c:pt>
                <c:pt idx="75">
                  <c:v>32.11</c:v>
                </c:pt>
                <c:pt idx="76">
                  <c:v>26.03</c:v>
                </c:pt>
                <c:pt idx="77">
                  <c:v>27.36</c:v>
                </c:pt>
                <c:pt idx="78">
                  <c:v>30.495000000000001</c:v>
                </c:pt>
                <c:pt idx="79">
                  <c:v>35.15</c:v>
                </c:pt>
                <c:pt idx="80">
                  <c:v>36.575000000000003</c:v>
                </c:pt>
                <c:pt idx="81">
                  <c:v>37.43</c:v>
                </c:pt>
                <c:pt idx="82">
                  <c:v>27.1</c:v>
                </c:pt>
                <c:pt idx="83">
                  <c:v>28.785</c:v>
                </c:pt>
                <c:pt idx="84">
                  <c:v>25.08</c:v>
                </c:pt>
                <c:pt idx="85">
                  <c:v>41.325000000000003</c:v>
                </c:pt>
                <c:pt idx="86">
                  <c:v>28.215</c:v>
                </c:pt>
                <c:pt idx="87">
                  <c:v>30.114999999999998</c:v>
                </c:pt>
                <c:pt idx="88">
                  <c:v>30.305</c:v>
                </c:pt>
                <c:pt idx="89">
                  <c:v>31.92</c:v>
                </c:pt>
                <c:pt idx="90">
                  <c:v>33.155000000000001</c:v>
                </c:pt>
                <c:pt idx="91">
                  <c:v>40.185000000000002</c:v>
                </c:pt>
                <c:pt idx="92">
                  <c:v>40.28</c:v>
                </c:pt>
                <c:pt idx="93">
                  <c:v>37.29</c:v>
                </c:pt>
                <c:pt idx="94">
                  <c:v>25.555</c:v>
                </c:pt>
                <c:pt idx="95">
                  <c:v>28.88</c:v>
                </c:pt>
                <c:pt idx="96">
                  <c:v>31.73</c:v>
                </c:pt>
                <c:pt idx="97">
                  <c:v>41.325000000000003</c:v>
                </c:pt>
                <c:pt idx="98">
                  <c:v>31.92</c:v>
                </c:pt>
                <c:pt idx="99">
                  <c:v>25.175000000000001</c:v>
                </c:pt>
                <c:pt idx="100">
                  <c:v>26.18</c:v>
                </c:pt>
                <c:pt idx="101">
                  <c:v>35.42</c:v>
                </c:pt>
                <c:pt idx="102">
                  <c:v>38.094999999999999</c:v>
                </c:pt>
                <c:pt idx="103">
                  <c:v>32.395000000000003</c:v>
                </c:pt>
                <c:pt idx="104">
                  <c:v>25.364999999999998</c:v>
                </c:pt>
                <c:pt idx="105">
                  <c:v>31.065000000000001</c:v>
                </c:pt>
                <c:pt idx="106">
                  <c:v>35.200000000000003</c:v>
                </c:pt>
                <c:pt idx="107">
                  <c:v>50.38</c:v>
                </c:pt>
                <c:pt idx="108">
                  <c:v>25.175000000000001</c:v>
                </c:pt>
                <c:pt idx="109">
                  <c:v>30.59</c:v>
                </c:pt>
                <c:pt idx="110">
                  <c:v>27.72</c:v>
                </c:pt>
                <c:pt idx="111">
                  <c:v>33.99</c:v>
                </c:pt>
                <c:pt idx="112">
                  <c:v>39.49</c:v>
                </c:pt>
                <c:pt idx="113">
                  <c:v>39.615000000000002</c:v>
                </c:pt>
                <c:pt idx="114">
                  <c:v>30.5</c:v>
                </c:pt>
                <c:pt idx="115">
                  <c:v>32.67</c:v>
                </c:pt>
                <c:pt idx="116">
                  <c:v>33.659999999999997</c:v>
                </c:pt>
                <c:pt idx="117">
                  <c:v>29.925000000000001</c:v>
                </c:pt>
                <c:pt idx="118">
                  <c:v>35.625</c:v>
                </c:pt>
                <c:pt idx="119">
                  <c:v>31.13</c:v>
                </c:pt>
                <c:pt idx="120">
                  <c:v>26.4</c:v>
                </c:pt>
                <c:pt idx="121">
                  <c:v>30.3</c:v>
                </c:pt>
                <c:pt idx="122">
                  <c:v>28.31</c:v>
                </c:pt>
                <c:pt idx="123">
                  <c:v>31.35</c:v>
                </c:pt>
                <c:pt idx="124">
                  <c:v>28.12</c:v>
                </c:pt>
                <c:pt idx="125">
                  <c:v>31.065000000000001</c:v>
                </c:pt>
                <c:pt idx="126">
                  <c:v>25.745000000000001</c:v>
                </c:pt>
                <c:pt idx="127">
                  <c:v>37.905000000000001</c:v>
                </c:pt>
                <c:pt idx="128">
                  <c:v>28.975000000000001</c:v>
                </c:pt>
                <c:pt idx="129">
                  <c:v>30.59</c:v>
                </c:pt>
                <c:pt idx="130">
                  <c:v>39.615000000000002</c:v>
                </c:pt>
                <c:pt idx="131">
                  <c:v>30.4</c:v>
                </c:pt>
                <c:pt idx="132">
                  <c:v>28.785</c:v>
                </c:pt>
                <c:pt idx="133">
                  <c:v>25.934999999999999</c:v>
                </c:pt>
                <c:pt idx="134">
                  <c:v>27.36</c:v>
                </c:pt>
                <c:pt idx="135">
                  <c:v>32.119999999999997</c:v>
                </c:pt>
                <c:pt idx="136">
                  <c:v>32.774999999999999</c:v>
                </c:pt>
                <c:pt idx="137">
                  <c:v>29.925000000000001</c:v>
                </c:pt>
                <c:pt idx="138">
                  <c:v>36.954999999999998</c:v>
                </c:pt>
                <c:pt idx="139">
                  <c:v>27.2</c:v>
                </c:pt>
                <c:pt idx="140">
                  <c:v>25.175000000000001</c:v>
                </c:pt>
                <c:pt idx="141">
                  <c:v>29.45</c:v>
                </c:pt>
                <c:pt idx="142">
                  <c:v>34.865000000000002</c:v>
                </c:pt>
                <c:pt idx="143">
                  <c:v>29.15</c:v>
                </c:pt>
                <c:pt idx="144">
                  <c:v>30</c:v>
                </c:pt>
                <c:pt idx="145">
                  <c:v>46.53</c:v>
                </c:pt>
                <c:pt idx="146">
                  <c:v>34.484999999999999</c:v>
                </c:pt>
                <c:pt idx="147">
                  <c:v>25.27</c:v>
                </c:pt>
                <c:pt idx="148">
                  <c:v>32.774999999999999</c:v>
                </c:pt>
                <c:pt idx="149">
                  <c:v>31.79</c:v>
                </c:pt>
                <c:pt idx="150">
                  <c:v>30.875</c:v>
                </c:pt>
                <c:pt idx="151">
                  <c:v>26.03</c:v>
                </c:pt>
                <c:pt idx="152">
                  <c:v>25.8</c:v>
                </c:pt>
                <c:pt idx="153">
                  <c:v>33.11</c:v>
                </c:pt>
                <c:pt idx="154">
                  <c:v>40.185000000000002</c:v>
                </c:pt>
                <c:pt idx="155">
                  <c:v>28.594999999999999</c:v>
                </c:pt>
                <c:pt idx="156">
                  <c:v>33.99</c:v>
                </c:pt>
                <c:pt idx="157">
                  <c:v>42.13</c:v>
                </c:pt>
                <c:pt idx="158">
                  <c:v>35.435000000000002</c:v>
                </c:pt>
                <c:pt idx="159">
                  <c:v>37.1</c:v>
                </c:pt>
                <c:pt idx="160">
                  <c:v>25.745000000000001</c:v>
                </c:pt>
                <c:pt idx="161">
                  <c:v>33.914999999999999</c:v>
                </c:pt>
                <c:pt idx="162">
                  <c:v>25.84</c:v>
                </c:pt>
                <c:pt idx="163">
                  <c:v>25.9</c:v>
                </c:pt>
                <c:pt idx="164">
                  <c:v>35.53</c:v>
                </c:pt>
                <c:pt idx="165">
                  <c:v>40.564999999999998</c:v>
                </c:pt>
                <c:pt idx="166">
                  <c:v>29.48</c:v>
                </c:pt>
                <c:pt idx="167">
                  <c:v>27.645</c:v>
                </c:pt>
                <c:pt idx="168">
                  <c:v>42.4</c:v>
                </c:pt>
                <c:pt idx="169">
                  <c:v>34.799999999999997</c:v>
                </c:pt>
                <c:pt idx="170">
                  <c:v>38.94</c:v>
                </c:pt>
                <c:pt idx="171">
                  <c:v>30.4</c:v>
                </c:pt>
                <c:pt idx="172">
                  <c:v>38.094999999999999</c:v>
                </c:pt>
                <c:pt idx="173">
                  <c:v>39.270000000000003</c:v>
                </c:pt>
                <c:pt idx="174">
                  <c:v>40.185000000000002</c:v>
                </c:pt>
                <c:pt idx="175">
                  <c:v>27.7</c:v>
                </c:pt>
                <c:pt idx="176">
                  <c:v>36.954999999999998</c:v>
                </c:pt>
                <c:pt idx="177">
                  <c:v>25.175000000000001</c:v>
                </c:pt>
                <c:pt idx="178">
                  <c:v>34.799999999999997</c:v>
                </c:pt>
                <c:pt idx="179">
                  <c:v>32.700000000000003</c:v>
                </c:pt>
                <c:pt idx="180">
                  <c:v>37.1</c:v>
                </c:pt>
                <c:pt idx="181">
                  <c:v>31.4</c:v>
                </c:pt>
                <c:pt idx="182">
                  <c:v>45.9</c:v>
                </c:pt>
                <c:pt idx="183">
                  <c:v>30.25</c:v>
                </c:pt>
                <c:pt idx="184">
                  <c:v>26.03</c:v>
                </c:pt>
                <c:pt idx="185">
                  <c:v>39.805</c:v>
                </c:pt>
                <c:pt idx="186">
                  <c:v>26.62</c:v>
                </c:pt>
                <c:pt idx="187">
                  <c:v>29.1</c:v>
                </c:pt>
                <c:pt idx="188">
                  <c:v>30.875</c:v>
                </c:pt>
                <c:pt idx="189">
                  <c:v>37.335000000000001</c:v>
                </c:pt>
                <c:pt idx="190">
                  <c:v>39.49</c:v>
                </c:pt>
                <c:pt idx="191">
                  <c:v>25.934999999999999</c:v>
                </c:pt>
                <c:pt idx="192">
                  <c:v>36.384999999999998</c:v>
                </c:pt>
                <c:pt idx="193">
                  <c:v>34.58</c:v>
                </c:pt>
                <c:pt idx="194">
                  <c:v>34.21</c:v>
                </c:pt>
                <c:pt idx="195">
                  <c:v>31.16</c:v>
                </c:pt>
                <c:pt idx="196">
                  <c:v>34.104999999999997</c:v>
                </c:pt>
                <c:pt idx="197">
                  <c:v>31.254999999999999</c:v>
                </c:pt>
                <c:pt idx="198">
                  <c:v>28.93</c:v>
                </c:pt>
                <c:pt idx="199">
                  <c:v>34.200000000000003</c:v>
                </c:pt>
                <c:pt idx="200">
                  <c:v>41.1</c:v>
                </c:pt>
                <c:pt idx="201">
                  <c:v>44.22</c:v>
                </c:pt>
                <c:pt idx="202">
                  <c:v>26.125</c:v>
                </c:pt>
                <c:pt idx="203">
                  <c:v>36.954999999999998</c:v>
                </c:pt>
                <c:pt idx="204">
                  <c:v>37.29</c:v>
                </c:pt>
                <c:pt idx="205">
                  <c:v>33.155000000000001</c:v>
                </c:pt>
                <c:pt idx="206">
                  <c:v>30.03</c:v>
                </c:pt>
                <c:pt idx="207">
                  <c:v>31.5</c:v>
                </c:pt>
                <c:pt idx="208">
                  <c:v>41.325000000000003</c:v>
                </c:pt>
                <c:pt idx="209">
                  <c:v>27.93</c:v>
                </c:pt>
                <c:pt idx="210">
                  <c:v>36.765000000000001</c:v>
                </c:pt>
                <c:pt idx="211">
                  <c:v>27.454999999999998</c:v>
                </c:pt>
                <c:pt idx="212">
                  <c:v>26.79</c:v>
                </c:pt>
                <c:pt idx="213">
                  <c:v>30.1</c:v>
                </c:pt>
                <c:pt idx="214">
                  <c:v>40.375</c:v>
                </c:pt>
                <c:pt idx="215">
                  <c:v>25.934999999999999</c:v>
                </c:pt>
                <c:pt idx="216">
                  <c:v>28.594999999999999</c:v>
                </c:pt>
                <c:pt idx="217">
                  <c:v>31.445</c:v>
                </c:pt>
                <c:pt idx="218">
                  <c:v>44.22</c:v>
                </c:pt>
                <c:pt idx="219">
                  <c:v>35.814999999999998</c:v>
                </c:pt>
                <c:pt idx="220">
                  <c:v>26.695</c:v>
                </c:pt>
                <c:pt idx="221">
                  <c:v>26.51</c:v>
                </c:pt>
                <c:pt idx="222">
                  <c:v>31.065000000000001</c:v>
                </c:pt>
                <c:pt idx="223">
                  <c:v>27.645</c:v>
                </c:pt>
                <c:pt idx="224">
                  <c:v>29.26</c:v>
                </c:pt>
                <c:pt idx="225">
                  <c:v>29.734999999999999</c:v>
                </c:pt>
                <c:pt idx="226">
                  <c:v>29.7</c:v>
                </c:pt>
                <c:pt idx="227">
                  <c:v>31.5</c:v>
                </c:pt>
                <c:pt idx="228">
                  <c:v>27.72</c:v>
                </c:pt>
                <c:pt idx="229">
                  <c:v>31.73</c:v>
                </c:pt>
                <c:pt idx="230">
                  <c:v>32.11</c:v>
                </c:pt>
                <c:pt idx="231">
                  <c:v>26.98</c:v>
                </c:pt>
                <c:pt idx="232">
                  <c:v>29.26</c:v>
                </c:pt>
                <c:pt idx="233">
                  <c:v>33.344999999999999</c:v>
                </c:pt>
                <c:pt idx="234">
                  <c:v>33</c:v>
                </c:pt>
                <c:pt idx="235">
                  <c:v>27.835000000000001</c:v>
                </c:pt>
                <c:pt idx="236">
                  <c:v>33.82</c:v>
                </c:pt>
                <c:pt idx="237">
                  <c:v>34.96</c:v>
                </c:pt>
                <c:pt idx="238">
                  <c:v>32.395000000000003</c:v>
                </c:pt>
                <c:pt idx="239">
                  <c:v>34.674999999999997</c:v>
                </c:pt>
                <c:pt idx="240">
                  <c:v>28.405000000000001</c:v>
                </c:pt>
                <c:pt idx="241">
                  <c:v>42.9</c:v>
                </c:pt>
                <c:pt idx="242">
                  <c:v>31.35</c:v>
                </c:pt>
                <c:pt idx="243">
                  <c:v>29.59</c:v>
                </c:pt>
                <c:pt idx="244">
                  <c:v>29.355</c:v>
                </c:pt>
                <c:pt idx="245">
                  <c:v>26.695</c:v>
                </c:pt>
                <c:pt idx="246">
                  <c:v>30.21</c:v>
                </c:pt>
                <c:pt idx="247">
                  <c:v>41.325000000000003</c:v>
                </c:pt>
                <c:pt idx="248">
                  <c:v>27.265000000000001</c:v>
                </c:pt>
                <c:pt idx="249">
                  <c:v>35.200000000000003</c:v>
                </c:pt>
                <c:pt idx="250">
                  <c:v>37.18</c:v>
                </c:pt>
                <c:pt idx="251">
                  <c:v>46.53</c:v>
                </c:pt>
                <c:pt idx="252">
                  <c:v>30.495000000000001</c:v>
                </c:pt>
                <c:pt idx="253">
                  <c:v>32.68</c:v>
                </c:pt>
                <c:pt idx="254">
                  <c:v>27.1</c:v>
                </c:pt>
                <c:pt idx="255">
                  <c:v>27.61</c:v>
                </c:pt>
                <c:pt idx="256">
                  <c:v>30.5</c:v>
                </c:pt>
                <c:pt idx="257">
                  <c:v>43.12</c:v>
                </c:pt>
                <c:pt idx="258">
                  <c:v>38.6</c:v>
                </c:pt>
                <c:pt idx="259">
                  <c:v>28.27</c:v>
                </c:pt>
                <c:pt idx="260">
                  <c:v>39.82</c:v>
                </c:pt>
                <c:pt idx="261">
                  <c:v>27.645</c:v>
                </c:pt>
                <c:pt idx="262">
                  <c:v>30.875</c:v>
                </c:pt>
                <c:pt idx="263">
                  <c:v>31.57</c:v>
                </c:pt>
                <c:pt idx="264">
                  <c:v>32.585000000000001</c:v>
                </c:pt>
                <c:pt idx="265">
                  <c:v>26.695</c:v>
                </c:pt>
                <c:pt idx="266">
                  <c:v>29.92</c:v>
                </c:pt>
                <c:pt idx="267">
                  <c:v>35.75</c:v>
                </c:pt>
                <c:pt idx="268">
                  <c:v>25.27</c:v>
                </c:pt>
                <c:pt idx="269">
                  <c:v>30.114999999999998</c:v>
                </c:pt>
                <c:pt idx="270">
                  <c:v>25.8</c:v>
                </c:pt>
                <c:pt idx="271">
                  <c:v>40.185000000000002</c:v>
                </c:pt>
                <c:pt idx="272">
                  <c:v>31.254999999999999</c:v>
                </c:pt>
                <c:pt idx="273">
                  <c:v>29.734999999999999</c:v>
                </c:pt>
                <c:pt idx="274">
                  <c:v>30.114999999999998</c:v>
                </c:pt>
                <c:pt idx="275">
                  <c:v>27.645</c:v>
                </c:pt>
                <c:pt idx="276">
                  <c:v>42.13</c:v>
                </c:pt>
                <c:pt idx="277">
                  <c:v>32.395000000000003</c:v>
                </c:pt>
                <c:pt idx="278">
                  <c:v>28.785</c:v>
                </c:pt>
                <c:pt idx="279">
                  <c:v>31.54</c:v>
                </c:pt>
                <c:pt idx="280">
                  <c:v>34.104999999999997</c:v>
                </c:pt>
                <c:pt idx="281">
                  <c:v>26.125</c:v>
                </c:pt>
                <c:pt idx="282">
                  <c:v>31</c:v>
                </c:pt>
                <c:pt idx="283">
                  <c:v>34.21</c:v>
                </c:pt>
                <c:pt idx="284">
                  <c:v>39.805</c:v>
                </c:pt>
                <c:pt idx="285">
                  <c:v>25.745000000000001</c:v>
                </c:pt>
                <c:pt idx="286">
                  <c:v>27.454999999999998</c:v>
                </c:pt>
                <c:pt idx="287">
                  <c:v>25.84</c:v>
                </c:pt>
                <c:pt idx="288">
                  <c:v>26.885000000000002</c:v>
                </c:pt>
                <c:pt idx="289">
                  <c:v>30.02</c:v>
                </c:pt>
                <c:pt idx="290">
                  <c:v>26.315000000000001</c:v>
                </c:pt>
                <c:pt idx="291">
                  <c:v>30.495000000000001</c:v>
                </c:pt>
                <c:pt idx="292">
                  <c:v>32.774999999999999</c:v>
                </c:pt>
                <c:pt idx="293">
                  <c:v>30.875</c:v>
                </c:pt>
                <c:pt idx="294">
                  <c:v>32.9</c:v>
                </c:pt>
                <c:pt idx="295">
                  <c:v>33.82</c:v>
                </c:pt>
                <c:pt idx="296">
                  <c:v>27.6</c:v>
                </c:pt>
                <c:pt idx="297">
                  <c:v>26.41</c:v>
                </c:pt>
                <c:pt idx="298">
                  <c:v>37.729999999999997</c:v>
                </c:pt>
                <c:pt idx="299">
                  <c:v>30.495000000000001</c:v>
                </c:pt>
                <c:pt idx="300">
                  <c:v>25.08</c:v>
                </c:pt>
                <c:pt idx="301">
                  <c:v>31.065000000000001</c:v>
                </c:pt>
                <c:pt idx="302">
                  <c:v>37.43</c:v>
                </c:pt>
                <c:pt idx="303">
                  <c:v>41.69</c:v>
                </c:pt>
                <c:pt idx="304">
                  <c:v>27.74</c:v>
                </c:pt>
                <c:pt idx="305">
                  <c:v>25.9</c:v>
                </c:pt>
                <c:pt idx="306">
                  <c:v>29.92</c:v>
                </c:pt>
                <c:pt idx="307">
                  <c:v>28.27</c:v>
                </c:pt>
                <c:pt idx="308">
                  <c:v>31</c:v>
                </c:pt>
                <c:pt idx="309">
                  <c:v>34.43</c:v>
                </c:pt>
                <c:pt idx="310">
                  <c:v>33.25</c:v>
                </c:pt>
                <c:pt idx="311">
                  <c:v>35.814999999999998</c:v>
                </c:pt>
                <c:pt idx="312">
                  <c:v>26.885000000000002</c:v>
                </c:pt>
                <c:pt idx="313">
                  <c:v>41.8</c:v>
                </c:pt>
                <c:pt idx="314">
                  <c:v>33.549999999999997</c:v>
                </c:pt>
                <c:pt idx="315">
                  <c:v>25.6</c:v>
                </c:pt>
                <c:pt idx="316">
                  <c:v>40.26</c:v>
                </c:pt>
                <c:pt idx="317">
                  <c:v>42.655000000000001</c:v>
                </c:pt>
                <c:pt idx="318">
                  <c:v>35.86</c:v>
                </c:pt>
                <c:pt idx="319">
                  <c:v>43.34</c:v>
                </c:pt>
                <c:pt idx="320">
                  <c:v>29.6</c:v>
                </c:pt>
                <c:pt idx="321">
                  <c:v>30.305</c:v>
                </c:pt>
                <c:pt idx="322">
                  <c:v>28.9</c:v>
                </c:pt>
                <c:pt idx="323">
                  <c:v>34.32</c:v>
                </c:pt>
                <c:pt idx="324">
                  <c:v>26.9</c:v>
                </c:pt>
                <c:pt idx="325">
                  <c:v>38.9</c:v>
                </c:pt>
                <c:pt idx="326">
                  <c:v>28.93</c:v>
                </c:pt>
                <c:pt idx="327">
                  <c:v>30.69</c:v>
                </c:pt>
                <c:pt idx="328">
                  <c:v>34.1</c:v>
                </c:pt>
                <c:pt idx="329">
                  <c:v>29.4</c:v>
                </c:pt>
                <c:pt idx="330">
                  <c:v>28.024999999999999</c:v>
                </c:pt>
                <c:pt idx="331">
                  <c:v>28.975000000000001</c:v>
                </c:pt>
                <c:pt idx="332">
                  <c:v>34.104999999999997</c:v>
                </c:pt>
                <c:pt idx="333">
                  <c:v>30.495000000000001</c:v>
                </c:pt>
                <c:pt idx="334">
                  <c:v>26.22</c:v>
                </c:pt>
                <c:pt idx="335">
                  <c:v>28.975000000000001</c:v>
                </c:pt>
                <c:pt idx="336">
                  <c:v>29.26</c:v>
                </c:pt>
                <c:pt idx="337">
                  <c:v>31.02</c:v>
                </c:pt>
                <c:pt idx="338">
                  <c:v>38</c:v>
                </c:pt>
                <c:pt idx="339">
                  <c:v>33.155000000000001</c:v>
                </c:pt>
                <c:pt idx="340">
                  <c:v>32.5</c:v>
                </c:pt>
                <c:pt idx="341">
                  <c:v>30.684999999999999</c:v>
                </c:pt>
                <c:pt idx="342">
                  <c:v>28.8</c:v>
                </c:pt>
                <c:pt idx="343">
                  <c:v>34.21</c:v>
                </c:pt>
                <c:pt idx="344">
                  <c:v>29.5</c:v>
                </c:pt>
                <c:pt idx="345">
                  <c:v>40.185000000000002</c:v>
                </c:pt>
                <c:pt idx="346">
                  <c:v>32.340000000000003</c:v>
                </c:pt>
                <c:pt idx="347">
                  <c:v>45.43</c:v>
                </c:pt>
                <c:pt idx="348">
                  <c:v>31.254999999999999</c:v>
                </c:pt>
                <c:pt idx="349">
                  <c:v>42.94</c:v>
                </c:pt>
                <c:pt idx="350">
                  <c:v>40.564999999999998</c:v>
                </c:pt>
                <c:pt idx="351">
                  <c:v>25.555</c:v>
                </c:pt>
                <c:pt idx="352">
                  <c:v>29.355</c:v>
                </c:pt>
                <c:pt idx="353">
                  <c:v>28.024999999999999</c:v>
                </c:pt>
                <c:pt idx="354">
                  <c:v>27.7</c:v>
                </c:pt>
                <c:pt idx="355">
                  <c:v>46.53</c:v>
                </c:pt>
                <c:pt idx="356">
                  <c:v>29.26</c:v>
                </c:pt>
                <c:pt idx="357">
                  <c:v>37.9</c:v>
                </c:pt>
                <c:pt idx="358">
                  <c:v>27.4</c:v>
                </c:pt>
                <c:pt idx="359">
                  <c:v>29.81</c:v>
                </c:pt>
                <c:pt idx="360">
                  <c:v>28.594999999999999</c:v>
                </c:pt>
                <c:pt idx="361">
                  <c:v>36.29</c:v>
                </c:pt>
                <c:pt idx="362">
                  <c:v>27.265000000000001</c:v>
                </c:pt>
                <c:pt idx="363">
                  <c:v>36.765000000000001</c:v>
                </c:pt>
                <c:pt idx="364">
                  <c:v>34.799999999999997</c:v>
                </c:pt>
                <c:pt idx="365">
                  <c:v>34.104999999999997</c:v>
                </c:pt>
                <c:pt idx="366">
                  <c:v>29.9</c:v>
                </c:pt>
                <c:pt idx="367">
                  <c:v>35.814999999999998</c:v>
                </c:pt>
                <c:pt idx="368">
                  <c:v>33.44</c:v>
                </c:pt>
                <c:pt idx="369">
                  <c:v>28.405000000000001</c:v>
                </c:pt>
                <c:pt idx="370">
                  <c:v>42.4</c:v>
                </c:pt>
                <c:pt idx="371">
                  <c:v>28.024999999999999</c:v>
                </c:pt>
                <c:pt idx="372">
                  <c:v>26.885000000000002</c:v>
                </c:pt>
                <c:pt idx="373">
                  <c:v>34.484999999999999</c:v>
                </c:pt>
                <c:pt idx="374">
                  <c:v>28.88</c:v>
                </c:pt>
                <c:pt idx="375">
                  <c:v>28.05</c:v>
                </c:pt>
                <c:pt idx="376">
                  <c:v>32.774999999999999</c:v>
                </c:pt>
                <c:pt idx="377">
                  <c:v>36.08</c:v>
                </c:pt>
                <c:pt idx="378">
                  <c:v>30.875</c:v>
                </c:pt>
                <c:pt idx="379">
                  <c:v>26.695</c:v>
                </c:pt>
                <c:pt idx="380">
                  <c:v>26.03</c:v>
                </c:pt>
                <c:pt idx="381">
                  <c:v>30.1</c:v>
                </c:pt>
                <c:pt idx="382">
                  <c:v>32.200000000000003</c:v>
                </c:pt>
                <c:pt idx="383">
                  <c:v>26.315000000000001</c:v>
                </c:pt>
                <c:pt idx="384">
                  <c:v>29.545000000000002</c:v>
                </c:pt>
                <c:pt idx="385">
                  <c:v>32.299999999999997</c:v>
                </c:pt>
                <c:pt idx="386">
                  <c:v>25.3</c:v>
                </c:pt>
                <c:pt idx="387">
                  <c:v>26.18</c:v>
                </c:pt>
                <c:pt idx="388">
                  <c:v>32.869999999999997</c:v>
                </c:pt>
                <c:pt idx="389">
                  <c:v>29</c:v>
                </c:pt>
                <c:pt idx="390">
                  <c:v>44.744999999999997</c:v>
                </c:pt>
                <c:pt idx="391">
                  <c:v>27.835000000000001</c:v>
                </c:pt>
                <c:pt idx="392">
                  <c:v>32.585000000000001</c:v>
                </c:pt>
                <c:pt idx="393">
                  <c:v>34.32</c:v>
                </c:pt>
                <c:pt idx="394">
                  <c:v>28</c:v>
                </c:pt>
                <c:pt idx="395">
                  <c:v>28.31</c:v>
                </c:pt>
                <c:pt idx="396">
                  <c:v>35.799999999999997</c:v>
                </c:pt>
                <c:pt idx="397">
                  <c:v>35.97</c:v>
                </c:pt>
                <c:pt idx="398">
                  <c:v>37.18</c:v>
                </c:pt>
                <c:pt idx="399">
                  <c:v>27.265000000000001</c:v>
                </c:pt>
                <c:pt idx="400">
                  <c:v>26.315000000000001</c:v>
                </c:pt>
                <c:pt idx="401">
                  <c:v>31.92</c:v>
                </c:pt>
                <c:pt idx="402">
                  <c:v>29.04</c:v>
                </c:pt>
                <c:pt idx="403">
                  <c:v>30.59</c:v>
                </c:pt>
                <c:pt idx="404">
                  <c:v>34.200000000000003</c:v>
                </c:pt>
                <c:pt idx="405">
                  <c:v>34.865000000000002</c:v>
                </c:pt>
                <c:pt idx="406">
                  <c:v>30.114999999999998</c:v>
                </c:pt>
                <c:pt idx="407">
                  <c:v>29.164999999999999</c:v>
                </c:pt>
                <c:pt idx="408">
                  <c:v>25.08</c:v>
                </c:pt>
                <c:pt idx="409">
                  <c:v>29.9</c:v>
                </c:pt>
                <c:pt idx="410">
                  <c:v>33.1</c:v>
                </c:pt>
                <c:pt idx="411">
                  <c:v>35.64</c:v>
                </c:pt>
                <c:pt idx="412">
                  <c:v>35.299999999999997</c:v>
                </c:pt>
                <c:pt idx="413">
                  <c:v>30.114999999999998</c:v>
                </c:pt>
                <c:pt idx="414">
                  <c:v>28.405000000000001</c:v>
                </c:pt>
                <c:pt idx="415">
                  <c:v>34.1</c:v>
                </c:pt>
                <c:pt idx="416">
                  <c:v>31.824999999999999</c:v>
                </c:pt>
                <c:pt idx="417">
                  <c:v>33.534999999999997</c:v>
                </c:pt>
                <c:pt idx="418">
                  <c:v>32.6</c:v>
                </c:pt>
                <c:pt idx="419">
                  <c:v>34.674999999999997</c:v>
                </c:pt>
                <c:pt idx="420">
                  <c:v>33.700000000000003</c:v>
                </c:pt>
                <c:pt idx="421">
                  <c:v>39.805</c:v>
                </c:pt>
                <c:pt idx="422">
                  <c:v>29.6</c:v>
                </c:pt>
                <c:pt idx="423">
                  <c:v>25.364999999999998</c:v>
                </c:pt>
                <c:pt idx="424">
                  <c:v>30.21</c:v>
                </c:pt>
                <c:pt idx="425">
                  <c:v>25</c:v>
                </c:pt>
                <c:pt idx="426">
                  <c:v>25.8</c:v>
                </c:pt>
                <c:pt idx="427">
                  <c:v>27.5</c:v>
                </c:pt>
                <c:pt idx="428">
                  <c:v>32.340000000000003</c:v>
                </c:pt>
                <c:pt idx="429">
                  <c:v>33.155000000000001</c:v>
                </c:pt>
                <c:pt idx="430">
                  <c:v>29.48</c:v>
                </c:pt>
                <c:pt idx="431">
                  <c:v>41.325000000000003</c:v>
                </c:pt>
                <c:pt idx="432">
                  <c:v>33</c:v>
                </c:pt>
                <c:pt idx="433">
                  <c:v>34.58</c:v>
                </c:pt>
                <c:pt idx="434">
                  <c:v>26.125</c:v>
                </c:pt>
                <c:pt idx="435">
                  <c:v>28.024999999999999</c:v>
                </c:pt>
                <c:pt idx="436">
                  <c:v>35.814999999999998</c:v>
                </c:pt>
                <c:pt idx="437">
                  <c:v>35.435000000000002</c:v>
                </c:pt>
                <c:pt idx="438">
                  <c:v>31.254999999999999</c:v>
                </c:pt>
                <c:pt idx="439">
                  <c:v>30.875</c:v>
                </c:pt>
                <c:pt idx="440">
                  <c:v>40.15</c:v>
                </c:pt>
                <c:pt idx="441">
                  <c:v>27.835000000000001</c:v>
                </c:pt>
                <c:pt idx="442">
                  <c:v>32.6</c:v>
                </c:pt>
                <c:pt idx="443">
                  <c:v>36.954999999999998</c:v>
                </c:pt>
                <c:pt idx="444">
                  <c:v>30.684999999999999</c:v>
                </c:pt>
                <c:pt idx="445">
                  <c:v>28.7</c:v>
                </c:pt>
                <c:pt idx="446">
                  <c:v>30.114999999999998</c:v>
                </c:pt>
                <c:pt idx="447">
                  <c:v>32.299999999999997</c:v>
                </c:pt>
                <c:pt idx="448">
                  <c:v>36.200000000000003</c:v>
                </c:pt>
                <c:pt idx="449">
                  <c:v>47.52</c:v>
                </c:pt>
                <c:pt idx="450">
                  <c:v>32.015000000000001</c:v>
                </c:pt>
                <c:pt idx="451">
                  <c:v>31.824999999999999</c:v>
                </c:pt>
                <c:pt idx="452">
                  <c:v>36.85</c:v>
                </c:pt>
                <c:pt idx="453">
                  <c:v>29.81</c:v>
                </c:pt>
                <c:pt idx="454">
                  <c:v>27.72</c:v>
                </c:pt>
                <c:pt idx="455">
                  <c:v>28.05</c:v>
                </c:pt>
                <c:pt idx="456">
                  <c:v>28.9</c:v>
                </c:pt>
                <c:pt idx="457">
                  <c:v>31.13</c:v>
                </c:pt>
                <c:pt idx="458">
                  <c:v>33.33</c:v>
                </c:pt>
                <c:pt idx="459">
                  <c:v>30.684999999999999</c:v>
                </c:pt>
                <c:pt idx="460">
                  <c:v>33.344999999999999</c:v>
                </c:pt>
                <c:pt idx="461">
                  <c:v>33.44</c:v>
                </c:pt>
                <c:pt idx="462">
                  <c:v>39.424999999999997</c:v>
                </c:pt>
                <c:pt idx="463">
                  <c:v>38.17</c:v>
                </c:pt>
                <c:pt idx="464">
                  <c:v>30.114999999999998</c:v>
                </c:pt>
                <c:pt idx="465">
                  <c:v>30.495000000000001</c:v>
                </c:pt>
                <c:pt idx="466">
                  <c:v>25.3</c:v>
                </c:pt>
                <c:pt idx="467">
                  <c:v>36.200000000000003</c:v>
                </c:pt>
                <c:pt idx="468">
                  <c:v>27.83</c:v>
                </c:pt>
                <c:pt idx="469">
                  <c:v>34.4</c:v>
                </c:pt>
                <c:pt idx="470">
                  <c:v>36.299999999999997</c:v>
                </c:pt>
                <c:pt idx="471">
                  <c:v>36.575000000000003</c:v>
                </c:pt>
                <c:pt idx="472">
                  <c:v>29.37</c:v>
                </c:pt>
                <c:pt idx="473">
                  <c:v>32</c:v>
                </c:pt>
                <c:pt idx="474">
                  <c:v>36</c:v>
                </c:pt>
                <c:pt idx="475">
                  <c:v>45.32</c:v>
                </c:pt>
                <c:pt idx="476">
                  <c:v>34.32</c:v>
                </c:pt>
                <c:pt idx="477">
                  <c:v>39.424999999999997</c:v>
                </c:pt>
                <c:pt idx="478">
                  <c:v>28.975000000000001</c:v>
                </c:pt>
                <c:pt idx="479">
                  <c:v>27.5</c:v>
                </c:pt>
                <c:pt idx="480">
                  <c:v>36.575000000000003</c:v>
                </c:pt>
                <c:pt idx="481">
                  <c:v>28.7</c:v>
                </c:pt>
                <c:pt idx="482">
                  <c:v>40.375</c:v>
                </c:pt>
                <c:pt idx="483">
                  <c:v>32.299999999999997</c:v>
                </c:pt>
                <c:pt idx="484">
                  <c:v>25.4</c:v>
                </c:pt>
                <c:pt idx="485">
                  <c:v>37</c:v>
                </c:pt>
                <c:pt idx="486">
                  <c:v>35.814999999999998</c:v>
                </c:pt>
                <c:pt idx="487">
                  <c:v>33.725000000000001</c:v>
                </c:pt>
                <c:pt idx="488">
                  <c:v>30.2</c:v>
                </c:pt>
                <c:pt idx="489">
                  <c:v>26.41</c:v>
                </c:pt>
                <c:pt idx="490">
                  <c:v>26.695</c:v>
                </c:pt>
                <c:pt idx="491">
                  <c:v>29.545000000000002</c:v>
                </c:pt>
                <c:pt idx="492">
                  <c:v>25.6</c:v>
                </c:pt>
                <c:pt idx="493">
                  <c:v>43.89</c:v>
                </c:pt>
                <c:pt idx="494">
                  <c:v>31.445</c:v>
                </c:pt>
                <c:pt idx="495">
                  <c:v>30.2</c:v>
                </c:pt>
                <c:pt idx="496">
                  <c:v>37.29</c:v>
                </c:pt>
                <c:pt idx="497">
                  <c:v>29.925000000000001</c:v>
                </c:pt>
                <c:pt idx="498">
                  <c:v>37.07</c:v>
                </c:pt>
                <c:pt idx="499">
                  <c:v>44.77</c:v>
                </c:pt>
                <c:pt idx="500">
                  <c:v>25.175000000000001</c:v>
                </c:pt>
                <c:pt idx="501">
                  <c:v>25.7</c:v>
                </c:pt>
                <c:pt idx="502">
                  <c:v>34.1</c:v>
                </c:pt>
                <c:pt idx="503">
                  <c:v>36.700000000000003</c:v>
                </c:pt>
                <c:pt idx="504">
                  <c:v>31.635000000000002</c:v>
                </c:pt>
                <c:pt idx="505">
                  <c:v>29.64</c:v>
                </c:pt>
                <c:pt idx="506">
                  <c:v>27.645</c:v>
                </c:pt>
                <c:pt idx="507">
                  <c:v>33.914999999999999</c:v>
                </c:pt>
                <c:pt idx="508">
                  <c:v>28.215</c:v>
                </c:pt>
                <c:pt idx="509">
                  <c:v>34.1</c:v>
                </c:pt>
                <c:pt idx="510">
                  <c:v>29.83</c:v>
                </c:pt>
                <c:pt idx="511">
                  <c:v>31.35</c:v>
                </c:pt>
                <c:pt idx="512">
                  <c:v>25.745000000000001</c:v>
                </c:pt>
                <c:pt idx="513">
                  <c:v>37.51</c:v>
                </c:pt>
                <c:pt idx="514">
                  <c:v>30.03</c:v>
                </c:pt>
                <c:pt idx="515">
                  <c:v>35.97</c:v>
                </c:pt>
                <c:pt idx="516">
                  <c:v>39.700000000000003</c:v>
                </c:pt>
                <c:pt idx="517">
                  <c:v>32.299999999999997</c:v>
                </c:pt>
                <c:pt idx="518">
                  <c:v>30.8</c:v>
                </c:pt>
                <c:pt idx="519">
                  <c:v>27.265000000000001</c:v>
                </c:pt>
                <c:pt idx="520">
                  <c:v>27.36</c:v>
                </c:pt>
                <c:pt idx="521">
                  <c:v>29.48</c:v>
                </c:pt>
                <c:pt idx="522">
                  <c:v>41.47</c:v>
                </c:pt>
                <c:pt idx="523">
                  <c:v>44.744999999999997</c:v>
                </c:pt>
                <c:pt idx="524">
                  <c:v>46.09</c:v>
                </c:pt>
                <c:pt idx="525">
                  <c:v>34.299999999999997</c:v>
                </c:pt>
                <c:pt idx="526">
                  <c:v>34.770000000000003</c:v>
                </c:pt>
                <c:pt idx="527">
                  <c:v>41.325000000000003</c:v>
                </c:pt>
                <c:pt idx="528">
                  <c:v>29.83</c:v>
                </c:pt>
                <c:pt idx="529">
                  <c:v>30.875</c:v>
                </c:pt>
                <c:pt idx="530">
                  <c:v>32.299999999999997</c:v>
                </c:pt>
                <c:pt idx="531">
                  <c:v>34.295000000000002</c:v>
                </c:pt>
                <c:pt idx="532">
                  <c:v>39.994999999999997</c:v>
                </c:pt>
                <c:pt idx="533">
                  <c:v>35.625</c:v>
                </c:pt>
                <c:pt idx="534">
                  <c:v>31.065000000000001</c:v>
                </c:pt>
                <c:pt idx="535">
                  <c:v>30.2</c:v>
                </c:pt>
                <c:pt idx="536">
                  <c:v>47.74</c:v>
                </c:pt>
                <c:pt idx="537">
                  <c:v>30.78</c:v>
                </c:pt>
                <c:pt idx="538">
                  <c:v>42.68</c:v>
                </c:pt>
                <c:pt idx="539">
                  <c:v>31.6</c:v>
                </c:pt>
                <c:pt idx="540">
                  <c:v>36.575000000000003</c:v>
                </c:pt>
                <c:pt idx="541">
                  <c:v>25.8</c:v>
                </c:pt>
                <c:pt idx="542">
                  <c:v>33.914999999999999</c:v>
                </c:pt>
                <c:pt idx="543">
                  <c:v>28.88</c:v>
                </c:pt>
                <c:pt idx="544">
                  <c:v>34.200000000000003</c:v>
                </c:pt>
                <c:pt idx="545">
                  <c:v>40.659999999999997</c:v>
                </c:pt>
                <c:pt idx="546">
                  <c:v>32.015000000000001</c:v>
                </c:pt>
                <c:pt idx="547">
                  <c:v>39.5</c:v>
                </c:pt>
                <c:pt idx="548">
                  <c:v>30.114999999999998</c:v>
                </c:pt>
                <c:pt idx="549">
                  <c:v>27.74</c:v>
                </c:pt>
                <c:pt idx="550">
                  <c:v>32.299999999999997</c:v>
                </c:pt>
                <c:pt idx="551">
                  <c:v>32.299999999999997</c:v>
                </c:pt>
                <c:pt idx="552">
                  <c:v>30.495000000000001</c:v>
                </c:pt>
                <c:pt idx="553">
                  <c:v>36.1</c:v>
                </c:pt>
                <c:pt idx="554">
                  <c:v>25.8</c:v>
                </c:pt>
                <c:pt idx="555">
                  <c:v>27.074999999999999</c:v>
                </c:pt>
                <c:pt idx="556">
                  <c:v>30.495000000000001</c:v>
                </c:pt>
                <c:pt idx="557">
                  <c:v>31.6</c:v>
                </c:pt>
                <c:pt idx="558">
                  <c:v>30.78</c:v>
                </c:pt>
                <c:pt idx="559">
                  <c:v>29.9</c:v>
                </c:pt>
                <c:pt idx="560">
                  <c:v>32.774999999999999</c:v>
                </c:pt>
                <c:pt idx="561">
                  <c:v>30.21</c:v>
                </c:pt>
                <c:pt idx="562">
                  <c:v>28.69</c:v>
                </c:pt>
                <c:pt idx="563">
                  <c:v>32.299999999999997</c:v>
                </c:pt>
                <c:pt idx="564">
                  <c:v>38.6</c:v>
                </c:pt>
                <c:pt idx="565">
                  <c:v>31.24</c:v>
                </c:pt>
                <c:pt idx="566">
                  <c:v>27.835000000000001</c:v>
                </c:pt>
                <c:pt idx="567">
                  <c:v>33.344999999999999</c:v>
                </c:pt>
                <c:pt idx="568">
                  <c:v>36.630000000000003</c:v>
                </c:pt>
                <c:pt idx="569">
                  <c:v>25.934999999999999</c:v>
                </c:pt>
                <c:pt idx="570">
                  <c:v>31.16</c:v>
                </c:pt>
                <c:pt idx="571">
                  <c:v>26.22</c:v>
                </c:pt>
                <c:pt idx="572">
                  <c:v>33.33</c:v>
                </c:pt>
                <c:pt idx="573">
                  <c:v>25.364999999999998</c:v>
                </c:pt>
                <c:pt idx="574">
                  <c:v>39.6</c:v>
                </c:pt>
                <c:pt idx="575">
                  <c:v>34.43</c:v>
                </c:pt>
                <c:pt idx="576">
                  <c:v>27.645</c:v>
                </c:pt>
                <c:pt idx="577">
                  <c:v>30.97</c:v>
                </c:pt>
                <c:pt idx="578">
                  <c:v>39.6</c:v>
                </c:pt>
                <c:pt idx="579">
                  <c:v>32.774999999999999</c:v>
                </c:pt>
                <c:pt idx="580">
                  <c:v>27.454999999999998</c:v>
                </c:pt>
                <c:pt idx="581">
                  <c:v>28.16</c:v>
                </c:pt>
                <c:pt idx="582">
                  <c:v>30.5</c:v>
                </c:pt>
                <c:pt idx="583">
                  <c:v>37.1</c:v>
                </c:pt>
                <c:pt idx="584">
                  <c:v>35.625</c:v>
                </c:pt>
                <c:pt idx="585">
                  <c:v>33.4</c:v>
                </c:pt>
                <c:pt idx="586">
                  <c:v>28.975000000000001</c:v>
                </c:pt>
                <c:pt idx="587">
                  <c:v>33.299999999999997</c:v>
                </c:pt>
                <c:pt idx="588">
                  <c:v>32.67</c:v>
                </c:pt>
                <c:pt idx="589">
                  <c:v>33.344999999999999</c:v>
                </c:pt>
                <c:pt idx="590">
                  <c:v>36.67</c:v>
                </c:pt>
                <c:pt idx="591">
                  <c:v>32.68</c:v>
                </c:pt>
                <c:pt idx="592">
                  <c:v>31.9</c:v>
                </c:pt>
                <c:pt idx="593">
                  <c:v>35.625</c:v>
                </c:pt>
                <c:pt idx="594">
                  <c:v>28.1</c:v>
                </c:pt>
                <c:pt idx="595">
                  <c:v>33.725000000000001</c:v>
                </c:pt>
                <c:pt idx="596">
                  <c:v>41.47</c:v>
                </c:pt>
                <c:pt idx="597">
                  <c:v>40.369999999999997</c:v>
                </c:pt>
                <c:pt idx="598">
                  <c:v>27.93</c:v>
                </c:pt>
                <c:pt idx="599">
                  <c:v>25.3</c:v>
                </c:pt>
                <c:pt idx="600">
                  <c:v>28.12</c:v>
                </c:pt>
                <c:pt idx="601">
                  <c:v>41.91</c:v>
                </c:pt>
                <c:pt idx="602">
                  <c:v>26.7</c:v>
                </c:pt>
                <c:pt idx="603">
                  <c:v>37.524999999999999</c:v>
                </c:pt>
                <c:pt idx="604">
                  <c:v>25.934999999999999</c:v>
                </c:pt>
                <c:pt idx="605">
                  <c:v>31.73</c:v>
                </c:pt>
                <c:pt idx="606">
                  <c:v>26.41</c:v>
                </c:pt>
                <c:pt idx="607">
                  <c:v>28.6</c:v>
                </c:pt>
                <c:pt idx="608">
                  <c:v>36.6</c:v>
                </c:pt>
                <c:pt idx="609">
                  <c:v>28.31</c:v>
                </c:pt>
                <c:pt idx="610">
                  <c:v>29.83</c:v>
                </c:pt>
                <c:pt idx="611">
                  <c:v>32.774999999999999</c:v>
                </c:pt>
                <c:pt idx="612">
                  <c:v>33.700000000000003</c:v>
                </c:pt>
                <c:pt idx="613">
                  <c:v>27.645</c:v>
                </c:pt>
                <c:pt idx="614">
                  <c:v>42.46</c:v>
                </c:pt>
                <c:pt idx="615">
                  <c:v>31.54</c:v>
                </c:pt>
                <c:pt idx="616">
                  <c:v>40.945</c:v>
                </c:pt>
                <c:pt idx="617">
                  <c:v>35.700000000000003</c:v>
                </c:pt>
                <c:pt idx="618">
                  <c:v>36.08</c:v>
                </c:pt>
                <c:pt idx="619">
                  <c:v>38</c:v>
                </c:pt>
                <c:pt idx="620">
                  <c:v>30.875</c:v>
                </c:pt>
                <c:pt idx="621">
                  <c:v>35.244999999999997</c:v>
                </c:pt>
                <c:pt idx="622">
                  <c:v>38.380000000000003</c:v>
                </c:pt>
                <c:pt idx="623">
                  <c:v>44.7</c:v>
                </c:pt>
                <c:pt idx="624">
                  <c:v>36.384999999999998</c:v>
                </c:pt>
                <c:pt idx="625">
                  <c:v>25.65</c:v>
                </c:pt>
                <c:pt idx="626">
                  <c:v>28.7</c:v>
                </c:pt>
                <c:pt idx="627">
                  <c:v>33.880000000000003</c:v>
                </c:pt>
                <c:pt idx="628">
                  <c:v>30.875</c:v>
                </c:pt>
                <c:pt idx="629">
                  <c:v>32.299999999999997</c:v>
                </c:pt>
                <c:pt idx="630">
                  <c:v>28.975000000000001</c:v>
                </c:pt>
                <c:pt idx="631">
                  <c:v>46.7</c:v>
                </c:pt>
                <c:pt idx="632">
                  <c:v>31.9</c:v>
                </c:pt>
                <c:pt idx="633">
                  <c:v>27.94</c:v>
                </c:pt>
                <c:pt idx="634">
                  <c:v>40.945</c:v>
                </c:pt>
                <c:pt idx="635">
                  <c:v>43.7</c:v>
                </c:pt>
                <c:pt idx="636">
                  <c:v>28.31</c:v>
                </c:pt>
                <c:pt idx="637">
                  <c:v>28.594999999999999</c:v>
                </c:pt>
                <c:pt idx="638">
                  <c:v>28.785</c:v>
                </c:pt>
                <c:pt idx="639">
                  <c:v>35.799999999999997</c:v>
                </c:pt>
                <c:pt idx="640">
                  <c:v>27</c:v>
                </c:pt>
                <c:pt idx="641">
                  <c:v>25.934999999999999</c:v>
                </c:pt>
                <c:pt idx="642">
                  <c:v>34.39</c:v>
                </c:pt>
                <c:pt idx="643">
                  <c:v>32.11</c:v>
                </c:pt>
                <c:pt idx="644">
                  <c:v>30.495000000000001</c:v>
                </c:pt>
                <c:pt idx="645">
                  <c:v>29</c:v>
                </c:pt>
                <c:pt idx="646">
                  <c:v>31.824999999999999</c:v>
                </c:pt>
                <c:pt idx="647">
                  <c:v>33.1</c:v>
                </c:pt>
                <c:pt idx="648">
                  <c:v>39.049999999999997</c:v>
                </c:pt>
                <c:pt idx="649">
                  <c:v>25.555</c:v>
                </c:pt>
                <c:pt idx="650">
                  <c:v>35.625</c:v>
                </c:pt>
                <c:pt idx="651">
                  <c:v>30.14</c:v>
                </c:pt>
                <c:pt idx="652">
                  <c:v>25.175000000000001</c:v>
                </c:pt>
                <c:pt idx="653">
                  <c:v>30.305</c:v>
                </c:pt>
                <c:pt idx="654">
                  <c:v>25.745000000000001</c:v>
                </c:pt>
                <c:pt idx="655">
                  <c:v>33.630000000000003</c:v>
                </c:pt>
                <c:pt idx="656">
                  <c:v>33.534999999999997</c:v>
                </c:pt>
                <c:pt idx="657">
                  <c:v>39.994999999999997</c:v>
                </c:pt>
                <c:pt idx="658">
                  <c:v>28.88</c:v>
                </c:pt>
                <c:pt idx="659">
                  <c:v>25.46</c:v>
                </c:pt>
                <c:pt idx="660">
                  <c:v>28.785</c:v>
                </c:pt>
                <c:pt idx="661">
                  <c:v>25.74</c:v>
                </c:pt>
                <c:pt idx="662">
                  <c:v>28.9</c:v>
                </c:pt>
                <c:pt idx="663">
                  <c:v>27.17</c:v>
                </c:pt>
                <c:pt idx="664">
                  <c:v>28.215</c:v>
                </c:pt>
                <c:pt idx="665">
                  <c:v>33.44</c:v>
                </c:pt>
                <c:pt idx="666">
                  <c:v>27.5</c:v>
                </c:pt>
                <c:pt idx="667">
                  <c:v>36.479999999999997</c:v>
                </c:pt>
                <c:pt idx="668">
                  <c:v>35.200000000000003</c:v>
                </c:pt>
                <c:pt idx="669">
                  <c:v>29.925000000000001</c:v>
                </c:pt>
                <c:pt idx="670">
                  <c:v>30.495000000000001</c:v>
                </c:pt>
                <c:pt idx="671">
                  <c:v>33.534999999999997</c:v>
                </c:pt>
                <c:pt idx="672">
                  <c:v>37.1</c:v>
                </c:pt>
                <c:pt idx="673">
                  <c:v>36.1</c:v>
                </c:pt>
                <c:pt idx="674">
                  <c:v>35.244999999999997</c:v>
                </c:pt>
                <c:pt idx="675">
                  <c:v>32.965000000000003</c:v>
                </c:pt>
                <c:pt idx="676">
                  <c:v>40.81</c:v>
                </c:pt>
                <c:pt idx="677">
                  <c:v>35.814999999999998</c:v>
                </c:pt>
                <c:pt idx="678">
                  <c:v>33.534999999999997</c:v>
                </c:pt>
                <c:pt idx="679">
                  <c:v>43.4</c:v>
                </c:pt>
                <c:pt idx="680">
                  <c:v>46.75</c:v>
                </c:pt>
                <c:pt idx="681">
                  <c:v>26.79</c:v>
                </c:pt>
                <c:pt idx="682">
                  <c:v>31.35</c:v>
                </c:pt>
                <c:pt idx="683">
                  <c:v>25.74</c:v>
                </c:pt>
                <c:pt idx="684">
                  <c:v>30.5</c:v>
                </c:pt>
                <c:pt idx="685">
                  <c:v>33.82</c:v>
                </c:pt>
                <c:pt idx="686">
                  <c:v>35.1</c:v>
                </c:pt>
                <c:pt idx="687">
                  <c:v>25.745000000000001</c:v>
                </c:pt>
                <c:pt idx="688">
                  <c:v>30.684999999999999</c:v>
                </c:pt>
                <c:pt idx="689">
                  <c:v>29.64</c:v>
                </c:pt>
                <c:pt idx="690">
                  <c:v>36.954999999999998</c:v>
                </c:pt>
                <c:pt idx="691">
                  <c:v>36.479999999999997</c:v>
                </c:pt>
                <c:pt idx="692">
                  <c:v>27.645</c:v>
                </c:pt>
                <c:pt idx="693">
                  <c:v>39.14</c:v>
                </c:pt>
                <c:pt idx="694">
                  <c:v>25.46</c:v>
                </c:pt>
                <c:pt idx="695">
                  <c:v>29.7</c:v>
                </c:pt>
                <c:pt idx="696">
                  <c:v>32.395000000000003</c:v>
                </c:pt>
                <c:pt idx="697">
                  <c:v>33.659999999999997</c:v>
                </c:pt>
                <c:pt idx="698">
                  <c:v>38.380000000000003</c:v>
                </c:pt>
                <c:pt idx="699">
                  <c:v>37.4</c:v>
                </c:pt>
                <c:pt idx="700">
                  <c:v>38.83</c:v>
                </c:pt>
                <c:pt idx="701">
                  <c:v>39.93</c:v>
                </c:pt>
                <c:pt idx="702">
                  <c:v>27.265000000000001</c:v>
                </c:pt>
                <c:pt idx="703">
                  <c:v>32.395000000000003</c:v>
                </c:pt>
                <c:pt idx="704">
                  <c:v>28.2</c:v>
                </c:pt>
                <c:pt idx="705">
                  <c:v>44</c:v>
                </c:pt>
                <c:pt idx="706">
                  <c:v>28</c:v>
                </c:pt>
                <c:pt idx="707">
                  <c:v>33.534999999999997</c:v>
                </c:pt>
                <c:pt idx="708">
                  <c:v>33.914999999999999</c:v>
                </c:pt>
                <c:pt idx="709">
                  <c:v>27.55</c:v>
                </c:pt>
                <c:pt idx="710">
                  <c:v>34.295000000000002</c:v>
                </c:pt>
                <c:pt idx="711">
                  <c:v>28.7</c:v>
                </c:pt>
                <c:pt idx="712">
                  <c:v>28.785</c:v>
                </c:pt>
                <c:pt idx="713">
                  <c:v>30.02</c:v>
                </c:pt>
                <c:pt idx="714">
                  <c:v>30.8</c:v>
                </c:pt>
                <c:pt idx="715">
                  <c:v>33.1</c:v>
                </c:pt>
                <c:pt idx="716">
                  <c:v>25.175000000000001</c:v>
                </c:pt>
                <c:pt idx="717">
                  <c:v>31.16</c:v>
                </c:pt>
                <c:pt idx="718">
                  <c:v>32.299999999999997</c:v>
                </c:pt>
                <c:pt idx="719">
                  <c:v>25</c:v>
                </c:pt>
                <c:pt idx="720">
                  <c:v>29.92</c:v>
                </c:pt>
                <c:pt idx="721">
                  <c:v>33.200000000000003</c:v>
                </c:pt>
                <c:pt idx="722">
                  <c:v>39.159999999999997</c:v>
                </c:pt>
                <c:pt idx="723">
                  <c:v>39.200000000000003</c:v>
                </c:pt>
                <c:pt idx="724">
                  <c:v>32.11</c:v>
                </c:pt>
                <c:pt idx="725">
                  <c:v>33.725000000000001</c:v>
                </c:pt>
                <c:pt idx="726">
                  <c:v>35.909999999999997</c:v>
                </c:pt>
                <c:pt idx="727">
                  <c:v>40.564999999999998</c:v>
                </c:pt>
                <c:pt idx="728">
                  <c:v>34.5</c:v>
                </c:pt>
                <c:pt idx="729">
                  <c:v>40.479999999999997</c:v>
                </c:pt>
                <c:pt idx="730">
                  <c:v>32.68</c:v>
                </c:pt>
                <c:pt idx="731">
                  <c:v>36.299999999999997</c:v>
                </c:pt>
                <c:pt idx="732">
                  <c:v>36.85</c:v>
                </c:pt>
                <c:pt idx="733">
                  <c:v>33.11</c:v>
                </c:pt>
                <c:pt idx="734">
                  <c:v>27.55</c:v>
                </c:pt>
                <c:pt idx="735">
                  <c:v>31.445</c:v>
                </c:pt>
                <c:pt idx="736">
                  <c:v>36.765000000000001</c:v>
                </c:pt>
                <c:pt idx="737">
                  <c:v>35.625</c:v>
                </c:pt>
                <c:pt idx="738">
                  <c:v>27.835000000000001</c:v>
                </c:pt>
                <c:pt idx="739">
                  <c:v>32.1</c:v>
                </c:pt>
                <c:pt idx="740">
                  <c:v>31.73</c:v>
                </c:pt>
                <c:pt idx="741">
                  <c:v>32.299999999999997</c:v>
                </c:pt>
                <c:pt idx="742">
                  <c:v>38.28</c:v>
                </c:pt>
                <c:pt idx="743">
                  <c:v>37.905000000000001</c:v>
                </c:pt>
                <c:pt idx="744">
                  <c:v>40.375</c:v>
                </c:pt>
                <c:pt idx="745">
                  <c:v>25.08</c:v>
                </c:pt>
                <c:pt idx="746">
                  <c:v>35.97</c:v>
                </c:pt>
                <c:pt idx="747">
                  <c:v>39.700000000000003</c:v>
                </c:pt>
                <c:pt idx="748">
                  <c:v>32.799999999999997</c:v>
                </c:pt>
                <c:pt idx="749">
                  <c:v>26.695</c:v>
                </c:pt>
                <c:pt idx="750">
                  <c:v>28.785</c:v>
                </c:pt>
                <c:pt idx="751">
                  <c:v>26.41</c:v>
                </c:pt>
                <c:pt idx="752">
                  <c:v>38.19</c:v>
                </c:pt>
                <c:pt idx="753">
                  <c:v>39.159999999999997</c:v>
                </c:pt>
                <c:pt idx="754">
                  <c:v>28.594999999999999</c:v>
                </c:pt>
                <c:pt idx="755">
                  <c:v>35.200000000000003</c:v>
                </c:pt>
                <c:pt idx="756">
                  <c:v>25.52</c:v>
                </c:pt>
                <c:pt idx="757">
                  <c:v>35.814999999999998</c:v>
                </c:pt>
                <c:pt idx="758">
                  <c:v>32.965000000000003</c:v>
                </c:pt>
                <c:pt idx="759">
                  <c:v>32.774999999999999</c:v>
                </c:pt>
                <c:pt idx="760">
                  <c:v>25.555</c:v>
                </c:pt>
                <c:pt idx="761">
                  <c:v>25.6</c:v>
                </c:pt>
                <c:pt idx="762">
                  <c:v>30.495000000000001</c:v>
                </c:pt>
                <c:pt idx="763">
                  <c:v>33.659999999999997</c:v>
                </c:pt>
                <c:pt idx="764">
                  <c:v>39.799999999999997</c:v>
                </c:pt>
                <c:pt idx="765">
                  <c:v>38.094999999999999</c:v>
                </c:pt>
                <c:pt idx="766">
                  <c:v>30.684999999999999</c:v>
                </c:pt>
                <c:pt idx="767">
                  <c:v>41.325000000000003</c:v>
                </c:pt>
                <c:pt idx="768">
                  <c:v>31.635000000000005</c:v>
                </c:pt>
                <c:pt idx="769">
                  <c:v>29.164999999999999</c:v>
                </c:pt>
                <c:pt idx="770">
                  <c:v>29.3</c:v>
                </c:pt>
                <c:pt idx="771">
                  <c:v>31.824999999999999</c:v>
                </c:pt>
                <c:pt idx="772">
                  <c:v>39.049999999999997</c:v>
                </c:pt>
                <c:pt idx="773">
                  <c:v>27.3</c:v>
                </c:pt>
                <c:pt idx="774">
                  <c:v>37.715000000000003</c:v>
                </c:pt>
                <c:pt idx="775">
                  <c:v>26.03</c:v>
                </c:pt>
                <c:pt idx="776">
                  <c:v>30.114999999999998</c:v>
                </c:pt>
                <c:pt idx="777">
                  <c:v>25.745000000000001</c:v>
                </c:pt>
                <c:pt idx="778">
                  <c:v>31.02</c:v>
                </c:pt>
                <c:pt idx="779">
                  <c:v>30.59</c:v>
                </c:pt>
                <c:pt idx="780" formatCode="General">
                  <c:v>27.9</c:v>
                </c:pt>
                <c:pt idx="781">
                  <c:v>27.06</c:v>
                </c:pt>
                <c:pt idx="782">
                  <c:v>40.564999999999998</c:v>
                </c:pt>
                <c:pt idx="783">
                  <c:v>29.925000000000001</c:v>
                </c:pt>
                <c:pt idx="784">
                  <c:v>33.630000000000003</c:v>
                </c:pt>
                <c:pt idx="785">
                  <c:v>27.36</c:v>
                </c:pt>
                <c:pt idx="786">
                  <c:v>30.305</c:v>
                </c:pt>
                <c:pt idx="787">
                  <c:v>35.814999999999998</c:v>
                </c:pt>
                <c:pt idx="788">
                  <c:v>28.31</c:v>
                </c:pt>
                <c:pt idx="789">
                  <c:v>30.495000000000001</c:v>
                </c:pt>
                <c:pt idx="790">
                  <c:v>25.175000000000001</c:v>
                </c:pt>
                <c:pt idx="791">
                  <c:v>28.88</c:v>
                </c:pt>
                <c:pt idx="792">
                  <c:v>41.325000000000003</c:v>
                </c:pt>
                <c:pt idx="793">
                  <c:v>31.79</c:v>
                </c:pt>
                <c:pt idx="794">
                  <c:v>25.7</c:v>
                </c:pt>
                <c:pt idx="795">
                  <c:v>28.31</c:v>
                </c:pt>
                <c:pt idx="796">
                  <c:v>32.965000000000003</c:v>
                </c:pt>
                <c:pt idx="797">
                  <c:v>32.229999999999997</c:v>
                </c:pt>
                <c:pt idx="798">
                  <c:v>27.28</c:v>
                </c:pt>
                <c:pt idx="799">
                  <c:v>29.15</c:v>
                </c:pt>
                <c:pt idx="800">
                  <c:v>28.5</c:v>
                </c:pt>
                <c:pt idx="801">
                  <c:v>28.49</c:v>
                </c:pt>
                <c:pt idx="802">
                  <c:v>29.83</c:v>
                </c:pt>
                <c:pt idx="803">
                  <c:v>30.4</c:v>
                </c:pt>
                <c:pt idx="804">
                  <c:v>35.31</c:v>
                </c:pt>
                <c:pt idx="805">
                  <c:v>27.93</c:v>
                </c:pt>
                <c:pt idx="806">
                  <c:v>32.395000000000003</c:v>
                </c:pt>
                <c:pt idx="807">
                  <c:v>27.6</c:v>
                </c:pt>
                <c:pt idx="808">
                  <c:v>38.83</c:v>
                </c:pt>
                <c:pt idx="809">
                  <c:v>33.914999999999999</c:v>
                </c:pt>
                <c:pt idx="810">
                  <c:v>27.1</c:v>
                </c:pt>
                <c:pt idx="811">
                  <c:v>33.914999999999999</c:v>
                </c:pt>
                <c:pt idx="812">
                  <c:v>35.72</c:v>
                </c:pt>
                <c:pt idx="813">
                  <c:v>25.9</c:v>
                </c:pt>
                <c:pt idx="814">
                  <c:v>36.19</c:v>
                </c:pt>
                <c:pt idx="815">
                  <c:v>29.81</c:v>
                </c:pt>
                <c:pt idx="816">
                  <c:v>25.175000000000001</c:v>
                </c:pt>
                <c:pt idx="817">
                  <c:v>28.215</c:v>
                </c:pt>
                <c:pt idx="818">
                  <c:v>39.71</c:v>
                </c:pt>
                <c:pt idx="819">
                  <c:v>28.38</c:v>
                </c:pt>
                <c:pt idx="820">
                  <c:v>26.4</c:v>
                </c:pt>
                <c:pt idx="821">
                  <c:v>33.82</c:v>
                </c:pt>
                <c:pt idx="822">
                  <c:v>28.93</c:v>
                </c:pt>
                <c:pt idx="823">
                  <c:v>28.405000000000001</c:v>
                </c:pt>
                <c:pt idx="824">
                  <c:v>29.7</c:v>
                </c:pt>
                <c:pt idx="825">
                  <c:v>33.725000000000001</c:v>
                </c:pt>
                <c:pt idx="826">
                  <c:v>27.835000000000001</c:v>
                </c:pt>
                <c:pt idx="827">
                  <c:v>26.41</c:v>
                </c:pt>
                <c:pt idx="828">
                  <c:v>26.125</c:v>
                </c:pt>
                <c:pt idx="829">
                  <c:v>28.024999999999999</c:v>
                </c:pt>
                <c:pt idx="830">
                  <c:v>31.065000000000001</c:v>
                </c:pt>
                <c:pt idx="831">
                  <c:v>25.555</c:v>
                </c:pt>
                <c:pt idx="832">
                  <c:v>29.8</c:v>
                </c:pt>
                <c:pt idx="833">
                  <c:v>37.905000000000001</c:v>
                </c:pt>
                <c:pt idx="834">
                  <c:v>40.28</c:v>
                </c:pt>
                <c:pt idx="835">
                  <c:v>33.155000000000001</c:v>
                </c:pt>
                <c:pt idx="836">
                  <c:v>28.024999999999999</c:v>
                </c:pt>
                <c:pt idx="837">
                  <c:v>33</c:v>
                </c:pt>
                <c:pt idx="838">
                  <c:v>33.344999999999999</c:v>
                </c:pt>
                <c:pt idx="839">
                  <c:v>26.885000000000002</c:v>
                </c:pt>
                <c:pt idx="840">
                  <c:v>28.3</c:v>
                </c:pt>
                <c:pt idx="841">
                  <c:v>33.155000000000001</c:v>
                </c:pt>
                <c:pt idx="842">
                  <c:v>30.495000000000001</c:v>
                </c:pt>
                <c:pt idx="843">
                  <c:v>29.6</c:v>
                </c:pt>
                <c:pt idx="844">
                  <c:v>28.594999999999999</c:v>
                </c:pt>
                <c:pt idx="845">
                  <c:v>28.12</c:v>
                </c:pt>
                <c:pt idx="846">
                  <c:v>25.27</c:v>
                </c:pt>
                <c:pt idx="847">
                  <c:v>26.885000000000002</c:v>
                </c:pt>
                <c:pt idx="848">
                  <c:v>37.4</c:v>
                </c:pt>
                <c:pt idx="849">
                  <c:v>33.344999999999999</c:v>
                </c:pt>
                <c:pt idx="850">
                  <c:v>30</c:v>
                </c:pt>
                <c:pt idx="851">
                  <c:v>27.265000000000001</c:v>
                </c:pt>
                <c:pt idx="852">
                  <c:v>29.925000000000001</c:v>
                </c:pt>
                <c:pt idx="853">
                  <c:v>26.7</c:v>
                </c:pt>
                <c:pt idx="854">
                  <c:v>27.265000000000001</c:v>
                </c:pt>
                <c:pt idx="855">
                  <c:v>30.875</c:v>
                </c:pt>
                <c:pt idx="856">
                  <c:v>27.83</c:v>
                </c:pt>
                <c:pt idx="857">
                  <c:v>33.1</c:v>
                </c:pt>
                <c:pt idx="858">
                  <c:v>31.254999999999999</c:v>
                </c:pt>
                <c:pt idx="859">
                  <c:v>25.6</c:v>
                </c:pt>
                <c:pt idx="860">
                  <c:v>26.125</c:v>
                </c:pt>
                <c:pt idx="861">
                  <c:v>34.1</c:v>
                </c:pt>
                <c:pt idx="862">
                  <c:v>27.265000000000001</c:v>
                </c:pt>
                <c:pt idx="863">
                  <c:v>25.84</c:v>
                </c:pt>
                <c:pt idx="864">
                  <c:v>30.59</c:v>
                </c:pt>
                <c:pt idx="865">
                  <c:v>25.85</c:v>
                </c:pt>
                <c:pt idx="866">
                  <c:v>30.114999999999998</c:v>
                </c:pt>
                <c:pt idx="867">
                  <c:v>27.36</c:v>
                </c:pt>
                <c:pt idx="868">
                  <c:v>25.08</c:v>
                </c:pt>
                <c:pt idx="869">
                  <c:v>27.6</c:v>
                </c:pt>
                <c:pt idx="870">
                  <c:v>27.645</c:v>
                </c:pt>
                <c:pt idx="871">
                  <c:v>27.6</c:v>
                </c:pt>
                <c:pt idx="872">
                  <c:v>25.3</c:v>
                </c:pt>
                <c:pt idx="873">
                  <c:v>29.64</c:v>
                </c:pt>
                <c:pt idx="874">
                  <c:v>26.315000000000001</c:v>
                </c:pt>
                <c:pt idx="875">
                  <c:v>29.734999999999999</c:v>
                </c:pt>
                <c:pt idx="876">
                  <c:v>38.094999999999999</c:v>
                </c:pt>
                <c:pt idx="877">
                  <c:v>28.215</c:v>
                </c:pt>
                <c:pt idx="878">
                  <c:v>36.765000000000001</c:v>
                </c:pt>
                <c:pt idx="879">
                  <c:v>29.8</c:v>
                </c:pt>
                <c:pt idx="880">
                  <c:v>32.11</c:v>
                </c:pt>
                <c:pt idx="881">
                  <c:v>25.1</c:v>
                </c:pt>
                <c:pt idx="882">
                  <c:v>25.46</c:v>
                </c:pt>
                <c:pt idx="883">
                  <c:v>27.36</c:v>
                </c:pt>
                <c:pt idx="884">
                  <c:v>34.484999999999999</c:v>
                </c:pt>
                <c:pt idx="885">
                  <c:v>32.68</c:v>
                </c:pt>
                <c:pt idx="886">
                  <c:v>26.695</c:v>
                </c:pt>
                <c:pt idx="887">
                  <c:v>27.1</c:v>
                </c:pt>
                <c:pt idx="888">
                  <c:v>35.909999999999997</c:v>
                </c:pt>
                <c:pt idx="889">
                  <c:v>36.765000000000001</c:v>
                </c:pt>
                <c:pt idx="890">
                  <c:v>31.46</c:v>
                </c:pt>
                <c:pt idx="891">
                  <c:v>28.975000000000001</c:v>
                </c:pt>
                <c:pt idx="892">
                  <c:v>33.534999999999997</c:v>
                </c:pt>
                <c:pt idx="893">
                  <c:v>31.35</c:v>
                </c:pt>
                <c:pt idx="894">
                  <c:v>29.81</c:v>
                </c:pt>
                <c:pt idx="895">
                  <c:v>35.31</c:v>
                </c:pt>
                <c:pt idx="896">
                  <c:v>26.504999999999999</c:v>
                </c:pt>
                <c:pt idx="897">
                  <c:v>36.1</c:v>
                </c:pt>
                <c:pt idx="898">
                  <c:v>26.695</c:v>
                </c:pt>
                <c:pt idx="899">
                  <c:v>36.520000000000003</c:v>
                </c:pt>
                <c:pt idx="900">
                  <c:v>27.645</c:v>
                </c:pt>
                <c:pt idx="901">
                  <c:v>36.67</c:v>
                </c:pt>
                <c:pt idx="902">
                  <c:v>41.42</c:v>
                </c:pt>
                <c:pt idx="903">
                  <c:v>28.31</c:v>
                </c:pt>
                <c:pt idx="904">
                  <c:v>30.875</c:v>
                </c:pt>
                <c:pt idx="905">
                  <c:v>26.98</c:v>
                </c:pt>
                <c:pt idx="906">
                  <c:v>29.07</c:v>
                </c:pt>
                <c:pt idx="907">
                  <c:v>32.299999999999997</c:v>
                </c:pt>
                <c:pt idx="908">
                  <c:v>26.885000000000002</c:v>
                </c:pt>
                <c:pt idx="909">
                  <c:v>28.024999999999999</c:v>
                </c:pt>
                <c:pt idx="910">
                  <c:v>37.715000000000003</c:v>
                </c:pt>
                <c:pt idx="911">
                  <c:v>35.814999999999998</c:v>
                </c:pt>
                <c:pt idx="912">
                  <c:v>31.445</c:v>
                </c:pt>
                <c:pt idx="913">
                  <c:v>30.495000000000001</c:v>
                </c:pt>
                <c:pt idx="914">
                  <c:v>25.364999999999998</c:v>
                </c:pt>
                <c:pt idx="915">
                  <c:v>26.695</c:v>
                </c:pt>
                <c:pt idx="916">
                  <c:v>36.86</c:v>
                </c:pt>
                <c:pt idx="917">
                  <c:v>29.734999999999999</c:v>
                </c:pt>
                <c:pt idx="918">
                  <c:v>30.25</c:v>
                </c:pt>
                <c:pt idx="919">
                  <c:v>38.094999999999999</c:v>
                </c:pt>
                <c:pt idx="920">
                  <c:v>28.31</c:v>
                </c:pt>
                <c:pt idx="921">
                  <c:v>30.02</c:v>
                </c:pt>
                <c:pt idx="922">
                  <c:v>37.524999999999999</c:v>
                </c:pt>
                <c:pt idx="923">
                  <c:v>30.684999999999999</c:v>
                </c:pt>
                <c:pt idx="924">
                  <c:v>31.73</c:v>
                </c:pt>
                <c:pt idx="925">
                  <c:v>30.875</c:v>
                </c:pt>
                <c:pt idx="926">
                  <c:v>30.2</c:v>
                </c:pt>
                <c:pt idx="927">
                  <c:v>30.4</c:v>
                </c:pt>
                <c:pt idx="928">
                  <c:v>31.4</c:v>
                </c:pt>
                <c:pt idx="929">
                  <c:v>31.065000000000001</c:v>
                </c:pt>
                <c:pt idx="930">
                  <c:v>36.954999999999998</c:v>
                </c:pt>
                <c:pt idx="931">
                  <c:v>33.11</c:v>
                </c:pt>
                <c:pt idx="932">
                  <c:v>32.700000000000003</c:v>
                </c:pt>
                <c:pt idx="933">
                  <c:v>33.534999999999997</c:v>
                </c:pt>
                <c:pt idx="934">
                  <c:v>31.68</c:v>
                </c:pt>
                <c:pt idx="935">
                  <c:v>31.13</c:v>
                </c:pt>
                <c:pt idx="936">
                  <c:v>34.9</c:v>
                </c:pt>
                <c:pt idx="937">
                  <c:v>26.315000000000001</c:v>
                </c:pt>
                <c:pt idx="938">
                  <c:v>28.5</c:v>
                </c:pt>
                <c:pt idx="939">
                  <c:v>30.495000000000001</c:v>
                </c:pt>
                <c:pt idx="940">
                  <c:v>30.8</c:v>
                </c:pt>
                <c:pt idx="941">
                  <c:v>30.495000000000001</c:v>
                </c:pt>
                <c:pt idx="942">
                  <c:v>31.02</c:v>
                </c:pt>
                <c:pt idx="943">
                  <c:v>32.78</c:v>
                </c:pt>
                <c:pt idx="944">
                  <c:v>32.9</c:v>
                </c:pt>
                <c:pt idx="945">
                  <c:v>33.33</c:v>
                </c:pt>
                <c:pt idx="946">
                  <c:v>27.265000000000001</c:v>
                </c:pt>
                <c:pt idx="947">
                  <c:v>31.73</c:v>
                </c:pt>
                <c:pt idx="948">
                  <c:v>34.4</c:v>
                </c:pt>
                <c:pt idx="949">
                  <c:v>32.395000000000003</c:v>
                </c:pt>
                <c:pt idx="950">
                  <c:v>38.17</c:v>
                </c:pt>
                <c:pt idx="951">
                  <c:v>34.700000000000003</c:v>
                </c:pt>
                <c:pt idx="952">
                  <c:v>33.33</c:v>
                </c:pt>
                <c:pt idx="953">
                  <c:v>32.395000000000003</c:v>
                </c:pt>
                <c:pt idx="954">
                  <c:v>32.49</c:v>
                </c:pt>
                <c:pt idx="955">
                  <c:v>34.799999999999997</c:v>
                </c:pt>
                <c:pt idx="956">
                  <c:v>27.074999999999999</c:v>
                </c:pt>
                <c:pt idx="957">
                  <c:v>33.5</c:v>
                </c:pt>
                <c:pt idx="958">
                  <c:v>29.355</c:v>
                </c:pt>
                <c:pt idx="959">
                  <c:v>35.244999999999997</c:v>
                </c:pt>
                <c:pt idx="960">
                  <c:v>30.78</c:v>
                </c:pt>
                <c:pt idx="961">
                  <c:v>35.625</c:v>
                </c:pt>
                <c:pt idx="962">
                  <c:v>37.07</c:v>
                </c:pt>
                <c:pt idx="963">
                  <c:v>33.630000000000003</c:v>
                </c:pt>
                <c:pt idx="964">
                  <c:v>27.835000000000001</c:v>
                </c:pt>
                <c:pt idx="965">
                  <c:v>27.8</c:v>
                </c:pt>
                <c:pt idx="966">
                  <c:v>40.15</c:v>
                </c:pt>
                <c:pt idx="967">
                  <c:v>26.07</c:v>
                </c:pt>
                <c:pt idx="968">
                  <c:v>35.75</c:v>
                </c:pt>
                <c:pt idx="969">
                  <c:v>39.4</c:v>
                </c:pt>
                <c:pt idx="970">
                  <c:v>33.4</c:v>
                </c:pt>
                <c:pt idx="971">
                  <c:v>36.575000000000003</c:v>
                </c:pt>
                <c:pt idx="972">
                  <c:v>30.875</c:v>
                </c:pt>
                <c:pt idx="973">
                  <c:v>31.065000000000001</c:v>
                </c:pt>
                <c:pt idx="974">
                  <c:v>42.24</c:v>
                </c:pt>
                <c:pt idx="975">
                  <c:v>30.2</c:v>
                </c:pt>
                <c:pt idx="976">
                  <c:v>34.200000000000003</c:v>
                </c:pt>
                <c:pt idx="977">
                  <c:v>32.774999999999999</c:v>
                </c:pt>
                <c:pt idx="978">
                  <c:v>37.799999999999997</c:v>
                </c:pt>
                <c:pt idx="979">
                  <c:v>34.104999999999997</c:v>
                </c:pt>
                <c:pt idx="980">
                  <c:v>30.78</c:v>
                </c:pt>
                <c:pt idx="981">
                  <c:v>28.594999999999999</c:v>
                </c:pt>
                <c:pt idx="982">
                  <c:v>44.88</c:v>
                </c:pt>
                <c:pt idx="983">
                  <c:v>30.495000000000001</c:v>
                </c:pt>
                <c:pt idx="984">
                  <c:v>30.9</c:v>
                </c:pt>
                <c:pt idx="985">
                  <c:v>28.594999999999999</c:v>
                </c:pt>
                <c:pt idx="986">
                  <c:v>32.015000000000001</c:v>
                </c:pt>
                <c:pt idx="987">
                  <c:v>37.07</c:v>
                </c:pt>
                <c:pt idx="988">
                  <c:v>34.104999999999997</c:v>
                </c:pt>
                <c:pt idx="989">
                  <c:v>32.774999999999999</c:v>
                </c:pt>
                <c:pt idx="990">
                  <c:v>35.299999999999997</c:v>
                </c:pt>
                <c:pt idx="991">
                  <c:v>34.1</c:v>
                </c:pt>
                <c:pt idx="992">
                  <c:v>35.75</c:v>
                </c:pt>
                <c:pt idx="993">
                  <c:v>38.39</c:v>
                </c:pt>
                <c:pt idx="994">
                  <c:v>32.774999999999999</c:v>
                </c:pt>
                <c:pt idx="995">
                  <c:v>42.75</c:v>
                </c:pt>
                <c:pt idx="996">
                  <c:v>39.049999999999997</c:v>
                </c:pt>
                <c:pt idx="997">
                  <c:v>32.56</c:v>
                </c:pt>
                <c:pt idx="998">
                  <c:v>33.11</c:v>
                </c:pt>
                <c:pt idx="999">
                  <c:v>34.96</c:v>
                </c:pt>
                <c:pt idx="1000">
                  <c:v>31.254999999999999</c:v>
                </c:pt>
                <c:pt idx="1001">
                  <c:v>34.6</c:v>
                </c:pt>
                <c:pt idx="1002">
                  <c:v>36.19</c:v>
                </c:pt>
                <c:pt idx="1003">
                  <c:v>32.299999999999997</c:v>
                </c:pt>
                <c:pt idx="1004">
                  <c:v>38.39</c:v>
                </c:pt>
                <c:pt idx="1005">
                  <c:v>30.8</c:v>
                </c:pt>
                <c:pt idx="1006">
                  <c:v>35.53</c:v>
                </c:pt>
                <c:pt idx="1007">
                  <c:v>28.215</c:v>
                </c:pt>
                <c:pt idx="1008">
                  <c:v>26.695</c:v>
                </c:pt>
                <c:pt idx="1009">
                  <c:v>36.08</c:v>
                </c:pt>
                <c:pt idx="1010">
                  <c:v>30.684999999999999</c:v>
                </c:pt>
                <c:pt idx="1011">
                  <c:v>38.06</c:v>
                </c:pt>
                <c:pt idx="1012">
                  <c:v>36.479999999999997</c:v>
                </c:pt>
                <c:pt idx="1013">
                  <c:v>34.104999999999997</c:v>
                </c:pt>
                <c:pt idx="1014">
                  <c:v>36.630000000000003</c:v>
                </c:pt>
                <c:pt idx="1015">
                  <c:v>38.950000000000003</c:v>
                </c:pt>
                <c:pt idx="1016">
                  <c:v>34.104999999999997</c:v>
                </c:pt>
                <c:pt idx="1017">
                  <c:v>30.114999999999998</c:v>
                </c:pt>
                <c:pt idx="1018">
                  <c:v>31.79</c:v>
                </c:pt>
                <c:pt idx="1019">
                  <c:v>40.369999999999997</c:v>
                </c:pt>
                <c:pt idx="1020">
                  <c:v>27.835000000000001</c:v>
                </c:pt>
                <c:pt idx="1021">
                  <c:v>30.21</c:v>
                </c:pt>
                <c:pt idx="1022">
                  <c:v>38.94</c:v>
                </c:pt>
                <c:pt idx="1023">
                  <c:v>42.655000000000001</c:v>
                </c:pt>
                <c:pt idx="1024">
                  <c:v>38.06</c:v>
                </c:pt>
                <c:pt idx="1025">
                  <c:v>35.200000000000003</c:v>
                </c:pt>
                <c:pt idx="1026">
                  <c:v>52.58</c:v>
                </c:pt>
                <c:pt idx="1027">
                  <c:v>35.5</c:v>
                </c:pt>
                <c:pt idx="1028">
                  <c:v>34.96</c:v>
                </c:pt>
                <c:pt idx="1029">
                  <c:v>32.450000000000003</c:v>
                </c:pt>
                <c:pt idx="1030">
                  <c:v>40.564999999999998</c:v>
                </c:pt>
                <c:pt idx="1031">
                  <c:v>32.015000000000001</c:v>
                </c:pt>
                <c:pt idx="1032">
                  <c:v>46.2</c:v>
                </c:pt>
                <c:pt idx="1033">
                  <c:v>47.6</c:v>
                </c:pt>
                <c:pt idx="1034">
                  <c:v>31.35</c:v>
                </c:pt>
                <c:pt idx="1035">
                  <c:v>32.774999999999999</c:v>
                </c:pt>
                <c:pt idx="1036">
                  <c:v>43.89</c:v>
                </c:pt>
                <c:pt idx="1037">
                  <c:v>37.049999999999997</c:v>
                </c:pt>
                <c:pt idx="1038">
                  <c:v>35.86</c:v>
                </c:pt>
                <c:pt idx="1039">
                  <c:v>36.86</c:v>
                </c:pt>
                <c:pt idx="1040">
                  <c:v>30.875</c:v>
                </c:pt>
                <c:pt idx="1041">
                  <c:v>33.880000000000003</c:v>
                </c:pt>
                <c:pt idx="1042">
                  <c:v>30.114999999999998</c:v>
                </c:pt>
                <c:pt idx="1043">
                  <c:v>41.8</c:v>
                </c:pt>
                <c:pt idx="1044">
                  <c:v>32.965000000000003</c:v>
                </c:pt>
                <c:pt idx="1045">
                  <c:v>28.594999999999999</c:v>
                </c:pt>
                <c:pt idx="1046">
                  <c:v>36.299999999999997</c:v>
                </c:pt>
                <c:pt idx="1047">
                  <c:v>42.9</c:v>
                </c:pt>
                <c:pt idx="1048">
                  <c:v>34.674999999999997</c:v>
                </c:pt>
                <c:pt idx="1049">
                  <c:v>30.305</c:v>
                </c:pt>
                <c:pt idx="1050">
                  <c:v>33.799999999999997</c:v>
                </c:pt>
                <c:pt idx="1051">
                  <c:v>32.965000000000003</c:v>
                </c:pt>
                <c:pt idx="1052">
                  <c:v>36.384999999999998</c:v>
                </c:pt>
                <c:pt idx="1053">
                  <c:v>29.355</c:v>
                </c:pt>
                <c:pt idx="1054">
                  <c:v>40.92</c:v>
                </c:pt>
                <c:pt idx="1055">
                  <c:v>42.13</c:v>
                </c:pt>
                <c:pt idx="1056">
                  <c:v>38.06</c:v>
                </c:pt>
                <c:pt idx="1057">
                  <c:v>41.14</c:v>
                </c:pt>
                <c:pt idx="1058">
                  <c:v>36.96</c:v>
                </c:pt>
                <c:pt idx="1059">
                  <c:v>38.094999999999999</c:v>
                </c:pt>
                <c:pt idx="1060">
                  <c:v>32.799999999999997</c:v>
                </c:pt>
                <c:pt idx="1061">
                  <c:v>35.53</c:v>
                </c:pt>
                <c:pt idx="1062">
                  <c:v>38.094999999999999</c:v>
                </c:pt>
                <c:pt idx="1063">
                  <c:v>34.484999999999999</c:v>
                </c:pt>
                <c:pt idx="1064">
                  <c:v>30.36</c:v>
                </c:pt>
                <c:pt idx="1065">
                  <c:v>47.41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9-4B98-8FE4-428010781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8799"/>
        <c:axId val="162165487"/>
      </c:scatterChart>
      <c:valAx>
        <c:axId val="162178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165487"/>
        <c:crosses val="autoZero"/>
        <c:crossBetween val="midCat"/>
      </c:valAx>
      <c:valAx>
        <c:axId val="16216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BMI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178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Grafik</a:t>
            </a:r>
            <a:r>
              <a:rPr lang="en-US" baseline="0">
                <a:latin typeface="Arial" panose="020B0604020202020204" pitchFamily="34" charset="0"/>
                <a:cs typeface="Arial" panose="020B0604020202020204" pitchFamily="34" charset="0"/>
              </a:rPr>
              <a:t> Biaya Kesehatan vs Nilai BMI</a:t>
            </a:r>
            <a:endParaRPr lang="en-US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'analysis-BMI over'!$B$1</c:f>
              <c:strCache>
                <c:ptCount val="1"/>
                <c:pt idx="0">
                  <c:v>bmi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'analysis-BMI over'!$B$2:$B$1067</c:f>
              <c:numCache>
                <c:formatCode>0.0</c:formatCode>
                <c:ptCount val="1066"/>
                <c:pt idx="0">
                  <c:v>30.14</c:v>
                </c:pt>
                <c:pt idx="1">
                  <c:v>33.33</c:v>
                </c:pt>
                <c:pt idx="2">
                  <c:v>33.659999999999997</c:v>
                </c:pt>
                <c:pt idx="3">
                  <c:v>33.344999999999999</c:v>
                </c:pt>
                <c:pt idx="4">
                  <c:v>26.695</c:v>
                </c:pt>
                <c:pt idx="5">
                  <c:v>37.29</c:v>
                </c:pt>
                <c:pt idx="6">
                  <c:v>41.14</c:v>
                </c:pt>
                <c:pt idx="7">
                  <c:v>43.01</c:v>
                </c:pt>
                <c:pt idx="8">
                  <c:v>53.13</c:v>
                </c:pt>
                <c:pt idx="9">
                  <c:v>27.6</c:v>
                </c:pt>
                <c:pt idx="10">
                  <c:v>28.7</c:v>
                </c:pt>
                <c:pt idx="11">
                  <c:v>30.4</c:v>
                </c:pt>
                <c:pt idx="12">
                  <c:v>33.155000000000001</c:v>
                </c:pt>
                <c:pt idx="13">
                  <c:v>34.4</c:v>
                </c:pt>
                <c:pt idx="14">
                  <c:v>35.4</c:v>
                </c:pt>
                <c:pt idx="15">
                  <c:v>33.33</c:v>
                </c:pt>
                <c:pt idx="16">
                  <c:v>31.1</c:v>
                </c:pt>
                <c:pt idx="17">
                  <c:v>36.384999999999998</c:v>
                </c:pt>
                <c:pt idx="18">
                  <c:v>36.85</c:v>
                </c:pt>
                <c:pt idx="19">
                  <c:v>31.13</c:v>
                </c:pt>
                <c:pt idx="20">
                  <c:v>31.35</c:v>
                </c:pt>
                <c:pt idx="21">
                  <c:v>36.85</c:v>
                </c:pt>
                <c:pt idx="22">
                  <c:v>38.17</c:v>
                </c:pt>
                <c:pt idx="23">
                  <c:v>25.175000000000001</c:v>
                </c:pt>
                <c:pt idx="24">
                  <c:v>31.635000000000002</c:v>
                </c:pt>
                <c:pt idx="25">
                  <c:v>39.159999999999997</c:v>
                </c:pt>
                <c:pt idx="26">
                  <c:v>39.82</c:v>
                </c:pt>
                <c:pt idx="27">
                  <c:v>40.26</c:v>
                </c:pt>
                <c:pt idx="28">
                  <c:v>27.835000000000001</c:v>
                </c:pt>
                <c:pt idx="29">
                  <c:v>28.975000000000001</c:v>
                </c:pt>
                <c:pt idx="30">
                  <c:v>30.59</c:v>
                </c:pt>
                <c:pt idx="31">
                  <c:v>35.53</c:v>
                </c:pt>
                <c:pt idx="32">
                  <c:v>26.84</c:v>
                </c:pt>
                <c:pt idx="33">
                  <c:v>33.770000000000003</c:v>
                </c:pt>
                <c:pt idx="34">
                  <c:v>39.5</c:v>
                </c:pt>
                <c:pt idx="35">
                  <c:v>27.645</c:v>
                </c:pt>
                <c:pt idx="36">
                  <c:v>28.594999999999999</c:v>
                </c:pt>
                <c:pt idx="37">
                  <c:v>25.46</c:v>
                </c:pt>
                <c:pt idx="38">
                  <c:v>26.125</c:v>
                </c:pt>
                <c:pt idx="39">
                  <c:v>28.5</c:v>
                </c:pt>
                <c:pt idx="40">
                  <c:v>26.125</c:v>
                </c:pt>
                <c:pt idx="41">
                  <c:v>30.03</c:v>
                </c:pt>
                <c:pt idx="42">
                  <c:v>33.770000000000003</c:v>
                </c:pt>
                <c:pt idx="43">
                  <c:v>35.200000000000003</c:v>
                </c:pt>
                <c:pt idx="44">
                  <c:v>26.315000000000001</c:v>
                </c:pt>
                <c:pt idx="45">
                  <c:v>29.355</c:v>
                </c:pt>
                <c:pt idx="46">
                  <c:v>29.8</c:v>
                </c:pt>
                <c:pt idx="47">
                  <c:v>32.9</c:v>
                </c:pt>
                <c:pt idx="48">
                  <c:v>40.5</c:v>
                </c:pt>
                <c:pt idx="49">
                  <c:v>29.734999999999999</c:v>
                </c:pt>
                <c:pt idx="50">
                  <c:v>26.51</c:v>
                </c:pt>
                <c:pt idx="51">
                  <c:v>32.56</c:v>
                </c:pt>
                <c:pt idx="52">
                  <c:v>25.555</c:v>
                </c:pt>
                <c:pt idx="53">
                  <c:v>36.195</c:v>
                </c:pt>
                <c:pt idx="54">
                  <c:v>41.91</c:v>
                </c:pt>
                <c:pt idx="55">
                  <c:v>26.125</c:v>
                </c:pt>
                <c:pt idx="56">
                  <c:v>29.6</c:v>
                </c:pt>
                <c:pt idx="57">
                  <c:v>31.46</c:v>
                </c:pt>
                <c:pt idx="58">
                  <c:v>33</c:v>
                </c:pt>
                <c:pt idx="59">
                  <c:v>33.299999999999997</c:v>
                </c:pt>
                <c:pt idx="60">
                  <c:v>28.975000000000001</c:v>
                </c:pt>
                <c:pt idx="61">
                  <c:v>31.254999999999999</c:v>
                </c:pt>
                <c:pt idx="62">
                  <c:v>36.86</c:v>
                </c:pt>
                <c:pt idx="63">
                  <c:v>27.93</c:v>
                </c:pt>
                <c:pt idx="64">
                  <c:v>25.8</c:v>
                </c:pt>
                <c:pt idx="65">
                  <c:v>29.3</c:v>
                </c:pt>
                <c:pt idx="66">
                  <c:v>29.734999999999999</c:v>
                </c:pt>
                <c:pt idx="67">
                  <c:v>32.01</c:v>
                </c:pt>
                <c:pt idx="68">
                  <c:v>40.47</c:v>
                </c:pt>
                <c:pt idx="69">
                  <c:v>35.244999999999997</c:v>
                </c:pt>
                <c:pt idx="70">
                  <c:v>25.8</c:v>
                </c:pt>
                <c:pt idx="71">
                  <c:v>34.6</c:v>
                </c:pt>
                <c:pt idx="72">
                  <c:v>34.869999999999997</c:v>
                </c:pt>
                <c:pt idx="73">
                  <c:v>25.364999999999998</c:v>
                </c:pt>
                <c:pt idx="74">
                  <c:v>28.594999999999999</c:v>
                </c:pt>
                <c:pt idx="75">
                  <c:v>32.11</c:v>
                </c:pt>
                <c:pt idx="76">
                  <c:v>26.03</c:v>
                </c:pt>
                <c:pt idx="77">
                  <c:v>27.36</c:v>
                </c:pt>
                <c:pt idx="78">
                  <c:v>30.495000000000001</c:v>
                </c:pt>
                <c:pt idx="79">
                  <c:v>35.15</c:v>
                </c:pt>
                <c:pt idx="80">
                  <c:v>36.575000000000003</c:v>
                </c:pt>
                <c:pt idx="81">
                  <c:v>37.43</c:v>
                </c:pt>
                <c:pt idx="82">
                  <c:v>27.1</c:v>
                </c:pt>
                <c:pt idx="83">
                  <c:v>28.785</c:v>
                </c:pt>
                <c:pt idx="84">
                  <c:v>25.08</c:v>
                </c:pt>
                <c:pt idx="85">
                  <c:v>41.325000000000003</c:v>
                </c:pt>
                <c:pt idx="86">
                  <c:v>28.215</c:v>
                </c:pt>
                <c:pt idx="87">
                  <c:v>30.114999999999998</c:v>
                </c:pt>
                <c:pt idx="88">
                  <c:v>30.305</c:v>
                </c:pt>
                <c:pt idx="89">
                  <c:v>31.92</c:v>
                </c:pt>
                <c:pt idx="90">
                  <c:v>33.155000000000001</c:v>
                </c:pt>
                <c:pt idx="91">
                  <c:v>40.185000000000002</c:v>
                </c:pt>
                <c:pt idx="92">
                  <c:v>40.28</c:v>
                </c:pt>
                <c:pt idx="93">
                  <c:v>37.29</c:v>
                </c:pt>
                <c:pt idx="94">
                  <c:v>25.555</c:v>
                </c:pt>
                <c:pt idx="95">
                  <c:v>28.88</c:v>
                </c:pt>
                <c:pt idx="96">
                  <c:v>31.73</c:v>
                </c:pt>
                <c:pt idx="97">
                  <c:v>41.325000000000003</c:v>
                </c:pt>
                <c:pt idx="98">
                  <c:v>31.92</c:v>
                </c:pt>
                <c:pt idx="99">
                  <c:v>25.175000000000001</c:v>
                </c:pt>
                <c:pt idx="100">
                  <c:v>26.18</c:v>
                </c:pt>
                <c:pt idx="101">
                  <c:v>35.42</c:v>
                </c:pt>
                <c:pt idx="102">
                  <c:v>38.094999999999999</c:v>
                </c:pt>
                <c:pt idx="103">
                  <c:v>32.395000000000003</c:v>
                </c:pt>
                <c:pt idx="104">
                  <c:v>25.364999999999998</c:v>
                </c:pt>
                <c:pt idx="105">
                  <c:v>31.065000000000001</c:v>
                </c:pt>
                <c:pt idx="106">
                  <c:v>35.200000000000003</c:v>
                </c:pt>
                <c:pt idx="107">
                  <c:v>50.38</c:v>
                </c:pt>
                <c:pt idx="108">
                  <c:v>25.175000000000001</c:v>
                </c:pt>
                <c:pt idx="109">
                  <c:v>30.59</c:v>
                </c:pt>
                <c:pt idx="110">
                  <c:v>27.72</c:v>
                </c:pt>
                <c:pt idx="111">
                  <c:v>33.99</c:v>
                </c:pt>
                <c:pt idx="112">
                  <c:v>39.49</c:v>
                </c:pt>
                <c:pt idx="113">
                  <c:v>39.615000000000002</c:v>
                </c:pt>
                <c:pt idx="114">
                  <c:v>30.5</c:v>
                </c:pt>
                <c:pt idx="115">
                  <c:v>32.67</c:v>
                </c:pt>
                <c:pt idx="116">
                  <c:v>33.659999999999997</c:v>
                </c:pt>
                <c:pt idx="117">
                  <c:v>29.925000000000001</c:v>
                </c:pt>
                <c:pt idx="118">
                  <c:v>35.625</c:v>
                </c:pt>
                <c:pt idx="119">
                  <c:v>31.13</c:v>
                </c:pt>
                <c:pt idx="120">
                  <c:v>26.4</c:v>
                </c:pt>
                <c:pt idx="121">
                  <c:v>30.3</c:v>
                </c:pt>
                <c:pt idx="122">
                  <c:v>28.31</c:v>
                </c:pt>
                <c:pt idx="123">
                  <c:v>31.35</c:v>
                </c:pt>
                <c:pt idx="124">
                  <c:v>28.12</c:v>
                </c:pt>
                <c:pt idx="125">
                  <c:v>31.065000000000001</c:v>
                </c:pt>
                <c:pt idx="126">
                  <c:v>25.745000000000001</c:v>
                </c:pt>
                <c:pt idx="127">
                  <c:v>37.905000000000001</c:v>
                </c:pt>
                <c:pt idx="128">
                  <c:v>28.975000000000001</c:v>
                </c:pt>
                <c:pt idx="129">
                  <c:v>30.59</c:v>
                </c:pt>
                <c:pt idx="130">
                  <c:v>39.615000000000002</c:v>
                </c:pt>
                <c:pt idx="131">
                  <c:v>30.4</c:v>
                </c:pt>
                <c:pt idx="132">
                  <c:v>28.785</c:v>
                </c:pt>
                <c:pt idx="133">
                  <c:v>25.934999999999999</c:v>
                </c:pt>
                <c:pt idx="134">
                  <c:v>27.36</c:v>
                </c:pt>
                <c:pt idx="135">
                  <c:v>32.119999999999997</c:v>
                </c:pt>
                <c:pt idx="136">
                  <c:v>32.774999999999999</c:v>
                </c:pt>
                <c:pt idx="137">
                  <c:v>29.925000000000001</c:v>
                </c:pt>
                <c:pt idx="138">
                  <c:v>36.954999999999998</c:v>
                </c:pt>
                <c:pt idx="139">
                  <c:v>27.2</c:v>
                </c:pt>
                <c:pt idx="140">
                  <c:v>25.175000000000001</c:v>
                </c:pt>
                <c:pt idx="141">
                  <c:v>29.45</c:v>
                </c:pt>
                <c:pt idx="142">
                  <c:v>34.865000000000002</c:v>
                </c:pt>
                <c:pt idx="143">
                  <c:v>29.15</c:v>
                </c:pt>
                <c:pt idx="144">
                  <c:v>30</c:v>
                </c:pt>
                <c:pt idx="145">
                  <c:v>46.53</c:v>
                </c:pt>
                <c:pt idx="146">
                  <c:v>34.484999999999999</c:v>
                </c:pt>
                <c:pt idx="147">
                  <c:v>25.27</c:v>
                </c:pt>
                <c:pt idx="148">
                  <c:v>32.774999999999999</c:v>
                </c:pt>
                <c:pt idx="149">
                  <c:v>31.79</c:v>
                </c:pt>
                <c:pt idx="150">
                  <c:v>30.875</c:v>
                </c:pt>
                <c:pt idx="151">
                  <c:v>26.03</c:v>
                </c:pt>
                <c:pt idx="152">
                  <c:v>25.8</c:v>
                </c:pt>
                <c:pt idx="153">
                  <c:v>33.11</c:v>
                </c:pt>
                <c:pt idx="154">
                  <c:v>40.185000000000002</c:v>
                </c:pt>
                <c:pt idx="155">
                  <c:v>28.594999999999999</c:v>
                </c:pt>
                <c:pt idx="156">
                  <c:v>33.99</c:v>
                </c:pt>
                <c:pt idx="157">
                  <c:v>42.13</c:v>
                </c:pt>
                <c:pt idx="158">
                  <c:v>35.435000000000002</c:v>
                </c:pt>
                <c:pt idx="159">
                  <c:v>37.1</c:v>
                </c:pt>
                <c:pt idx="160">
                  <c:v>25.745000000000001</c:v>
                </c:pt>
                <c:pt idx="161">
                  <c:v>33.914999999999999</c:v>
                </c:pt>
                <c:pt idx="162">
                  <c:v>25.84</c:v>
                </c:pt>
                <c:pt idx="163">
                  <c:v>25.9</c:v>
                </c:pt>
                <c:pt idx="164">
                  <c:v>35.53</c:v>
                </c:pt>
                <c:pt idx="165">
                  <c:v>40.564999999999998</c:v>
                </c:pt>
                <c:pt idx="166">
                  <c:v>29.48</c:v>
                </c:pt>
                <c:pt idx="167">
                  <c:v>27.645</c:v>
                </c:pt>
                <c:pt idx="168">
                  <c:v>42.4</c:v>
                </c:pt>
                <c:pt idx="169">
                  <c:v>34.799999999999997</c:v>
                </c:pt>
                <c:pt idx="170">
                  <c:v>38.94</c:v>
                </c:pt>
                <c:pt idx="171">
                  <c:v>30.4</c:v>
                </c:pt>
                <c:pt idx="172">
                  <c:v>38.094999999999999</c:v>
                </c:pt>
                <c:pt idx="173">
                  <c:v>39.270000000000003</c:v>
                </c:pt>
                <c:pt idx="174">
                  <c:v>40.185000000000002</c:v>
                </c:pt>
                <c:pt idx="175">
                  <c:v>27.7</c:v>
                </c:pt>
                <c:pt idx="176">
                  <c:v>36.954999999999998</c:v>
                </c:pt>
                <c:pt idx="177">
                  <c:v>25.175000000000001</c:v>
                </c:pt>
                <c:pt idx="178">
                  <c:v>34.799999999999997</c:v>
                </c:pt>
                <c:pt idx="179">
                  <c:v>32.700000000000003</c:v>
                </c:pt>
                <c:pt idx="180">
                  <c:v>37.1</c:v>
                </c:pt>
                <c:pt idx="181">
                  <c:v>31.4</c:v>
                </c:pt>
                <c:pt idx="182">
                  <c:v>45.9</c:v>
                </c:pt>
                <c:pt idx="183">
                  <c:v>30.25</c:v>
                </c:pt>
                <c:pt idx="184">
                  <c:v>26.03</c:v>
                </c:pt>
                <c:pt idx="185">
                  <c:v>39.805</c:v>
                </c:pt>
                <c:pt idx="186">
                  <c:v>26.62</c:v>
                </c:pt>
                <c:pt idx="187">
                  <c:v>29.1</c:v>
                </c:pt>
                <c:pt idx="188">
                  <c:v>30.875</c:v>
                </c:pt>
                <c:pt idx="189">
                  <c:v>37.335000000000001</c:v>
                </c:pt>
                <c:pt idx="190">
                  <c:v>39.49</c:v>
                </c:pt>
                <c:pt idx="191">
                  <c:v>25.934999999999999</c:v>
                </c:pt>
                <c:pt idx="192">
                  <c:v>36.384999999999998</c:v>
                </c:pt>
                <c:pt idx="193">
                  <c:v>34.58</c:v>
                </c:pt>
                <c:pt idx="194">
                  <c:v>34.21</c:v>
                </c:pt>
                <c:pt idx="195">
                  <c:v>31.16</c:v>
                </c:pt>
                <c:pt idx="196">
                  <c:v>34.104999999999997</c:v>
                </c:pt>
                <c:pt idx="197">
                  <c:v>31.254999999999999</c:v>
                </c:pt>
                <c:pt idx="198">
                  <c:v>28.93</c:v>
                </c:pt>
                <c:pt idx="199">
                  <c:v>34.200000000000003</c:v>
                </c:pt>
                <c:pt idx="200">
                  <c:v>41.1</c:v>
                </c:pt>
                <c:pt idx="201">
                  <c:v>44.22</c:v>
                </c:pt>
                <c:pt idx="202">
                  <c:v>26.125</c:v>
                </c:pt>
                <c:pt idx="203">
                  <c:v>36.954999999999998</c:v>
                </c:pt>
                <c:pt idx="204">
                  <c:v>37.29</c:v>
                </c:pt>
                <c:pt idx="205">
                  <c:v>33.155000000000001</c:v>
                </c:pt>
                <c:pt idx="206">
                  <c:v>30.03</c:v>
                </c:pt>
                <c:pt idx="207">
                  <c:v>31.5</c:v>
                </c:pt>
                <c:pt idx="208">
                  <c:v>41.325000000000003</c:v>
                </c:pt>
                <c:pt idx="209">
                  <c:v>27.93</c:v>
                </c:pt>
                <c:pt idx="210">
                  <c:v>36.765000000000001</c:v>
                </c:pt>
                <c:pt idx="211">
                  <c:v>27.454999999999998</c:v>
                </c:pt>
                <c:pt idx="212">
                  <c:v>26.79</c:v>
                </c:pt>
                <c:pt idx="213">
                  <c:v>30.1</c:v>
                </c:pt>
                <c:pt idx="214">
                  <c:v>40.375</c:v>
                </c:pt>
                <c:pt idx="215">
                  <c:v>25.934999999999999</c:v>
                </c:pt>
                <c:pt idx="216">
                  <c:v>28.594999999999999</c:v>
                </c:pt>
                <c:pt idx="217">
                  <c:v>31.445</c:v>
                </c:pt>
                <c:pt idx="218">
                  <c:v>44.22</c:v>
                </c:pt>
                <c:pt idx="219">
                  <c:v>35.814999999999998</c:v>
                </c:pt>
                <c:pt idx="220">
                  <c:v>26.695</c:v>
                </c:pt>
                <c:pt idx="221">
                  <c:v>26.51</c:v>
                </c:pt>
                <c:pt idx="222">
                  <c:v>31.065000000000001</c:v>
                </c:pt>
                <c:pt idx="223">
                  <c:v>27.645</c:v>
                </c:pt>
                <c:pt idx="224">
                  <c:v>29.26</c:v>
                </c:pt>
                <c:pt idx="225">
                  <c:v>29.734999999999999</c:v>
                </c:pt>
                <c:pt idx="226">
                  <c:v>29.7</c:v>
                </c:pt>
                <c:pt idx="227">
                  <c:v>31.5</c:v>
                </c:pt>
                <c:pt idx="228">
                  <c:v>27.72</c:v>
                </c:pt>
                <c:pt idx="229">
                  <c:v>31.73</c:v>
                </c:pt>
                <c:pt idx="230">
                  <c:v>32.11</c:v>
                </c:pt>
                <c:pt idx="231">
                  <c:v>26.98</c:v>
                </c:pt>
                <c:pt idx="232">
                  <c:v>29.26</c:v>
                </c:pt>
                <c:pt idx="233">
                  <c:v>33.344999999999999</c:v>
                </c:pt>
                <c:pt idx="234">
                  <c:v>33</c:v>
                </c:pt>
                <c:pt idx="235">
                  <c:v>27.835000000000001</c:v>
                </c:pt>
                <c:pt idx="236">
                  <c:v>33.82</c:v>
                </c:pt>
                <c:pt idx="237">
                  <c:v>34.96</c:v>
                </c:pt>
                <c:pt idx="238">
                  <c:v>32.395000000000003</c:v>
                </c:pt>
                <c:pt idx="239">
                  <c:v>34.674999999999997</c:v>
                </c:pt>
                <c:pt idx="240">
                  <c:v>28.405000000000001</c:v>
                </c:pt>
                <c:pt idx="241">
                  <c:v>42.9</c:v>
                </c:pt>
                <c:pt idx="242">
                  <c:v>31.35</c:v>
                </c:pt>
                <c:pt idx="243">
                  <c:v>29.59</c:v>
                </c:pt>
                <c:pt idx="244">
                  <c:v>29.355</c:v>
                </c:pt>
                <c:pt idx="245">
                  <c:v>26.695</c:v>
                </c:pt>
                <c:pt idx="246">
                  <c:v>30.21</c:v>
                </c:pt>
                <c:pt idx="247">
                  <c:v>41.325000000000003</c:v>
                </c:pt>
                <c:pt idx="248">
                  <c:v>27.265000000000001</c:v>
                </c:pt>
                <c:pt idx="249">
                  <c:v>35.200000000000003</c:v>
                </c:pt>
                <c:pt idx="250">
                  <c:v>37.18</c:v>
                </c:pt>
                <c:pt idx="251">
                  <c:v>46.53</c:v>
                </c:pt>
                <c:pt idx="252">
                  <c:v>30.495000000000001</c:v>
                </c:pt>
                <c:pt idx="253">
                  <c:v>32.68</c:v>
                </c:pt>
                <c:pt idx="254">
                  <c:v>27.1</c:v>
                </c:pt>
                <c:pt idx="255">
                  <c:v>27.61</c:v>
                </c:pt>
                <c:pt idx="256">
                  <c:v>30.5</c:v>
                </c:pt>
                <c:pt idx="257">
                  <c:v>43.12</c:v>
                </c:pt>
                <c:pt idx="258">
                  <c:v>38.6</c:v>
                </c:pt>
                <c:pt idx="259">
                  <c:v>28.27</c:v>
                </c:pt>
                <c:pt idx="260">
                  <c:v>39.82</c:v>
                </c:pt>
                <c:pt idx="261">
                  <c:v>27.645</c:v>
                </c:pt>
                <c:pt idx="262">
                  <c:v>30.875</c:v>
                </c:pt>
                <c:pt idx="263">
                  <c:v>31.57</c:v>
                </c:pt>
                <c:pt idx="264">
                  <c:v>32.585000000000001</c:v>
                </c:pt>
                <c:pt idx="265">
                  <c:v>26.695</c:v>
                </c:pt>
                <c:pt idx="266">
                  <c:v>29.92</c:v>
                </c:pt>
                <c:pt idx="267">
                  <c:v>35.75</c:v>
                </c:pt>
                <c:pt idx="268">
                  <c:v>25.27</c:v>
                </c:pt>
                <c:pt idx="269">
                  <c:v>30.114999999999998</c:v>
                </c:pt>
                <c:pt idx="270">
                  <c:v>25.8</c:v>
                </c:pt>
                <c:pt idx="271">
                  <c:v>40.185000000000002</c:v>
                </c:pt>
                <c:pt idx="272">
                  <c:v>31.254999999999999</c:v>
                </c:pt>
                <c:pt idx="273">
                  <c:v>29.734999999999999</c:v>
                </c:pt>
                <c:pt idx="274">
                  <c:v>30.114999999999998</c:v>
                </c:pt>
                <c:pt idx="275">
                  <c:v>27.645</c:v>
                </c:pt>
                <c:pt idx="276">
                  <c:v>42.13</c:v>
                </c:pt>
                <c:pt idx="277">
                  <c:v>32.395000000000003</c:v>
                </c:pt>
                <c:pt idx="278">
                  <c:v>28.785</c:v>
                </c:pt>
                <c:pt idx="279">
                  <c:v>31.54</c:v>
                </c:pt>
                <c:pt idx="280">
                  <c:v>34.104999999999997</c:v>
                </c:pt>
                <c:pt idx="281">
                  <c:v>26.125</c:v>
                </c:pt>
                <c:pt idx="282">
                  <c:v>31</c:v>
                </c:pt>
                <c:pt idx="283">
                  <c:v>34.21</c:v>
                </c:pt>
                <c:pt idx="284">
                  <c:v>39.805</c:v>
                </c:pt>
                <c:pt idx="285">
                  <c:v>25.745000000000001</c:v>
                </c:pt>
                <c:pt idx="286">
                  <c:v>27.454999999999998</c:v>
                </c:pt>
                <c:pt idx="287">
                  <c:v>25.84</c:v>
                </c:pt>
                <c:pt idx="288">
                  <c:v>26.885000000000002</c:v>
                </c:pt>
                <c:pt idx="289">
                  <c:v>30.02</c:v>
                </c:pt>
                <c:pt idx="290">
                  <c:v>26.315000000000001</c:v>
                </c:pt>
                <c:pt idx="291">
                  <c:v>30.495000000000001</c:v>
                </c:pt>
                <c:pt idx="292">
                  <c:v>32.774999999999999</c:v>
                </c:pt>
                <c:pt idx="293">
                  <c:v>30.875</c:v>
                </c:pt>
                <c:pt idx="294">
                  <c:v>32.9</c:v>
                </c:pt>
                <c:pt idx="295">
                  <c:v>33.82</c:v>
                </c:pt>
                <c:pt idx="296">
                  <c:v>27.6</c:v>
                </c:pt>
                <c:pt idx="297">
                  <c:v>26.41</c:v>
                </c:pt>
                <c:pt idx="298">
                  <c:v>37.729999999999997</c:v>
                </c:pt>
                <c:pt idx="299">
                  <c:v>30.495000000000001</c:v>
                </c:pt>
                <c:pt idx="300">
                  <c:v>25.08</c:v>
                </c:pt>
                <c:pt idx="301">
                  <c:v>31.065000000000001</c:v>
                </c:pt>
                <c:pt idx="302">
                  <c:v>37.43</c:v>
                </c:pt>
                <c:pt idx="303">
                  <c:v>41.69</c:v>
                </c:pt>
                <c:pt idx="304">
                  <c:v>27.74</c:v>
                </c:pt>
                <c:pt idx="305">
                  <c:v>25.9</c:v>
                </c:pt>
                <c:pt idx="306">
                  <c:v>29.92</c:v>
                </c:pt>
                <c:pt idx="307">
                  <c:v>28.27</c:v>
                </c:pt>
                <c:pt idx="308">
                  <c:v>31</c:v>
                </c:pt>
                <c:pt idx="309">
                  <c:v>34.43</c:v>
                </c:pt>
                <c:pt idx="310">
                  <c:v>33.25</c:v>
                </c:pt>
                <c:pt idx="311">
                  <c:v>35.814999999999998</c:v>
                </c:pt>
                <c:pt idx="312">
                  <c:v>26.885000000000002</c:v>
                </c:pt>
                <c:pt idx="313">
                  <c:v>41.8</c:v>
                </c:pt>
                <c:pt idx="314">
                  <c:v>33.549999999999997</c:v>
                </c:pt>
                <c:pt idx="315">
                  <c:v>25.6</c:v>
                </c:pt>
                <c:pt idx="316">
                  <c:v>40.26</c:v>
                </c:pt>
                <c:pt idx="317">
                  <c:v>42.655000000000001</c:v>
                </c:pt>
                <c:pt idx="318">
                  <c:v>35.86</c:v>
                </c:pt>
                <c:pt idx="319">
                  <c:v>43.34</c:v>
                </c:pt>
                <c:pt idx="320">
                  <c:v>29.6</c:v>
                </c:pt>
                <c:pt idx="321">
                  <c:v>30.305</c:v>
                </c:pt>
                <c:pt idx="322">
                  <c:v>28.9</c:v>
                </c:pt>
                <c:pt idx="323">
                  <c:v>34.32</c:v>
                </c:pt>
                <c:pt idx="324">
                  <c:v>26.9</c:v>
                </c:pt>
                <c:pt idx="325">
                  <c:v>38.9</c:v>
                </c:pt>
                <c:pt idx="326">
                  <c:v>28.93</c:v>
                </c:pt>
                <c:pt idx="327">
                  <c:v>30.69</c:v>
                </c:pt>
                <c:pt idx="328">
                  <c:v>34.1</c:v>
                </c:pt>
                <c:pt idx="329">
                  <c:v>29.4</c:v>
                </c:pt>
                <c:pt idx="330">
                  <c:v>28.024999999999999</c:v>
                </c:pt>
                <c:pt idx="331">
                  <c:v>28.975000000000001</c:v>
                </c:pt>
                <c:pt idx="332">
                  <c:v>34.104999999999997</c:v>
                </c:pt>
                <c:pt idx="333">
                  <c:v>30.495000000000001</c:v>
                </c:pt>
                <c:pt idx="334">
                  <c:v>26.22</c:v>
                </c:pt>
                <c:pt idx="335">
                  <c:v>28.975000000000001</c:v>
                </c:pt>
                <c:pt idx="336">
                  <c:v>29.26</c:v>
                </c:pt>
                <c:pt idx="337">
                  <c:v>31.02</c:v>
                </c:pt>
                <c:pt idx="338">
                  <c:v>38</c:v>
                </c:pt>
                <c:pt idx="339">
                  <c:v>33.155000000000001</c:v>
                </c:pt>
                <c:pt idx="340">
                  <c:v>32.5</c:v>
                </c:pt>
                <c:pt idx="341">
                  <c:v>30.684999999999999</c:v>
                </c:pt>
                <c:pt idx="342">
                  <c:v>28.8</c:v>
                </c:pt>
                <c:pt idx="343">
                  <c:v>34.21</c:v>
                </c:pt>
                <c:pt idx="344">
                  <c:v>29.5</c:v>
                </c:pt>
                <c:pt idx="345">
                  <c:v>40.185000000000002</c:v>
                </c:pt>
                <c:pt idx="346">
                  <c:v>32.340000000000003</c:v>
                </c:pt>
                <c:pt idx="347">
                  <c:v>45.43</c:v>
                </c:pt>
                <c:pt idx="348">
                  <c:v>31.254999999999999</c:v>
                </c:pt>
                <c:pt idx="349">
                  <c:v>42.94</c:v>
                </c:pt>
                <c:pt idx="350">
                  <c:v>40.564999999999998</c:v>
                </c:pt>
                <c:pt idx="351">
                  <c:v>25.555</c:v>
                </c:pt>
                <c:pt idx="352">
                  <c:v>29.355</c:v>
                </c:pt>
                <c:pt idx="353">
                  <c:v>28.024999999999999</c:v>
                </c:pt>
                <c:pt idx="354">
                  <c:v>27.7</c:v>
                </c:pt>
                <c:pt idx="355">
                  <c:v>46.53</c:v>
                </c:pt>
                <c:pt idx="356">
                  <c:v>29.26</c:v>
                </c:pt>
                <c:pt idx="357">
                  <c:v>37.9</c:v>
                </c:pt>
                <c:pt idx="358">
                  <c:v>27.4</c:v>
                </c:pt>
                <c:pt idx="359">
                  <c:v>29.81</c:v>
                </c:pt>
                <c:pt idx="360">
                  <c:v>28.594999999999999</c:v>
                </c:pt>
                <c:pt idx="361">
                  <c:v>36.29</c:v>
                </c:pt>
                <c:pt idx="362">
                  <c:v>27.265000000000001</c:v>
                </c:pt>
                <c:pt idx="363">
                  <c:v>36.765000000000001</c:v>
                </c:pt>
                <c:pt idx="364">
                  <c:v>34.799999999999997</c:v>
                </c:pt>
                <c:pt idx="365">
                  <c:v>34.104999999999997</c:v>
                </c:pt>
                <c:pt idx="366">
                  <c:v>29.9</c:v>
                </c:pt>
                <c:pt idx="367">
                  <c:v>35.814999999999998</c:v>
                </c:pt>
                <c:pt idx="368">
                  <c:v>33.44</c:v>
                </c:pt>
                <c:pt idx="369">
                  <c:v>28.405000000000001</c:v>
                </c:pt>
                <c:pt idx="370">
                  <c:v>42.4</c:v>
                </c:pt>
                <c:pt idx="371">
                  <c:v>28.024999999999999</c:v>
                </c:pt>
                <c:pt idx="372">
                  <c:v>26.885000000000002</c:v>
                </c:pt>
                <c:pt idx="373">
                  <c:v>34.484999999999999</c:v>
                </c:pt>
                <c:pt idx="374">
                  <c:v>28.88</c:v>
                </c:pt>
                <c:pt idx="375">
                  <c:v>28.05</c:v>
                </c:pt>
                <c:pt idx="376">
                  <c:v>32.774999999999999</c:v>
                </c:pt>
                <c:pt idx="377">
                  <c:v>36.08</c:v>
                </c:pt>
                <c:pt idx="378">
                  <c:v>30.875</c:v>
                </c:pt>
                <c:pt idx="379">
                  <c:v>26.695</c:v>
                </c:pt>
                <c:pt idx="380">
                  <c:v>26.03</c:v>
                </c:pt>
                <c:pt idx="381">
                  <c:v>30.1</c:v>
                </c:pt>
                <c:pt idx="382">
                  <c:v>32.200000000000003</c:v>
                </c:pt>
                <c:pt idx="383">
                  <c:v>26.315000000000001</c:v>
                </c:pt>
                <c:pt idx="384">
                  <c:v>29.545000000000002</c:v>
                </c:pt>
                <c:pt idx="385">
                  <c:v>32.299999999999997</c:v>
                </c:pt>
                <c:pt idx="386">
                  <c:v>25.3</c:v>
                </c:pt>
                <c:pt idx="387">
                  <c:v>26.18</c:v>
                </c:pt>
                <c:pt idx="388">
                  <c:v>32.869999999999997</c:v>
                </c:pt>
                <c:pt idx="389">
                  <c:v>29</c:v>
                </c:pt>
                <c:pt idx="390">
                  <c:v>44.744999999999997</c:v>
                </c:pt>
                <c:pt idx="391">
                  <c:v>27.835000000000001</c:v>
                </c:pt>
                <c:pt idx="392">
                  <c:v>32.585000000000001</c:v>
                </c:pt>
                <c:pt idx="393">
                  <c:v>34.32</c:v>
                </c:pt>
                <c:pt idx="394">
                  <c:v>28</c:v>
                </c:pt>
                <c:pt idx="395">
                  <c:v>28.31</c:v>
                </c:pt>
                <c:pt idx="396">
                  <c:v>35.799999999999997</c:v>
                </c:pt>
                <c:pt idx="397">
                  <c:v>35.97</c:v>
                </c:pt>
                <c:pt idx="398">
                  <c:v>37.18</c:v>
                </c:pt>
                <c:pt idx="399">
                  <c:v>27.265000000000001</c:v>
                </c:pt>
                <c:pt idx="400">
                  <c:v>26.315000000000001</c:v>
                </c:pt>
                <c:pt idx="401">
                  <c:v>31.92</c:v>
                </c:pt>
                <c:pt idx="402">
                  <c:v>29.04</c:v>
                </c:pt>
                <c:pt idx="403">
                  <c:v>30.59</c:v>
                </c:pt>
                <c:pt idx="404">
                  <c:v>34.200000000000003</c:v>
                </c:pt>
                <c:pt idx="405">
                  <c:v>34.865000000000002</c:v>
                </c:pt>
                <c:pt idx="406">
                  <c:v>30.114999999999998</c:v>
                </c:pt>
                <c:pt idx="407">
                  <c:v>29.164999999999999</c:v>
                </c:pt>
                <c:pt idx="408">
                  <c:v>25.08</c:v>
                </c:pt>
                <c:pt idx="409">
                  <c:v>29.9</c:v>
                </c:pt>
                <c:pt idx="410">
                  <c:v>33.1</c:v>
                </c:pt>
                <c:pt idx="411">
                  <c:v>35.64</c:v>
                </c:pt>
                <c:pt idx="412">
                  <c:v>35.299999999999997</c:v>
                </c:pt>
                <c:pt idx="413">
                  <c:v>30.114999999999998</c:v>
                </c:pt>
                <c:pt idx="414">
                  <c:v>28.405000000000001</c:v>
                </c:pt>
                <c:pt idx="415">
                  <c:v>34.1</c:v>
                </c:pt>
                <c:pt idx="416">
                  <c:v>31.824999999999999</c:v>
                </c:pt>
                <c:pt idx="417">
                  <c:v>33.534999999999997</c:v>
                </c:pt>
                <c:pt idx="418">
                  <c:v>32.6</c:v>
                </c:pt>
                <c:pt idx="419">
                  <c:v>34.674999999999997</c:v>
                </c:pt>
                <c:pt idx="420">
                  <c:v>33.700000000000003</c:v>
                </c:pt>
                <c:pt idx="421">
                  <c:v>39.805</c:v>
                </c:pt>
                <c:pt idx="422">
                  <c:v>29.6</c:v>
                </c:pt>
                <c:pt idx="423">
                  <c:v>25.364999999999998</c:v>
                </c:pt>
                <c:pt idx="424">
                  <c:v>30.21</c:v>
                </c:pt>
                <c:pt idx="425">
                  <c:v>25</c:v>
                </c:pt>
                <c:pt idx="426">
                  <c:v>25.8</c:v>
                </c:pt>
                <c:pt idx="427">
                  <c:v>27.5</c:v>
                </c:pt>
                <c:pt idx="428">
                  <c:v>32.340000000000003</c:v>
                </c:pt>
                <c:pt idx="429">
                  <c:v>33.155000000000001</c:v>
                </c:pt>
                <c:pt idx="430">
                  <c:v>29.48</c:v>
                </c:pt>
                <c:pt idx="431">
                  <c:v>41.325000000000003</c:v>
                </c:pt>
                <c:pt idx="432">
                  <c:v>33</c:v>
                </c:pt>
                <c:pt idx="433">
                  <c:v>34.58</c:v>
                </c:pt>
                <c:pt idx="434">
                  <c:v>26.125</c:v>
                </c:pt>
                <c:pt idx="435">
                  <c:v>28.024999999999999</c:v>
                </c:pt>
                <c:pt idx="436">
                  <c:v>35.814999999999998</c:v>
                </c:pt>
                <c:pt idx="437">
                  <c:v>35.435000000000002</c:v>
                </c:pt>
                <c:pt idx="438">
                  <c:v>31.254999999999999</c:v>
                </c:pt>
                <c:pt idx="439">
                  <c:v>30.875</c:v>
                </c:pt>
                <c:pt idx="440">
                  <c:v>40.15</c:v>
                </c:pt>
                <c:pt idx="441">
                  <c:v>27.835000000000001</c:v>
                </c:pt>
                <c:pt idx="442">
                  <c:v>32.6</c:v>
                </c:pt>
                <c:pt idx="443">
                  <c:v>36.954999999999998</c:v>
                </c:pt>
                <c:pt idx="444">
                  <c:v>30.684999999999999</c:v>
                </c:pt>
                <c:pt idx="445">
                  <c:v>28.7</c:v>
                </c:pt>
                <c:pt idx="446">
                  <c:v>30.114999999999998</c:v>
                </c:pt>
                <c:pt idx="447">
                  <c:v>32.299999999999997</c:v>
                </c:pt>
                <c:pt idx="448">
                  <c:v>36.200000000000003</c:v>
                </c:pt>
                <c:pt idx="449">
                  <c:v>47.52</c:v>
                </c:pt>
                <c:pt idx="450">
                  <c:v>32.015000000000001</c:v>
                </c:pt>
                <c:pt idx="451">
                  <c:v>31.824999999999999</c:v>
                </c:pt>
                <c:pt idx="452">
                  <c:v>36.85</c:v>
                </c:pt>
                <c:pt idx="453">
                  <c:v>29.81</c:v>
                </c:pt>
                <c:pt idx="454">
                  <c:v>27.72</c:v>
                </c:pt>
                <c:pt idx="455">
                  <c:v>28.05</c:v>
                </c:pt>
                <c:pt idx="456">
                  <c:v>28.9</c:v>
                </c:pt>
                <c:pt idx="457">
                  <c:v>31.13</c:v>
                </c:pt>
                <c:pt idx="458">
                  <c:v>33.33</c:v>
                </c:pt>
                <c:pt idx="459">
                  <c:v>30.684999999999999</c:v>
                </c:pt>
                <c:pt idx="460">
                  <c:v>33.344999999999999</c:v>
                </c:pt>
                <c:pt idx="461">
                  <c:v>33.44</c:v>
                </c:pt>
                <c:pt idx="462">
                  <c:v>39.424999999999997</c:v>
                </c:pt>
                <c:pt idx="463">
                  <c:v>38.17</c:v>
                </c:pt>
                <c:pt idx="464">
                  <c:v>30.114999999999998</c:v>
                </c:pt>
                <c:pt idx="465">
                  <c:v>30.495000000000001</c:v>
                </c:pt>
                <c:pt idx="466">
                  <c:v>25.3</c:v>
                </c:pt>
                <c:pt idx="467">
                  <c:v>36.200000000000003</c:v>
                </c:pt>
                <c:pt idx="468">
                  <c:v>27.83</c:v>
                </c:pt>
                <c:pt idx="469">
                  <c:v>34.4</c:v>
                </c:pt>
                <c:pt idx="470">
                  <c:v>36.299999999999997</c:v>
                </c:pt>
                <c:pt idx="471">
                  <c:v>36.575000000000003</c:v>
                </c:pt>
                <c:pt idx="472">
                  <c:v>29.37</c:v>
                </c:pt>
                <c:pt idx="473">
                  <c:v>32</c:v>
                </c:pt>
                <c:pt idx="474">
                  <c:v>36</c:v>
                </c:pt>
                <c:pt idx="475">
                  <c:v>45.32</c:v>
                </c:pt>
                <c:pt idx="476">
                  <c:v>34.32</c:v>
                </c:pt>
                <c:pt idx="477">
                  <c:v>39.424999999999997</c:v>
                </c:pt>
                <c:pt idx="478">
                  <c:v>28.975000000000001</c:v>
                </c:pt>
                <c:pt idx="479">
                  <c:v>27.5</c:v>
                </c:pt>
                <c:pt idx="480">
                  <c:v>36.575000000000003</c:v>
                </c:pt>
                <c:pt idx="481">
                  <c:v>28.7</c:v>
                </c:pt>
                <c:pt idx="482">
                  <c:v>40.375</c:v>
                </c:pt>
                <c:pt idx="483">
                  <c:v>32.299999999999997</c:v>
                </c:pt>
                <c:pt idx="484">
                  <c:v>25.4</c:v>
                </c:pt>
                <c:pt idx="485">
                  <c:v>37</c:v>
                </c:pt>
                <c:pt idx="486">
                  <c:v>35.814999999999998</c:v>
                </c:pt>
                <c:pt idx="487">
                  <c:v>33.725000000000001</c:v>
                </c:pt>
                <c:pt idx="488">
                  <c:v>30.2</c:v>
                </c:pt>
                <c:pt idx="489">
                  <c:v>26.41</c:v>
                </c:pt>
                <c:pt idx="490">
                  <c:v>26.695</c:v>
                </c:pt>
                <c:pt idx="491">
                  <c:v>29.545000000000002</c:v>
                </c:pt>
                <c:pt idx="492">
                  <c:v>25.6</c:v>
                </c:pt>
                <c:pt idx="493">
                  <c:v>43.89</c:v>
                </c:pt>
                <c:pt idx="494">
                  <c:v>31.445</c:v>
                </c:pt>
                <c:pt idx="495">
                  <c:v>30.2</c:v>
                </c:pt>
                <c:pt idx="496">
                  <c:v>37.29</c:v>
                </c:pt>
                <c:pt idx="497">
                  <c:v>29.925000000000001</c:v>
                </c:pt>
                <c:pt idx="498">
                  <c:v>37.07</c:v>
                </c:pt>
                <c:pt idx="499">
                  <c:v>44.77</c:v>
                </c:pt>
                <c:pt idx="500">
                  <c:v>25.175000000000001</c:v>
                </c:pt>
                <c:pt idx="501">
                  <c:v>25.7</c:v>
                </c:pt>
                <c:pt idx="502">
                  <c:v>34.1</c:v>
                </c:pt>
                <c:pt idx="503">
                  <c:v>36.700000000000003</c:v>
                </c:pt>
                <c:pt idx="504">
                  <c:v>31.635000000000002</c:v>
                </c:pt>
                <c:pt idx="505">
                  <c:v>29.64</c:v>
                </c:pt>
                <c:pt idx="506">
                  <c:v>27.645</c:v>
                </c:pt>
                <c:pt idx="507">
                  <c:v>33.914999999999999</c:v>
                </c:pt>
                <c:pt idx="508">
                  <c:v>28.215</c:v>
                </c:pt>
                <c:pt idx="509">
                  <c:v>34.1</c:v>
                </c:pt>
                <c:pt idx="510">
                  <c:v>29.83</c:v>
                </c:pt>
                <c:pt idx="511">
                  <c:v>31.35</c:v>
                </c:pt>
                <c:pt idx="512">
                  <c:v>25.745000000000001</c:v>
                </c:pt>
                <c:pt idx="513">
                  <c:v>37.51</c:v>
                </c:pt>
                <c:pt idx="514">
                  <c:v>30.03</c:v>
                </c:pt>
                <c:pt idx="515">
                  <c:v>35.97</c:v>
                </c:pt>
                <c:pt idx="516">
                  <c:v>39.700000000000003</c:v>
                </c:pt>
                <c:pt idx="517">
                  <c:v>32.299999999999997</c:v>
                </c:pt>
                <c:pt idx="518">
                  <c:v>30.8</c:v>
                </c:pt>
                <c:pt idx="519">
                  <c:v>27.265000000000001</c:v>
                </c:pt>
                <c:pt idx="520">
                  <c:v>27.36</c:v>
                </c:pt>
                <c:pt idx="521">
                  <c:v>29.48</c:v>
                </c:pt>
                <c:pt idx="522">
                  <c:v>41.47</c:v>
                </c:pt>
                <c:pt idx="523">
                  <c:v>44.744999999999997</c:v>
                </c:pt>
                <c:pt idx="524">
                  <c:v>46.09</c:v>
                </c:pt>
                <c:pt idx="525">
                  <c:v>34.299999999999997</c:v>
                </c:pt>
                <c:pt idx="526">
                  <c:v>34.770000000000003</c:v>
                </c:pt>
                <c:pt idx="527">
                  <c:v>41.325000000000003</c:v>
                </c:pt>
                <c:pt idx="528">
                  <c:v>29.83</c:v>
                </c:pt>
                <c:pt idx="529">
                  <c:v>30.875</c:v>
                </c:pt>
                <c:pt idx="530">
                  <c:v>32.299999999999997</c:v>
                </c:pt>
                <c:pt idx="531">
                  <c:v>34.295000000000002</c:v>
                </c:pt>
                <c:pt idx="532">
                  <c:v>39.994999999999997</c:v>
                </c:pt>
                <c:pt idx="533">
                  <c:v>35.625</c:v>
                </c:pt>
                <c:pt idx="534">
                  <c:v>31.065000000000001</c:v>
                </c:pt>
                <c:pt idx="535">
                  <c:v>30.2</c:v>
                </c:pt>
                <c:pt idx="536">
                  <c:v>47.74</c:v>
                </c:pt>
                <c:pt idx="537">
                  <c:v>30.78</c:v>
                </c:pt>
                <c:pt idx="538">
                  <c:v>42.68</c:v>
                </c:pt>
                <c:pt idx="539">
                  <c:v>31.6</c:v>
                </c:pt>
                <c:pt idx="540">
                  <c:v>36.575000000000003</c:v>
                </c:pt>
                <c:pt idx="541">
                  <c:v>25.8</c:v>
                </c:pt>
                <c:pt idx="542">
                  <c:v>33.914999999999999</c:v>
                </c:pt>
                <c:pt idx="543">
                  <c:v>28.88</c:v>
                </c:pt>
                <c:pt idx="544">
                  <c:v>34.200000000000003</c:v>
                </c:pt>
                <c:pt idx="545">
                  <c:v>40.659999999999997</c:v>
                </c:pt>
                <c:pt idx="546">
                  <c:v>32.015000000000001</c:v>
                </c:pt>
                <c:pt idx="547">
                  <c:v>39.5</c:v>
                </c:pt>
                <c:pt idx="548">
                  <c:v>30.114999999999998</c:v>
                </c:pt>
                <c:pt idx="549">
                  <c:v>27.74</c:v>
                </c:pt>
                <c:pt idx="550">
                  <c:v>32.299999999999997</c:v>
                </c:pt>
                <c:pt idx="551">
                  <c:v>32.299999999999997</c:v>
                </c:pt>
                <c:pt idx="552">
                  <c:v>30.495000000000001</c:v>
                </c:pt>
                <c:pt idx="553">
                  <c:v>36.1</c:v>
                </c:pt>
                <c:pt idx="554">
                  <c:v>25.8</c:v>
                </c:pt>
                <c:pt idx="555">
                  <c:v>27.074999999999999</c:v>
                </c:pt>
                <c:pt idx="556">
                  <c:v>30.495000000000001</c:v>
                </c:pt>
                <c:pt idx="557">
                  <c:v>31.6</c:v>
                </c:pt>
                <c:pt idx="558">
                  <c:v>30.78</c:v>
                </c:pt>
                <c:pt idx="559">
                  <c:v>29.9</c:v>
                </c:pt>
                <c:pt idx="560">
                  <c:v>32.774999999999999</c:v>
                </c:pt>
                <c:pt idx="561">
                  <c:v>30.21</c:v>
                </c:pt>
                <c:pt idx="562">
                  <c:v>28.69</c:v>
                </c:pt>
                <c:pt idx="563">
                  <c:v>32.299999999999997</c:v>
                </c:pt>
                <c:pt idx="564">
                  <c:v>38.6</c:v>
                </c:pt>
                <c:pt idx="565">
                  <c:v>31.24</c:v>
                </c:pt>
                <c:pt idx="566">
                  <c:v>27.835000000000001</c:v>
                </c:pt>
                <c:pt idx="567">
                  <c:v>33.344999999999999</c:v>
                </c:pt>
                <c:pt idx="568">
                  <c:v>36.630000000000003</c:v>
                </c:pt>
                <c:pt idx="569">
                  <c:v>25.934999999999999</c:v>
                </c:pt>
                <c:pt idx="570">
                  <c:v>31.16</c:v>
                </c:pt>
                <c:pt idx="571">
                  <c:v>26.22</c:v>
                </c:pt>
                <c:pt idx="572">
                  <c:v>33.33</c:v>
                </c:pt>
                <c:pt idx="573">
                  <c:v>25.364999999999998</c:v>
                </c:pt>
                <c:pt idx="574">
                  <c:v>39.6</c:v>
                </c:pt>
                <c:pt idx="575">
                  <c:v>34.43</c:v>
                </c:pt>
                <c:pt idx="576">
                  <c:v>27.645</c:v>
                </c:pt>
                <c:pt idx="577">
                  <c:v>30.97</c:v>
                </c:pt>
                <c:pt idx="578">
                  <c:v>39.6</c:v>
                </c:pt>
                <c:pt idx="579">
                  <c:v>32.774999999999999</c:v>
                </c:pt>
                <c:pt idx="580">
                  <c:v>27.454999999999998</c:v>
                </c:pt>
                <c:pt idx="581">
                  <c:v>28.16</c:v>
                </c:pt>
                <c:pt idx="582">
                  <c:v>30.5</c:v>
                </c:pt>
                <c:pt idx="583">
                  <c:v>37.1</c:v>
                </c:pt>
                <c:pt idx="584">
                  <c:v>35.625</c:v>
                </c:pt>
                <c:pt idx="585">
                  <c:v>33.4</c:v>
                </c:pt>
                <c:pt idx="586">
                  <c:v>28.975000000000001</c:v>
                </c:pt>
                <c:pt idx="587">
                  <c:v>33.299999999999997</c:v>
                </c:pt>
                <c:pt idx="588">
                  <c:v>32.67</c:v>
                </c:pt>
                <c:pt idx="589">
                  <c:v>33.344999999999999</c:v>
                </c:pt>
                <c:pt idx="590">
                  <c:v>36.67</c:v>
                </c:pt>
                <c:pt idx="591">
                  <c:v>32.68</c:v>
                </c:pt>
                <c:pt idx="592">
                  <c:v>31.9</c:v>
                </c:pt>
                <c:pt idx="593">
                  <c:v>35.625</c:v>
                </c:pt>
                <c:pt idx="594">
                  <c:v>28.1</c:v>
                </c:pt>
                <c:pt idx="595">
                  <c:v>33.725000000000001</c:v>
                </c:pt>
                <c:pt idx="596">
                  <c:v>41.47</c:v>
                </c:pt>
                <c:pt idx="597">
                  <c:v>40.369999999999997</c:v>
                </c:pt>
                <c:pt idx="598">
                  <c:v>27.93</c:v>
                </c:pt>
                <c:pt idx="599">
                  <c:v>25.3</c:v>
                </c:pt>
                <c:pt idx="600">
                  <c:v>28.12</c:v>
                </c:pt>
                <c:pt idx="601">
                  <c:v>41.91</c:v>
                </c:pt>
                <c:pt idx="602">
                  <c:v>26.7</c:v>
                </c:pt>
                <c:pt idx="603">
                  <c:v>37.524999999999999</c:v>
                </c:pt>
                <c:pt idx="604">
                  <c:v>25.934999999999999</c:v>
                </c:pt>
                <c:pt idx="605">
                  <c:v>31.73</c:v>
                </c:pt>
                <c:pt idx="606">
                  <c:v>26.41</c:v>
                </c:pt>
                <c:pt idx="607">
                  <c:v>28.6</c:v>
                </c:pt>
                <c:pt idx="608">
                  <c:v>36.6</c:v>
                </c:pt>
                <c:pt idx="609">
                  <c:v>28.31</c:v>
                </c:pt>
                <c:pt idx="610">
                  <c:v>29.83</c:v>
                </c:pt>
                <c:pt idx="611">
                  <c:v>32.774999999999999</c:v>
                </c:pt>
                <c:pt idx="612">
                  <c:v>33.700000000000003</c:v>
                </c:pt>
                <c:pt idx="613">
                  <c:v>27.645</c:v>
                </c:pt>
                <c:pt idx="614">
                  <c:v>42.46</c:v>
                </c:pt>
                <c:pt idx="615">
                  <c:v>31.54</c:v>
                </c:pt>
                <c:pt idx="616">
                  <c:v>40.945</c:v>
                </c:pt>
                <c:pt idx="617">
                  <c:v>35.700000000000003</c:v>
                </c:pt>
                <c:pt idx="618">
                  <c:v>36.08</c:v>
                </c:pt>
                <c:pt idx="619">
                  <c:v>38</c:v>
                </c:pt>
                <c:pt idx="620">
                  <c:v>30.875</c:v>
                </c:pt>
                <c:pt idx="621">
                  <c:v>35.244999999999997</c:v>
                </c:pt>
                <c:pt idx="622">
                  <c:v>38.380000000000003</c:v>
                </c:pt>
                <c:pt idx="623">
                  <c:v>44.7</c:v>
                </c:pt>
                <c:pt idx="624">
                  <c:v>36.384999999999998</c:v>
                </c:pt>
                <c:pt idx="625">
                  <c:v>25.65</c:v>
                </c:pt>
                <c:pt idx="626">
                  <c:v>28.7</c:v>
                </c:pt>
                <c:pt idx="627">
                  <c:v>33.880000000000003</c:v>
                </c:pt>
                <c:pt idx="628">
                  <c:v>30.875</c:v>
                </c:pt>
                <c:pt idx="629">
                  <c:v>32.299999999999997</c:v>
                </c:pt>
                <c:pt idx="630">
                  <c:v>28.975000000000001</c:v>
                </c:pt>
                <c:pt idx="631">
                  <c:v>46.7</c:v>
                </c:pt>
                <c:pt idx="632">
                  <c:v>31.9</c:v>
                </c:pt>
                <c:pt idx="633">
                  <c:v>27.94</c:v>
                </c:pt>
                <c:pt idx="634">
                  <c:v>40.945</c:v>
                </c:pt>
                <c:pt idx="635">
                  <c:v>43.7</c:v>
                </c:pt>
                <c:pt idx="636">
                  <c:v>28.31</c:v>
                </c:pt>
                <c:pt idx="637">
                  <c:v>28.594999999999999</c:v>
                </c:pt>
                <c:pt idx="638">
                  <c:v>28.785</c:v>
                </c:pt>
                <c:pt idx="639">
                  <c:v>35.799999999999997</c:v>
                </c:pt>
                <c:pt idx="640">
                  <c:v>27</c:v>
                </c:pt>
                <c:pt idx="641">
                  <c:v>25.934999999999999</c:v>
                </c:pt>
                <c:pt idx="642">
                  <c:v>34.39</c:v>
                </c:pt>
                <c:pt idx="643">
                  <c:v>32.11</c:v>
                </c:pt>
                <c:pt idx="644">
                  <c:v>30.495000000000001</c:v>
                </c:pt>
                <c:pt idx="645">
                  <c:v>29</c:v>
                </c:pt>
                <c:pt idx="646">
                  <c:v>31.824999999999999</c:v>
                </c:pt>
                <c:pt idx="647">
                  <c:v>33.1</c:v>
                </c:pt>
                <c:pt idx="648">
                  <c:v>39.049999999999997</c:v>
                </c:pt>
                <c:pt idx="649">
                  <c:v>25.555</c:v>
                </c:pt>
                <c:pt idx="650">
                  <c:v>35.625</c:v>
                </c:pt>
                <c:pt idx="651">
                  <c:v>30.14</c:v>
                </c:pt>
                <c:pt idx="652">
                  <c:v>25.175000000000001</c:v>
                </c:pt>
                <c:pt idx="653">
                  <c:v>30.305</c:v>
                </c:pt>
                <c:pt idx="654">
                  <c:v>25.745000000000001</c:v>
                </c:pt>
                <c:pt idx="655">
                  <c:v>33.630000000000003</c:v>
                </c:pt>
                <c:pt idx="656">
                  <c:v>33.534999999999997</c:v>
                </c:pt>
                <c:pt idx="657">
                  <c:v>39.994999999999997</c:v>
                </c:pt>
                <c:pt idx="658">
                  <c:v>28.88</c:v>
                </c:pt>
                <c:pt idx="659">
                  <c:v>25.46</c:v>
                </c:pt>
                <c:pt idx="660">
                  <c:v>28.785</c:v>
                </c:pt>
                <c:pt idx="661">
                  <c:v>25.74</c:v>
                </c:pt>
                <c:pt idx="662">
                  <c:v>28.9</c:v>
                </c:pt>
                <c:pt idx="663">
                  <c:v>27.17</c:v>
                </c:pt>
                <c:pt idx="664">
                  <c:v>28.215</c:v>
                </c:pt>
                <c:pt idx="665">
                  <c:v>33.44</c:v>
                </c:pt>
                <c:pt idx="666">
                  <c:v>27.5</c:v>
                </c:pt>
                <c:pt idx="667">
                  <c:v>36.479999999999997</c:v>
                </c:pt>
                <c:pt idx="668">
                  <c:v>35.200000000000003</c:v>
                </c:pt>
                <c:pt idx="669">
                  <c:v>29.925000000000001</c:v>
                </c:pt>
                <c:pt idx="670">
                  <c:v>30.495000000000001</c:v>
                </c:pt>
                <c:pt idx="671">
                  <c:v>33.534999999999997</c:v>
                </c:pt>
                <c:pt idx="672">
                  <c:v>37.1</c:v>
                </c:pt>
                <c:pt idx="673">
                  <c:v>36.1</c:v>
                </c:pt>
                <c:pt idx="674">
                  <c:v>35.244999999999997</c:v>
                </c:pt>
                <c:pt idx="675">
                  <c:v>32.965000000000003</c:v>
                </c:pt>
                <c:pt idx="676">
                  <c:v>40.81</c:v>
                </c:pt>
                <c:pt idx="677">
                  <c:v>35.814999999999998</c:v>
                </c:pt>
                <c:pt idx="678">
                  <c:v>33.534999999999997</c:v>
                </c:pt>
                <c:pt idx="679">
                  <c:v>43.4</c:v>
                </c:pt>
                <c:pt idx="680">
                  <c:v>46.75</c:v>
                </c:pt>
                <c:pt idx="681">
                  <c:v>26.79</c:v>
                </c:pt>
                <c:pt idx="682">
                  <c:v>31.35</c:v>
                </c:pt>
                <c:pt idx="683">
                  <c:v>25.74</c:v>
                </c:pt>
                <c:pt idx="684">
                  <c:v>30.5</c:v>
                </c:pt>
                <c:pt idx="685">
                  <c:v>33.82</c:v>
                </c:pt>
                <c:pt idx="686">
                  <c:v>35.1</c:v>
                </c:pt>
                <c:pt idx="687">
                  <c:v>25.745000000000001</c:v>
                </c:pt>
                <c:pt idx="688">
                  <c:v>30.684999999999999</c:v>
                </c:pt>
                <c:pt idx="689">
                  <c:v>29.64</c:v>
                </c:pt>
                <c:pt idx="690">
                  <c:v>36.954999999999998</c:v>
                </c:pt>
                <c:pt idx="691">
                  <c:v>36.479999999999997</c:v>
                </c:pt>
                <c:pt idx="692">
                  <c:v>27.645</c:v>
                </c:pt>
                <c:pt idx="693">
                  <c:v>39.14</c:v>
                </c:pt>
                <c:pt idx="694">
                  <c:v>25.46</c:v>
                </c:pt>
                <c:pt idx="695">
                  <c:v>29.7</c:v>
                </c:pt>
                <c:pt idx="696">
                  <c:v>32.395000000000003</c:v>
                </c:pt>
                <c:pt idx="697">
                  <c:v>33.659999999999997</c:v>
                </c:pt>
                <c:pt idx="698">
                  <c:v>38.380000000000003</c:v>
                </c:pt>
                <c:pt idx="699">
                  <c:v>37.4</c:v>
                </c:pt>
                <c:pt idx="700">
                  <c:v>38.83</c:v>
                </c:pt>
                <c:pt idx="701">
                  <c:v>39.93</c:v>
                </c:pt>
                <c:pt idx="702">
                  <c:v>27.265000000000001</c:v>
                </c:pt>
                <c:pt idx="703">
                  <c:v>32.395000000000003</c:v>
                </c:pt>
                <c:pt idx="704">
                  <c:v>28.2</c:v>
                </c:pt>
                <c:pt idx="705">
                  <c:v>44</c:v>
                </c:pt>
                <c:pt idx="706">
                  <c:v>28</c:v>
                </c:pt>
                <c:pt idx="707">
                  <c:v>33.534999999999997</c:v>
                </c:pt>
                <c:pt idx="708">
                  <c:v>33.914999999999999</c:v>
                </c:pt>
                <c:pt idx="709">
                  <c:v>27.55</c:v>
                </c:pt>
                <c:pt idx="710">
                  <c:v>34.295000000000002</c:v>
                </c:pt>
                <c:pt idx="711">
                  <c:v>28.7</c:v>
                </c:pt>
                <c:pt idx="712">
                  <c:v>28.785</c:v>
                </c:pt>
                <c:pt idx="713">
                  <c:v>30.02</c:v>
                </c:pt>
                <c:pt idx="714">
                  <c:v>30.8</c:v>
                </c:pt>
                <c:pt idx="715">
                  <c:v>33.1</c:v>
                </c:pt>
                <c:pt idx="716">
                  <c:v>25.175000000000001</c:v>
                </c:pt>
                <c:pt idx="717">
                  <c:v>31.16</c:v>
                </c:pt>
                <c:pt idx="718">
                  <c:v>32.299999999999997</c:v>
                </c:pt>
                <c:pt idx="719">
                  <c:v>25</c:v>
                </c:pt>
                <c:pt idx="720">
                  <c:v>29.92</c:v>
                </c:pt>
                <c:pt idx="721">
                  <c:v>33.200000000000003</c:v>
                </c:pt>
                <c:pt idx="722">
                  <c:v>39.159999999999997</c:v>
                </c:pt>
                <c:pt idx="723">
                  <c:v>39.200000000000003</c:v>
                </c:pt>
                <c:pt idx="724">
                  <c:v>32.11</c:v>
                </c:pt>
                <c:pt idx="725">
                  <c:v>33.725000000000001</c:v>
                </c:pt>
                <c:pt idx="726">
                  <c:v>35.909999999999997</c:v>
                </c:pt>
                <c:pt idx="727">
                  <c:v>40.564999999999998</c:v>
                </c:pt>
                <c:pt idx="728">
                  <c:v>34.5</c:v>
                </c:pt>
                <c:pt idx="729">
                  <c:v>40.479999999999997</c:v>
                </c:pt>
                <c:pt idx="730">
                  <c:v>32.68</c:v>
                </c:pt>
                <c:pt idx="731">
                  <c:v>36.299999999999997</c:v>
                </c:pt>
                <c:pt idx="732">
                  <c:v>36.85</c:v>
                </c:pt>
                <c:pt idx="733">
                  <c:v>33.11</c:v>
                </c:pt>
                <c:pt idx="734">
                  <c:v>27.55</c:v>
                </c:pt>
                <c:pt idx="735">
                  <c:v>31.445</c:v>
                </c:pt>
                <c:pt idx="736">
                  <c:v>36.765000000000001</c:v>
                </c:pt>
                <c:pt idx="737">
                  <c:v>35.625</c:v>
                </c:pt>
                <c:pt idx="738">
                  <c:v>27.835000000000001</c:v>
                </c:pt>
                <c:pt idx="739">
                  <c:v>32.1</c:v>
                </c:pt>
                <c:pt idx="740">
                  <c:v>31.73</c:v>
                </c:pt>
                <c:pt idx="741">
                  <c:v>32.299999999999997</c:v>
                </c:pt>
                <c:pt idx="742">
                  <c:v>38.28</c:v>
                </c:pt>
                <c:pt idx="743">
                  <c:v>37.905000000000001</c:v>
                </c:pt>
                <c:pt idx="744">
                  <c:v>40.375</c:v>
                </c:pt>
                <c:pt idx="745">
                  <c:v>25.08</c:v>
                </c:pt>
                <c:pt idx="746">
                  <c:v>35.97</c:v>
                </c:pt>
                <c:pt idx="747">
                  <c:v>39.700000000000003</c:v>
                </c:pt>
                <c:pt idx="748">
                  <c:v>32.799999999999997</c:v>
                </c:pt>
                <c:pt idx="749">
                  <c:v>26.695</c:v>
                </c:pt>
                <c:pt idx="750">
                  <c:v>28.785</c:v>
                </c:pt>
                <c:pt idx="751">
                  <c:v>26.41</c:v>
                </c:pt>
                <c:pt idx="752">
                  <c:v>38.19</c:v>
                </c:pt>
                <c:pt idx="753">
                  <c:v>39.159999999999997</c:v>
                </c:pt>
                <c:pt idx="754">
                  <c:v>28.594999999999999</c:v>
                </c:pt>
                <c:pt idx="755">
                  <c:v>35.200000000000003</c:v>
                </c:pt>
                <c:pt idx="756">
                  <c:v>25.52</c:v>
                </c:pt>
                <c:pt idx="757">
                  <c:v>35.814999999999998</c:v>
                </c:pt>
                <c:pt idx="758">
                  <c:v>32.965000000000003</c:v>
                </c:pt>
                <c:pt idx="759">
                  <c:v>32.774999999999999</c:v>
                </c:pt>
                <c:pt idx="760">
                  <c:v>25.555</c:v>
                </c:pt>
                <c:pt idx="761">
                  <c:v>25.6</c:v>
                </c:pt>
                <c:pt idx="762">
                  <c:v>30.495000000000001</c:v>
                </c:pt>
                <c:pt idx="763">
                  <c:v>33.659999999999997</c:v>
                </c:pt>
                <c:pt idx="764">
                  <c:v>39.799999999999997</c:v>
                </c:pt>
                <c:pt idx="765">
                  <c:v>38.094999999999999</c:v>
                </c:pt>
                <c:pt idx="766">
                  <c:v>30.684999999999999</c:v>
                </c:pt>
                <c:pt idx="767">
                  <c:v>41.325000000000003</c:v>
                </c:pt>
                <c:pt idx="768">
                  <c:v>31.635000000000005</c:v>
                </c:pt>
                <c:pt idx="769">
                  <c:v>29.164999999999999</c:v>
                </c:pt>
                <c:pt idx="770">
                  <c:v>29.3</c:v>
                </c:pt>
                <c:pt idx="771">
                  <c:v>31.824999999999999</c:v>
                </c:pt>
                <c:pt idx="772">
                  <c:v>39.049999999999997</c:v>
                </c:pt>
                <c:pt idx="773">
                  <c:v>27.3</c:v>
                </c:pt>
                <c:pt idx="774">
                  <c:v>37.715000000000003</c:v>
                </c:pt>
                <c:pt idx="775">
                  <c:v>26.03</c:v>
                </c:pt>
                <c:pt idx="776">
                  <c:v>30.114999999999998</c:v>
                </c:pt>
                <c:pt idx="777">
                  <c:v>25.745000000000001</c:v>
                </c:pt>
                <c:pt idx="778">
                  <c:v>31.02</c:v>
                </c:pt>
                <c:pt idx="779">
                  <c:v>30.59</c:v>
                </c:pt>
                <c:pt idx="780" formatCode="General">
                  <c:v>27.9</c:v>
                </c:pt>
                <c:pt idx="781">
                  <c:v>27.06</c:v>
                </c:pt>
                <c:pt idx="782">
                  <c:v>40.564999999999998</c:v>
                </c:pt>
                <c:pt idx="783">
                  <c:v>29.925000000000001</c:v>
                </c:pt>
                <c:pt idx="784">
                  <c:v>33.630000000000003</c:v>
                </c:pt>
                <c:pt idx="785">
                  <c:v>27.36</c:v>
                </c:pt>
                <c:pt idx="786">
                  <c:v>30.305</c:v>
                </c:pt>
                <c:pt idx="787">
                  <c:v>35.814999999999998</c:v>
                </c:pt>
                <c:pt idx="788">
                  <c:v>28.31</c:v>
                </c:pt>
                <c:pt idx="789">
                  <c:v>30.495000000000001</c:v>
                </c:pt>
                <c:pt idx="790">
                  <c:v>25.175000000000001</c:v>
                </c:pt>
                <c:pt idx="791">
                  <c:v>28.88</c:v>
                </c:pt>
                <c:pt idx="792">
                  <c:v>41.325000000000003</c:v>
                </c:pt>
                <c:pt idx="793">
                  <c:v>31.79</c:v>
                </c:pt>
                <c:pt idx="794">
                  <c:v>25.7</c:v>
                </c:pt>
                <c:pt idx="795">
                  <c:v>28.31</c:v>
                </c:pt>
                <c:pt idx="796">
                  <c:v>32.965000000000003</c:v>
                </c:pt>
                <c:pt idx="797">
                  <c:v>32.229999999999997</c:v>
                </c:pt>
                <c:pt idx="798">
                  <c:v>27.28</c:v>
                </c:pt>
                <c:pt idx="799">
                  <c:v>29.15</c:v>
                </c:pt>
                <c:pt idx="800">
                  <c:v>28.5</c:v>
                </c:pt>
                <c:pt idx="801">
                  <c:v>28.49</c:v>
                </c:pt>
                <c:pt idx="802">
                  <c:v>29.83</c:v>
                </c:pt>
                <c:pt idx="803">
                  <c:v>30.4</c:v>
                </c:pt>
                <c:pt idx="804">
                  <c:v>35.31</c:v>
                </c:pt>
                <c:pt idx="805">
                  <c:v>27.93</c:v>
                </c:pt>
                <c:pt idx="806">
                  <c:v>32.395000000000003</c:v>
                </c:pt>
                <c:pt idx="807">
                  <c:v>27.6</c:v>
                </c:pt>
                <c:pt idx="808">
                  <c:v>38.83</c:v>
                </c:pt>
                <c:pt idx="809">
                  <c:v>33.914999999999999</c:v>
                </c:pt>
                <c:pt idx="810">
                  <c:v>27.1</c:v>
                </c:pt>
                <c:pt idx="811">
                  <c:v>33.914999999999999</c:v>
                </c:pt>
                <c:pt idx="812">
                  <c:v>35.72</c:v>
                </c:pt>
                <c:pt idx="813">
                  <c:v>25.9</c:v>
                </c:pt>
                <c:pt idx="814">
                  <c:v>36.19</c:v>
                </c:pt>
                <c:pt idx="815">
                  <c:v>29.81</c:v>
                </c:pt>
                <c:pt idx="816">
                  <c:v>25.175000000000001</c:v>
                </c:pt>
                <c:pt idx="817">
                  <c:v>28.215</c:v>
                </c:pt>
                <c:pt idx="818">
                  <c:v>39.71</c:v>
                </c:pt>
                <c:pt idx="819">
                  <c:v>28.38</c:v>
                </c:pt>
                <c:pt idx="820">
                  <c:v>26.4</c:v>
                </c:pt>
                <c:pt idx="821">
                  <c:v>33.82</c:v>
                </c:pt>
                <c:pt idx="822">
                  <c:v>28.93</c:v>
                </c:pt>
                <c:pt idx="823">
                  <c:v>28.405000000000001</c:v>
                </c:pt>
                <c:pt idx="824">
                  <c:v>29.7</c:v>
                </c:pt>
                <c:pt idx="825">
                  <c:v>33.725000000000001</c:v>
                </c:pt>
                <c:pt idx="826">
                  <c:v>27.835000000000001</c:v>
                </c:pt>
                <c:pt idx="827">
                  <c:v>26.41</c:v>
                </c:pt>
                <c:pt idx="828">
                  <c:v>26.125</c:v>
                </c:pt>
                <c:pt idx="829">
                  <c:v>28.024999999999999</c:v>
                </c:pt>
                <c:pt idx="830">
                  <c:v>31.065000000000001</c:v>
                </c:pt>
                <c:pt idx="831">
                  <c:v>25.555</c:v>
                </c:pt>
                <c:pt idx="832">
                  <c:v>29.8</c:v>
                </c:pt>
                <c:pt idx="833">
                  <c:v>37.905000000000001</c:v>
                </c:pt>
                <c:pt idx="834">
                  <c:v>40.28</c:v>
                </c:pt>
                <c:pt idx="835">
                  <c:v>33.155000000000001</c:v>
                </c:pt>
                <c:pt idx="836">
                  <c:v>28.024999999999999</c:v>
                </c:pt>
                <c:pt idx="837">
                  <c:v>33</c:v>
                </c:pt>
                <c:pt idx="838">
                  <c:v>33.344999999999999</c:v>
                </c:pt>
                <c:pt idx="839">
                  <c:v>26.885000000000002</c:v>
                </c:pt>
                <c:pt idx="840">
                  <c:v>28.3</c:v>
                </c:pt>
                <c:pt idx="841">
                  <c:v>33.155000000000001</c:v>
                </c:pt>
                <c:pt idx="842">
                  <c:v>30.495000000000001</c:v>
                </c:pt>
                <c:pt idx="843">
                  <c:v>29.6</c:v>
                </c:pt>
                <c:pt idx="844">
                  <c:v>28.594999999999999</c:v>
                </c:pt>
                <c:pt idx="845">
                  <c:v>28.12</c:v>
                </c:pt>
                <c:pt idx="846">
                  <c:v>25.27</c:v>
                </c:pt>
                <c:pt idx="847">
                  <c:v>26.885000000000002</c:v>
                </c:pt>
                <c:pt idx="848">
                  <c:v>37.4</c:v>
                </c:pt>
                <c:pt idx="849">
                  <c:v>33.344999999999999</c:v>
                </c:pt>
                <c:pt idx="850">
                  <c:v>30</c:v>
                </c:pt>
                <c:pt idx="851">
                  <c:v>27.265000000000001</c:v>
                </c:pt>
                <c:pt idx="852">
                  <c:v>29.925000000000001</c:v>
                </c:pt>
                <c:pt idx="853">
                  <c:v>26.7</c:v>
                </c:pt>
                <c:pt idx="854">
                  <c:v>27.265000000000001</c:v>
                </c:pt>
                <c:pt idx="855">
                  <c:v>30.875</c:v>
                </c:pt>
                <c:pt idx="856">
                  <c:v>27.83</c:v>
                </c:pt>
                <c:pt idx="857">
                  <c:v>33.1</c:v>
                </c:pt>
                <c:pt idx="858">
                  <c:v>31.254999999999999</c:v>
                </c:pt>
                <c:pt idx="859">
                  <c:v>25.6</c:v>
                </c:pt>
                <c:pt idx="860">
                  <c:v>26.125</c:v>
                </c:pt>
                <c:pt idx="861">
                  <c:v>34.1</c:v>
                </c:pt>
                <c:pt idx="862">
                  <c:v>27.265000000000001</c:v>
                </c:pt>
                <c:pt idx="863">
                  <c:v>25.84</c:v>
                </c:pt>
                <c:pt idx="864">
                  <c:v>30.59</c:v>
                </c:pt>
                <c:pt idx="865">
                  <c:v>25.85</c:v>
                </c:pt>
                <c:pt idx="866">
                  <c:v>30.114999999999998</c:v>
                </c:pt>
                <c:pt idx="867">
                  <c:v>27.36</c:v>
                </c:pt>
                <c:pt idx="868">
                  <c:v>25.08</c:v>
                </c:pt>
                <c:pt idx="869">
                  <c:v>27.6</c:v>
                </c:pt>
                <c:pt idx="870">
                  <c:v>27.645</c:v>
                </c:pt>
                <c:pt idx="871">
                  <c:v>27.6</c:v>
                </c:pt>
                <c:pt idx="872">
                  <c:v>25.3</c:v>
                </c:pt>
                <c:pt idx="873">
                  <c:v>29.64</c:v>
                </c:pt>
                <c:pt idx="874">
                  <c:v>26.315000000000001</c:v>
                </c:pt>
                <c:pt idx="875">
                  <c:v>29.734999999999999</c:v>
                </c:pt>
                <c:pt idx="876">
                  <c:v>38.094999999999999</c:v>
                </c:pt>
                <c:pt idx="877">
                  <c:v>28.215</c:v>
                </c:pt>
                <c:pt idx="878">
                  <c:v>36.765000000000001</c:v>
                </c:pt>
                <c:pt idx="879">
                  <c:v>29.8</c:v>
                </c:pt>
                <c:pt idx="880">
                  <c:v>32.11</c:v>
                </c:pt>
                <c:pt idx="881">
                  <c:v>25.1</c:v>
                </c:pt>
                <c:pt idx="882">
                  <c:v>25.46</c:v>
                </c:pt>
                <c:pt idx="883">
                  <c:v>27.36</c:v>
                </c:pt>
                <c:pt idx="884">
                  <c:v>34.484999999999999</c:v>
                </c:pt>
                <c:pt idx="885">
                  <c:v>32.68</c:v>
                </c:pt>
                <c:pt idx="886">
                  <c:v>26.695</c:v>
                </c:pt>
                <c:pt idx="887">
                  <c:v>27.1</c:v>
                </c:pt>
                <c:pt idx="888">
                  <c:v>35.909999999999997</c:v>
                </c:pt>
                <c:pt idx="889">
                  <c:v>36.765000000000001</c:v>
                </c:pt>
                <c:pt idx="890">
                  <c:v>31.46</c:v>
                </c:pt>
                <c:pt idx="891">
                  <c:v>28.975000000000001</c:v>
                </c:pt>
                <c:pt idx="892">
                  <c:v>33.534999999999997</c:v>
                </c:pt>
                <c:pt idx="893">
                  <c:v>31.35</c:v>
                </c:pt>
                <c:pt idx="894">
                  <c:v>29.81</c:v>
                </c:pt>
                <c:pt idx="895">
                  <c:v>35.31</c:v>
                </c:pt>
                <c:pt idx="896">
                  <c:v>26.504999999999999</c:v>
                </c:pt>
                <c:pt idx="897">
                  <c:v>36.1</c:v>
                </c:pt>
                <c:pt idx="898">
                  <c:v>26.695</c:v>
                </c:pt>
                <c:pt idx="899">
                  <c:v>36.520000000000003</c:v>
                </c:pt>
                <c:pt idx="900">
                  <c:v>27.645</c:v>
                </c:pt>
                <c:pt idx="901">
                  <c:v>36.67</c:v>
                </c:pt>
                <c:pt idx="902">
                  <c:v>41.42</c:v>
                </c:pt>
                <c:pt idx="903">
                  <c:v>28.31</c:v>
                </c:pt>
                <c:pt idx="904">
                  <c:v>30.875</c:v>
                </c:pt>
                <c:pt idx="905">
                  <c:v>26.98</c:v>
                </c:pt>
                <c:pt idx="906">
                  <c:v>29.07</c:v>
                </c:pt>
                <c:pt idx="907">
                  <c:v>32.299999999999997</c:v>
                </c:pt>
                <c:pt idx="908">
                  <c:v>26.885000000000002</c:v>
                </c:pt>
                <c:pt idx="909">
                  <c:v>28.024999999999999</c:v>
                </c:pt>
                <c:pt idx="910">
                  <c:v>37.715000000000003</c:v>
                </c:pt>
                <c:pt idx="911">
                  <c:v>35.814999999999998</c:v>
                </c:pt>
                <c:pt idx="912">
                  <c:v>31.445</c:v>
                </c:pt>
                <c:pt idx="913">
                  <c:v>30.495000000000001</c:v>
                </c:pt>
                <c:pt idx="914">
                  <c:v>25.364999999999998</c:v>
                </c:pt>
                <c:pt idx="915">
                  <c:v>26.695</c:v>
                </c:pt>
                <c:pt idx="916">
                  <c:v>36.86</c:v>
                </c:pt>
                <c:pt idx="917">
                  <c:v>29.734999999999999</c:v>
                </c:pt>
                <c:pt idx="918">
                  <c:v>30.25</c:v>
                </c:pt>
                <c:pt idx="919">
                  <c:v>38.094999999999999</c:v>
                </c:pt>
                <c:pt idx="920">
                  <c:v>28.31</c:v>
                </c:pt>
                <c:pt idx="921">
                  <c:v>30.02</c:v>
                </c:pt>
                <c:pt idx="922">
                  <c:v>37.524999999999999</c:v>
                </c:pt>
                <c:pt idx="923">
                  <c:v>30.684999999999999</c:v>
                </c:pt>
                <c:pt idx="924">
                  <c:v>31.73</c:v>
                </c:pt>
                <c:pt idx="925">
                  <c:v>30.875</c:v>
                </c:pt>
                <c:pt idx="926">
                  <c:v>30.2</c:v>
                </c:pt>
                <c:pt idx="927">
                  <c:v>30.4</c:v>
                </c:pt>
                <c:pt idx="928">
                  <c:v>31.4</c:v>
                </c:pt>
                <c:pt idx="929">
                  <c:v>31.065000000000001</c:v>
                </c:pt>
                <c:pt idx="930">
                  <c:v>36.954999999999998</c:v>
                </c:pt>
                <c:pt idx="931">
                  <c:v>33.11</c:v>
                </c:pt>
                <c:pt idx="932">
                  <c:v>32.700000000000003</c:v>
                </c:pt>
                <c:pt idx="933">
                  <c:v>33.534999999999997</c:v>
                </c:pt>
                <c:pt idx="934">
                  <c:v>31.68</c:v>
                </c:pt>
                <c:pt idx="935">
                  <c:v>31.13</c:v>
                </c:pt>
                <c:pt idx="936">
                  <c:v>34.9</c:v>
                </c:pt>
                <c:pt idx="937">
                  <c:v>26.315000000000001</c:v>
                </c:pt>
                <c:pt idx="938">
                  <c:v>28.5</c:v>
                </c:pt>
                <c:pt idx="939">
                  <c:v>30.495000000000001</c:v>
                </c:pt>
                <c:pt idx="940">
                  <c:v>30.8</c:v>
                </c:pt>
                <c:pt idx="941">
                  <c:v>30.495000000000001</c:v>
                </c:pt>
                <c:pt idx="942">
                  <c:v>31.02</c:v>
                </c:pt>
                <c:pt idx="943">
                  <c:v>32.78</c:v>
                </c:pt>
                <c:pt idx="944">
                  <c:v>32.9</c:v>
                </c:pt>
                <c:pt idx="945">
                  <c:v>33.33</c:v>
                </c:pt>
                <c:pt idx="946">
                  <c:v>27.265000000000001</c:v>
                </c:pt>
                <c:pt idx="947">
                  <c:v>31.73</c:v>
                </c:pt>
                <c:pt idx="948">
                  <c:v>34.4</c:v>
                </c:pt>
                <c:pt idx="949">
                  <c:v>32.395000000000003</c:v>
                </c:pt>
                <c:pt idx="950">
                  <c:v>38.17</c:v>
                </c:pt>
                <c:pt idx="951">
                  <c:v>34.700000000000003</c:v>
                </c:pt>
                <c:pt idx="952">
                  <c:v>33.33</c:v>
                </c:pt>
                <c:pt idx="953">
                  <c:v>32.395000000000003</c:v>
                </c:pt>
                <c:pt idx="954">
                  <c:v>32.49</c:v>
                </c:pt>
                <c:pt idx="955">
                  <c:v>34.799999999999997</c:v>
                </c:pt>
                <c:pt idx="956">
                  <c:v>27.074999999999999</c:v>
                </c:pt>
                <c:pt idx="957">
                  <c:v>33.5</c:v>
                </c:pt>
                <c:pt idx="958">
                  <c:v>29.355</c:v>
                </c:pt>
                <c:pt idx="959">
                  <c:v>35.244999999999997</c:v>
                </c:pt>
                <c:pt idx="960">
                  <c:v>30.78</c:v>
                </c:pt>
                <c:pt idx="961">
                  <c:v>35.625</c:v>
                </c:pt>
                <c:pt idx="962">
                  <c:v>37.07</c:v>
                </c:pt>
                <c:pt idx="963">
                  <c:v>33.630000000000003</c:v>
                </c:pt>
                <c:pt idx="964">
                  <c:v>27.835000000000001</c:v>
                </c:pt>
                <c:pt idx="965">
                  <c:v>27.8</c:v>
                </c:pt>
                <c:pt idx="966">
                  <c:v>40.15</c:v>
                </c:pt>
                <c:pt idx="967">
                  <c:v>26.07</c:v>
                </c:pt>
                <c:pt idx="968">
                  <c:v>35.75</c:v>
                </c:pt>
                <c:pt idx="969">
                  <c:v>39.4</c:v>
                </c:pt>
                <c:pt idx="970">
                  <c:v>33.4</c:v>
                </c:pt>
                <c:pt idx="971">
                  <c:v>36.575000000000003</c:v>
                </c:pt>
                <c:pt idx="972">
                  <c:v>30.875</c:v>
                </c:pt>
                <c:pt idx="973">
                  <c:v>31.065000000000001</c:v>
                </c:pt>
                <c:pt idx="974">
                  <c:v>42.24</c:v>
                </c:pt>
                <c:pt idx="975">
                  <c:v>30.2</c:v>
                </c:pt>
                <c:pt idx="976">
                  <c:v>34.200000000000003</c:v>
                </c:pt>
                <c:pt idx="977">
                  <c:v>32.774999999999999</c:v>
                </c:pt>
                <c:pt idx="978">
                  <c:v>37.799999999999997</c:v>
                </c:pt>
                <c:pt idx="979">
                  <c:v>34.104999999999997</c:v>
                </c:pt>
                <c:pt idx="980">
                  <c:v>30.78</c:v>
                </c:pt>
                <c:pt idx="981">
                  <c:v>28.594999999999999</c:v>
                </c:pt>
                <c:pt idx="982">
                  <c:v>44.88</c:v>
                </c:pt>
                <c:pt idx="983">
                  <c:v>30.495000000000001</c:v>
                </c:pt>
                <c:pt idx="984">
                  <c:v>30.9</c:v>
                </c:pt>
                <c:pt idx="985">
                  <c:v>28.594999999999999</c:v>
                </c:pt>
                <c:pt idx="986">
                  <c:v>32.015000000000001</c:v>
                </c:pt>
                <c:pt idx="987">
                  <c:v>37.07</c:v>
                </c:pt>
                <c:pt idx="988">
                  <c:v>34.104999999999997</c:v>
                </c:pt>
                <c:pt idx="989">
                  <c:v>32.774999999999999</c:v>
                </c:pt>
                <c:pt idx="990">
                  <c:v>35.299999999999997</c:v>
                </c:pt>
                <c:pt idx="991">
                  <c:v>34.1</c:v>
                </c:pt>
                <c:pt idx="992">
                  <c:v>35.75</c:v>
                </c:pt>
                <c:pt idx="993">
                  <c:v>38.39</c:v>
                </c:pt>
                <c:pt idx="994">
                  <c:v>32.774999999999999</c:v>
                </c:pt>
                <c:pt idx="995">
                  <c:v>42.75</c:v>
                </c:pt>
                <c:pt idx="996">
                  <c:v>39.049999999999997</c:v>
                </c:pt>
                <c:pt idx="997">
                  <c:v>32.56</c:v>
                </c:pt>
                <c:pt idx="998">
                  <c:v>33.11</c:v>
                </c:pt>
                <c:pt idx="999">
                  <c:v>34.96</c:v>
                </c:pt>
                <c:pt idx="1000">
                  <c:v>31.254999999999999</c:v>
                </c:pt>
                <c:pt idx="1001">
                  <c:v>34.6</c:v>
                </c:pt>
                <c:pt idx="1002">
                  <c:v>36.19</c:v>
                </c:pt>
                <c:pt idx="1003">
                  <c:v>32.299999999999997</c:v>
                </c:pt>
                <c:pt idx="1004">
                  <c:v>38.39</c:v>
                </c:pt>
                <c:pt idx="1005">
                  <c:v>30.8</c:v>
                </c:pt>
                <c:pt idx="1006">
                  <c:v>35.53</c:v>
                </c:pt>
                <c:pt idx="1007">
                  <c:v>28.215</c:v>
                </c:pt>
                <c:pt idx="1008">
                  <c:v>26.695</c:v>
                </c:pt>
                <c:pt idx="1009">
                  <c:v>36.08</c:v>
                </c:pt>
                <c:pt idx="1010">
                  <c:v>30.684999999999999</c:v>
                </c:pt>
                <c:pt idx="1011">
                  <c:v>38.06</c:v>
                </c:pt>
                <c:pt idx="1012">
                  <c:v>36.479999999999997</c:v>
                </c:pt>
                <c:pt idx="1013">
                  <c:v>34.104999999999997</c:v>
                </c:pt>
                <c:pt idx="1014">
                  <c:v>36.630000000000003</c:v>
                </c:pt>
                <c:pt idx="1015">
                  <c:v>38.950000000000003</c:v>
                </c:pt>
                <c:pt idx="1016">
                  <c:v>34.104999999999997</c:v>
                </c:pt>
                <c:pt idx="1017">
                  <c:v>30.114999999999998</c:v>
                </c:pt>
                <c:pt idx="1018">
                  <c:v>31.79</c:v>
                </c:pt>
                <c:pt idx="1019">
                  <c:v>40.369999999999997</c:v>
                </c:pt>
                <c:pt idx="1020">
                  <c:v>27.835000000000001</c:v>
                </c:pt>
                <c:pt idx="1021">
                  <c:v>30.21</c:v>
                </c:pt>
                <c:pt idx="1022">
                  <c:v>38.94</c:v>
                </c:pt>
                <c:pt idx="1023">
                  <c:v>42.655000000000001</c:v>
                </c:pt>
                <c:pt idx="1024">
                  <c:v>38.06</c:v>
                </c:pt>
                <c:pt idx="1025">
                  <c:v>35.200000000000003</c:v>
                </c:pt>
                <c:pt idx="1026">
                  <c:v>52.58</c:v>
                </c:pt>
                <c:pt idx="1027">
                  <c:v>35.5</c:v>
                </c:pt>
                <c:pt idx="1028">
                  <c:v>34.96</c:v>
                </c:pt>
                <c:pt idx="1029">
                  <c:v>32.450000000000003</c:v>
                </c:pt>
                <c:pt idx="1030">
                  <c:v>40.564999999999998</c:v>
                </c:pt>
                <c:pt idx="1031">
                  <c:v>32.015000000000001</c:v>
                </c:pt>
                <c:pt idx="1032">
                  <c:v>46.2</c:v>
                </c:pt>
                <c:pt idx="1033">
                  <c:v>47.6</c:v>
                </c:pt>
                <c:pt idx="1034">
                  <c:v>31.35</c:v>
                </c:pt>
                <c:pt idx="1035">
                  <c:v>32.774999999999999</c:v>
                </c:pt>
                <c:pt idx="1036">
                  <c:v>43.89</c:v>
                </c:pt>
                <c:pt idx="1037">
                  <c:v>37.049999999999997</c:v>
                </c:pt>
                <c:pt idx="1038">
                  <c:v>35.86</c:v>
                </c:pt>
                <c:pt idx="1039">
                  <c:v>36.86</c:v>
                </c:pt>
                <c:pt idx="1040">
                  <c:v>30.875</c:v>
                </c:pt>
                <c:pt idx="1041">
                  <c:v>33.880000000000003</c:v>
                </c:pt>
                <c:pt idx="1042">
                  <c:v>30.114999999999998</c:v>
                </c:pt>
                <c:pt idx="1043">
                  <c:v>41.8</c:v>
                </c:pt>
                <c:pt idx="1044">
                  <c:v>32.965000000000003</c:v>
                </c:pt>
                <c:pt idx="1045">
                  <c:v>28.594999999999999</c:v>
                </c:pt>
                <c:pt idx="1046">
                  <c:v>36.299999999999997</c:v>
                </c:pt>
                <c:pt idx="1047">
                  <c:v>42.9</c:v>
                </c:pt>
                <c:pt idx="1048">
                  <c:v>34.674999999999997</c:v>
                </c:pt>
                <c:pt idx="1049">
                  <c:v>30.305</c:v>
                </c:pt>
                <c:pt idx="1050">
                  <c:v>33.799999999999997</c:v>
                </c:pt>
                <c:pt idx="1051">
                  <c:v>32.965000000000003</c:v>
                </c:pt>
                <c:pt idx="1052">
                  <c:v>36.384999999999998</c:v>
                </c:pt>
                <c:pt idx="1053">
                  <c:v>29.355</c:v>
                </c:pt>
                <c:pt idx="1054">
                  <c:v>40.92</c:v>
                </c:pt>
                <c:pt idx="1055">
                  <c:v>42.13</c:v>
                </c:pt>
                <c:pt idx="1056">
                  <c:v>38.06</c:v>
                </c:pt>
                <c:pt idx="1057">
                  <c:v>41.14</c:v>
                </c:pt>
                <c:pt idx="1058">
                  <c:v>36.96</c:v>
                </c:pt>
                <c:pt idx="1059">
                  <c:v>38.094999999999999</c:v>
                </c:pt>
                <c:pt idx="1060">
                  <c:v>32.799999999999997</c:v>
                </c:pt>
                <c:pt idx="1061">
                  <c:v>35.53</c:v>
                </c:pt>
                <c:pt idx="1062">
                  <c:v>38.094999999999999</c:v>
                </c:pt>
                <c:pt idx="1063">
                  <c:v>34.484999999999999</c:v>
                </c:pt>
                <c:pt idx="1064">
                  <c:v>30.36</c:v>
                </c:pt>
                <c:pt idx="1065">
                  <c:v>47.41</c:v>
                </c:pt>
              </c:numCache>
            </c:numRef>
          </c:xVal>
          <c:yVal>
            <c:numRef>
              <c:f>'analysis-BMI over'!$C$2:$C$1067</c:f>
              <c:numCache>
                <c:formatCode>_(* #,##0.00_);_(* \(#,##0.00\);_(* "-"??_);_(@_)</c:formatCode>
                <c:ptCount val="1066"/>
                <c:pt idx="0">
                  <c:v>1131.5065999999999</c:v>
                </c:pt>
                <c:pt idx="1">
                  <c:v>1135.9407000000001</c:v>
                </c:pt>
                <c:pt idx="2">
                  <c:v>1136.3994</c:v>
                </c:pt>
                <c:pt idx="3">
                  <c:v>1137.011</c:v>
                </c:pt>
                <c:pt idx="4">
                  <c:v>1137.4697000000001</c:v>
                </c:pt>
                <c:pt idx="5">
                  <c:v>1141.4450999999999</c:v>
                </c:pt>
                <c:pt idx="6">
                  <c:v>1146.7965999999999</c:v>
                </c:pt>
                <c:pt idx="7">
                  <c:v>1149.3959</c:v>
                </c:pt>
                <c:pt idx="8">
                  <c:v>1163.4627</c:v>
                </c:pt>
                <c:pt idx="9">
                  <c:v>1252.4069999999999</c:v>
                </c:pt>
                <c:pt idx="10">
                  <c:v>1253.9359999999999</c:v>
                </c:pt>
                <c:pt idx="11">
                  <c:v>1256.299</c:v>
                </c:pt>
                <c:pt idx="12">
                  <c:v>1261.442</c:v>
                </c:pt>
                <c:pt idx="13">
                  <c:v>1261.8589999999999</c:v>
                </c:pt>
                <c:pt idx="14">
                  <c:v>1263.249</c:v>
                </c:pt>
                <c:pt idx="15">
                  <c:v>1391.5287000000001</c:v>
                </c:pt>
                <c:pt idx="16">
                  <c:v>1526.3119999999999</c:v>
                </c:pt>
                <c:pt idx="17">
                  <c:v>1532.4697000000001</c:v>
                </c:pt>
                <c:pt idx="18">
                  <c:v>1534.3045</c:v>
                </c:pt>
                <c:pt idx="19">
                  <c:v>1621.8827000000001</c:v>
                </c:pt>
                <c:pt idx="20">
                  <c:v>1622.1885</c:v>
                </c:pt>
                <c:pt idx="21">
                  <c:v>1629.8335</c:v>
                </c:pt>
                <c:pt idx="22">
                  <c:v>1631.6683</c:v>
                </c:pt>
                <c:pt idx="23">
                  <c:v>1632.0362500000001</c:v>
                </c:pt>
                <c:pt idx="24">
                  <c:v>1632.5644500000001</c:v>
                </c:pt>
                <c:pt idx="25">
                  <c:v>1633.0444</c:v>
                </c:pt>
                <c:pt idx="26">
                  <c:v>1633.9618</c:v>
                </c:pt>
                <c:pt idx="27">
                  <c:v>1634.5734</c:v>
                </c:pt>
                <c:pt idx="28">
                  <c:v>1635.7336499999999</c:v>
                </c:pt>
                <c:pt idx="29">
                  <c:v>1639.5631000000001</c:v>
                </c:pt>
                <c:pt idx="30">
                  <c:v>1639.5631000000001</c:v>
                </c:pt>
                <c:pt idx="31">
                  <c:v>1646.4296999999999</c:v>
                </c:pt>
                <c:pt idx="32">
                  <c:v>1664.9996000000001</c:v>
                </c:pt>
                <c:pt idx="33">
                  <c:v>1674.6323</c:v>
                </c:pt>
                <c:pt idx="34">
                  <c:v>1682.597</c:v>
                </c:pt>
                <c:pt idx="35">
                  <c:v>1704.5681</c:v>
                </c:pt>
                <c:pt idx="36">
                  <c:v>1705.6244999999999</c:v>
                </c:pt>
                <c:pt idx="37">
                  <c:v>1708.0014000000001</c:v>
                </c:pt>
                <c:pt idx="38">
                  <c:v>1708.9257500000001</c:v>
                </c:pt>
                <c:pt idx="39">
                  <c:v>1712.2270000000001</c:v>
                </c:pt>
                <c:pt idx="40">
                  <c:v>1719.4363000000001</c:v>
                </c:pt>
                <c:pt idx="41">
                  <c:v>1720.3536999999999</c:v>
                </c:pt>
                <c:pt idx="42">
                  <c:v>1725.5523000000001</c:v>
                </c:pt>
                <c:pt idx="43">
                  <c:v>1727.54</c:v>
                </c:pt>
                <c:pt idx="44">
                  <c:v>1737.376</c:v>
                </c:pt>
                <c:pt idx="45">
                  <c:v>1743.2139999999999</c:v>
                </c:pt>
                <c:pt idx="46">
                  <c:v>1744.4649999999999</c:v>
                </c:pt>
                <c:pt idx="47">
                  <c:v>1748.7739999999999</c:v>
                </c:pt>
                <c:pt idx="48">
                  <c:v>1759.338</c:v>
                </c:pt>
                <c:pt idx="49">
                  <c:v>1769.5316499999999</c:v>
                </c:pt>
                <c:pt idx="50">
                  <c:v>1815.8759</c:v>
                </c:pt>
                <c:pt idx="51">
                  <c:v>1824.2854</c:v>
                </c:pt>
                <c:pt idx="52">
                  <c:v>1826.8430000000001</c:v>
                </c:pt>
                <c:pt idx="53">
                  <c:v>1837.2370000000001</c:v>
                </c:pt>
                <c:pt idx="54">
                  <c:v>1837.2819</c:v>
                </c:pt>
                <c:pt idx="55">
                  <c:v>1842.519</c:v>
                </c:pt>
                <c:pt idx="56">
                  <c:v>1875.3440000000001</c:v>
                </c:pt>
                <c:pt idx="57">
                  <c:v>1877.9294</c:v>
                </c:pt>
                <c:pt idx="58">
                  <c:v>1880.07</c:v>
                </c:pt>
                <c:pt idx="59">
                  <c:v>1880.4870000000001</c:v>
                </c:pt>
                <c:pt idx="60">
                  <c:v>1906.35825</c:v>
                </c:pt>
                <c:pt idx="61">
                  <c:v>1909.52745</c:v>
                </c:pt>
                <c:pt idx="62">
                  <c:v>1917.3184000000001</c:v>
                </c:pt>
                <c:pt idx="63">
                  <c:v>1967.0227</c:v>
                </c:pt>
                <c:pt idx="64">
                  <c:v>1972.95</c:v>
                </c:pt>
                <c:pt idx="65">
                  <c:v>1977.8150000000001</c:v>
                </c:pt>
                <c:pt idx="66">
                  <c:v>1980.07</c:v>
                </c:pt>
                <c:pt idx="67">
                  <c:v>1981.5818999999999</c:v>
                </c:pt>
                <c:pt idx="68">
                  <c:v>1984.4532999999999</c:v>
                </c:pt>
                <c:pt idx="69">
                  <c:v>1986.9333999999999</c:v>
                </c:pt>
                <c:pt idx="70">
                  <c:v>2007.9449999999999</c:v>
                </c:pt>
                <c:pt idx="71">
                  <c:v>2020.1769999999999</c:v>
                </c:pt>
                <c:pt idx="72">
                  <c:v>2020.5523000000001</c:v>
                </c:pt>
                <c:pt idx="73">
                  <c:v>2026.9740999999999</c:v>
                </c:pt>
                <c:pt idx="74">
                  <c:v>2045.68525</c:v>
                </c:pt>
                <c:pt idx="75">
                  <c:v>2055.3249000000001</c:v>
                </c:pt>
                <c:pt idx="76">
                  <c:v>2102.2647000000002</c:v>
                </c:pt>
                <c:pt idx="77">
                  <c:v>2104.1134000000002</c:v>
                </c:pt>
                <c:pt idx="78">
                  <c:v>2128.4310500000001</c:v>
                </c:pt>
                <c:pt idx="79">
                  <c:v>2134.9014999999999</c:v>
                </c:pt>
                <c:pt idx="80">
                  <c:v>2136.8822500000001</c:v>
                </c:pt>
                <c:pt idx="81">
                  <c:v>2138.0707000000002</c:v>
                </c:pt>
                <c:pt idx="82">
                  <c:v>2154.3609999999999</c:v>
                </c:pt>
                <c:pt idx="83">
                  <c:v>2166.732</c:v>
                </c:pt>
                <c:pt idx="84">
                  <c:v>2196.4731999999999</c:v>
                </c:pt>
                <c:pt idx="85">
                  <c:v>2198.1898500000002</c:v>
                </c:pt>
                <c:pt idx="86">
                  <c:v>2200.8308499999998</c:v>
                </c:pt>
                <c:pt idx="87">
                  <c:v>2203.4718499999999</c:v>
                </c:pt>
                <c:pt idx="88">
                  <c:v>2203.7359499999998</c:v>
                </c:pt>
                <c:pt idx="89">
                  <c:v>2205.9807999999998</c:v>
                </c:pt>
                <c:pt idx="90">
                  <c:v>2207.6974500000001</c:v>
                </c:pt>
                <c:pt idx="91">
                  <c:v>2217.4691499999999</c:v>
                </c:pt>
                <c:pt idx="92">
                  <c:v>2217.6012000000001</c:v>
                </c:pt>
                <c:pt idx="93">
                  <c:v>2219.4450999999999</c:v>
                </c:pt>
                <c:pt idx="94">
                  <c:v>2221.5644499999999</c:v>
                </c:pt>
                <c:pt idx="95">
                  <c:v>2250.8352</c:v>
                </c:pt>
                <c:pt idx="96">
                  <c:v>2254.7966999999999</c:v>
                </c:pt>
                <c:pt idx="97">
                  <c:v>2257.47525</c:v>
                </c:pt>
                <c:pt idx="98">
                  <c:v>2261.5688</c:v>
                </c:pt>
                <c:pt idx="99">
                  <c:v>2302.3000000000002</c:v>
                </c:pt>
                <c:pt idx="100">
                  <c:v>2304.0021999999999</c:v>
                </c:pt>
                <c:pt idx="101">
                  <c:v>2322.6217999999999</c:v>
                </c:pt>
                <c:pt idx="102">
                  <c:v>2331.5189999999998</c:v>
                </c:pt>
                <c:pt idx="103">
                  <c:v>2362.2290499999999</c:v>
                </c:pt>
                <c:pt idx="104">
                  <c:v>2395.17155</c:v>
                </c:pt>
                <c:pt idx="105">
                  <c:v>2404.7338</c:v>
                </c:pt>
                <c:pt idx="106">
                  <c:v>2416.9549999999999</c:v>
                </c:pt>
                <c:pt idx="107">
                  <c:v>2438.0551999999998</c:v>
                </c:pt>
                <c:pt idx="108">
                  <c:v>2457.2111500000001</c:v>
                </c:pt>
                <c:pt idx="109">
                  <c:v>2459.7201</c:v>
                </c:pt>
                <c:pt idx="110">
                  <c:v>2464.6188000000002</c:v>
                </c:pt>
                <c:pt idx="111">
                  <c:v>2473.3341</c:v>
                </c:pt>
                <c:pt idx="112">
                  <c:v>2480.9791</c:v>
                </c:pt>
                <c:pt idx="113">
                  <c:v>2483.7359999999999</c:v>
                </c:pt>
                <c:pt idx="114">
                  <c:v>2494.0219999999999</c:v>
                </c:pt>
                <c:pt idx="115">
                  <c:v>2497.0383000000002</c:v>
                </c:pt>
                <c:pt idx="116">
                  <c:v>2498.4144000000001</c:v>
                </c:pt>
                <c:pt idx="117">
                  <c:v>2523.1695</c:v>
                </c:pt>
                <c:pt idx="118">
                  <c:v>2534.3937500000002</c:v>
                </c:pt>
                <c:pt idx="119">
                  <c:v>2566.4706999999999</c:v>
                </c:pt>
                <c:pt idx="120">
                  <c:v>2597.779</c:v>
                </c:pt>
                <c:pt idx="121">
                  <c:v>2632.9920000000002</c:v>
                </c:pt>
                <c:pt idx="122">
                  <c:v>2639.0428999999999</c:v>
                </c:pt>
                <c:pt idx="123">
                  <c:v>2643.2685000000001</c:v>
                </c:pt>
                <c:pt idx="124">
                  <c:v>2690.1138000000001</c:v>
                </c:pt>
                <c:pt idx="125">
                  <c:v>2699.56835</c:v>
                </c:pt>
                <c:pt idx="126">
                  <c:v>2710.8285500000002</c:v>
                </c:pt>
                <c:pt idx="127">
                  <c:v>2719.2797500000001</c:v>
                </c:pt>
                <c:pt idx="128">
                  <c:v>2721.3208</c:v>
                </c:pt>
                <c:pt idx="129">
                  <c:v>2727.3951000000002</c:v>
                </c:pt>
                <c:pt idx="130">
                  <c:v>2730.1078499999999</c:v>
                </c:pt>
                <c:pt idx="131">
                  <c:v>2741.9479999999999</c:v>
                </c:pt>
                <c:pt idx="132">
                  <c:v>2755.0209500000001</c:v>
                </c:pt>
                <c:pt idx="133">
                  <c:v>2775.1921499999999</c:v>
                </c:pt>
                <c:pt idx="134">
                  <c:v>2789.0574000000001</c:v>
                </c:pt>
                <c:pt idx="135">
                  <c:v>2801.2588000000001</c:v>
                </c:pt>
                <c:pt idx="136">
                  <c:v>2803.69785</c:v>
                </c:pt>
                <c:pt idx="137">
                  <c:v>2850.6837500000001</c:v>
                </c:pt>
                <c:pt idx="138">
                  <c:v>2855.4375500000001</c:v>
                </c:pt>
                <c:pt idx="139">
                  <c:v>2866.0909999999999</c:v>
                </c:pt>
                <c:pt idx="140">
                  <c:v>2867.1196</c:v>
                </c:pt>
                <c:pt idx="141">
                  <c:v>2897.3235</c:v>
                </c:pt>
                <c:pt idx="142">
                  <c:v>2899.4893499999998</c:v>
                </c:pt>
                <c:pt idx="143">
                  <c:v>2902.9065000000001</c:v>
                </c:pt>
                <c:pt idx="144">
                  <c:v>2904.0880000000002</c:v>
                </c:pt>
                <c:pt idx="145">
                  <c:v>2927.0646999999999</c:v>
                </c:pt>
                <c:pt idx="146">
                  <c:v>3021.80915</c:v>
                </c:pt>
                <c:pt idx="147">
                  <c:v>3044.2132999999999</c:v>
                </c:pt>
                <c:pt idx="148">
                  <c:v>3046.0619999999999</c:v>
                </c:pt>
                <c:pt idx="149">
                  <c:v>3056.3881000000001</c:v>
                </c:pt>
                <c:pt idx="150">
                  <c:v>3062.5082499999999</c:v>
                </c:pt>
                <c:pt idx="151">
                  <c:v>3070.8087</c:v>
                </c:pt>
                <c:pt idx="152">
                  <c:v>3161.4540000000002</c:v>
                </c:pt>
                <c:pt idx="153">
                  <c:v>3171.6149</c:v>
                </c:pt>
                <c:pt idx="154">
                  <c:v>3201.2451500000002</c:v>
                </c:pt>
                <c:pt idx="155">
                  <c:v>3213.6220499999999</c:v>
                </c:pt>
                <c:pt idx="156">
                  <c:v>3227.1210999999998</c:v>
                </c:pt>
                <c:pt idx="157">
                  <c:v>3238.4357</c:v>
                </c:pt>
                <c:pt idx="158">
                  <c:v>3268.84665</c:v>
                </c:pt>
                <c:pt idx="159">
                  <c:v>3277.1610000000001</c:v>
                </c:pt>
                <c:pt idx="160">
                  <c:v>3279.8685500000001</c:v>
                </c:pt>
                <c:pt idx="161">
                  <c:v>3292.5298499999999</c:v>
                </c:pt>
                <c:pt idx="162">
                  <c:v>3309.7926000000002</c:v>
                </c:pt>
                <c:pt idx="163">
                  <c:v>3353.2840000000001</c:v>
                </c:pt>
                <c:pt idx="164">
                  <c:v>3366.6696999999999</c:v>
                </c:pt>
                <c:pt idx="165">
                  <c:v>3385.3991500000002</c:v>
                </c:pt>
                <c:pt idx="166">
                  <c:v>3392.3652000000002</c:v>
                </c:pt>
                <c:pt idx="167">
                  <c:v>3393.35635</c:v>
                </c:pt>
                <c:pt idx="168">
                  <c:v>3410.3240000000001</c:v>
                </c:pt>
                <c:pt idx="169">
                  <c:v>3443.0639999999999</c:v>
                </c:pt>
                <c:pt idx="170">
                  <c:v>3471.4096</c:v>
                </c:pt>
                <c:pt idx="171">
                  <c:v>3481.8679999999999</c:v>
                </c:pt>
                <c:pt idx="172">
                  <c:v>3490.5491000000002</c:v>
                </c:pt>
                <c:pt idx="173">
                  <c:v>3500.6122999999998</c:v>
                </c:pt>
                <c:pt idx="174">
                  <c:v>3537.703</c:v>
                </c:pt>
                <c:pt idx="175">
                  <c:v>3554.203</c:v>
                </c:pt>
                <c:pt idx="176">
                  <c:v>3556.9223000000002</c:v>
                </c:pt>
                <c:pt idx="177">
                  <c:v>3558.6202499999999</c:v>
                </c:pt>
                <c:pt idx="178">
                  <c:v>3577.9989999999998</c:v>
                </c:pt>
                <c:pt idx="179">
                  <c:v>3591.48</c:v>
                </c:pt>
                <c:pt idx="180">
                  <c:v>3597.596</c:v>
                </c:pt>
                <c:pt idx="181">
                  <c:v>3659.346</c:v>
                </c:pt>
                <c:pt idx="182">
                  <c:v>3693.4279999999999</c:v>
                </c:pt>
                <c:pt idx="183">
                  <c:v>3704.3544999999999</c:v>
                </c:pt>
                <c:pt idx="184">
                  <c:v>3736.4647</c:v>
                </c:pt>
                <c:pt idx="185">
                  <c:v>3756.6215999999999</c:v>
                </c:pt>
                <c:pt idx="186">
                  <c:v>3757.8447999999999</c:v>
                </c:pt>
                <c:pt idx="187">
                  <c:v>3761.2919999999999</c:v>
                </c:pt>
                <c:pt idx="188">
                  <c:v>3857.7592500000001</c:v>
                </c:pt>
                <c:pt idx="189">
                  <c:v>3866.8552</c:v>
                </c:pt>
                <c:pt idx="190">
                  <c:v>3875.7341000000001</c:v>
                </c:pt>
                <c:pt idx="191">
                  <c:v>3877.3042500000001</c:v>
                </c:pt>
                <c:pt idx="192">
                  <c:v>3906.127</c:v>
                </c:pt>
                <c:pt idx="193">
                  <c:v>3925.7582000000002</c:v>
                </c:pt>
                <c:pt idx="194">
                  <c:v>3935.1799000000001</c:v>
                </c:pt>
                <c:pt idx="195">
                  <c:v>3943.5954000000002</c:v>
                </c:pt>
                <c:pt idx="196">
                  <c:v>3947.4131000000002</c:v>
                </c:pt>
                <c:pt idx="197">
                  <c:v>3956.0714499999999</c:v>
                </c:pt>
                <c:pt idx="198">
                  <c:v>3972.9247</c:v>
                </c:pt>
                <c:pt idx="199">
                  <c:v>3987.9259999999999</c:v>
                </c:pt>
                <c:pt idx="200">
                  <c:v>3989.8409999999999</c:v>
                </c:pt>
                <c:pt idx="201">
                  <c:v>3994.1777999999999</c:v>
                </c:pt>
                <c:pt idx="202">
                  <c:v>4005.4225000000001</c:v>
                </c:pt>
                <c:pt idx="203">
                  <c:v>4040.55825</c:v>
                </c:pt>
                <c:pt idx="204">
                  <c:v>4058.1161000000002</c:v>
                </c:pt>
                <c:pt idx="205">
                  <c:v>4058.71245</c:v>
                </c:pt>
                <c:pt idx="206">
                  <c:v>4074.4537</c:v>
                </c:pt>
                <c:pt idx="207">
                  <c:v>4076.4969999999998</c:v>
                </c:pt>
                <c:pt idx="208">
                  <c:v>4133.6416499999996</c:v>
                </c:pt>
                <c:pt idx="209">
                  <c:v>4137.5227000000004</c:v>
                </c:pt>
                <c:pt idx="210">
                  <c:v>4149.7359999999999</c:v>
                </c:pt>
                <c:pt idx="211">
                  <c:v>4151.0286999999998</c:v>
                </c:pt>
                <c:pt idx="212">
                  <c:v>4189.1130999999996</c:v>
                </c:pt>
                <c:pt idx="213">
                  <c:v>4234.9269999999997</c:v>
                </c:pt>
                <c:pt idx="214">
                  <c:v>4237.12655</c:v>
                </c:pt>
                <c:pt idx="215">
                  <c:v>4239.8926499999998</c:v>
                </c:pt>
                <c:pt idx="216">
                  <c:v>4243.5900499999998</c:v>
                </c:pt>
                <c:pt idx="217">
                  <c:v>4260.7439999999997</c:v>
                </c:pt>
                <c:pt idx="218">
                  <c:v>4266.1657999999998</c:v>
                </c:pt>
                <c:pt idx="219">
                  <c:v>4320.4108500000002</c:v>
                </c:pt>
                <c:pt idx="220">
                  <c:v>4337.7352000000001</c:v>
                </c:pt>
                <c:pt idx="221">
                  <c:v>4340.4408999999996</c:v>
                </c:pt>
                <c:pt idx="222">
                  <c:v>4347.0233500000004</c:v>
                </c:pt>
                <c:pt idx="223">
                  <c:v>4349.4620000000004</c:v>
                </c:pt>
                <c:pt idx="224">
                  <c:v>4350.5144</c:v>
                </c:pt>
                <c:pt idx="225">
                  <c:v>4357.0436499999996</c:v>
                </c:pt>
                <c:pt idx="226">
                  <c:v>4399.7309999999998</c:v>
                </c:pt>
                <c:pt idx="227">
                  <c:v>4402.2330000000002</c:v>
                </c:pt>
                <c:pt idx="228">
                  <c:v>4415.1588000000002</c:v>
                </c:pt>
                <c:pt idx="229">
                  <c:v>4433.3877000000002</c:v>
                </c:pt>
                <c:pt idx="230">
                  <c:v>4433.9159</c:v>
                </c:pt>
                <c:pt idx="231">
                  <c:v>4435.0941999999995</c:v>
                </c:pt>
                <c:pt idx="232">
                  <c:v>4438.2633999999998</c:v>
                </c:pt>
                <c:pt idx="233">
                  <c:v>4441.2131499999996</c:v>
                </c:pt>
                <c:pt idx="234">
                  <c:v>4449.4620000000004</c:v>
                </c:pt>
                <c:pt idx="235">
                  <c:v>4454.40265</c:v>
                </c:pt>
                <c:pt idx="236">
                  <c:v>4462.7218000000003</c:v>
                </c:pt>
                <c:pt idx="237">
                  <c:v>4466.6214</c:v>
                </c:pt>
                <c:pt idx="238">
                  <c:v>4504.6624000000002</c:v>
                </c:pt>
                <c:pt idx="239">
                  <c:v>4518.8262500000001</c:v>
                </c:pt>
                <c:pt idx="240">
                  <c:v>4527.1829500000003</c:v>
                </c:pt>
                <c:pt idx="241">
                  <c:v>4536.259</c:v>
                </c:pt>
                <c:pt idx="242">
                  <c:v>4561.1885000000002</c:v>
                </c:pt>
                <c:pt idx="243">
                  <c:v>4562.8420999999998</c:v>
                </c:pt>
                <c:pt idx="244">
                  <c:v>4564.1914500000003</c:v>
                </c:pt>
                <c:pt idx="245">
                  <c:v>4571.4130500000001</c:v>
                </c:pt>
                <c:pt idx="246">
                  <c:v>4618.0798999999997</c:v>
                </c:pt>
                <c:pt idx="247">
                  <c:v>4646.759</c:v>
                </c:pt>
                <c:pt idx="248">
                  <c:v>4661.2863500000003</c:v>
                </c:pt>
                <c:pt idx="249">
                  <c:v>4670.6400000000003</c:v>
                </c:pt>
                <c:pt idx="250">
                  <c:v>4673.3922000000002</c:v>
                </c:pt>
                <c:pt idx="251">
                  <c:v>4686.3887000000004</c:v>
                </c:pt>
                <c:pt idx="252">
                  <c:v>4687.7969999999996</c:v>
                </c:pt>
                <c:pt idx="253">
                  <c:v>4738.2682000000004</c:v>
                </c:pt>
                <c:pt idx="254">
                  <c:v>4746.3440000000001</c:v>
                </c:pt>
                <c:pt idx="255">
                  <c:v>4747.0528999999997</c:v>
                </c:pt>
                <c:pt idx="256">
                  <c:v>4751.07</c:v>
                </c:pt>
                <c:pt idx="257">
                  <c:v>4753.6368000000002</c:v>
                </c:pt>
                <c:pt idx="258">
                  <c:v>4762.3289999999997</c:v>
                </c:pt>
                <c:pt idx="259">
                  <c:v>4779.6022999999996</c:v>
                </c:pt>
                <c:pt idx="260">
                  <c:v>4795.6567999999997</c:v>
                </c:pt>
                <c:pt idx="261">
                  <c:v>4827.9049500000001</c:v>
                </c:pt>
                <c:pt idx="262">
                  <c:v>4830.63</c:v>
                </c:pt>
                <c:pt idx="263">
                  <c:v>4837.5823</c:v>
                </c:pt>
                <c:pt idx="264">
                  <c:v>4846.9201499999999</c:v>
                </c:pt>
                <c:pt idx="265">
                  <c:v>4877.9810500000003</c:v>
                </c:pt>
                <c:pt idx="266">
                  <c:v>4889.0367999999999</c:v>
                </c:pt>
                <c:pt idx="267">
                  <c:v>4889.9994999999999</c:v>
                </c:pt>
                <c:pt idx="268">
                  <c:v>4894.7533000000003</c:v>
                </c:pt>
                <c:pt idx="269">
                  <c:v>4915.0598499999996</c:v>
                </c:pt>
                <c:pt idx="270">
                  <c:v>4934.7049999999999</c:v>
                </c:pt>
                <c:pt idx="271">
                  <c:v>4949.7587000000003</c:v>
                </c:pt>
                <c:pt idx="272">
                  <c:v>5002.7826999999997</c:v>
                </c:pt>
                <c:pt idx="273">
                  <c:v>5003.8530000000001</c:v>
                </c:pt>
                <c:pt idx="274">
                  <c:v>5028.1466</c:v>
                </c:pt>
                <c:pt idx="275">
                  <c:v>5031.26955</c:v>
                </c:pt>
                <c:pt idx="276">
                  <c:v>5124.1886999999997</c:v>
                </c:pt>
                <c:pt idx="277">
                  <c:v>5125.2156999999997</c:v>
                </c:pt>
                <c:pt idx="278">
                  <c:v>5138.2566999999999</c:v>
                </c:pt>
                <c:pt idx="279">
                  <c:v>5148.5526</c:v>
                </c:pt>
                <c:pt idx="280">
                  <c:v>5152.134</c:v>
                </c:pt>
                <c:pt idx="281">
                  <c:v>5227.9887500000004</c:v>
                </c:pt>
                <c:pt idx="282">
                  <c:v>5240.7650000000003</c:v>
                </c:pt>
                <c:pt idx="283">
                  <c:v>5245.2268999999997</c:v>
                </c:pt>
                <c:pt idx="284">
                  <c:v>5246.0469999999996</c:v>
                </c:pt>
                <c:pt idx="285">
                  <c:v>5253.5240000000003</c:v>
                </c:pt>
                <c:pt idx="286">
                  <c:v>5261.4694499999996</c:v>
                </c:pt>
                <c:pt idx="287">
                  <c:v>5266.3656000000001</c:v>
                </c:pt>
                <c:pt idx="288">
                  <c:v>5267.8181500000001</c:v>
                </c:pt>
                <c:pt idx="289">
                  <c:v>5272.1758</c:v>
                </c:pt>
                <c:pt idx="290">
                  <c:v>5312.1698500000002</c:v>
                </c:pt>
                <c:pt idx="291">
                  <c:v>5325.6509999999998</c:v>
                </c:pt>
                <c:pt idx="292">
                  <c:v>5327.4002499999997</c:v>
                </c:pt>
                <c:pt idx="293">
                  <c:v>5373.3642499999996</c:v>
                </c:pt>
                <c:pt idx="294">
                  <c:v>5375.0379999999996</c:v>
                </c:pt>
                <c:pt idx="295">
                  <c:v>5377.4578000000001</c:v>
                </c:pt>
                <c:pt idx="296">
                  <c:v>5383.5360000000001</c:v>
                </c:pt>
                <c:pt idx="297">
                  <c:v>5385.3379000000004</c:v>
                </c:pt>
                <c:pt idx="298">
                  <c:v>5397.6166999999996</c:v>
                </c:pt>
                <c:pt idx="299">
                  <c:v>5400.9804999999997</c:v>
                </c:pt>
                <c:pt idx="300">
                  <c:v>5415.6611999999996</c:v>
                </c:pt>
                <c:pt idx="301">
                  <c:v>5425.0233500000004</c:v>
                </c:pt>
                <c:pt idx="302">
                  <c:v>5428.7277000000004</c:v>
                </c:pt>
                <c:pt idx="303">
                  <c:v>5438.7491</c:v>
                </c:pt>
                <c:pt idx="304">
                  <c:v>5469.0065999999997</c:v>
                </c:pt>
                <c:pt idx="305">
                  <c:v>5472.4489999999996</c:v>
                </c:pt>
                <c:pt idx="306">
                  <c:v>5478.0367999999999</c:v>
                </c:pt>
                <c:pt idx="307">
                  <c:v>5484.4673000000003</c:v>
                </c:pt>
                <c:pt idx="308">
                  <c:v>5488.2619999999997</c:v>
                </c:pt>
                <c:pt idx="309">
                  <c:v>5584.3056999999999</c:v>
                </c:pt>
                <c:pt idx="310">
                  <c:v>5594.8455000000004</c:v>
                </c:pt>
                <c:pt idx="311">
                  <c:v>5630.4578499999998</c:v>
                </c:pt>
                <c:pt idx="312">
                  <c:v>5649.7150000000001</c:v>
                </c:pt>
                <c:pt idx="313">
                  <c:v>5662.2250000000004</c:v>
                </c:pt>
                <c:pt idx="314">
                  <c:v>5699.8374999999996</c:v>
                </c:pt>
                <c:pt idx="315">
                  <c:v>5708.8670000000002</c:v>
                </c:pt>
                <c:pt idx="316">
                  <c:v>5709.1643999999997</c:v>
                </c:pt>
                <c:pt idx="317">
                  <c:v>5757.41345</c:v>
                </c:pt>
                <c:pt idx="318">
                  <c:v>5836.5204000000003</c:v>
                </c:pt>
                <c:pt idx="319">
                  <c:v>5846.9175999999998</c:v>
                </c:pt>
                <c:pt idx="320">
                  <c:v>5910.9440000000004</c:v>
                </c:pt>
                <c:pt idx="321">
                  <c:v>5920.1040999999996</c:v>
                </c:pt>
                <c:pt idx="322">
                  <c:v>5926.8459999999995</c:v>
                </c:pt>
                <c:pt idx="323">
                  <c:v>5934.3797999999997</c:v>
                </c:pt>
                <c:pt idx="324">
                  <c:v>5969.723</c:v>
                </c:pt>
                <c:pt idx="325">
                  <c:v>5972.3779999999997</c:v>
                </c:pt>
                <c:pt idx="326">
                  <c:v>5974.3846999999996</c:v>
                </c:pt>
                <c:pt idx="327">
                  <c:v>5976.8311000000003</c:v>
                </c:pt>
                <c:pt idx="328">
                  <c:v>5979.7309999999998</c:v>
                </c:pt>
                <c:pt idx="329">
                  <c:v>6059.1729999999998</c:v>
                </c:pt>
                <c:pt idx="330">
                  <c:v>6067.1267500000004</c:v>
                </c:pt>
                <c:pt idx="331">
                  <c:v>6079.6715000000004</c:v>
                </c:pt>
                <c:pt idx="332">
                  <c:v>6112.3529500000004</c:v>
                </c:pt>
                <c:pt idx="333">
                  <c:v>6113.2310500000003</c:v>
                </c:pt>
                <c:pt idx="334">
                  <c:v>6123.5688</c:v>
                </c:pt>
                <c:pt idx="335">
                  <c:v>6128.79745</c:v>
                </c:pt>
                <c:pt idx="336">
                  <c:v>6184.2993999999999</c:v>
                </c:pt>
                <c:pt idx="337">
                  <c:v>6185.3208000000004</c:v>
                </c:pt>
                <c:pt idx="338">
                  <c:v>6196.4480000000003</c:v>
                </c:pt>
                <c:pt idx="339">
                  <c:v>6203.90175</c:v>
                </c:pt>
                <c:pt idx="340">
                  <c:v>6238.2979999999998</c:v>
                </c:pt>
                <c:pt idx="341">
                  <c:v>6272.4772000000003</c:v>
                </c:pt>
                <c:pt idx="342">
                  <c:v>6282.2349999999997</c:v>
                </c:pt>
                <c:pt idx="343">
                  <c:v>6289.7548999999999</c:v>
                </c:pt>
                <c:pt idx="344">
                  <c:v>6311.9520000000002</c:v>
                </c:pt>
                <c:pt idx="345">
                  <c:v>6334.3435499999996</c:v>
                </c:pt>
                <c:pt idx="346">
                  <c:v>6338.0756000000001</c:v>
                </c:pt>
                <c:pt idx="347">
                  <c:v>6356.2707</c:v>
                </c:pt>
                <c:pt idx="348">
                  <c:v>6358.7764500000003</c:v>
                </c:pt>
                <c:pt idx="349">
                  <c:v>6360.9935999999998</c:v>
                </c:pt>
                <c:pt idx="350">
                  <c:v>6373.55735</c:v>
                </c:pt>
                <c:pt idx="351">
                  <c:v>6389.3778499999999</c:v>
                </c:pt>
                <c:pt idx="352">
                  <c:v>6393.6034499999996</c:v>
                </c:pt>
                <c:pt idx="353">
                  <c:v>6406.4107000000004</c:v>
                </c:pt>
                <c:pt idx="354">
                  <c:v>6414.1779999999999</c:v>
                </c:pt>
                <c:pt idx="355">
                  <c:v>6435.6237000000001</c:v>
                </c:pt>
                <c:pt idx="356">
                  <c:v>6457.8433999999997</c:v>
                </c:pt>
                <c:pt idx="357">
                  <c:v>6474.0129999999999</c:v>
                </c:pt>
                <c:pt idx="358">
                  <c:v>6496.8860000000004</c:v>
                </c:pt>
                <c:pt idx="359">
                  <c:v>6500.2358999999997</c:v>
                </c:pt>
                <c:pt idx="360">
                  <c:v>6548.1950500000003</c:v>
                </c:pt>
                <c:pt idx="361">
                  <c:v>6551.7501000000002</c:v>
                </c:pt>
                <c:pt idx="362">
                  <c:v>6555.07035</c:v>
                </c:pt>
                <c:pt idx="363">
                  <c:v>6571.0243499999997</c:v>
                </c:pt>
                <c:pt idx="364">
                  <c:v>6571.5439999999999</c:v>
                </c:pt>
                <c:pt idx="365">
                  <c:v>6600.2059499999996</c:v>
                </c:pt>
                <c:pt idx="366">
                  <c:v>6600.3609999999999</c:v>
                </c:pt>
                <c:pt idx="367">
                  <c:v>6610.1097</c:v>
                </c:pt>
                <c:pt idx="368">
                  <c:v>6653.7885999999999</c:v>
                </c:pt>
                <c:pt idx="369">
                  <c:v>6664.68595</c:v>
                </c:pt>
                <c:pt idx="370">
                  <c:v>6666.2430000000004</c:v>
                </c:pt>
                <c:pt idx="371">
                  <c:v>6686.4313000000002</c:v>
                </c:pt>
                <c:pt idx="372">
                  <c:v>6710.1918999999998</c:v>
                </c:pt>
                <c:pt idx="373">
                  <c:v>6746.7425000000003</c:v>
                </c:pt>
                <c:pt idx="374">
                  <c:v>6748.5911999999998</c:v>
                </c:pt>
                <c:pt idx="375">
                  <c:v>6770.1925000000001</c:v>
                </c:pt>
                <c:pt idx="376">
                  <c:v>6775.9610000000002</c:v>
                </c:pt>
                <c:pt idx="377">
                  <c:v>6781.3541999999998</c:v>
                </c:pt>
                <c:pt idx="378">
                  <c:v>6796.8632500000003</c:v>
                </c:pt>
                <c:pt idx="379">
                  <c:v>6799.4579999999996</c:v>
                </c:pt>
                <c:pt idx="380">
                  <c:v>6837.3687</c:v>
                </c:pt>
                <c:pt idx="381">
                  <c:v>6849.0259999999998</c:v>
                </c:pt>
                <c:pt idx="382">
                  <c:v>6875.9610000000002</c:v>
                </c:pt>
                <c:pt idx="383">
                  <c:v>6940.90985</c:v>
                </c:pt>
                <c:pt idx="384">
                  <c:v>6948.7007999999996</c:v>
                </c:pt>
                <c:pt idx="385">
                  <c:v>6986.6970000000001</c:v>
                </c:pt>
                <c:pt idx="386">
                  <c:v>7045.4989999999998</c:v>
                </c:pt>
                <c:pt idx="387">
                  <c:v>7046.7222000000002</c:v>
                </c:pt>
                <c:pt idx="388">
                  <c:v>7050.0213000000003</c:v>
                </c:pt>
                <c:pt idx="389">
                  <c:v>7050.6419999999998</c:v>
                </c:pt>
                <c:pt idx="390">
                  <c:v>7077.1894000000002</c:v>
                </c:pt>
                <c:pt idx="391">
                  <c:v>7144.86265</c:v>
                </c:pt>
                <c:pt idx="392">
                  <c:v>7147.1049999999996</c:v>
                </c:pt>
                <c:pt idx="393">
                  <c:v>7147.4727999999996</c:v>
                </c:pt>
                <c:pt idx="394">
                  <c:v>7151.0919999999996</c:v>
                </c:pt>
                <c:pt idx="395">
                  <c:v>7153.5538999999999</c:v>
                </c:pt>
                <c:pt idx="396">
                  <c:v>7160.0940000000001</c:v>
                </c:pt>
                <c:pt idx="397">
                  <c:v>7160.3302999999996</c:v>
                </c:pt>
                <c:pt idx="398">
                  <c:v>7162.0122000000001</c:v>
                </c:pt>
                <c:pt idx="399">
                  <c:v>7196.8670000000002</c:v>
                </c:pt>
                <c:pt idx="400">
                  <c:v>7201.7008500000002</c:v>
                </c:pt>
                <c:pt idx="401">
                  <c:v>7209.4917999999998</c:v>
                </c:pt>
                <c:pt idx="402">
                  <c:v>7243.8136000000004</c:v>
                </c:pt>
                <c:pt idx="403">
                  <c:v>7256.7231000000002</c:v>
                </c:pt>
                <c:pt idx="404">
                  <c:v>7261.741</c:v>
                </c:pt>
                <c:pt idx="405">
                  <c:v>7265.7025000000003</c:v>
                </c:pt>
                <c:pt idx="406">
                  <c:v>7281.5056000000004</c:v>
                </c:pt>
                <c:pt idx="407">
                  <c:v>7323.7348190000002</c:v>
                </c:pt>
                <c:pt idx="408">
                  <c:v>7325.0482000000002</c:v>
                </c:pt>
                <c:pt idx="409">
                  <c:v>7337.7479999999996</c:v>
                </c:pt>
                <c:pt idx="410">
                  <c:v>7345.0839999999998</c:v>
                </c:pt>
                <c:pt idx="411">
                  <c:v>7345.7266</c:v>
                </c:pt>
                <c:pt idx="412">
                  <c:v>7348.1419999999998</c:v>
                </c:pt>
                <c:pt idx="413">
                  <c:v>7358.1756500000001</c:v>
                </c:pt>
                <c:pt idx="414">
                  <c:v>7371.7719999999999</c:v>
                </c:pt>
                <c:pt idx="415">
                  <c:v>7418.5219999999999</c:v>
                </c:pt>
                <c:pt idx="416">
                  <c:v>7419.4778999999999</c:v>
                </c:pt>
                <c:pt idx="417">
                  <c:v>7421.1945500000002</c:v>
                </c:pt>
                <c:pt idx="418">
                  <c:v>7441.5010000000002</c:v>
                </c:pt>
                <c:pt idx="419">
                  <c:v>7443.6430499999997</c:v>
                </c:pt>
                <c:pt idx="420">
                  <c:v>7445.9179999999997</c:v>
                </c:pt>
                <c:pt idx="421">
                  <c:v>7448.4039499999999</c:v>
                </c:pt>
                <c:pt idx="422">
                  <c:v>7512.2669999999998</c:v>
                </c:pt>
                <c:pt idx="423">
                  <c:v>7518.0253499999999</c:v>
                </c:pt>
                <c:pt idx="424">
                  <c:v>7537.1638999999996</c:v>
                </c:pt>
                <c:pt idx="425">
                  <c:v>7623.518</c:v>
                </c:pt>
                <c:pt idx="426">
                  <c:v>7624.63</c:v>
                </c:pt>
                <c:pt idx="427">
                  <c:v>7626.9930000000004</c:v>
                </c:pt>
                <c:pt idx="428">
                  <c:v>7633.7205999999996</c:v>
                </c:pt>
                <c:pt idx="429">
                  <c:v>7639.4174499999999</c:v>
                </c:pt>
                <c:pt idx="430">
                  <c:v>7640.3091999999997</c:v>
                </c:pt>
                <c:pt idx="431">
                  <c:v>7650.7737500000003</c:v>
                </c:pt>
                <c:pt idx="432">
                  <c:v>7682.67</c:v>
                </c:pt>
                <c:pt idx="433">
                  <c:v>7727.2532000000001</c:v>
                </c:pt>
                <c:pt idx="434">
                  <c:v>7729.6457499999997</c:v>
                </c:pt>
                <c:pt idx="435">
                  <c:v>7731.4270999999999</c:v>
                </c:pt>
                <c:pt idx="436">
                  <c:v>7731.8578500000003</c:v>
                </c:pt>
                <c:pt idx="437">
                  <c:v>7740.3370000000004</c:v>
                </c:pt>
                <c:pt idx="438">
                  <c:v>7742.1098000000002</c:v>
                </c:pt>
                <c:pt idx="439">
                  <c:v>7749.1563999999998</c:v>
                </c:pt>
                <c:pt idx="440">
                  <c:v>7804.1605</c:v>
                </c:pt>
                <c:pt idx="441">
                  <c:v>7935.29115</c:v>
                </c:pt>
                <c:pt idx="442">
                  <c:v>7954.5169999999998</c:v>
                </c:pt>
                <c:pt idx="443">
                  <c:v>8023.1354499999998</c:v>
                </c:pt>
                <c:pt idx="444">
                  <c:v>8026.6665999999996</c:v>
                </c:pt>
                <c:pt idx="445">
                  <c:v>8027.9679999999998</c:v>
                </c:pt>
                <c:pt idx="446">
                  <c:v>8059.6791000000003</c:v>
                </c:pt>
                <c:pt idx="447">
                  <c:v>8062.7640000000001</c:v>
                </c:pt>
                <c:pt idx="448">
                  <c:v>8068.1850000000004</c:v>
                </c:pt>
                <c:pt idx="449">
                  <c:v>8083.9197999999997</c:v>
                </c:pt>
                <c:pt idx="450">
                  <c:v>8116.2688500000004</c:v>
                </c:pt>
                <c:pt idx="451">
                  <c:v>8116.68</c:v>
                </c:pt>
                <c:pt idx="452">
                  <c:v>8125.7844999999998</c:v>
                </c:pt>
                <c:pt idx="453">
                  <c:v>8219.2039000000004</c:v>
                </c:pt>
                <c:pt idx="454">
                  <c:v>8232.6388000000006</c:v>
                </c:pt>
                <c:pt idx="455">
                  <c:v>8233.0974999999999</c:v>
                </c:pt>
                <c:pt idx="456">
                  <c:v>8277.5229999999992</c:v>
                </c:pt>
                <c:pt idx="457">
                  <c:v>8280.6226999999999</c:v>
                </c:pt>
                <c:pt idx="458">
                  <c:v>8283.6807000000008</c:v>
                </c:pt>
                <c:pt idx="459">
                  <c:v>8310.8391499999998</c:v>
                </c:pt>
                <c:pt idx="460">
                  <c:v>8334.4575499999992</c:v>
                </c:pt>
                <c:pt idx="461">
                  <c:v>8334.5895999999993</c:v>
                </c:pt>
                <c:pt idx="462">
                  <c:v>8342.9087500000005</c:v>
                </c:pt>
                <c:pt idx="463">
                  <c:v>8347.1643000000004</c:v>
                </c:pt>
                <c:pt idx="464">
                  <c:v>8410.0468500000006</c:v>
                </c:pt>
                <c:pt idx="465">
                  <c:v>8413.4630500000003</c:v>
                </c:pt>
                <c:pt idx="466">
                  <c:v>8442.6669999999995</c:v>
                </c:pt>
                <c:pt idx="467">
                  <c:v>8457.8179999999993</c:v>
                </c:pt>
                <c:pt idx="468">
                  <c:v>8515.7587000000003</c:v>
                </c:pt>
                <c:pt idx="469">
                  <c:v>8522.0030000000006</c:v>
                </c:pt>
                <c:pt idx="470">
                  <c:v>8527.5319999999992</c:v>
                </c:pt>
                <c:pt idx="471">
                  <c:v>8538.28845</c:v>
                </c:pt>
                <c:pt idx="472">
                  <c:v>8547.6913000000004</c:v>
                </c:pt>
                <c:pt idx="473">
                  <c:v>8551.3469999999998</c:v>
                </c:pt>
                <c:pt idx="474">
                  <c:v>8556.9069999999992</c:v>
                </c:pt>
                <c:pt idx="475">
                  <c:v>8569.8618000000006</c:v>
                </c:pt>
                <c:pt idx="476">
                  <c:v>8596.8277999999991</c:v>
                </c:pt>
                <c:pt idx="477">
                  <c:v>8601.3292999999994</c:v>
                </c:pt>
                <c:pt idx="478">
                  <c:v>8606.2173999999995</c:v>
                </c:pt>
                <c:pt idx="479">
                  <c:v>8615.2999999999993</c:v>
                </c:pt>
                <c:pt idx="480">
                  <c:v>8671.1912499999999</c:v>
                </c:pt>
                <c:pt idx="481">
                  <c:v>8703.4560000000001</c:v>
                </c:pt>
                <c:pt idx="482">
                  <c:v>8733.2292500000003</c:v>
                </c:pt>
                <c:pt idx="483">
                  <c:v>8765.2489999999998</c:v>
                </c:pt>
                <c:pt idx="484">
                  <c:v>8782.4689999999991</c:v>
                </c:pt>
                <c:pt idx="485">
                  <c:v>8798.5930000000008</c:v>
                </c:pt>
                <c:pt idx="486">
                  <c:v>8823.2790000000005</c:v>
                </c:pt>
                <c:pt idx="487">
                  <c:v>8823.9857499999998</c:v>
                </c:pt>
                <c:pt idx="488">
                  <c:v>8825.0859999999993</c:v>
                </c:pt>
                <c:pt idx="489">
                  <c:v>8827.2098999999998</c:v>
                </c:pt>
                <c:pt idx="490">
                  <c:v>8835.2649500000007</c:v>
                </c:pt>
                <c:pt idx="491">
                  <c:v>8930.9345499999999</c:v>
                </c:pt>
                <c:pt idx="492">
                  <c:v>8932.0840000000007</c:v>
                </c:pt>
                <c:pt idx="493">
                  <c:v>8944.1151000000009</c:v>
                </c:pt>
                <c:pt idx="494">
                  <c:v>8964.0605500000001</c:v>
                </c:pt>
                <c:pt idx="495">
                  <c:v>8968.33</c:v>
                </c:pt>
                <c:pt idx="496">
                  <c:v>8978.1851000000006</c:v>
                </c:pt>
                <c:pt idx="497">
                  <c:v>8988.1587500000005</c:v>
                </c:pt>
                <c:pt idx="498">
                  <c:v>9048.0272999999997</c:v>
                </c:pt>
                <c:pt idx="499">
                  <c:v>9058.7302999999993</c:v>
                </c:pt>
                <c:pt idx="500">
                  <c:v>9095.0682500000003</c:v>
                </c:pt>
                <c:pt idx="501">
                  <c:v>9101.7980000000007</c:v>
                </c:pt>
                <c:pt idx="502">
                  <c:v>9140.9509999999991</c:v>
                </c:pt>
                <c:pt idx="503">
                  <c:v>9144.5650000000005</c:v>
                </c:pt>
                <c:pt idx="504">
                  <c:v>9174.1356500000002</c:v>
                </c:pt>
                <c:pt idx="505">
                  <c:v>9222.4025999999994</c:v>
                </c:pt>
                <c:pt idx="506">
                  <c:v>9225.2564000000002</c:v>
                </c:pt>
                <c:pt idx="507">
                  <c:v>9249.4951999999994</c:v>
                </c:pt>
                <c:pt idx="508">
                  <c:v>9282.4806000000008</c:v>
                </c:pt>
                <c:pt idx="509">
                  <c:v>9283.5619999999999</c:v>
                </c:pt>
                <c:pt idx="510">
                  <c:v>9288.0267000000003</c:v>
                </c:pt>
                <c:pt idx="511">
                  <c:v>9290.1394999999993</c:v>
                </c:pt>
                <c:pt idx="512">
                  <c:v>9301.8935500000007</c:v>
                </c:pt>
                <c:pt idx="513">
                  <c:v>9304.7019</c:v>
                </c:pt>
                <c:pt idx="514">
                  <c:v>9377.9046999999991</c:v>
                </c:pt>
                <c:pt idx="515">
                  <c:v>9386.1612999999998</c:v>
                </c:pt>
                <c:pt idx="516">
                  <c:v>9391.3459999999995</c:v>
                </c:pt>
                <c:pt idx="517">
                  <c:v>9411.0049999999992</c:v>
                </c:pt>
                <c:pt idx="518">
                  <c:v>9414.92</c:v>
                </c:pt>
                <c:pt idx="519">
                  <c:v>9447.2503500000003</c:v>
                </c:pt>
                <c:pt idx="520">
                  <c:v>9447.3824000000004</c:v>
                </c:pt>
                <c:pt idx="521">
                  <c:v>9487.6442000000006</c:v>
                </c:pt>
                <c:pt idx="522">
                  <c:v>9504.3102999999992</c:v>
                </c:pt>
                <c:pt idx="523">
                  <c:v>9541.6955500000004</c:v>
                </c:pt>
                <c:pt idx="524">
                  <c:v>9549.5650999999998</c:v>
                </c:pt>
                <c:pt idx="525">
                  <c:v>9563.0290000000005</c:v>
                </c:pt>
                <c:pt idx="526">
                  <c:v>9583.8932999999997</c:v>
                </c:pt>
                <c:pt idx="527">
                  <c:v>9617.6624499999998</c:v>
                </c:pt>
                <c:pt idx="528">
                  <c:v>9620.3307000000004</c:v>
                </c:pt>
                <c:pt idx="529">
                  <c:v>9625.92</c:v>
                </c:pt>
                <c:pt idx="530">
                  <c:v>9630.3970000000008</c:v>
                </c:pt>
                <c:pt idx="531">
                  <c:v>9634.5380000000005</c:v>
                </c:pt>
                <c:pt idx="532">
                  <c:v>9704.6680500000002</c:v>
                </c:pt>
                <c:pt idx="533">
                  <c:v>9715.8410000000003</c:v>
                </c:pt>
                <c:pt idx="534">
                  <c:v>9722.7695000000003</c:v>
                </c:pt>
                <c:pt idx="535">
                  <c:v>9724.5300000000007</c:v>
                </c:pt>
                <c:pt idx="536">
                  <c:v>9748.9105999999992</c:v>
                </c:pt>
                <c:pt idx="537">
                  <c:v>9778.3472000000002</c:v>
                </c:pt>
                <c:pt idx="538">
                  <c:v>9800.8881999999994</c:v>
                </c:pt>
                <c:pt idx="539">
                  <c:v>9850.4320000000007</c:v>
                </c:pt>
                <c:pt idx="540">
                  <c:v>9855.1314000000002</c:v>
                </c:pt>
                <c:pt idx="541">
                  <c:v>9861.0249999999996</c:v>
                </c:pt>
                <c:pt idx="542">
                  <c:v>9866.3048500000004</c:v>
                </c:pt>
                <c:pt idx="543">
                  <c:v>9869.8101999999999</c:v>
                </c:pt>
                <c:pt idx="544">
                  <c:v>9872.7009999999991</c:v>
                </c:pt>
                <c:pt idx="545">
                  <c:v>9875.6803999999993</c:v>
                </c:pt>
                <c:pt idx="546">
                  <c:v>9877.6077000000005</c:v>
                </c:pt>
                <c:pt idx="547">
                  <c:v>9880.0679999999993</c:v>
                </c:pt>
                <c:pt idx="548">
                  <c:v>9910.3598500000007</c:v>
                </c:pt>
                <c:pt idx="549">
                  <c:v>9957.7216000000008</c:v>
                </c:pt>
                <c:pt idx="550">
                  <c:v>9964.06</c:v>
                </c:pt>
                <c:pt idx="551">
                  <c:v>10043.249</c:v>
                </c:pt>
                <c:pt idx="552">
                  <c:v>10072.055050000001</c:v>
                </c:pt>
                <c:pt idx="553">
                  <c:v>10085.846</c:v>
                </c:pt>
                <c:pt idx="554">
                  <c:v>10096.969999999999</c:v>
                </c:pt>
                <c:pt idx="555">
                  <c:v>10106.134249999999</c:v>
                </c:pt>
                <c:pt idx="556">
                  <c:v>10115.00885</c:v>
                </c:pt>
                <c:pt idx="557">
                  <c:v>10118.424000000001</c:v>
                </c:pt>
                <c:pt idx="558">
                  <c:v>10141.136200000001</c:v>
                </c:pt>
                <c:pt idx="559">
                  <c:v>10214.636</c:v>
                </c:pt>
                <c:pt idx="560">
                  <c:v>10226.2842</c:v>
                </c:pt>
                <c:pt idx="561">
                  <c:v>10231.499900000001</c:v>
                </c:pt>
                <c:pt idx="562">
                  <c:v>10264.4421</c:v>
                </c:pt>
                <c:pt idx="563">
                  <c:v>10269.459999999999</c:v>
                </c:pt>
                <c:pt idx="564">
                  <c:v>10325.206</c:v>
                </c:pt>
                <c:pt idx="565">
                  <c:v>10338.9316</c:v>
                </c:pt>
                <c:pt idx="566">
                  <c:v>10355.641</c:v>
                </c:pt>
                <c:pt idx="567">
                  <c:v>10370.912549999999</c:v>
                </c:pt>
                <c:pt idx="568">
                  <c:v>10381.4787</c:v>
                </c:pt>
                <c:pt idx="569">
                  <c:v>10435.06525</c:v>
                </c:pt>
                <c:pt idx="570">
                  <c:v>10461.9794</c:v>
                </c:pt>
                <c:pt idx="571">
                  <c:v>10493.9458</c:v>
                </c:pt>
                <c:pt idx="572">
                  <c:v>10560.4917</c:v>
                </c:pt>
                <c:pt idx="573">
                  <c:v>10564.8845</c:v>
                </c:pt>
                <c:pt idx="574">
                  <c:v>10579.710999999999</c:v>
                </c:pt>
                <c:pt idx="575">
                  <c:v>10594.225700000001</c:v>
                </c:pt>
                <c:pt idx="576">
                  <c:v>10594.501550000001</c:v>
                </c:pt>
                <c:pt idx="577">
                  <c:v>10600.5483</c:v>
                </c:pt>
                <c:pt idx="578">
                  <c:v>10601.412</c:v>
                </c:pt>
                <c:pt idx="579">
                  <c:v>10601.632250000001</c:v>
                </c:pt>
                <c:pt idx="580">
                  <c:v>10602.385</c:v>
                </c:pt>
                <c:pt idx="581">
                  <c:v>10702.642400000001</c:v>
                </c:pt>
                <c:pt idx="582">
                  <c:v>10704.47</c:v>
                </c:pt>
                <c:pt idx="583">
                  <c:v>10713.644</c:v>
                </c:pt>
                <c:pt idx="584">
                  <c:v>10736.87075</c:v>
                </c:pt>
                <c:pt idx="585">
                  <c:v>10795.937330000001</c:v>
                </c:pt>
                <c:pt idx="586">
                  <c:v>10796.35025</c:v>
                </c:pt>
                <c:pt idx="587">
                  <c:v>10806.839</c:v>
                </c:pt>
                <c:pt idx="588">
                  <c:v>10807.4863</c:v>
                </c:pt>
                <c:pt idx="589">
                  <c:v>10825.253699999999</c:v>
                </c:pt>
                <c:pt idx="590">
                  <c:v>10848.1343</c:v>
                </c:pt>
                <c:pt idx="591">
                  <c:v>10923.933199999999</c:v>
                </c:pt>
                <c:pt idx="592">
                  <c:v>10928.849</c:v>
                </c:pt>
                <c:pt idx="593">
                  <c:v>10942.13205</c:v>
                </c:pt>
                <c:pt idx="594">
                  <c:v>10965.446</c:v>
                </c:pt>
                <c:pt idx="595">
                  <c:v>10976.24575</c:v>
                </c:pt>
                <c:pt idx="596">
                  <c:v>10977.2063</c:v>
                </c:pt>
                <c:pt idx="597">
                  <c:v>10982.5013</c:v>
                </c:pt>
                <c:pt idx="598">
                  <c:v>11015.1747</c:v>
                </c:pt>
                <c:pt idx="599">
                  <c:v>11070.535</c:v>
                </c:pt>
                <c:pt idx="600">
                  <c:v>11085.586799999999</c:v>
                </c:pt>
                <c:pt idx="601">
                  <c:v>11093.6229</c:v>
                </c:pt>
                <c:pt idx="602">
                  <c:v>11150.78</c:v>
                </c:pt>
                <c:pt idx="603">
                  <c:v>11163.567999999999</c:v>
                </c:pt>
                <c:pt idx="604">
                  <c:v>11165.417649999999</c:v>
                </c:pt>
                <c:pt idx="605">
                  <c:v>11187.6567</c:v>
                </c:pt>
                <c:pt idx="606">
                  <c:v>11244.376899999999</c:v>
                </c:pt>
                <c:pt idx="607">
                  <c:v>11253.421</c:v>
                </c:pt>
                <c:pt idx="608">
                  <c:v>11264.540999999999</c:v>
                </c:pt>
                <c:pt idx="609">
                  <c:v>11272.331389999999</c:v>
                </c:pt>
                <c:pt idx="610">
                  <c:v>11286.538699999999</c:v>
                </c:pt>
                <c:pt idx="611">
                  <c:v>11289.10925</c:v>
                </c:pt>
                <c:pt idx="612">
                  <c:v>11299.343000000001</c:v>
                </c:pt>
                <c:pt idx="613">
                  <c:v>11305.93455</c:v>
                </c:pt>
                <c:pt idx="614">
                  <c:v>11326.71487</c:v>
                </c:pt>
                <c:pt idx="615">
                  <c:v>11353.2276</c:v>
                </c:pt>
                <c:pt idx="616">
                  <c:v>11356.660900000001</c:v>
                </c:pt>
                <c:pt idx="617">
                  <c:v>11362.754999999999</c:v>
                </c:pt>
                <c:pt idx="618">
                  <c:v>11363.2832</c:v>
                </c:pt>
                <c:pt idx="619">
                  <c:v>11365.951999999999</c:v>
                </c:pt>
                <c:pt idx="620">
                  <c:v>11381.3254</c:v>
                </c:pt>
                <c:pt idx="621">
                  <c:v>11394.065549999999</c:v>
                </c:pt>
                <c:pt idx="622">
                  <c:v>11396.9002</c:v>
                </c:pt>
                <c:pt idx="623">
                  <c:v>11411.684999999999</c:v>
                </c:pt>
                <c:pt idx="624">
                  <c:v>11436.738149999999</c:v>
                </c:pt>
                <c:pt idx="625">
                  <c:v>11454.021500000001</c:v>
                </c:pt>
                <c:pt idx="626">
                  <c:v>11455.28</c:v>
                </c:pt>
                <c:pt idx="627">
                  <c:v>11482.63485</c:v>
                </c:pt>
                <c:pt idx="628">
                  <c:v>11488.31695</c:v>
                </c:pt>
                <c:pt idx="629">
                  <c:v>11512.405000000001</c:v>
                </c:pt>
                <c:pt idx="630">
                  <c:v>11520.099850000001</c:v>
                </c:pt>
                <c:pt idx="631">
                  <c:v>11538.421</c:v>
                </c:pt>
                <c:pt idx="632">
                  <c:v>11552.904</c:v>
                </c:pt>
                <c:pt idx="633">
                  <c:v>11554.223599999999</c:v>
                </c:pt>
                <c:pt idx="634">
                  <c:v>11566.30055</c:v>
                </c:pt>
                <c:pt idx="635">
                  <c:v>11576.13</c:v>
                </c:pt>
                <c:pt idx="636">
                  <c:v>11657.7189</c:v>
                </c:pt>
                <c:pt idx="637">
                  <c:v>11658.11505</c:v>
                </c:pt>
                <c:pt idx="638">
                  <c:v>11658.379150000001</c:v>
                </c:pt>
                <c:pt idx="639">
                  <c:v>11674.13</c:v>
                </c:pt>
                <c:pt idx="640">
                  <c:v>11737.848840000001</c:v>
                </c:pt>
                <c:pt idx="641">
                  <c:v>11741.726000000001</c:v>
                </c:pt>
                <c:pt idx="642">
                  <c:v>11743.9341</c:v>
                </c:pt>
                <c:pt idx="643">
                  <c:v>11763.000899999999</c:v>
                </c:pt>
                <c:pt idx="644">
                  <c:v>11840.77505</c:v>
                </c:pt>
                <c:pt idx="645">
                  <c:v>11842.441999999999</c:v>
                </c:pt>
                <c:pt idx="646">
                  <c:v>11842.623750000001</c:v>
                </c:pt>
                <c:pt idx="647">
                  <c:v>11848.141</c:v>
                </c:pt>
                <c:pt idx="648">
                  <c:v>11856.4115</c:v>
                </c:pt>
                <c:pt idx="649">
                  <c:v>11879.10405</c:v>
                </c:pt>
                <c:pt idx="650">
                  <c:v>11881.358</c:v>
                </c:pt>
                <c:pt idx="651">
                  <c:v>11881.9696</c:v>
                </c:pt>
                <c:pt idx="652">
                  <c:v>11931.125249999999</c:v>
                </c:pt>
                <c:pt idx="653">
                  <c:v>11938.255950000001</c:v>
                </c:pt>
                <c:pt idx="654">
                  <c:v>11944.594349999999</c:v>
                </c:pt>
                <c:pt idx="655">
                  <c:v>11945.1327</c:v>
                </c:pt>
                <c:pt idx="656">
                  <c:v>11946.625899999999</c:v>
                </c:pt>
                <c:pt idx="657">
                  <c:v>11987.1682</c:v>
                </c:pt>
                <c:pt idx="658">
                  <c:v>12096.6512</c:v>
                </c:pt>
                <c:pt idx="659">
                  <c:v>12124.992399999999</c:v>
                </c:pt>
                <c:pt idx="660">
                  <c:v>12129.614149999999</c:v>
                </c:pt>
                <c:pt idx="661">
                  <c:v>12142.578600000001</c:v>
                </c:pt>
                <c:pt idx="662">
                  <c:v>12146.971</c:v>
                </c:pt>
                <c:pt idx="663">
                  <c:v>12222.898300000001</c:v>
                </c:pt>
                <c:pt idx="664">
                  <c:v>12224.350850000001</c:v>
                </c:pt>
                <c:pt idx="665">
                  <c:v>12231.613600000001</c:v>
                </c:pt>
                <c:pt idx="666">
                  <c:v>12233.828</c:v>
                </c:pt>
                <c:pt idx="667">
                  <c:v>12235.8392</c:v>
                </c:pt>
                <c:pt idx="668">
                  <c:v>12244.531000000001</c:v>
                </c:pt>
                <c:pt idx="669">
                  <c:v>12265.5069</c:v>
                </c:pt>
                <c:pt idx="670">
                  <c:v>12268.632250000001</c:v>
                </c:pt>
                <c:pt idx="671">
                  <c:v>12269.68865</c:v>
                </c:pt>
                <c:pt idx="672">
                  <c:v>12347.172</c:v>
                </c:pt>
                <c:pt idx="673">
                  <c:v>12363.547</c:v>
                </c:pt>
                <c:pt idx="674">
                  <c:v>12404.8791</c:v>
                </c:pt>
                <c:pt idx="675">
                  <c:v>12430.95335</c:v>
                </c:pt>
                <c:pt idx="676">
                  <c:v>12485.8009</c:v>
                </c:pt>
                <c:pt idx="677">
                  <c:v>12495.290849999999</c:v>
                </c:pt>
                <c:pt idx="678">
                  <c:v>12557.605299999999</c:v>
                </c:pt>
                <c:pt idx="679">
                  <c:v>12574.049000000001</c:v>
                </c:pt>
                <c:pt idx="680">
                  <c:v>12592.5345</c:v>
                </c:pt>
                <c:pt idx="681">
                  <c:v>12609.88702</c:v>
                </c:pt>
                <c:pt idx="682">
                  <c:v>12622.1795</c:v>
                </c:pt>
                <c:pt idx="683">
                  <c:v>12629.1656</c:v>
                </c:pt>
                <c:pt idx="684">
                  <c:v>12638.195</c:v>
                </c:pt>
                <c:pt idx="685">
                  <c:v>12643.3778</c:v>
                </c:pt>
                <c:pt idx="686">
                  <c:v>12644.589</c:v>
                </c:pt>
                <c:pt idx="687">
                  <c:v>12646.207</c:v>
                </c:pt>
                <c:pt idx="688">
                  <c:v>12648.7034</c:v>
                </c:pt>
                <c:pt idx="689">
                  <c:v>12730.999599999999</c:v>
                </c:pt>
                <c:pt idx="690">
                  <c:v>12741.167450000001</c:v>
                </c:pt>
                <c:pt idx="691">
                  <c:v>12797.20962</c:v>
                </c:pt>
                <c:pt idx="692">
                  <c:v>12829.455099999999</c:v>
                </c:pt>
                <c:pt idx="693">
                  <c:v>12890.057650000001</c:v>
                </c:pt>
                <c:pt idx="694">
                  <c:v>12913.992399999999</c:v>
                </c:pt>
                <c:pt idx="695">
                  <c:v>12925.886</c:v>
                </c:pt>
                <c:pt idx="696">
                  <c:v>12928.7911</c:v>
                </c:pt>
                <c:pt idx="697">
                  <c:v>12949.1554</c:v>
                </c:pt>
                <c:pt idx="698">
                  <c:v>12950.0712</c:v>
                </c:pt>
                <c:pt idx="699">
                  <c:v>12979.358</c:v>
                </c:pt>
                <c:pt idx="700">
                  <c:v>12981.3457</c:v>
                </c:pt>
                <c:pt idx="701">
                  <c:v>12982.8747</c:v>
                </c:pt>
                <c:pt idx="702">
                  <c:v>13012.20865</c:v>
                </c:pt>
                <c:pt idx="703">
                  <c:v>13019.161050000001</c:v>
                </c:pt>
                <c:pt idx="704">
                  <c:v>13041.921</c:v>
                </c:pt>
                <c:pt idx="705">
                  <c:v>13063.883</c:v>
                </c:pt>
                <c:pt idx="706">
                  <c:v>13126.677449999999</c:v>
                </c:pt>
                <c:pt idx="707">
                  <c:v>13143.336649999999</c:v>
                </c:pt>
                <c:pt idx="708">
                  <c:v>13143.86485</c:v>
                </c:pt>
                <c:pt idx="709">
                  <c:v>13217.094499999999</c:v>
                </c:pt>
                <c:pt idx="710">
                  <c:v>13224.057049999999</c:v>
                </c:pt>
                <c:pt idx="711">
                  <c:v>13224.692999999999</c:v>
                </c:pt>
                <c:pt idx="712">
                  <c:v>13228.846949999999</c:v>
                </c:pt>
                <c:pt idx="713">
                  <c:v>13352.0998</c:v>
                </c:pt>
                <c:pt idx="714">
                  <c:v>13390.558999999999</c:v>
                </c:pt>
                <c:pt idx="715">
                  <c:v>13393.755999999999</c:v>
                </c:pt>
                <c:pt idx="716">
                  <c:v>13405.390299999999</c:v>
                </c:pt>
                <c:pt idx="717">
                  <c:v>13429.035400000001</c:v>
                </c:pt>
                <c:pt idx="718">
                  <c:v>13430.264999999999</c:v>
                </c:pt>
                <c:pt idx="719">
                  <c:v>13451.121999999999</c:v>
                </c:pt>
                <c:pt idx="720">
                  <c:v>13457.960800000001</c:v>
                </c:pt>
                <c:pt idx="721">
                  <c:v>13462.52</c:v>
                </c:pt>
                <c:pt idx="722">
                  <c:v>13470.804400000001</c:v>
                </c:pt>
                <c:pt idx="723">
                  <c:v>13470.86</c:v>
                </c:pt>
                <c:pt idx="724">
                  <c:v>13555.0049</c:v>
                </c:pt>
                <c:pt idx="725">
                  <c:v>13616.3586</c:v>
                </c:pt>
                <c:pt idx="726">
                  <c:v>13635.6379</c:v>
                </c:pt>
                <c:pt idx="727">
                  <c:v>13770.097900000001</c:v>
                </c:pt>
                <c:pt idx="728">
                  <c:v>13822.803</c:v>
                </c:pt>
                <c:pt idx="729">
                  <c:v>13831.1152</c:v>
                </c:pt>
                <c:pt idx="730">
                  <c:v>13844.797200000001</c:v>
                </c:pt>
                <c:pt idx="731">
                  <c:v>13887.204</c:v>
                </c:pt>
                <c:pt idx="732">
                  <c:v>13887.968500000001</c:v>
                </c:pt>
                <c:pt idx="733">
                  <c:v>13919.822899999999</c:v>
                </c:pt>
                <c:pt idx="734">
                  <c:v>13937.666499999999</c:v>
                </c:pt>
                <c:pt idx="735">
                  <c:v>13974.455550000001</c:v>
                </c:pt>
                <c:pt idx="736">
                  <c:v>13981.850350000001</c:v>
                </c:pt>
                <c:pt idx="737">
                  <c:v>14001.1338</c:v>
                </c:pt>
                <c:pt idx="738">
                  <c:v>14001.286700000001</c:v>
                </c:pt>
                <c:pt idx="739">
                  <c:v>14007.222</c:v>
                </c:pt>
                <c:pt idx="740">
                  <c:v>14043.476699999999</c:v>
                </c:pt>
                <c:pt idx="741">
                  <c:v>14119.62</c:v>
                </c:pt>
                <c:pt idx="742">
                  <c:v>14133.03775</c:v>
                </c:pt>
                <c:pt idx="743">
                  <c:v>14210.53595</c:v>
                </c:pt>
                <c:pt idx="744">
                  <c:v>14235.072</c:v>
                </c:pt>
                <c:pt idx="745">
                  <c:v>14254.608200000001</c:v>
                </c:pt>
                <c:pt idx="746">
                  <c:v>14313.846299999999</c:v>
                </c:pt>
                <c:pt idx="747">
                  <c:v>14319.031000000001</c:v>
                </c:pt>
                <c:pt idx="748">
                  <c:v>14358.364369999999</c:v>
                </c:pt>
                <c:pt idx="749">
                  <c:v>14382.709049999999</c:v>
                </c:pt>
                <c:pt idx="750">
                  <c:v>14394.398150000001</c:v>
                </c:pt>
                <c:pt idx="751">
                  <c:v>14394.5579</c:v>
                </c:pt>
                <c:pt idx="752">
                  <c:v>14410.9321</c:v>
                </c:pt>
                <c:pt idx="753">
                  <c:v>14418.2804</c:v>
                </c:pt>
                <c:pt idx="754">
                  <c:v>14451.835150000001</c:v>
                </c:pt>
                <c:pt idx="755">
                  <c:v>14474.674999999999</c:v>
                </c:pt>
                <c:pt idx="756">
                  <c:v>14478.33015</c:v>
                </c:pt>
                <c:pt idx="757">
                  <c:v>14590.63205</c:v>
                </c:pt>
                <c:pt idx="758">
                  <c:v>14692.66935</c:v>
                </c:pt>
                <c:pt idx="759">
                  <c:v>14711.7438</c:v>
                </c:pt>
                <c:pt idx="760">
                  <c:v>14901.5167</c:v>
                </c:pt>
                <c:pt idx="761">
                  <c:v>14988.432000000001</c:v>
                </c:pt>
                <c:pt idx="762">
                  <c:v>15019.760050000001</c:v>
                </c:pt>
                <c:pt idx="763">
                  <c:v>15161.5344</c:v>
                </c:pt>
                <c:pt idx="764">
                  <c:v>15170.069</c:v>
                </c:pt>
                <c:pt idx="765">
                  <c:v>15230.324049999999</c:v>
                </c:pt>
                <c:pt idx="766">
                  <c:v>15518.180249999999</c:v>
                </c:pt>
                <c:pt idx="767">
                  <c:v>15555.188749999999</c:v>
                </c:pt>
                <c:pt idx="768">
                  <c:v>15612.19335</c:v>
                </c:pt>
                <c:pt idx="769">
                  <c:v>15820.699000000001</c:v>
                </c:pt>
                <c:pt idx="770">
                  <c:v>15828.82173</c:v>
                </c:pt>
                <c:pt idx="771">
                  <c:v>16069.08475</c:v>
                </c:pt>
                <c:pt idx="772">
                  <c:v>16085.127500000001</c:v>
                </c:pt>
                <c:pt idx="773">
                  <c:v>16232.847</c:v>
                </c:pt>
                <c:pt idx="774">
                  <c:v>16297.846</c:v>
                </c:pt>
                <c:pt idx="775">
                  <c:v>16450.894700000001</c:v>
                </c:pt>
                <c:pt idx="776">
                  <c:v>16455.707849999999</c:v>
                </c:pt>
                <c:pt idx="777">
                  <c:v>16577.779500000001</c:v>
                </c:pt>
                <c:pt idx="778">
                  <c:v>16586.49771</c:v>
                </c:pt>
                <c:pt idx="779">
                  <c:v>16796.411940000002</c:v>
                </c:pt>
                <c:pt idx="780">
                  <c:v>16884.923999999999</c:v>
                </c:pt>
                <c:pt idx="781">
                  <c:v>17043.341400000001</c:v>
                </c:pt>
                <c:pt idx="782">
                  <c:v>17081.080000000002</c:v>
                </c:pt>
                <c:pt idx="783">
                  <c:v>17085.267599999999</c:v>
                </c:pt>
                <c:pt idx="784">
                  <c:v>17128.426080000001</c:v>
                </c:pt>
                <c:pt idx="785">
                  <c:v>17178.682400000002</c:v>
                </c:pt>
                <c:pt idx="786">
                  <c:v>17179.522000000001</c:v>
                </c:pt>
                <c:pt idx="787">
                  <c:v>17352.6803</c:v>
                </c:pt>
                <c:pt idx="788">
                  <c:v>17468.983899999999</c:v>
                </c:pt>
                <c:pt idx="789">
                  <c:v>17560.37975</c:v>
                </c:pt>
                <c:pt idx="790">
                  <c:v>17663.144199999999</c:v>
                </c:pt>
                <c:pt idx="791">
                  <c:v>17748.5062</c:v>
                </c:pt>
                <c:pt idx="792">
                  <c:v>17878.900679999999</c:v>
                </c:pt>
                <c:pt idx="793">
                  <c:v>17929.303370000001</c:v>
                </c:pt>
                <c:pt idx="794">
                  <c:v>17942.106</c:v>
                </c:pt>
                <c:pt idx="795">
                  <c:v>18033.9679</c:v>
                </c:pt>
                <c:pt idx="796">
                  <c:v>18157.876</c:v>
                </c:pt>
                <c:pt idx="797">
                  <c:v>18218.161390000001</c:v>
                </c:pt>
                <c:pt idx="798">
                  <c:v>18223.4512</c:v>
                </c:pt>
                <c:pt idx="799">
                  <c:v>18246.495500000001</c:v>
                </c:pt>
                <c:pt idx="800">
                  <c:v>18310.741999999998</c:v>
                </c:pt>
                <c:pt idx="801">
                  <c:v>18328.238099999999</c:v>
                </c:pt>
                <c:pt idx="802">
                  <c:v>18648.421699999999</c:v>
                </c:pt>
                <c:pt idx="803">
                  <c:v>18804.752400000001</c:v>
                </c:pt>
                <c:pt idx="804">
                  <c:v>18806.145469999999</c:v>
                </c:pt>
                <c:pt idx="805">
                  <c:v>18838.703659999999</c:v>
                </c:pt>
                <c:pt idx="806">
                  <c:v>18903.491409999999</c:v>
                </c:pt>
                <c:pt idx="807">
                  <c:v>18955.220170000001</c:v>
                </c:pt>
                <c:pt idx="808">
                  <c:v>18963.171920000001</c:v>
                </c:pt>
                <c:pt idx="809">
                  <c:v>18972.494999999999</c:v>
                </c:pt>
                <c:pt idx="810">
                  <c:v>19040.876</c:v>
                </c:pt>
                <c:pt idx="811">
                  <c:v>19107.779600000002</c:v>
                </c:pt>
                <c:pt idx="812">
                  <c:v>19144.576519999999</c:v>
                </c:pt>
                <c:pt idx="813">
                  <c:v>19199.944</c:v>
                </c:pt>
                <c:pt idx="814">
                  <c:v>19214.705529999999</c:v>
                </c:pt>
                <c:pt idx="815">
                  <c:v>19350.368900000001</c:v>
                </c:pt>
                <c:pt idx="816">
                  <c:v>19442.353500000001</c:v>
                </c:pt>
                <c:pt idx="817">
                  <c:v>19444.265800000001</c:v>
                </c:pt>
                <c:pt idx="818">
                  <c:v>19496.71917</c:v>
                </c:pt>
                <c:pt idx="819">
                  <c:v>19521.968199999999</c:v>
                </c:pt>
                <c:pt idx="820">
                  <c:v>19539.242999999999</c:v>
                </c:pt>
                <c:pt idx="821">
                  <c:v>19673.335729999999</c:v>
                </c:pt>
                <c:pt idx="822">
                  <c:v>19719.6947</c:v>
                </c:pt>
                <c:pt idx="823">
                  <c:v>19749.383379999999</c:v>
                </c:pt>
                <c:pt idx="824">
                  <c:v>19933.457999999999</c:v>
                </c:pt>
                <c:pt idx="825">
                  <c:v>19964.746299999999</c:v>
                </c:pt>
                <c:pt idx="826">
                  <c:v>20009.63365</c:v>
                </c:pt>
                <c:pt idx="827">
                  <c:v>20149.322899999999</c:v>
                </c:pt>
                <c:pt idx="828">
                  <c:v>20177.671129999999</c:v>
                </c:pt>
                <c:pt idx="829">
                  <c:v>20234.854749999999</c:v>
                </c:pt>
                <c:pt idx="830">
                  <c:v>20277.807509999999</c:v>
                </c:pt>
                <c:pt idx="831">
                  <c:v>20296.863450000001</c:v>
                </c:pt>
                <c:pt idx="832">
                  <c:v>20420.604650000001</c:v>
                </c:pt>
                <c:pt idx="833">
                  <c:v>20630.283510000001</c:v>
                </c:pt>
                <c:pt idx="834">
                  <c:v>20709.020339999999</c:v>
                </c:pt>
                <c:pt idx="835">
                  <c:v>20745.989099999999</c:v>
                </c:pt>
                <c:pt idx="836">
                  <c:v>20773.62775</c:v>
                </c:pt>
                <c:pt idx="837">
                  <c:v>20781.48892</c:v>
                </c:pt>
                <c:pt idx="838">
                  <c:v>20878.78443</c:v>
                </c:pt>
                <c:pt idx="839">
                  <c:v>20984.0936</c:v>
                </c:pt>
                <c:pt idx="840">
                  <c:v>21082.16</c:v>
                </c:pt>
                <c:pt idx="841">
                  <c:v>21098.554049999999</c:v>
                </c:pt>
                <c:pt idx="842">
                  <c:v>21223.675800000001</c:v>
                </c:pt>
                <c:pt idx="843">
                  <c:v>21232.182260000001</c:v>
                </c:pt>
                <c:pt idx="844">
                  <c:v>21344.846699999998</c:v>
                </c:pt>
                <c:pt idx="845">
                  <c:v>21472.478800000001</c:v>
                </c:pt>
                <c:pt idx="846">
                  <c:v>21771.3423</c:v>
                </c:pt>
                <c:pt idx="847">
                  <c:v>21774.32215</c:v>
                </c:pt>
                <c:pt idx="848">
                  <c:v>21797.000400000001</c:v>
                </c:pt>
                <c:pt idx="849">
                  <c:v>21978.676899999999</c:v>
                </c:pt>
                <c:pt idx="850">
                  <c:v>22144.031999999999</c:v>
                </c:pt>
                <c:pt idx="851">
                  <c:v>22412.648499999999</c:v>
                </c:pt>
                <c:pt idx="852">
                  <c:v>22462.043750000001</c:v>
                </c:pt>
                <c:pt idx="853">
                  <c:v>22478.6</c:v>
                </c:pt>
                <c:pt idx="854">
                  <c:v>22493.659640000002</c:v>
                </c:pt>
                <c:pt idx="855">
                  <c:v>23045.566159999998</c:v>
                </c:pt>
                <c:pt idx="856">
                  <c:v>23065.420699999999</c:v>
                </c:pt>
                <c:pt idx="857">
                  <c:v>23082.955330000001</c:v>
                </c:pt>
                <c:pt idx="858">
                  <c:v>23244.790199999999</c:v>
                </c:pt>
                <c:pt idx="859">
                  <c:v>23306.546999999999</c:v>
                </c:pt>
                <c:pt idx="860">
                  <c:v>23401.30575</c:v>
                </c:pt>
                <c:pt idx="861">
                  <c:v>23563.016179999999</c:v>
                </c:pt>
                <c:pt idx="862">
                  <c:v>23568.272000000001</c:v>
                </c:pt>
                <c:pt idx="863">
                  <c:v>23807.240600000001</c:v>
                </c:pt>
                <c:pt idx="864">
                  <c:v>24059.680189999999</c:v>
                </c:pt>
                <c:pt idx="865">
                  <c:v>24180.933499999999</c:v>
                </c:pt>
                <c:pt idx="866">
                  <c:v>24227.337240000001</c:v>
                </c:pt>
                <c:pt idx="867">
                  <c:v>24393.6224</c:v>
                </c:pt>
                <c:pt idx="868">
                  <c:v>24513.091260000001</c:v>
                </c:pt>
                <c:pt idx="869">
                  <c:v>24520.263999999999</c:v>
                </c:pt>
                <c:pt idx="870">
                  <c:v>24535.698550000001</c:v>
                </c:pt>
                <c:pt idx="871">
                  <c:v>24603.04837</c:v>
                </c:pt>
                <c:pt idx="872">
                  <c:v>24667.419000000002</c:v>
                </c:pt>
                <c:pt idx="873">
                  <c:v>24671.663339999999</c:v>
                </c:pt>
                <c:pt idx="874">
                  <c:v>24869.836800000001</c:v>
                </c:pt>
                <c:pt idx="875">
                  <c:v>24873.384900000001</c:v>
                </c:pt>
                <c:pt idx="876">
                  <c:v>24915.046259999999</c:v>
                </c:pt>
                <c:pt idx="877">
                  <c:v>24915.220850000002</c:v>
                </c:pt>
                <c:pt idx="878">
                  <c:v>25081.76784</c:v>
                </c:pt>
                <c:pt idx="879">
                  <c:v>25309.489000000001</c:v>
                </c:pt>
                <c:pt idx="880">
                  <c:v>25333.332839999999</c:v>
                </c:pt>
                <c:pt idx="881">
                  <c:v>25382.296999999999</c:v>
                </c:pt>
                <c:pt idx="882">
                  <c:v>25517.11363</c:v>
                </c:pt>
                <c:pt idx="883">
                  <c:v>25656.575260000001</c:v>
                </c:pt>
                <c:pt idx="884">
                  <c:v>25992.821039999999</c:v>
                </c:pt>
                <c:pt idx="885">
                  <c:v>26018.950519999999</c:v>
                </c:pt>
                <c:pt idx="886">
                  <c:v>26109.32905</c:v>
                </c:pt>
                <c:pt idx="887">
                  <c:v>26140.3603</c:v>
                </c:pt>
                <c:pt idx="888">
                  <c:v>26392.260289999998</c:v>
                </c:pt>
                <c:pt idx="889">
                  <c:v>26467.09737</c:v>
                </c:pt>
                <c:pt idx="890">
                  <c:v>27000.98473</c:v>
                </c:pt>
                <c:pt idx="891">
                  <c:v>27218.437249999999</c:v>
                </c:pt>
                <c:pt idx="892">
                  <c:v>27322.73386</c:v>
                </c:pt>
                <c:pt idx="893">
                  <c:v>27346.04207</c:v>
                </c:pt>
                <c:pt idx="894">
                  <c:v>27533.912899999999</c:v>
                </c:pt>
                <c:pt idx="895">
                  <c:v>27724.28875</c:v>
                </c:pt>
                <c:pt idx="896">
                  <c:v>27808.7251</c:v>
                </c:pt>
                <c:pt idx="897">
                  <c:v>27941.28758</c:v>
                </c:pt>
                <c:pt idx="898">
                  <c:v>28101.333050000001</c:v>
                </c:pt>
                <c:pt idx="899">
                  <c:v>28287.897659999999</c:v>
                </c:pt>
                <c:pt idx="900">
                  <c:v>28340.188849999999</c:v>
                </c:pt>
                <c:pt idx="901">
                  <c:v>28468.919010000001</c:v>
                </c:pt>
                <c:pt idx="902">
                  <c:v>28476.734990000001</c:v>
                </c:pt>
                <c:pt idx="903">
                  <c:v>28868.6639</c:v>
                </c:pt>
                <c:pt idx="904">
                  <c:v>28923.136920000001</c:v>
                </c:pt>
                <c:pt idx="905">
                  <c:v>28950.4692</c:v>
                </c:pt>
                <c:pt idx="906">
                  <c:v>29141.3603</c:v>
                </c:pt>
                <c:pt idx="907">
                  <c:v>29186.482360000002</c:v>
                </c:pt>
                <c:pt idx="908">
                  <c:v>29330.98315</c:v>
                </c:pt>
                <c:pt idx="909">
                  <c:v>29523.1656</c:v>
                </c:pt>
                <c:pt idx="910">
                  <c:v>30063.580549999999</c:v>
                </c:pt>
                <c:pt idx="911">
                  <c:v>30166.618170000002</c:v>
                </c:pt>
                <c:pt idx="912">
                  <c:v>30184.936699999998</c:v>
                </c:pt>
                <c:pt idx="913">
                  <c:v>30259.995559999999</c:v>
                </c:pt>
                <c:pt idx="914">
                  <c:v>30284.642940000002</c:v>
                </c:pt>
                <c:pt idx="915">
                  <c:v>30942.191800000001</c:v>
                </c:pt>
                <c:pt idx="916">
                  <c:v>31620.001059999999</c:v>
                </c:pt>
                <c:pt idx="917">
                  <c:v>32108.662820000001</c:v>
                </c:pt>
                <c:pt idx="918">
                  <c:v>32548.340499999998</c:v>
                </c:pt>
                <c:pt idx="919">
                  <c:v>32734.186300000001</c:v>
                </c:pt>
                <c:pt idx="920">
                  <c:v>32787.458590000002</c:v>
                </c:pt>
                <c:pt idx="921">
                  <c:v>33307.550799999997</c:v>
                </c:pt>
                <c:pt idx="922">
                  <c:v>33471.971890000001</c:v>
                </c:pt>
                <c:pt idx="923">
                  <c:v>33475.817150000003</c:v>
                </c:pt>
                <c:pt idx="924">
                  <c:v>33732.686699999998</c:v>
                </c:pt>
                <c:pt idx="925">
                  <c:v>33750.291799999999</c:v>
                </c:pt>
                <c:pt idx="926">
                  <c:v>33900.652999999998</c:v>
                </c:pt>
                <c:pt idx="927">
                  <c:v>33907.548000000003</c:v>
                </c:pt>
                <c:pt idx="928">
                  <c:v>34166.273000000001</c:v>
                </c:pt>
                <c:pt idx="929">
                  <c:v>34254.053350000002</c:v>
                </c:pt>
                <c:pt idx="930">
                  <c:v>34303.167200000004</c:v>
                </c:pt>
                <c:pt idx="931">
                  <c:v>34439.855900000002</c:v>
                </c:pt>
                <c:pt idx="932">
                  <c:v>34472.841</c:v>
                </c:pt>
                <c:pt idx="933">
                  <c:v>34617.840649999998</c:v>
                </c:pt>
                <c:pt idx="934">
                  <c:v>34672.147199999999</c:v>
                </c:pt>
                <c:pt idx="935">
                  <c:v>34806.467700000001</c:v>
                </c:pt>
                <c:pt idx="936">
                  <c:v>34828.654000000002</c:v>
                </c:pt>
                <c:pt idx="937">
                  <c:v>34838.873</c:v>
                </c:pt>
                <c:pt idx="938">
                  <c:v>35147.528480000001</c:v>
                </c:pt>
                <c:pt idx="939">
                  <c:v>35160.134570000002</c:v>
                </c:pt>
                <c:pt idx="940">
                  <c:v>35491.64</c:v>
                </c:pt>
                <c:pt idx="941">
                  <c:v>35585.576000000001</c:v>
                </c:pt>
                <c:pt idx="942">
                  <c:v>35595.589800000002</c:v>
                </c:pt>
                <c:pt idx="943">
                  <c:v>36021.011200000001</c:v>
                </c:pt>
                <c:pt idx="944">
                  <c:v>36085.218999999997</c:v>
                </c:pt>
                <c:pt idx="945">
                  <c:v>36124.573700000001</c:v>
                </c:pt>
                <c:pt idx="946">
                  <c:v>36149.483500000002</c:v>
                </c:pt>
                <c:pt idx="947">
                  <c:v>36189.101699999999</c:v>
                </c:pt>
                <c:pt idx="948">
                  <c:v>36197.699000000001</c:v>
                </c:pt>
                <c:pt idx="949">
                  <c:v>36219.405449999998</c:v>
                </c:pt>
                <c:pt idx="950">
                  <c:v>36307.798300000002</c:v>
                </c:pt>
                <c:pt idx="951">
                  <c:v>36397.576000000001</c:v>
                </c:pt>
                <c:pt idx="952">
                  <c:v>36580.282160000002</c:v>
                </c:pt>
                <c:pt idx="953">
                  <c:v>36837.466999999997</c:v>
                </c:pt>
                <c:pt idx="954">
                  <c:v>36898.733079999998</c:v>
                </c:pt>
                <c:pt idx="955">
                  <c:v>36910.608030000003</c:v>
                </c:pt>
                <c:pt idx="956">
                  <c:v>36950.256699999998</c:v>
                </c:pt>
                <c:pt idx="957">
                  <c:v>37079.372000000003</c:v>
                </c:pt>
                <c:pt idx="958">
                  <c:v>37133.898200000003</c:v>
                </c:pt>
                <c:pt idx="959">
                  <c:v>37165.163800000002</c:v>
                </c:pt>
                <c:pt idx="960">
                  <c:v>37270.1512</c:v>
                </c:pt>
                <c:pt idx="961">
                  <c:v>37465.34375</c:v>
                </c:pt>
                <c:pt idx="962">
                  <c:v>37484.4493</c:v>
                </c:pt>
                <c:pt idx="963">
                  <c:v>37607.527699999999</c:v>
                </c:pt>
                <c:pt idx="964">
                  <c:v>37701.876799999998</c:v>
                </c:pt>
                <c:pt idx="965">
                  <c:v>37829.724199999997</c:v>
                </c:pt>
                <c:pt idx="966">
                  <c:v>38126.246500000001</c:v>
                </c:pt>
                <c:pt idx="967">
                  <c:v>38245.593269999998</c:v>
                </c:pt>
                <c:pt idx="968">
                  <c:v>38282.749499999998</c:v>
                </c:pt>
                <c:pt idx="969">
                  <c:v>38344.565999999999</c:v>
                </c:pt>
                <c:pt idx="970">
                  <c:v>38415.474000000002</c:v>
                </c:pt>
                <c:pt idx="971">
                  <c:v>38709.175999999999</c:v>
                </c:pt>
                <c:pt idx="972">
                  <c:v>38711</c:v>
                </c:pt>
                <c:pt idx="973">
                  <c:v>38746.355100000001</c:v>
                </c:pt>
                <c:pt idx="974">
                  <c:v>38792.685599999997</c:v>
                </c:pt>
                <c:pt idx="975">
                  <c:v>38998.546000000002</c:v>
                </c:pt>
                <c:pt idx="976">
                  <c:v>39047.285000000003</c:v>
                </c:pt>
                <c:pt idx="977">
                  <c:v>39125.332249999999</c:v>
                </c:pt>
                <c:pt idx="978">
                  <c:v>39241.442000000003</c:v>
                </c:pt>
                <c:pt idx="979">
                  <c:v>39556.494500000001</c:v>
                </c:pt>
                <c:pt idx="980">
                  <c:v>39597.407200000001</c:v>
                </c:pt>
                <c:pt idx="981">
                  <c:v>39611.757700000002</c:v>
                </c:pt>
                <c:pt idx="982">
                  <c:v>39722.746200000001</c:v>
                </c:pt>
                <c:pt idx="983">
                  <c:v>39725.518049999999</c:v>
                </c:pt>
                <c:pt idx="984">
                  <c:v>39727.614000000001</c:v>
                </c:pt>
                <c:pt idx="985">
                  <c:v>39774.276299999998</c:v>
                </c:pt>
                <c:pt idx="986">
                  <c:v>39836.519</c:v>
                </c:pt>
                <c:pt idx="987">
                  <c:v>39871.704299999998</c:v>
                </c:pt>
                <c:pt idx="988">
                  <c:v>39983.425949999997</c:v>
                </c:pt>
                <c:pt idx="989">
                  <c:v>40003.332249999999</c:v>
                </c:pt>
                <c:pt idx="990">
                  <c:v>40103.89</c:v>
                </c:pt>
                <c:pt idx="991">
                  <c:v>40182.245999999999</c:v>
                </c:pt>
                <c:pt idx="992">
                  <c:v>40273.645499999999</c:v>
                </c:pt>
                <c:pt idx="993">
                  <c:v>40419.019099999998</c:v>
                </c:pt>
                <c:pt idx="994">
                  <c:v>40720.551050000002</c:v>
                </c:pt>
                <c:pt idx="995">
                  <c:v>40904.199500000002</c:v>
                </c:pt>
                <c:pt idx="996">
                  <c:v>40932.429499999998</c:v>
                </c:pt>
                <c:pt idx="997">
                  <c:v>40941.285400000001</c:v>
                </c:pt>
                <c:pt idx="998">
                  <c:v>40974.164900000003</c:v>
                </c:pt>
                <c:pt idx="999">
                  <c:v>41034.221400000002</c:v>
                </c:pt>
                <c:pt idx="1000">
                  <c:v>41097.161749999999</c:v>
                </c:pt>
                <c:pt idx="1001">
                  <c:v>41661.601999999999</c:v>
                </c:pt>
                <c:pt idx="1002">
                  <c:v>41676.081100000003</c:v>
                </c:pt>
                <c:pt idx="1003">
                  <c:v>41919.097000000002</c:v>
                </c:pt>
                <c:pt idx="1004">
                  <c:v>41949.244100000004</c:v>
                </c:pt>
                <c:pt idx="1005">
                  <c:v>41999.519999999997</c:v>
                </c:pt>
                <c:pt idx="1006">
                  <c:v>42111.664700000001</c:v>
                </c:pt>
                <c:pt idx="1007">
                  <c:v>42112.2356</c:v>
                </c:pt>
                <c:pt idx="1008">
                  <c:v>42124.515299999999</c:v>
                </c:pt>
                <c:pt idx="1009">
                  <c:v>42211.138200000001</c:v>
                </c:pt>
                <c:pt idx="1010">
                  <c:v>42303.692150000003</c:v>
                </c:pt>
                <c:pt idx="1011">
                  <c:v>42560.430399999997</c:v>
                </c:pt>
                <c:pt idx="1012">
                  <c:v>42760.502200000003</c:v>
                </c:pt>
                <c:pt idx="1013">
                  <c:v>42856.838000000003</c:v>
                </c:pt>
                <c:pt idx="1014">
                  <c:v>42969.852700000003</c:v>
                </c:pt>
                <c:pt idx="1015">
                  <c:v>42983.458500000001</c:v>
                </c:pt>
                <c:pt idx="1016">
                  <c:v>43254.417950000003</c:v>
                </c:pt>
                <c:pt idx="1017">
                  <c:v>43578.939400000003</c:v>
                </c:pt>
                <c:pt idx="1018">
                  <c:v>43813.866099999999</c:v>
                </c:pt>
                <c:pt idx="1019">
                  <c:v>43896.376300000004</c:v>
                </c:pt>
                <c:pt idx="1020">
                  <c:v>43921.183700000001</c:v>
                </c:pt>
                <c:pt idx="1021">
                  <c:v>43943.876100000001</c:v>
                </c:pt>
                <c:pt idx="1022">
                  <c:v>44202.653599999998</c:v>
                </c:pt>
                <c:pt idx="1023">
                  <c:v>44260.749900000003</c:v>
                </c:pt>
                <c:pt idx="1024">
                  <c:v>44400.4064</c:v>
                </c:pt>
                <c:pt idx="1025">
                  <c:v>44423.803</c:v>
                </c:pt>
                <c:pt idx="1026">
                  <c:v>44501.398200000003</c:v>
                </c:pt>
                <c:pt idx="1027">
                  <c:v>44585.455869999998</c:v>
                </c:pt>
                <c:pt idx="1028">
                  <c:v>44641.197399999997</c:v>
                </c:pt>
                <c:pt idx="1029">
                  <c:v>45008.955499999996</c:v>
                </c:pt>
                <c:pt idx="1030">
                  <c:v>45702.022349999999</c:v>
                </c:pt>
                <c:pt idx="1031">
                  <c:v>45710.207849999999</c:v>
                </c:pt>
                <c:pt idx="1032">
                  <c:v>45863.205000000002</c:v>
                </c:pt>
                <c:pt idx="1033">
                  <c:v>46113.510999999999</c:v>
                </c:pt>
                <c:pt idx="1034">
                  <c:v>46130.5265</c:v>
                </c:pt>
                <c:pt idx="1035">
                  <c:v>46151.124499999998</c:v>
                </c:pt>
                <c:pt idx="1036">
                  <c:v>46200.985099999998</c:v>
                </c:pt>
                <c:pt idx="1037">
                  <c:v>46255.112500000003</c:v>
                </c:pt>
                <c:pt idx="1038">
                  <c:v>46599.108399999997</c:v>
                </c:pt>
                <c:pt idx="1039">
                  <c:v>46661.4424</c:v>
                </c:pt>
                <c:pt idx="1040">
                  <c:v>46718.163249999998</c:v>
                </c:pt>
                <c:pt idx="1041">
                  <c:v>46889.261200000001</c:v>
                </c:pt>
                <c:pt idx="1042">
                  <c:v>47055.532099999997</c:v>
                </c:pt>
                <c:pt idx="1043">
                  <c:v>47269.853999999999</c:v>
                </c:pt>
                <c:pt idx="1044">
                  <c:v>47291.055</c:v>
                </c:pt>
                <c:pt idx="1045">
                  <c:v>47305.305</c:v>
                </c:pt>
                <c:pt idx="1046">
                  <c:v>47403.88</c:v>
                </c:pt>
                <c:pt idx="1047">
                  <c:v>47462.894</c:v>
                </c:pt>
                <c:pt idx="1048">
                  <c:v>47496.494449999998</c:v>
                </c:pt>
                <c:pt idx="1049">
                  <c:v>47896.79135</c:v>
                </c:pt>
                <c:pt idx="1050">
                  <c:v>47928.03</c:v>
                </c:pt>
                <c:pt idx="1051">
                  <c:v>48173.360999999997</c:v>
                </c:pt>
                <c:pt idx="1052">
                  <c:v>48517.563150000002</c:v>
                </c:pt>
                <c:pt idx="1053">
                  <c:v>48549.178350000002</c:v>
                </c:pt>
                <c:pt idx="1054">
                  <c:v>48673.558799999999</c:v>
                </c:pt>
                <c:pt idx="1055">
                  <c:v>48675.517699999997</c:v>
                </c:pt>
                <c:pt idx="1056">
                  <c:v>48885.135609999998</c:v>
                </c:pt>
                <c:pt idx="1057">
                  <c:v>48970.247600000002</c:v>
                </c:pt>
                <c:pt idx="1058">
                  <c:v>49577.662400000001</c:v>
                </c:pt>
                <c:pt idx="1059">
                  <c:v>51194.559139999998</c:v>
                </c:pt>
                <c:pt idx="1060">
                  <c:v>52590.829389999999</c:v>
                </c:pt>
                <c:pt idx="1061">
                  <c:v>55135.402090000003</c:v>
                </c:pt>
                <c:pt idx="1062">
                  <c:v>58571.074480000003</c:v>
                </c:pt>
                <c:pt idx="1063">
                  <c:v>60021.398970000002</c:v>
                </c:pt>
                <c:pt idx="1064">
                  <c:v>62592.873090000001</c:v>
                </c:pt>
                <c:pt idx="1065">
                  <c:v>63770.428010000003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D7-4D52-AEFA-00F29E326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8799"/>
        <c:axId val="162165487"/>
      </c:scatterChart>
      <c:valAx>
        <c:axId val="162178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BMI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165487"/>
        <c:crosses val="autoZero"/>
        <c:crossBetween val="midCat"/>
      </c:valAx>
      <c:valAx>
        <c:axId val="16216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Biaya Kesehatan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178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Distribusi Frekuensi Biaya Medis Pria Perokok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'Male-Smoker-Data'!$L$13:$L$19</c:f>
              <c:numCache>
                <c:formatCode>_(* #,##0.00_);_(* \(#,##0.00\);_(* "-"??_);_(@_)</c:formatCode>
                <c:ptCount val="7"/>
                <c:pt idx="0">
                  <c:v>1043232119.9666667</c:v>
                </c:pt>
                <c:pt idx="1">
                  <c:v>2086443157.7733335</c:v>
                </c:pt>
                <c:pt idx="2">
                  <c:v>3129654195.5800004</c:v>
                </c:pt>
                <c:pt idx="3">
                  <c:v>4172865233.3866673</c:v>
                </c:pt>
                <c:pt idx="4">
                  <c:v>5216076271.1933336</c:v>
                </c:pt>
                <c:pt idx="5">
                  <c:v>6259287309</c:v>
                </c:pt>
                <c:pt idx="6">
                  <c:v>7302498346.8066664</c:v>
                </c:pt>
              </c:numCache>
            </c:numRef>
          </c:cat>
          <c:val>
            <c:numRef>
              <c:f>'Male-Smoker-Data'!$O$13:$O$19</c:f>
              <c:numCache>
                <c:formatCode>General</c:formatCode>
                <c:ptCount val="7"/>
                <c:pt idx="0">
                  <c:v>119</c:v>
                </c:pt>
                <c:pt idx="1">
                  <c:v>7</c:v>
                </c:pt>
                <c:pt idx="2">
                  <c:v>8</c:v>
                </c:pt>
                <c:pt idx="3">
                  <c:v>12</c:v>
                </c:pt>
                <c:pt idx="4">
                  <c:v>10</c:v>
                </c:pt>
                <c:pt idx="5">
                  <c:v>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E-48C1-9BDB-5AE8B75A6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72953152"/>
        <c:axId val="1272957312"/>
      </c:barChart>
      <c:catAx>
        <c:axId val="1272953152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57312"/>
        <c:crosses val="autoZero"/>
        <c:auto val="1"/>
        <c:lblAlgn val="ctr"/>
        <c:lblOffset val="100"/>
        <c:noMultiLvlLbl val="0"/>
      </c:catAx>
      <c:valAx>
        <c:axId val="127295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5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Arial" panose="020B0604020202020204" pitchFamily="34" charset="0"/>
                <a:cs typeface="Arial" panose="020B0604020202020204" pitchFamily="34" charset="0"/>
              </a:rPr>
              <a:t>Distribusi Peluang Biaya Medis Regional North East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'BMI over'!$L$13:$L$23</c:f>
              <c:numCache>
                <c:formatCode>_(* #,##0.00_);_(* \(#,##0.00\);_(* "-"??_);_(@_)</c:formatCode>
                <c:ptCount val="11"/>
                <c:pt idx="0">
                  <c:v>5605.7152721428574</c:v>
                </c:pt>
                <c:pt idx="1">
                  <c:v>10079.923944285714</c:v>
                </c:pt>
                <c:pt idx="2">
                  <c:v>14554.132616428571</c:v>
                </c:pt>
                <c:pt idx="3">
                  <c:v>19028.341288571428</c:v>
                </c:pt>
                <c:pt idx="4">
                  <c:v>23502.549960714285</c:v>
                </c:pt>
                <c:pt idx="5">
                  <c:v>27976.758632857141</c:v>
                </c:pt>
                <c:pt idx="6">
                  <c:v>32450.967304999998</c:v>
                </c:pt>
                <c:pt idx="7">
                  <c:v>36925.175977142855</c:v>
                </c:pt>
                <c:pt idx="8">
                  <c:v>41399.384649285712</c:v>
                </c:pt>
                <c:pt idx="9">
                  <c:v>45873.593321428569</c:v>
                </c:pt>
                <c:pt idx="10">
                  <c:v>50347.801993571426</c:v>
                </c:pt>
              </c:numCache>
            </c:numRef>
          </c:cat>
          <c:val>
            <c:numRef>
              <c:f>'BMI over'!$P$13:$P$23</c:f>
              <c:numCache>
                <c:formatCode>0.00%</c:formatCode>
                <c:ptCount val="11"/>
                <c:pt idx="0">
                  <c:v>0.29174484052532834</c:v>
                </c:pt>
                <c:pt idx="1">
                  <c:v>0.22701688555347091</c:v>
                </c:pt>
                <c:pt idx="2">
                  <c:v>0.19136960600375236</c:v>
                </c:pt>
                <c:pt idx="3">
                  <c:v>4.9718574108818012E-2</c:v>
                </c:pt>
                <c:pt idx="4">
                  <c:v>4.7842401500938089E-2</c:v>
                </c:pt>
                <c:pt idx="5">
                  <c:v>3.4709193245778612E-2</c:v>
                </c:pt>
                <c:pt idx="6">
                  <c:v>1.8761726078799251E-2</c:v>
                </c:pt>
                <c:pt idx="7">
                  <c:v>3.5647279549718573E-2</c:v>
                </c:pt>
                <c:pt idx="8">
                  <c:v>4.2213883677298308E-2</c:v>
                </c:pt>
                <c:pt idx="9">
                  <c:v>3.0018761726078799E-2</c:v>
                </c:pt>
                <c:pt idx="10">
                  <c:v>2.4390243902439025E-2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86-4E34-9483-392332CF9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"/>
        <c:axId val="1272953152"/>
        <c:axId val="1272957312"/>
      </c:barChart>
      <c:catAx>
        <c:axId val="1272953152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72957312"/>
        <c:crosses val="autoZero"/>
        <c:auto val="1"/>
        <c:lblAlgn val="ctr"/>
        <c:lblOffset val="100"/>
        <c:noMultiLvlLbl val="0"/>
      </c:catAx>
      <c:valAx>
        <c:axId val="127295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7295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Arial" panose="020B0604020202020204" pitchFamily="34" charset="0"/>
                <a:cs typeface="Arial" panose="020B0604020202020204" pitchFamily="34" charset="0"/>
              </a:rPr>
              <a:t>Distribusi Peluang Biaya Medis Regional North East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'North-East'!$L$13:$L$23</c:f>
              <c:numCache>
                <c:formatCode>_(* #,##0.00_);_(* \(#,##0.00\);_(* "-"??_);_(@_)</c:formatCode>
                <c:ptCount val="11"/>
                <c:pt idx="0">
                  <c:v>7382.4242080000004</c:v>
                </c:pt>
                <c:pt idx="1">
                  <c:v>13070.052016000001</c:v>
                </c:pt>
                <c:pt idx="2">
                  <c:v>18757.679824000003</c:v>
                </c:pt>
                <c:pt idx="3">
                  <c:v>24445.307632000004</c:v>
                </c:pt>
                <c:pt idx="4">
                  <c:v>30132.935440000005</c:v>
                </c:pt>
                <c:pt idx="5">
                  <c:v>35820.563248000006</c:v>
                </c:pt>
                <c:pt idx="6">
                  <c:v>41508.191056000003</c:v>
                </c:pt>
                <c:pt idx="7">
                  <c:v>47195.818864000001</c:v>
                </c:pt>
                <c:pt idx="8">
                  <c:v>52883.446671999998</c:v>
                </c:pt>
                <c:pt idx="9">
                  <c:v>58571.074479999996</c:v>
                </c:pt>
                <c:pt idx="10">
                  <c:v>64258.702287999993</c:v>
                </c:pt>
              </c:numCache>
            </c:numRef>
          </c:cat>
          <c:val>
            <c:numRef>
              <c:f>'North-East'!$P$13:$P$23</c:f>
              <c:numCache>
                <c:formatCode>0.00%</c:formatCode>
                <c:ptCount val="11"/>
                <c:pt idx="0">
                  <c:v>0.3611111111111111</c:v>
                </c:pt>
                <c:pt idx="1">
                  <c:v>0.28086419753086422</c:v>
                </c:pt>
                <c:pt idx="2">
                  <c:v>0.12962962962962962</c:v>
                </c:pt>
                <c:pt idx="3">
                  <c:v>8.0246913580246909E-2</c:v>
                </c:pt>
                <c:pt idx="4">
                  <c:v>4.0123456790123455E-2</c:v>
                </c:pt>
                <c:pt idx="5">
                  <c:v>3.0864197530864196E-2</c:v>
                </c:pt>
                <c:pt idx="6">
                  <c:v>4.0123456790123455E-2</c:v>
                </c:pt>
                <c:pt idx="7">
                  <c:v>2.4691358024691357E-2</c:v>
                </c:pt>
                <c:pt idx="8">
                  <c:v>9.2592592592592587E-3</c:v>
                </c:pt>
                <c:pt idx="9">
                  <c:v>0</c:v>
                </c:pt>
                <c:pt idx="10">
                  <c:v>3.0864197530864196E-3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82-443D-8ADF-161269C5F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"/>
        <c:axId val="1272953152"/>
        <c:axId val="1272957312"/>
      </c:barChart>
      <c:catAx>
        <c:axId val="1272953152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72957312"/>
        <c:crosses val="autoZero"/>
        <c:auto val="1"/>
        <c:lblAlgn val="ctr"/>
        <c:lblOffset val="100"/>
        <c:noMultiLvlLbl val="0"/>
      </c:catAx>
      <c:valAx>
        <c:axId val="127295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7295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Distribusi Peluang Biaya Medis Wilayah North East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'North-East (2)'!$L$13:$L$26</c:f>
              <c:numCache>
                <c:formatCode>_(* #,##0.00_);_(* \(#,##0.00\);_(* "-"??_);_(@_)</c:formatCode>
                <c:ptCount val="14"/>
                <c:pt idx="0">
                  <c:v>62605902.94222223</c:v>
                </c:pt>
                <c:pt idx="1">
                  <c:v>125201841.82444446</c:v>
                </c:pt>
                <c:pt idx="2">
                  <c:v>187797780.70666668</c:v>
                </c:pt>
                <c:pt idx="3">
                  <c:v>250393719.58888891</c:v>
                </c:pt>
                <c:pt idx="4">
                  <c:v>312989658.47111112</c:v>
                </c:pt>
                <c:pt idx="5">
                  <c:v>375585597.35333335</c:v>
                </c:pt>
                <c:pt idx="6">
                  <c:v>438181536.23555559</c:v>
                </c:pt>
                <c:pt idx="7">
                  <c:v>500777475.11777782</c:v>
                </c:pt>
                <c:pt idx="8">
                  <c:v>563373414</c:v>
                </c:pt>
              </c:numCache>
            </c:numRef>
          </c:cat>
          <c:val>
            <c:numRef>
              <c:f>'North-East (2)'!$P$13:$P$26</c:f>
              <c:numCache>
                <c:formatCode>0.00%</c:formatCode>
                <c:ptCount val="14"/>
                <c:pt idx="0">
                  <c:v>0.29842931937172773</c:v>
                </c:pt>
                <c:pt idx="1">
                  <c:v>0.2356020942408377</c:v>
                </c:pt>
                <c:pt idx="2">
                  <c:v>0.10471204188481675</c:v>
                </c:pt>
                <c:pt idx="3">
                  <c:v>0.10471204188481675</c:v>
                </c:pt>
                <c:pt idx="4">
                  <c:v>2.6178010471204188E-2</c:v>
                </c:pt>
                <c:pt idx="5">
                  <c:v>5.7591623036649213E-2</c:v>
                </c:pt>
                <c:pt idx="6">
                  <c:v>7.3298429319371722E-2</c:v>
                </c:pt>
                <c:pt idx="7">
                  <c:v>7.3298429319371722E-2</c:v>
                </c:pt>
                <c:pt idx="8">
                  <c:v>2.6178010471204188E-2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3-4D3D-B21E-BA7BBDBA3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72953152"/>
        <c:axId val="1272957312"/>
      </c:barChart>
      <c:catAx>
        <c:axId val="1272953152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57312"/>
        <c:crosses val="autoZero"/>
        <c:auto val="1"/>
        <c:lblAlgn val="ctr"/>
        <c:lblOffset val="100"/>
        <c:noMultiLvlLbl val="0"/>
      </c:catAx>
      <c:valAx>
        <c:axId val="127295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5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Arial" panose="020B0604020202020204" pitchFamily="34" charset="0"/>
                <a:cs typeface="Arial" panose="020B0604020202020204" pitchFamily="34" charset="0"/>
              </a:rPr>
              <a:t>Distribusi Peluang Biaya Medis Regional North West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'North-West'!$L$13:$L$23</c:f>
              <c:numCache>
                <c:formatCode>_(* #,##0.00_);_(* \(#,##0.00\);_(* "-"??_);_(@_)</c:formatCode>
                <c:ptCount val="11"/>
                <c:pt idx="0">
                  <c:v>7461.3460770000002</c:v>
                </c:pt>
                <c:pt idx="1">
                  <c:v>13301.351954</c:v>
                </c:pt>
                <c:pt idx="2">
                  <c:v>19141.357831000001</c:v>
                </c:pt>
                <c:pt idx="3">
                  <c:v>24981.363708000001</c:v>
                </c:pt>
                <c:pt idx="4">
                  <c:v>30821.369585</c:v>
                </c:pt>
                <c:pt idx="5">
                  <c:v>36661.375461999996</c:v>
                </c:pt>
                <c:pt idx="6">
                  <c:v>42501.381339</c:v>
                </c:pt>
                <c:pt idx="7">
                  <c:v>48341.387216000003</c:v>
                </c:pt>
                <c:pt idx="8">
                  <c:v>54181.393093000006</c:v>
                </c:pt>
                <c:pt idx="9">
                  <c:v>60021.398970000009</c:v>
                </c:pt>
                <c:pt idx="10">
                  <c:v>65861.404847000013</c:v>
                </c:pt>
              </c:numCache>
            </c:numRef>
          </c:cat>
          <c:val>
            <c:numRef>
              <c:f>'North-West'!$P$13:$P$23</c:f>
              <c:numCache>
                <c:formatCode>0.00%</c:formatCode>
                <c:ptCount val="11"/>
                <c:pt idx="0">
                  <c:v>0.43076923076923079</c:v>
                </c:pt>
                <c:pt idx="1">
                  <c:v>0.27384615384615385</c:v>
                </c:pt>
                <c:pt idx="2">
                  <c:v>0.10153846153846154</c:v>
                </c:pt>
                <c:pt idx="3">
                  <c:v>6.7692307692307691E-2</c:v>
                </c:pt>
                <c:pt idx="4">
                  <c:v>4.6153846153846156E-2</c:v>
                </c:pt>
                <c:pt idx="5">
                  <c:v>2.1538461538461538E-2</c:v>
                </c:pt>
                <c:pt idx="6">
                  <c:v>2.1538461538461538E-2</c:v>
                </c:pt>
                <c:pt idx="7">
                  <c:v>3.0769230769230771E-2</c:v>
                </c:pt>
                <c:pt idx="8">
                  <c:v>0</c:v>
                </c:pt>
                <c:pt idx="9">
                  <c:v>3.0769230769230769E-3</c:v>
                </c:pt>
                <c:pt idx="10">
                  <c:v>3.0769230769230769E-3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C-4A65-A53D-89D97BDDC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"/>
        <c:axId val="1272953152"/>
        <c:axId val="1272957312"/>
      </c:barChart>
      <c:catAx>
        <c:axId val="1272953152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72957312"/>
        <c:crosses val="autoZero"/>
        <c:auto val="1"/>
        <c:lblAlgn val="ctr"/>
        <c:lblOffset val="100"/>
        <c:noMultiLvlLbl val="0"/>
      </c:catAx>
      <c:valAx>
        <c:axId val="127295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7295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Arial" panose="020B0604020202020204" pitchFamily="34" charset="0"/>
                <a:cs typeface="Arial" panose="020B0604020202020204" pitchFamily="34" charset="0"/>
              </a:rPr>
              <a:t>Distribusi Peluang Biaya Medis Regional South East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589406009461116E-2"/>
          <c:y val="0.17171296296296296"/>
          <c:w val="0.88623788058703501"/>
          <c:h val="0.5995426122739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'South-East'!$L$13:$L$22</c:f>
              <c:numCache>
                <c:formatCode>_(* #,##0.00_);_(* \(#,##0.00\);_(* "-"??_);_(@_)</c:formatCode>
                <c:ptCount val="10"/>
                <c:pt idx="0">
                  <c:v>8082.8243566666679</c:v>
                </c:pt>
                <c:pt idx="1">
                  <c:v>15043.774813333335</c:v>
                </c:pt>
                <c:pt idx="2">
                  <c:v>22004.725270000003</c:v>
                </c:pt>
                <c:pt idx="3">
                  <c:v>28965.675726666668</c:v>
                </c:pt>
                <c:pt idx="4">
                  <c:v>35926.626183333334</c:v>
                </c:pt>
                <c:pt idx="5">
                  <c:v>42887.576639999999</c:v>
                </c:pt>
                <c:pt idx="6">
                  <c:v>49848.527096666665</c:v>
                </c:pt>
                <c:pt idx="7">
                  <c:v>56809.47755333333</c:v>
                </c:pt>
                <c:pt idx="8">
                  <c:v>63770.428009999996</c:v>
                </c:pt>
                <c:pt idx="9">
                  <c:v>70731.378466666662</c:v>
                </c:pt>
              </c:numCache>
            </c:numRef>
          </c:cat>
          <c:val>
            <c:numRef>
              <c:f>'South-East'!$P$13:$P$22</c:f>
              <c:numCache>
                <c:formatCode>0.00%</c:formatCode>
                <c:ptCount val="10"/>
                <c:pt idx="0">
                  <c:v>0.42307692307692307</c:v>
                </c:pt>
                <c:pt idx="1">
                  <c:v>0.25824175824175827</c:v>
                </c:pt>
                <c:pt idx="2">
                  <c:v>9.0659340659340656E-2</c:v>
                </c:pt>
                <c:pt idx="3">
                  <c:v>6.043956043956044E-2</c:v>
                </c:pt>
                <c:pt idx="4">
                  <c:v>1.9230769230769232E-2</c:v>
                </c:pt>
                <c:pt idx="5">
                  <c:v>8.2417582417582416E-2</c:v>
                </c:pt>
                <c:pt idx="6">
                  <c:v>6.043956043956044E-2</c:v>
                </c:pt>
                <c:pt idx="7">
                  <c:v>0</c:v>
                </c:pt>
                <c:pt idx="8">
                  <c:v>2.7472527472527475E-3</c:v>
                </c:pt>
                <c:pt idx="9">
                  <c:v>2.7472527472527475E-3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C-412D-914C-4B875D184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"/>
        <c:axId val="1272953152"/>
        <c:axId val="1272957312"/>
      </c:barChart>
      <c:catAx>
        <c:axId val="1272953152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72957312"/>
        <c:crosses val="autoZero"/>
        <c:auto val="1"/>
        <c:lblAlgn val="ctr"/>
        <c:lblOffset val="100"/>
        <c:noMultiLvlLbl val="0"/>
      </c:catAx>
      <c:valAx>
        <c:axId val="127295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7295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Arial" panose="020B0604020202020204" pitchFamily="34" charset="0"/>
                <a:cs typeface="Arial" panose="020B0604020202020204" pitchFamily="34" charset="0"/>
              </a:rPr>
              <a:t>Distribusi Peluang Biaya Medis Regional South West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'South-West'!$L$13:$L$22</c:f>
              <c:numCache>
                <c:formatCode>_(* #,##0.00_);_(* \(#,##0.00\);_(* "-"??_);_(@_)</c:formatCode>
                <c:ptCount val="10"/>
                <c:pt idx="0">
                  <c:v>6947.0388211111112</c:v>
                </c:pt>
                <c:pt idx="1">
                  <c:v>12652.512642222222</c:v>
                </c:pt>
                <c:pt idx="2">
                  <c:v>18357.986463333335</c:v>
                </c:pt>
                <c:pt idx="3">
                  <c:v>24063.460284444445</c:v>
                </c:pt>
                <c:pt idx="4">
                  <c:v>29768.934105555556</c:v>
                </c:pt>
                <c:pt idx="5">
                  <c:v>35474.407926666667</c:v>
                </c:pt>
                <c:pt idx="6">
                  <c:v>41179.881747777777</c:v>
                </c:pt>
                <c:pt idx="7">
                  <c:v>46885.355568888888</c:v>
                </c:pt>
                <c:pt idx="8">
                  <c:v>52590.829389999999</c:v>
                </c:pt>
                <c:pt idx="9">
                  <c:v>58296.30321111111</c:v>
                </c:pt>
              </c:numCache>
            </c:numRef>
          </c:cat>
          <c:val>
            <c:numRef>
              <c:f>'South-West'!$P$13:$P$22</c:f>
              <c:numCache>
                <c:formatCode>0.00%</c:formatCode>
                <c:ptCount val="10"/>
                <c:pt idx="0">
                  <c:v>0.38461538461538464</c:v>
                </c:pt>
                <c:pt idx="1">
                  <c:v>0.33538461538461539</c:v>
                </c:pt>
                <c:pt idx="2">
                  <c:v>8.9230769230769225E-2</c:v>
                </c:pt>
                <c:pt idx="3">
                  <c:v>5.5384615384615386E-2</c:v>
                </c:pt>
                <c:pt idx="4">
                  <c:v>2.1538461538461538E-2</c:v>
                </c:pt>
                <c:pt idx="5">
                  <c:v>2.1538461538461538E-2</c:v>
                </c:pt>
                <c:pt idx="6">
                  <c:v>5.5384615384615386E-2</c:v>
                </c:pt>
                <c:pt idx="7">
                  <c:v>1.2307692307692308E-2</c:v>
                </c:pt>
                <c:pt idx="8">
                  <c:v>2.1538461538461538E-2</c:v>
                </c:pt>
                <c:pt idx="9">
                  <c:v>3.0769230769230769E-3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A-4BD1-94CE-326CEF654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"/>
        <c:axId val="1272953152"/>
        <c:axId val="1272957312"/>
      </c:barChart>
      <c:catAx>
        <c:axId val="1272953152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72957312"/>
        <c:crosses val="autoZero"/>
        <c:auto val="1"/>
        <c:lblAlgn val="ctr"/>
        <c:lblOffset val="100"/>
        <c:noMultiLvlLbl val="0"/>
      </c:catAx>
      <c:valAx>
        <c:axId val="127295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7295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boxWhisker" uniqueId="{A19F27B4-12A3-468B-BA85-6887678CEF09}">
          <cx:tx>
            <cx:txData>
              <cx:f>_xlchart.v1.1</cx:f>
              <cx:v>charges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492AD087-705A-47D6-B70D-F24B73312FFD}">
          <cx:tx>
            <cx:txData>
              <cx:f>_xlchart.v1.7</cx:f>
              <cx:v>charges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/>
    <cx:plotArea>
      <cx:plotAreaRegion>
        <cx:series layoutId="boxWhisker" uniqueId="{36C77AAE-1743-48CB-A9D9-0A568368DB02}">
          <cx:tx>
            <cx:txData>
              <cx:f>_xlchart.v1.4</cx:f>
              <cx:v>charges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/>
    <cx:plotArea>
      <cx:plotAreaRegion>
        <cx:series layoutId="clusteredColumn" uniqueId="{492AD087-705A-47D6-B70D-F24B73312FFD}">
          <cx:tx>
            <cx:txData>
              <cx:f>_xlchart.v1.10</cx:f>
              <cx:v>charges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/>
    <cx:plotArea>
      <cx:plotAreaRegion>
        <cx:series layoutId="boxWhisker" uniqueId="{36C77AAE-1743-48CB-A9D9-0A568368DB02}">
          <cx:tx>
            <cx:txData>
              <cx:f>_xlchart.v1.13</cx:f>
              <cx:v>charges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010290-3215-454E-8FBD-FA9EF1F2AD2E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14/relationships/chartEx" Target="../charts/chartEx5.xml"/><Relationship Id="rId2" Type="http://schemas.microsoft.com/office/2014/relationships/chartEx" Target="../charts/chartEx4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37</xdr:row>
      <xdr:rowOff>0</xdr:rowOff>
    </xdr:from>
    <xdr:to>
      <xdr:col>19</xdr:col>
      <xdr:colOff>304800</xdr:colOff>
      <xdr:row>51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9D110F-CFCA-48E3-8C9A-ABDE46B17C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54</xdr:row>
      <xdr:rowOff>0</xdr:rowOff>
    </xdr:from>
    <xdr:to>
      <xdr:col>19</xdr:col>
      <xdr:colOff>304800</xdr:colOff>
      <xdr:row>68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53EB99-10FD-4A9F-8F42-8EFACDF2D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291192</xdr:colOff>
      <xdr:row>75</xdr:row>
      <xdr:rowOff>68942</xdr:rowOff>
    </xdr:from>
    <xdr:to>
      <xdr:col>19</xdr:col>
      <xdr:colOff>481693</xdr:colOff>
      <xdr:row>80</xdr:row>
      <xdr:rowOff>28122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F20232-F02E-4EE2-81F7-EEE807E0DB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9574" t="43904" r="54909" b="43632"/>
        <a:stretch/>
      </xdr:blipFill>
      <xdr:spPr>
        <a:xfrm>
          <a:off x="10679792" y="14407242"/>
          <a:ext cx="2019301" cy="9116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37</xdr:row>
      <xdr:rowOff>0</xdr:rowOff>
    </xdr:from>
    <xdr:to>
      <xdr:col>19</xdr:col>
      <xdr:colOff>304800</xdr:colOff>
      <xdr:row>51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F894A-EF96-4E5B-9D72-62F600414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54</xdr:row>
      <xdr:rowOff>0</xdr:rowOff>
    </xdr:from>
    <xdr:to>
      <xdr:col>19</xdr:col>
      <xdr:colOff>304800</xdr:colOff>
      <xdr:row>68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8D02FA-6C19-4958-966E-D46A429468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291192</xdr:colOff>
      <xdr:row>75</xdr:row>
      <xdr:rowOff>68942</xdr:rowOff>
    </xdr:from>
    <xdr:to>
      <xdr:col>19</xdr:col>
      <xdr:colOff>481693</xdr:colOff>
      <xdr:row>80</xdr:row>
      <xdr:rowOff>28122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890994-547E-44E9-B799-9A7C6466A2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9574" t="43904" r="54909" b="43632"/>
        <a:stretch/>
      </xdr:blipFill>
      <xdr:spPr>
        <a:xfrm>
          <a:off x="10787742" y="14394542"/>
          <a:ext cx="2019301" cy="9116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BE7D2CA-9590-458C-B673-44A607E101A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273A92A-1634-4C0B-A514-A434C423242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581024</xdr:colOff>
      <xdr:row>22</xdr:row>
      <xdr:rowOff>4762</xdr:rowOff>
    </xdr:from>
    <xdr:to>
      <xdr:col>15</xdr:col>
      <xdr:colOff>476249</xdr:colOff>
      <xdr:row>36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A59ECC-90C8-4E80-B884-BF09DDD81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57149</xdr:colOff>
      <xdr:row>25</xdr:row>
      <xdr:rowOff>19050</xdr:rowOff>
    </xdr:from>
    <xdr:to>
      <xdr:col>14</xdr:col>
      <xdr:colOff>600074</xdr:colOff>
      <xdr:row>40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8D634-75CC-493B-81FC-A41E86221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50</xdr:row>
      <xdr:rowOff>0</xdr:rowOff>
    </xdr:from>
    <xdr:to>
      <xdr:col>13</xdr:col>
      <xdr:colOff>457200</xdr:colOff>
      <xdr:row>64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8E2E1E8-1A1D-4562-A210-C1951799C2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00750" y="9525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19050</xdr:colOff>
      <xdr:row>65</xdr:row>
      <xdr:rowOff>33337</xdr:rowOff>
    </xdr:from>
    <xdr:to>
      <xdr:col>13</xdr:col>
      <xdr:colOff>476250</xdr:colOff>
      <xdr:row>79</xdr:row>
      <xdr:rowOff>109537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7A6C9FC-9354-4088-8767-02F89D2378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19800" y="124158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57149</xdr:colOff>
      <xdr:row>25</xdr:row>
      <xdr:rowOff>19050</xdr:rowOff>
    </xdr:from>
    <xdr:to>
      <xdr:col>14</xdr:col>
      <xdr:colOff>600074</xdr:colOff>
      <xdr:row>40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965E0-BA69-43F2-AD76-A7CFD40C6C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50</xdr:row>
      <xdr:rowOff>0</xdr:rowOff>
    </xdr:from>
    <xdr:to>
      <xdr:col>13</xdr:col>
      <xdr:colOff>457200</xdr:colOff>
      <xdr:row>64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DEE2574-9809-4A84-9363-6AE8F673FA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00750" y="9525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19050</xdr:colOff>
      <xdr:row>65</xdr:row>
      <xdr:rowOff>33337</xdr:rowOff>
    </xdr:from>
    <xdr:to>
      <xdr:col>13</xdr:col>
      <xdr:colOff>476250</xdr:colOff>
      <xdr:row>79</xdr:row>
      <xdr:rowOff>109537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C03EB51-1344-44FA-8474-25185D12CE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19800" y="124158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95249</xdr:colOff>
      <xdr:row>33</xdr:row>
      <xdr:rowOff>42862</xdr:rowOff>
    </xdr:from>
    <xdr:to>
      <xdr:col>14</xdr:col>
      <xdr:colOff>638174</xdr:colOff>
      <xdr:row>47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2EAFC1-C581-4BC7-BBDC-51897D889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323849</xdr:colOff>
      <xdr:row>26</xdr:row>
      <xdr:rowOff>0</xdr:rowOff>
    </xdr:from>
    <xdr:to>
      <xdr:col>16</xdr:col>
      <xdr:colOff>219074</xdr:colOff>
      <xdr:row>41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553F3-A0D1-463C-81F7-BF6D7292EB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219074</xdr:colOff>
      <xdr:row>25</xdr:row>
      <xdr:rowOff>42862</xdr:rowOff>
    </xdr:from>
    <xdr:to>
      <xdr:col>16</xdr:col>
      <xdr:colOff>114299</xdr:colOff>
      <xdr:row>40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78927-8B1E-4595-AD40-DEEC68061E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114299</xdr:colOff>
      <xdr:row>23</xdr:row>
      <xdr:rowOff>119062</xdr:rowOff>
    </xdr:from>
    <xdr:to>
      <xdr:col>16</xdr:col>
      <xdr:colOff>9524</xdr:colOff>
      <xdr:row>38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AEB69A-0C49-429B-96DD-A886D2C4E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39"/>
  <sheetViews>
    <sheetView workbookViewId="0">
      <selection activeCell="G1" sqref="G1"/>
    </sheetView>
  </sheetViews>
  <sheetFormatPr defaultRowHeight="15" x14ac:dyDescent="0.25"/>
  <cols>
    <col min="7" max="7" width="12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25">
      <c r="A2">
        <v>19</v>
      </c>
      <c r="B2" t="s">
        <v>7</v>
      </c>
      <c r="C2" t="s">
        <v>8</v>
      </c>
      <c r="D2">
        <v>0</v>
      </c>
      <c r="E2" t="s">
        <v>9</v>
      </c>
      <c r="F2" t="s">
        <v>10</v>
      </c>
      <c r="G2" s="4">
        <v>16884.923999999999</v>
      </c>
      <c r="H2">
        <f>G2*2</f>
        <v>33769.847999999998</v>
      </c>
    </row>
    <row r="3" spans="1:8" x14ac:dyDescent="0.25">
      <c r="A3">
        <v>18</v>
      </c>
      <c r="B3" t="s">
        <v>11</v>
      </c>
      <c r="C3" t="s">
        <v>12</v>
      </c>
      <c r="D3">
        <v>1</v>
      </c>
      <c r="E3" t="s">
        <v>13</v>
      </c>
      <c r="F3" t="s">
        <v>14</v>
      </c>
      <c r="G3" s="4">
        <v>1725.5523000000001</v>
      </c>
    </row>
    <row r="4" spans="1:8" x14ac:dyDescent="0.25">
      <c r="A4">
        <v>28</v>
      </c>
      <c r="B4" t="s">
        <v>11</v>
      </c>
      <c r="C4">
        <v>33</v>
      </c>
      <c r="D4">
        <v>3</v>
      </c>
      <c r="E4" t="s">
        <v>13</v>
      </c>
      <c r="F4" t="s">
        <v>14</v>
      </c>
      <c r="G4" s="4">
        <v>4449.4620000000004</v>
      </c>
    </row>
    <row r="5" spans="1:8" x14ac:dyDescent="0.25">
      <c r="A5">
        <v>33</v>
      </c>
      <c r="B5" t="s">
        <v>11</v>
      </c>
      <c r="C5" s="1">
        <v>22705</v>
      </c>
      <c r="D5">
        <v>0</v>
      </c>
      <c r="E5" t="s">
        <v>13</v>
      </c>
      <c r="F5" t="s">
        <v>15</v>
      </c>
      <c r="G5" s="4">
        <v>21984.47061</v>
      </c>
    </row>
    <row r="6" spans="1:8" x14ac:dyDescent="0.25">
      <c r="A6">
        <v>32</v>
      </c>
      <c r="B6" t="s">
        <v>11</v>
      </c>
      <c r="C6" t="s">
        <v>16</v>
      </c>
      <c r="D6">
        <v>0</v>
      </c>
      <c r="E6" t="s">
        <v>13</v>
      </c>
      <c r="F6" t="s">
        <v>15</v>
      </c>
      <c r="G6" s="4">
        <v>3866.8552</v>
      </c>
    </row>
    <row r="7" spans="1:8" x14ac:dyDescent="0.25">
      <c r="A7">
        <v>31</v>
      </c>
      <c r="B7" t="s">
        <v>7</v>
      </c>
      <c r="C7" t="s">
        <v>17</v>
      </c>
      <c r="D7">
        <v>0</v>
      </c>
      <c r="E7" t="s">
        <v>13</v>
      </c>
      <c r="F7" t="s">
        <v>14</v>
      </c>
      <c r="G7" s="4">
        <v>3756.6215999999999</v>
      </c>
    </row>
    <row r="8" spans="1:8" x14ac:dyDescent="0.25">
      <c r="A8">
        <v>46</v>
      </c>
      <c r="B8" t="s">
        <v>7</v>
      </c>
      <c r="C8" t="s">
        <v>18</v>
      </c>
      <c r="D8">
        <v>1</v>
      </c>
      <c r="E8" t="s">
        <v>13</v>
      </c>
      <c r="F8" t="s">
        <v>14</v>
      </c>
      <c r="G8" s="4">
        <v>8240.5895999999993</v>
      </c>
    </row>
    <row r="9" spans="1:8" x14ac:dyDescent="0.25">
      <c r="A9">
        <v>37</v>
      </c>
      <c r="B9" t="s">
        <v>7</v>
      </c>
      <c r="C9" t="s">
        <v>19</v>
      </c>
      <c r="D9">
        <v>3</v>
      </c>
      <c r="E9" t="s">
        <v>13</v>
      </c>
      <c r="F9" t="s">
        <v>15</v>
      </c>
      <c r="G9" s="4">
        <v>7281.5056000000004</v>
      </c>
    </row>
    <row r="10" spans="1:8" x14ac:dyDescent="0.25">
      <c r="A10">
        <v>37</v>
      </c>
      <c r="B10" t="s">
        <v>11</v>
      </c>
      <c r="C10" t="s">
        <v>20</v>
      </c>
      <c r="D10">
        <v>2</v>
      </c>
      <c r="E10" t="s">
        <v>13</v>
      </c>
      <c r="F10" t="s">
        <v>21</v>
      </c>
      <c r="G10" s="4">
        <v>6406.4107000000004</v>
      </c>
    </row>
    <row r="11" spans="1:8" x14ac:dyDescent="0.25">
      <c r="A11">
        <v>60</v>
      </c>
      <c r="B11" t="s">
        <v>7</v>
      </c>
      <c r="C11" t="s">
        <v>22</v>
      </c>
      <c r="D11">
        <v>0</v>
      </c>
      <c r="E11" t="s">
        <v>13</v>
      </c>
      <c r="F11" t="s">
        <v>15</v>
      </c>
      <c r="G11" s="4">
        <v>28923.136920000001</v>
      </c>
    </row>
    <row r="12" spans="1:8" x14ac:dyDescent="0.25">
      <c r="A12">
        <v>25</v>
      </c>
      <c r="B12" t="s">
        <v>11</v>
      </c>
      <c r="C12" t="s">
        <v>23</v>
      </c>
      <c r="D12">
        <v>0</v>
      </c>
      <c r="E12" t="s">
        <v>13</v>
      </c>
      <c r="F12" t="s">
        <v>21</v>
      </c>
      <c r="G12" s="4">
        <v>2721.3208</v>
      </c>
    </row>
    <row r="13" spans="1:8" x14ac:dyDescent="0.25">
      <c r="A13">
        <v>62</v>
      </c>
      <c r="B13" t="s">
        <v>7</v>
      </c>
      <c r="C13" t="s">
        <v>24</v>
      </c>
      <c r="D13">
        <v>0</v>
      </c>
      <c r="E13" t="s">
        <v>9</v>
      </c>
      <c r="F13" t="s">
        <v>14</v>
      </c>
      <c r="G13" s="4">
        <v>27808.7251</v>
      </c>
    </row>
    <row r="14" spans="1:8" x14ac:dyDescent="0.25">
      <c r="A14">
        <v>23</v>
      </c>
      <c r="B14" t="s">
        <v>11</v>
      </c>
      <c r="C14" t="s">
        <v>25</v>
      </c>
      <c r="D14">
        <v>0</v>
      </c>
      <c r="E14" t="s">
        <v>13</v>
      </c>
      <c r="F14" t="s">
        <v>10</v>
      </c>
      <c r="G14" s="4">
        <v>1826.8430000000001</v>
      </c>
    </row>
    <row r="15" spans="1:8" x14ac:dyDescent="0.25">
      <c r="A15">
        <v>56</v>
      </c>
      <c r="B15" t="s">
        <v>7</v>
      </c>
      <c r="C15" t="s">
        <v>26</v>
      </c>
      <c r="D15">
        <v>0</v>
      </c>
      <c r="E15" t="s">
        <v>13</v>
      </c>
      <c r="F15" t="s">
        <v>14</v>
      </c>
      <c r="G15" s="4">
        <v>11090.7178</v>
      </c>
    </row>
    <row r="16" spans="1:8" x14ac:dyDescent="0.25">
      <c r="A16">
        <v>27</v>
      </c>
      <c r="B16" t="s">
        <v>11</v>
      </c>
      <c r="C16" t="s">
        <v>27</v>
      </c>
      <c r="D16">
        <v>0</v>
      </c>
      <c r="E16" t="s">
        <v>9</v>
      </c>
      <c r="F16" t="s">
        <v>14</v>
      </c>
      <c r="G16" s="4">
        <v>39611.757700000002</v>
      </c>
    </row>
    <row r="17" spans="1:7" x14ac:dyDescent="0.25">
      <c r="A17">
        <v>19</v>
      </c>
      <c r="B17" t="s">
        <v>11</v>
      </c>
      <c r="C17" t="s">
        <v>28</v>
      </c>
      <c r="D17">
        <v>1</v>
      </c>
      <c r="E17" t="s">
        <v>13</v>
      </c>
      <c r="F17" t="s">
        <v>10</v>
      </c>
      <c r="G17" s="4">
        <v>1837.2370000000001</v>
      </c>
    </row>
    <row r="18" spans="1:7" x14ac:dyDescent="0.25">
      <c r="A18">
        <v>52</v>
      </c>
      <c r="B18" t="s">
        <v>7</v>
      </c>
      <c r="C18" t="s">
        <v>29</v>
      </c>
      <c r="D18">
        <v>1</v>
      </c>
      <c r="E18" t="s">
        <v>13</v>
      </c>
      <c r="F18" t="s">
        <v>21</v>
      </c>
      <c r="G18" s="4">
        <v>10797.3362</v>
      </c>
    </row>
    <row r="19" spans="1:7" x14ac:dyDescent="0.25">
      <c r="A19">
        <v>23</v>
      </c>
      <c r="B19" t="s">
        <v>11</v>
      </c>
      <c r="C19" s="1">
        <v>23845</v>
      </c>
      <c r="D19">
        <v>0</v>
      </c>
      <c r="E19" t="s">
        <v>13</v>
      </c>
      <c r="F19" t="s">
        <v>21</v>
      </c>
      <c r="G19" s="4">
        <v>2395.17155</v>
      </c>
    </row>
    <row r="20" spans="1:7" x14ac:dyDescent="0.25">
      <c r="A20">
        <v>56</v>
      </c>
      <c r="B20" t="s">
        <v>11</v>
      </c>
      <c r="C20" t="s">
        <v>30</v>
      </c>
      <c r="D20">
        <v>0</v>
      </c>
      <c r="E20" t="s">
        <v>13</v>
      </c>
      <c r="F20" t="s">
        <v>10</v>
      </c>
      <c r="G20" s="4">
        <v>10602.385</v>
      </c>
    </row>
    <row r="21" spans="1:7" x14ac:dyDescent="0.25">
      <c r="A21">
        <v>30</v>
      </c>
      <c r="B21" t="s">
        <v>11</v>
      </c>
      <c r="C21" t="s">
        <v>31</v>
      </c>
      <c r="D21">
        <v>0</v>
      </c>
      <c r="E21" t="s">
        <v>9</v>
      </c>
      <c r="F21" t="s">
        <v>10</v>
      </c>
      <c r="G21" s="4">
        <v>36837.466999999997</v>
      </c>
    </row>
    <row r="22" spans="1:7" x14ac:dyDescent="0.25">
      <c r="A22">
        <v>60</v>
      </c>
      <c r="B22" t="s">
        <v>7</v>
      </c>
      <c r="C22" s="1">
        <v>36005</v>
      </c>
      <c r="D22">
        <v>0</v>
      </c>
      <c r="E22" t="s">
        <v>13</v>
      </c>
      <c r="F22" t="s">
        <v>21</v>
      </c>
      <c r="G22" s="4">
        <v>13228.846949999999</v>
      </c>
    </row>
    <row r="23" spans="1:7" x14ac:dyDescent="0.25">
      <c r="A23">
        <v>30</v>
      </c>
      <c r="B23" t="s">
        <v>7</v>
      </c>
      <c r="C23" t="s">
        <v>32</v>
      </c>
      <c r="D23">
        <v>1</v>
      </c>
      <c r="E23" t="s">
        <v>13</v>
      </c>
      <c r="F23" t="s">
        <v>10</v>
      </c>
      <c r="G23" s="4">
        <v>4149.7359999999999</v>
      </c>
    </row>
    <row r="24" spans="1:7" x14ac:dyDescent="0.25">
      <c r="A24">
        <v>18</v>
      </c>
      <c r="B24" t="s">
        <v>11</v>
      </c>
      <c r="C24" t="s">
        <v>33</v>
      </c>
      <c r="D24">
        <v>0</v>
      </c>
      <c r="E24" t="s">
        <v>13</v>
      </c>
      <c r="F24" t="s">
        <v>14</v>
      </c>
      <c r="G24" s="4">
        <v>1137.011</v>
      </c>
    </row>
    <row r="25" spans="1:7" x14ac:dyDescent="0.25">
      <c r="A25">
        <v>34</v>
      </c>
      <c r="B25" t="s">
        <v>7</v>
      </c>
      <c r="C25" t="s">
        <v>34</v>
      </c>
      <c r="D25">
        <v>1</v>
      </c>
      <c r="E25" t="s">
        <v>9</v>
      </c>
      <c r="F25" t="s">
        <v>21</v>
      </c>
      <c r="G25" s="4">
        <v>37701.876799999998</v>
      </c>
    </row>
    <row r="26" spans="1:7" x14ac:dyDescent="0.25">
      <c r="A26">
        <v>37</v>
      </c>
      <c r="B26" t="s">
        <v>11</v>
      </c>
      <c r="C26" s="1">
        <v>28025</v>
      </c>
      <c r="D26">
        <v>2</v>
      </c>
      <c r="E26" t="s">
        <v>13</v>
      </c>
      <c r="F26" t="s">
        <v>15</v>
      </c>
      <c r="G26" s="4">
        <v>6203.90175</v>
      </c>
    </row>
    <row r="27" spans="1:7" x14ac:dyDescent="0.25">
      <c r="A27">
        <v>59</v>
      </c>
      <c r="B27" t="s">
        <v>7</v>
      </c>
      <c r="C27" t="s">
        <v>35</v>
      </c>
      <c r="D27">
        <v>3</v>
      </c>
      <c r="E27" t="s">
        <v>13</v>
      </c>
      <c r="F27" t="s">
        <v>14</v>
      </c>
      <c r="G27" s="4">
        <v>14001.1338</v>
      </c>
    </row>
    <row r="28" spans="1:7" x14ac:dyDescent="0.25">
      <c r="A28">
        <v>63</v>
      </c>
      <c r="B28" t="s">
        <v>7</v>
      </c>
      <c r="C28" s="1">
        <v>23085</v>
      </c>
      <c r="D28">
        <v>0</v>
      </c>
      <c r="E28" t="s">
        <v>13</v>
      </c>
      <c r="F28" t="s">
        <v>21</v>
      </c>
      <c r="G28" s="4">
        <v>14451.835150000001</v>
      </c>
    </row>
    <row r="29" spans="1:7" x14ac:dyDescent="0.25">
      <c r="A29">
        <v>55</v>
      </c>
      <c r="B29" t="s">
        <v>7</v>
      </c>
      <c r="C29" s="1">
        <v>32775</v>
      </c>
      <c r="D29">
        <v>2</v>
      </c>
      <c r="E29" t="s">
        <v>13</v>
      </c>
      <c r="F29" t="s">
        <v>15</v>
      </c>
      <c r="G29" s="4">
        <v>12268.632250000001</v>
      </c>
    </row>
    <row r="30" spans="1:7" x14ac:dyDescent="0.25">
      <c r="A30">
        <v>23</v>
      </c>
      <c r="B30" t="s">
        <v>11</v>
      </c>
      <c r="C30" s="1">
        <v>17385</v>
      </c>
      <c r="D30">
        <v>1</v>
      </c>
      <c r="E30" t="s">
        <v>13</v>
      </c>
      <c r="F30" t="s">
        <v>15</v>
      </c>
      <c r="G30" s="4">
        <v>2775.1921499999999</v>
      </c>
    </row>
    <row r="31" spans="1:7" x14ac:dyDescent="0.25">
      <c r="A31">
        <v>31</v>
      </c>
      <c r="B31" t="s">
        <v>11</v>
      </c>
      <c r="C31" t="s">
        <v>36</v>
      </c>
      <c r="D31">
        <v>2</v>
      </c>
      <c r="E31" t="s">
        <v>9</v>
      </c>
      <c r="F31" t="s">
        <v>10</v>
      </c>
      <c r="G31" s="4">
        <v>38711</v>
      </c>
    </row>
    <row r="32" spans="1:7" x14ac:dyDescent="0.25">
      <c r="A32">
        <v>22</v>
      </c>
      <c r="B32" t="s">
        <v>11</v>
      </c>
      <c r="C32" t="s">
        <v>37</v>
      </c>
      <c r="D32">
        <v>0</v>
      </c>
      <c r="E32" t="s">
        <v>9</v>
      </c>
      <c r="F32" t="s">
        <v>10</v>
      </c>
      <c r="G32" s="4">
        <v>35585.576000000001</v>
      </c>
    </row>
    <row r="33" spans="1:7" x14ac:dyDescent="0.25">
      <c r="A33">
        <v>18</v>
      </c>
      <c r="B33" t="s">
        <v>7</v>
      </c>
      <c r="C33" s="1">
        <v>26315</v>
      </c>
      <c r="D33">
        <v>0</v>
      </c>
      <c r="E33" t="s">
        <v>13</v>
      </c>
      <c r="F33" t="s">
        <v>21</v>
      </c>
      <c r="G33" s="4">
        <v>2198.1898500000002</v>
      </c>
    </row>
    <row r="34" spans="1:7" x14ac:dyDescent="0.25">
      <c r="A34">
        <v>19</v>
      </c>
      <c r="B34" t="s">
        <v>7</v>
      </c>
      <c r="C34" t="s">
        <v>38</v>
      </c>
      <c r="D34">
        <v>5</v>
      </c>
      <c r="E34" t="s">
        <v>13</v>
      </c>
      <c r="F34" t="s">
        <v>10</v>
      </c>
      <c r="G34" s="4">
        <v>4687.7969999999996</v>
      </c>
    </row>
    <row r="35" spans="1:7" x14ac:dyDescent="0.25">
      <c r="A35">
        <v>63</v>
      </c>
      <c r="B35" t="s">
        <v>11</v>
      </c>
      <c r="C35" t="s">
        <v>39</v>
      </c>
      <c r="D35">
        <v>0</v>
      </c>
      <c r="E35" t="s">
        <v>13</v>
      </c>
      <c r="F35" t="s">
        <v>15</v>
      </c>
      <c r="G35" s="4">
        <v>13770.097900000001</v>
      </c>
    </row>
    <row r="36" spans="1:7" x14ac:dyDescent="0.25">
      <c r="A36">
        <v>28</v>
      </c>
      <c r="B36" t="s">
        <v>11</v>
      </c>
      <c r="C36" t="s">
        <v>40</v>
      </c>
      <c r="D36">
        <v>1</v>
      </c>
      <c r="E36" t="s">
        <v>9</v>
      </c>
      <c r="F36" t="s">
        <v>10</v>
      </c>
      <c r="G36" s="4">
        <v>51194.559139999998</v>
      </c>
    </row>
    <row r="37" spans="1:7" x14ac:dyDescent="0.25">
      <c r="A37">
        <v>19</v>
      </c>
      <c r="B37" t="s">
        <v>11</v>
      </c>
      <c r="C37" s="1">
        <v>20425</v>
      </c>
      <c r="D37">
        <v>0</v>
      </c>
      <c r="E37" t="s">
        <v>13</v>
      </c>
      <c r="F37" t="s">
        <v>15</v>
      </c>
      <c r="G37" s="4">
        <v>1625.4337499999999</v>
      </c>
    </row>
    <row r="38" spans="1:7" x14ac:dyDescent="0.25">
      <c r="A38">
        <v>62</v>
      </c>
      <c r="B38" t="s">
        <v>7</v>
      </c>
      <c r="C38" s="1">
        <v>32965</v>
      </c>
      <c r="D38">
        <v>3</v>
      </c>
      <c r="E38" t="s">
        <v>13</v>
      </c>
      <c r="F38" t="s">
        <v>15</v>
      </c>
      <c r="G38" s="4">
        <v>15612.19335</v>
      </c>
    </row>
    <row r="39" spans="1:7" x14ac:dyDescent="0.25">
      <c r="A39">
        <v>26</v>
      </c>
      <c r="B39" t="s">
        <v>11</v>
      </c>
      <c r="C39" t="s">
        <v>41</v>
      </c>
      <c r="D39">
        <v>0</v>
      </c>
      <c r="E39" t="s">
        <v>13</v>
      </c>
      <c r="F39" t="s">
        <v>10</v>
      </c>
      <c r="G39" s="4">
        <v>2302.3000000000002</v>
      </c>
    </row>
    <row r="40" spans="1:7" x14ac:dyDescent="0.25">
      <c r="A40">
        <v>35</v>
      </c>
      <c r="B40" t="s">
        <v>11</v>
      </c>
      <c r="C40" t="s">
        <v>43</v>
      </c>
      <c r="D40">
        <v>1</v>
      </c>
      <c r="E40" t="s">
        <v>9</v>
      </c>
      <c r="F40" t="s">
        <v>21</v>
      </c>
      <c r="G40" s="4">
        <v>39774.276299999998</v>
      </c>
    </row>
    <row r="41" spans="1:7" x14ac:dyDescent="0.25">
      <c r="A41">
        <v>60</v>
      </c>
      <c r="B41" t="s">
        <v>11</v>
      </c>
      <c r="C41" t="s">
        <v>44</v>
      </c>
      <c r="D41">
        <v>0</v>
      </c>
      <c r="E41" t="s">
        <v>9</v>
      </c>
      <c r="F41" t="s">
        <v>10</v>
      </c>
      <c r="G41" s="4">
        <v>48173.360999999997</v>
      </c>
    </row>
    <row r="42" spans="1:7" x14ac:dyDescent="0.25">
      <c r="A42">
        <v>24</v>
      </c>
      <c r="B42" t="s">
        <v>7</v>
      </c>
      <c r="C42" t="s">
        <v>45</v>
      </c>
      <c r="D42">
        <v>0</v>
      </c>
      <c r="E42" t="s">
        <v>13</v>
      </c>
      <c r="F42" t="s">
        <v>21</v>
      </c>
      <c r="G42" s="4">
        <v>3046.0619999999999</v>
      </c>
    </row>
    <row r="43" spans="1:7" x14ac:dyDescent="0.25">
      <c r="A43">
        <v>31</v>
      </c>
      <c r="B43" t="s">
        <v>7</v>
      </c>
      <c r="C43" t="s">
        <v>46</v>
      </c>
      <c r="D43">
        <v>2</v>
      </c>
      <c r="E43" t="s">
        <v>13</v>
      </c>
      <c r="F43" t="s">
        <v>14</v>
      </c>
      <c r="G43" s="4">
        <v>4949.7587000000003</v>
      </c>
    </row>
    <row r="44" spans="1:7" x14ac:dyDescent="0.25">
      <c r="A44">
        <v>41</v>
      </c>
      <c r="B44" t="s">
        <v>11</v>
      </c>
      <c r="C44" t="s">
        <v>47</v>
      </c>
      <c r="D44">
        <v>1</v>
      </c>
      <c r="E44" t="s">
        <v>13</v>
      </c>
      <c r="F44" t="s">
        <v>14</v>
      </c>
      <c r="G44" s="4">
        <v>6272.4772000000003</v>
      </c>
    </row>
    <row r="45" spans="1:7" x14ac:dyDescent="0.25">
      <c r="A45">
        <v>37</v>
      </c>
      <c r="B45" t="s">
        <v>7</v>
      </c>
      <c r="C45" t="s">
        <v>48</v>
      </c>
      <c r="D45">
        <v>2</v>
      </c>
      <c r="E45" t="s">
        <v>13</v>
      </c>
      <c r="F45" t="s">
        <v>14</v>
      </c>
      <c r="G45" s="4">
        <v>6313.759</v>
      </c>
    </row>
    <row r="46" spans="1:7" x14ac:dyDescent="0.25">
      <c r="A46">
        <v>38</v>
      </c>
      <c r="B46" t="s">
        <v>11</v>
      </c>
      <c r="C46" t="s">
        <v>49</v>
      </c>
      <c r="D46">
        <v>1</v>
      </c>
      <c r="E46" t="s">
        <v>13</v>
      </c>
      <c r="F46" t="s">
        <v>21</v>
      </c>
      <c r="G46" s="4">
        <v>6079.6715000000004</v>
      </c>
    </row>
    <row r="47" spans="1:7" x14ac:dyDescent="0.25">
      <c r="A47">
        <v>55</v>
      </c>
      <c r="B47" t="s">
        <v>11</v>
      </c>
      <c r="C47" t="s">
        <v>50</v>
      </c>
      <c r="D47">
        <v>0</v>
      </c>
      <c r="E47" t="s">
        <v>13</v>
      </c>
      <c r="F47" t="s">
        <v>10</v>
      </c>
      <c r="G47" s="4">
        <v>20630.283510000001</v>
      </c>
    </row>
    <row r="48" spans="1:7" x14ac:dyDescent="0.25">
      <c r="A48">
        <v>18</v>
      </c>
      <c r="B48" t="s">
        <v>7</v>
      </c>
      <c r="C48" s="1">
        <v>38665</v>
      </c>
      <c r="D48">
        <v>2</v>
      </c>
      <c r="E48" t="s">
        <v>13</v>
      </c>
      <c r="F48" t="s">
        <v>21</v>
      </c>
      <c r="G48" s="4">
        <v>3393.35635</v>
      </c>
    </row>
    <row r="49" spans="1:7" x14ac:dyDescent="0.25">
      <c r="A49">
        <v>28</v>
      </c>
      <c r="B49" t="s">
        <v>7</v>
      </c>
      <c r="C49" t="s">
        <v>51</v>
      </c>
      <c r="D49">
        <v>0</v>
      </c>
      <c r="E49" t="s">
        <v>13</v>
      </c>
      <c r="F49" t="s">
        <v>15</v>
      </c>
      <c r="G49" s="4">
        <v>3556.9223000000002</v>
      </c>
    </row>
    <row r="50" spans="1:7" x14ac:dyDescent="0.25">
      <c r="A50">
        <v>60</v>
      </c>
      <c r="B50" t="s">
        <v>7</v>
      </c>
      <c r="C50" t="s">
        <v>52</v>
      </c>
      <c r="D50">
        <v>0</v>
      </c>
      <c r="E50" t="s">
        <v>13</v>
      </c>
      <c r="F50" t="s">
        <v>14</v>
      </c>
      <c r="G50" s="4">
        <v>12629.896699999999</v>
      </c>
    </row>
    <row r="51" spans="1:7" x14ac:dyDescent="0.25">
      <c r="A51">
        <v>36</v>
      </c>
      <c r="B51" t="s">
        <v>11</v>
      </c>
      <c r="C51" t="s">
        <v>53</v>
      </c>
      <c r="D51">
        <v>1</v>
      </c>
      <c r="E51" t="s">
        <v>9</v>
      </c>
      <c r="F51" t="s">
        <v>14</v>
      </c>
      <c r="G51" s="4">
        <v>38709.175999999999</v>
      </c>
    </row>
    <row r="52" spans="1:7" x14ac:dyDescent="0.25">
      <c r="A52">
        <v>18</v>
      </c>
      <c r="B52" t="s">
        <v>7</v>
      </c>
      <c r="C52" s="1">
        <v>35625</v>
      </c>
      <c r="D52">
        <v>0</v>
      </c>
      <c r="E52" t="s">
        <v>13</v>
      </c>
      <c r="F52" t="s">
        <v>21</v>
      </c>
      <c r="G52" s="4">
        <v>2211.1307499999998</v>
      </c>
    </row>
    <row r="53" spans="1:7" x14ac:dyDescent="0.25">
      <c r="A53">
        <v>21</v>
      </c>
      <c r="B53" t="s">
        <v>7</v>
      </c>
      <c r="C53" t="s">
        <v>54</v>
      </c>
      <c r="D53">
        <v>2</v>
      </c>
      <c r="E53" t="s">
        <v>13</v>
      </c>
      <c r="F53" t="s">
        <v>15</v>
      </c>
      <c r="G53" s="4">
        <v>3579.8287</v>
      </c>
    </row>
    <row r="54" spans="1:7" x14ac:dyDescent="0.25">
      <c r="A54">
        <v>48</v>
      </c>
      <c r="B54" t="s">
        <v>11</v>
      </c>
      <c r="C54">
        <v>28</v>
      </c>
      <c r="D54">
        <v>1</v>
      </c>
      <c r="E54" t="s">
        <v>9</v>
      </c>
      <c r="F54" t="s">
        <v>10</v>
      </c>
      <c r="G54" s="4">
        <v>23568.272000000001</v>
      </c>
    </row>
    <row r="55" spans="1:7" x14ac:dyDescent="0.25">
      <c r="A55">
        <v>36</v>
      </c>
      <c r="B55" t="s">
        <v>11</v>
      </c>
      <c r="C55" t="s">
        <v>55</v>
      </c>
      <c r="D55">
        <v>0</v>
      </c>
      <c r="E55" t="s">
        <v>9</v>
      </c>
      <c r="F55" t="s">
        <v>14</v>
      </c>
      <c r="G55" s="4">
        <v>37742.575700000001</v>
      </c>
    </row>
    <row r="56" spans="1:7" x14ac:dyDescent="0.25">
      <c r="A56">
        <v>40</v>
      </c>
      <c r="B56" t="s">
        <v>7</v>
      </c>
      <c r="C56" t="s">
        <v>56</v>
      </c>
      <c r="D56">
        <v>3</v>
      </c>
      <c r="E56" t="s">
        <v>13</v>
      </c>
      <c r="F56" t="s">
        <v>15</v>
      </c>
      <c r="G56" s="4">
        <v>8059.6791000000003</v>
      </c>
    </row>
    <row r="57" spans="1:7" x14ac:dyDescent="0.25">
      <c r="A57">
        <v>58</v>
      </c>
      <c r="B57" t="s">
        <v>11</v>
      </c>
      <c r="C57" s="1">
        <v>36955</v>
      </c>
      <c r="D57">
        <v>2</v>
      </c>
      <c r="E57" t="s">
        <v>9</v>
      </c>
      <c r="F57" t="s">
        <v>15</v>
      </c>
      <c r="G57" s="4">
        <v>47496.494449999998</v>
      </c>
    </row>
    <row r="58" spans="1:7" x14ac:dyDescent="0.25">
      <c r="A58">
        <v>58</v>
      </c>
      <c r="B58" t="s">
        <v>7</v>
      </c>
      <c r="C58" s="1">
        <v>31825</v>
      </c>
      <c r="D58">
        <v>2</v>
      </c>
      <c r="E58" t="s">
        <v>13</v>
      </c>
      <c r="F58" t="s">
        <v>21</v>
      </c>
      <c r="G58" s="4">
        <v>13607.36875</v>
      </c>
    </row>
    <row r="59" spans="1:7" x14ac:dyDescent="0.25">
      <c r="A59">
        <v>18</v>
      </c>
      <c r="B59" t="s">
        <v>11</v>
      </c>
      <c r="C59" t="s">
        <v>57</v>
      </c>
      <c r="D59">
        <v>2</v>
      </c>
      <c r="E59" t="s">
        <v>9</v>
      </c>
      <c r="F59" t="s">
        <v>14</v>
      </c>
      <c r="G59" s="4">
        <v>34303.167200000004</v>
      </c>
    </row>
    <row r="60" spans="1:7" x14ac:dyDescent="0.25">
      <c r="A60">
        <v>53</v>
      </c>
      <c r="B60" t="s">
        <v>7</v>
      </c>
      <c r="C60" t="s">
        <v>58</v>
      </c>
      <c r="D60">
        <v>1</v>
      </c>
      <c r="E60" t="s">
        <v>9</v>
      </c>
      <c r="F60" t="s">
        <v>14</v>
      </c>
      <c r="G60" s="4">
        <v>23244.790199999999</v>
      </c>
    </row>
    <row r="61" spans="1:7" x14ac:dyDescent="0.25">
      <c r="A61">
        <v>34</v>
      </c>
      <c r="B61" t="s">
        <v>7</v>
      </c>
      <c r="C61" s="1">
        <v>37335</v>
      </c>
      <c r="D61">
        <v>2</v>
      </c>
      <c r="E61" t="s">
        <v>13</v>
      </c>
      <c r="F61" t="s">
        <v>15</v>
      </c>
      <c r="G61" s="4">
        <v>5989.5236500000001</v>
      </c>
    </row>
    <row r="62" spans="1:7" x14ac:dyDescent="0.25">
      <c r="A62">
        <v>43</v>
      </c>
      <c r="B62" t="s">
        <v>11</v>
      </c>
      <c r="C62" t="s">
        <v>59</v>
      </c>
      <c r="D62">
        <v>3</v>
      </c>
      <c r="E62" t="s">
        <v>13</v>
      </c>
      <c r="F62" t="s">
        <v>21</v>
      </c>
      <c r="G62" s="4">
        <v>8606.2173999999995</v>
      </c>
    </row>
    <row r="63" spans="1:7" x14ac:dyDescent="0.25">
      <c r="A63">
        <v>25</v>
      </c>
      <c r="B63" t="s">
        <v>11</v>
      </c>
      <c r="C63" t="s">
        <v>60</v>
      </c>
      <c r="D63">
        <v>4</v>
      </c>
      <c r="E63" t="s">
        <v>13</v>
      </c>
      <c r="F63" t="s">
        <v>14</v>
      </c>
      <c r="G63" s="4">
        <v>4504.6624000000002</v>
      </c>
    </row>
    <row r="64" spans="1:7" x14ac:dyDescent="0.25">
      <c r="A64">
        <v>64</v>
      </c>
      <c r="B64" t="s">
        <v>11</v>
      </c>
      <c r="C64" t="s">
        <v>61</v>
      </c>
      <c r="D64">
        <v>1</v>
      </c>
      <c r="E64" t="s">
        <v>13</v>
      </c>
      <c r="F64" t="s">
        <v>15</v>
      </c>
      <c r="G64" s="4">
        <v>30166.618170000002</v>
      </c>
    </row>
    <row r="65" spans="1:7" x14ac:dyDescent="0.25">
      <c r="A65">
        <v>28</v>
      </c>
      <c r="B65" t="s">
        <v>7</v>
      </c>
      <c r="C65" s="1">
        <v>25935</v>
      </c>
      <c r="D65">
        <v>1</v>
      </c>
      <c r="E65" t="s">
        <v>13</v>
      </c>
      <c r="F65" t="s">
        <v>15</v>
      </c>
      <c r="G65" s="4">
        <v>4133.6416499999996</v>
      </c>
    </row>
    <row r="66" spans="1:7" x14ac:dyDescent="0.25">
      <c r="A66">
        <v>20</v>
      </c>
      <c r="B66" t="s">
        <v>7</v>
      </c>
      <c r="C66" t="s">
        <v>62</v>
      </c>
      <c r="D66">
        <v>0</v>
      </c>
      <c r="E66" t="s">
        <v>9</v>
      </c>
      <c r="F66" t="s">
        <v>15</v>
      </c>
      <c r="G66" s="4">
        <v>14711.7438</v>
      </c>
    </row>
    <row r="67" spans="1:7" x14ac:dyDescent="0.25">
      <c r="A67">
        <v>19</v>
      </c>
      <c r="B67" t="s">
        <v>7</v>
      </c>
      <c r="C67" t="s">
        <v>63</v>
      </c>
      <c r="D67">
        <v>0</v>
      </c>
      <c r="E67" t="s">
        <v>13</v>
      </c>
      <c r="F67" t="s">
        <v>10</v>
      </c>
      <c r="G67" s="4">
        <v>1743.2139999999999</v>
      </c>
    </row>
    <row r="68" spans="1:7" x14ac:dyDescent="0.25">
      <c r="A68">
        <v>61</v>
      </c>
      <c r="B68" t="s">
        <v>7</v>
      </c>
      <c r="C68" t="s">
        <v>64</v>
      </c>
      <c r="D68">
        <v>2</v>
      </c>
      <c r="E68" t="s">
        <v>13</v>
      </c>
      <c r="F68" t="s">
        <v>10</v>
      </c>
      <c r="G68" s="4">
        <v>14235.072</v>
      </c>
    </row>
    <row r="69" spans="1:7" x14ac:dyDescent="0.25">
      <c r="A69">
        <v>40</v>
      </c>
      <c r="B69" t="s">
        <v>11</v>
      </c>
      <c r="C69" s="1">
        <v>26315</v>
      </c>
      <c r="D69">
        <v>1</v>
      </c>
      <c r="E69" t="s">
        <v>13</v>
      </c>
      <c r="F69" t="s">
        <v>15</v>
      </c>
      <c r="G69" s="4">
        <v>6389.3778499999999</v>
      </c>
    </row>
    <row r="70" spans="1:7" x14ac:dyDescent="0.25">
      <c r="A70">
        <v>40</v>
      </c>
      <c r="B70" t="s">
        <v>7</v>
      </c>
      <c r="C70" t="s">
        <v>65</v>
      </c>
      <c r="D70">
        <v>0</v>
      </c>
      <c r="E70" t="s">
        <v>13</v>
      </c>
      <c r="F70" t="s">
        <v>14</v>
      </c>
      <c r="G70" s="4">
        <v>5920.1040999999996</v>
      </c>
    </row>
    <row r="71" spans="1:7" x14ac:dyDescent="0.25">
      <c r="A71">
        <v>28</v>
      </c>
      <c r="B71" t="s">
        <v>11</v>
      </c>
      <c r="C71" t="s">
        <v>66</v>
      </c>
      <c r="D71">
        <v>3</v>
      </c>
      <c r="E71" t="s">
        <v>9</v>
      </c>
      <c r="F71" t="s">
        <v>14</v>
      </c>
      <c r="G71" s="4">
        <v>17663.144199999999</v>
      </c>
    </row>
    <row r="72" spans="1:7" x14ac:dyDescent="0.25">
      <c r="A72">
        <v>27</v>
      </c>
      <c r="B72" t="s">
        <v>7</v>
      </c>
      <c r="C72" t="s">
        <v>67</v>
      </c>
      <c r="D72">
        <v>0</v>
      </c>
      <c r="E72" t="s">
        <v>9</v>
      </c>
      <c r="F72" t="s">
        <v>14</v>
      </c>
      <c r="G72" s="4">
        <v>16577.779500000001</v>
      </c>
    </row>
    <row r="73" spans="1:7" x14ac:dyDescent="0.25">
      <c r="A73">
        <v>31</v>
      </c>
      <c r="B73" t="s">
        <v>11</v>
      </c>
      <c r="C73" t="s">
        <v>68</v>
      </c>
      <c r="D73">
        <v>5</v>
      </c>
      <c r="E73" t="s">
        <v>13</v>
      </c>
      <c r="F73" t="s">
        <v>21</v>
      </c>
      <c r="G73" s="4">
        <v>6799.4579999999996</v>
      </c>
    </row>
    <row r="74" spans="1:7" x14ac:dyDescent="0.25">
      <c r="A74">
        <v>53</v>
      </c>
      <c r="B74" t="s">
        <v>7</v>
      </c>
      <c r="C74" t="s">
        <v>69</v>
      </c>
      <c r="D74">
        <v>3</v>
      </c>
      <c r="E74" t="s">
        <v>13</v>
      </c>
      <c r="F74" t="s">
        <v>10</v>
      </c>
      <c r="G74" s="4">
        <v>11741.726000000001</v>
      </c>
    </row>
    <row r="75" spans="1:7" x14ac:dyDescent="0.25">
      <c r="A75">
        <v>58</v>
      </c>
      <c r="B75" t="s">
        <v>11</v>
      </c>
      <c r="C75" t="s">
        <v>70</v>
      </c>
      <c r="D75">
        <v>1</v>
      </c>
      <c r="E75" t="s">
        <v>13</v>
      </c>
      <c r="F75" t="s">
        <v>14</v>
      </c>
      <c r="G75" s="4">
        <v>11946.625899999999</v>
      </c>
    </row>
    <row r="76" spans="1:7" x14ac:dyDescent="0.25">
      <c r="A76">
        <v>44</v>
      </c>
      <c r="B76" t="s">
        <v>11</v>
      </c>
      <c r="C76" t="s">
        <v>71</v>
      </c>
      <c r="D76">
        <v>2</v>
      </c>
      <c r="E76" t="s">
        <v>13</v>
      </c>
      <c r="F76" t="s">
        <v>10</v>
      </c>
      <c r="G76" s="4">
        <v>7726.8540000000003</v>
      </c>
    </row>
    <row r="77" spans="1:7" x14ac:dyDescent="0.25">
      <c r="A77">
        <v>57</v>
      </c>
      <c r="B77" t="s">
        <v>11</v>
      </c>
      <c r="C77" t="s">
        <v>72</v>
      </c>
      <c r="D77">
        <v>0</v>
      </c>
      <c r="E77" t="s">
        <v>13</v>
      </c>
      <c r="F77" t="s">
        <v>15</v>
      </c>
      <c r="G77" s="4">
        <v>11356.660900000001</v>
      </c>
    </row>
    <row r="78" spans="1:7" x14ac:dyDescent="0.25">
      <c r="A78">
        <v>29</v>
      </c>
      <c r="B78" t="s">
        <v>7</v>
      </c>
      <c r="C78" t="s">
        <v>73</v>
      </c>
      <c r="D78">
        <v>1</v>
      </c>
      <c r="E78" t="s">
        <v>13</v>
      </c>
      <c r="F78" t="s">
        <v>14</v>
      </c>
      <c r="G78" s="4">
        <v>3947.4131000000002</v>
      </c>
    </row>
    <row r="79" spans="1:7" x14ac:dyDescent="0.25">
      <c r="A79">
        <v>21</v>
      </c>
      <c r="B79" t="s">
        <v>11</v>
      </c>
      <c r="C79" t="s">
        <v>74</v>
      </c>
      <c r="D79">
        <v>0</v>
      </c>
      <c r="E79" t="s">
        <v>13</v>
      </c>
      <c r="F79" t="s">
        <v>14</v>
      </c>
      <c r="G79" s="4">
        <v>1532.4697000000001</v>
      </c>
    </row>
    <row r="80" spans="1:7" x14ac:dyDescent="0.25">
      <c r="A80">
        <v>22</v>
      </c>
      <c r="B80" t="s">
        <v>7</v>
      </c>
      <c r="C80" s="1">
        <v>39805</v>
      </c>
      <c r="D80">
        <v>0</v>
      </c>
      <c r="E80" t="s">
        <v>13</v>
      </c>
      <c r="F80" t="s">
        <v>21</v>
      </c>
      <c r="G80" s="4">
        <v>2755.0209500000001</v>
      </c>
    </row>
    <row r="81" spans="1:7" x14ac:dyDescent="0.25">
      <c r="A81">
        <v>41</v>
      </c>
      <c r="B81" t="s">
        <v>7</v>
      </c>
      <c r="C81" s="1">
        <v>32965</v>
      </c>
      <c r="D81">
        <v>0</v>
      </c>
      <c r="E81" t="s">
        <v>13</v>
      </c>
      <c r="F81" t="s">
        <v>15</v>
      </c>
      <c r="G81" s="4">
        <v>6571.0243499999997</v>
      </c>
    </row>
    <row r="82" spans="1:7" x14ac:dyDescent="0.25">
      <c r="A82">
        <v>31</v>
      </c>
      <c r="B82" t="s">
        <v>11</v>
      </c>
      <c r="C82" s="1">
        <v>26885</v>
      </c>
      <c r="D82">
        <v>1</v>
      </c>
      <c r="E82" t="s">
        <v>13</v>
      </c>
      <c r="F82" t="s">
        <v>21</v>
      </c>
      <c r="G82" s="4">
        <v>4441.2131499999996</v>
      </c>
    </row>
    <row r="83" spans="1:7" x14ac:dyDescent="0.25">
      <c r="A83">
        <v>45</v>
      </c>
      <c r="B83" t="s">
        <v>7</v>
      </c>
      <c r="C83" s="1">
        <v>38285</v>
      </c>
      <c r="D83">
        <v>0</v>
      </c>
      <c r="E83" t="s">
        <v>13</v>
      </c>
      <c r="F83" t="s">
        <v>21</v>
      </c>
      <c r="G83" s="4">
        <v>7935.29115</v>
      </c>
    </row>
    <row r="84" spans="1:7" x14ac:dyDescent="0.25">
      <c r="A84">
        <v>22</v>
      </c>
      <c r="B84" t="s">
        <v>11</v>
      </c>
      <c r="C84" t="s">
        <v>75</v>
      </c>
      <c r="D84">
        <v>1</v>
      </c>
      <c r="E84" t="s">
        <v>9</v>
      </c>
      <c r="F84" t="s">
        <v>14</v>
      </c>
      <c r="G84" s="4">
        <v>37165.163800000002</v>
      </c>
    </row>
    <row r="85" spans="1:7" x14ac:dyDescent="0.25">
      <c r="A85">
        <v>48</v>
      </c>
      <c r="B85" t="s">
        <v>7</v>
      </c>
      <c r="C85" t="s">
        <v>76</v>
      </c>
      <c r="D85">
        <v>4</v>
      </c>
      <c r="E85" t="s">
        <v>13</v>
      </c>
      <c r="F85" t="s">
        <v>15</v>
      </c>
      <c r="G85" s="4">
        <v>11033.661700000001</v>
      </c>
    </row>
    <row r="86" spans="1:7" x14ac:dyDescent="0.25">
      <c r="A86">
        <v>37</v>
      </c>
      <c r="B86" t="s">
        <v>7</v>
      </c>
      <c r="C86" t="s">
        <v>77</v>
      </c>
      <c r="D86">
        <v>2</v>
      </c>
      <c r="E86" t="s">
        <v>9</v>
      </c>
      <c r="F86" t="s">
        <v>10</v>
      </c>
      <c r="G86" s="4">
        <v>39836.519</v>
      </c>
    </row>
    <row r="87" spans="1:7" x14ac:dyDescent="0.25">
      <c r="A87">
        <v>45</v>
      </c>
      <c r="B87" t="s">
        <v>11</v>
      </c>
      <c r="C87" s="1">
        <v>22895</v>
      </c>
      <c r="D87">
        <v>2</v>
      </c>
      <c r="E87" t="s">
        <v>9</v>
      </c>
      <c r="F87" t="s">
        <v>15</v>
      </c>
      <c r="G87" s="4">
        <v>21098.554049999999</v>
      </c>
    </row>
    <row r="88" spans="1:7" x14ac:dyDescent="0.25">
      <c r="A88">
        <v>57</v>
      </c>
      <c r="B88" t="s">
        <v>7</v>
      </c>
      <c r="C88" t="s">
        <v>78</v>
      </c>
      <c r="D88">
        <v>0</v>
      </c>
      <c r="E88" t="s">
        <v>9</v>
      </c>
      <c r="F88" t="s">
        <v>15</v>
      </c>
      <c r="G88" s="4">
        <v>43578.939400000003</v>
      </c>
    </row>
    <row r="89" spans="1:7" x14ac:dyDescent="0.25">
      <c r="A89">
        <v>56</v>
      </c>
      <c r="B89" t="s">
        <v>7</v>
      </c>
      <c r="C89" t="s">
        <v>79</v>
      </c>
      <c r="D89">
        <v>0</v>
      </c>
      <c r="E89" t="s">
        <v>13</v>
      </c>
      <c r="F89" t="s">
        <v>10</v>
      </c>
      <c r="G89" s="4">
        <v>11073.175999999999</v>
      </c>
    </row>
    <row r="90" spans="1:7" x14ac:dyDescent="0.25">
      <c r="A90">
        <v>46</v>
      </c>
      <c r="B90" t="s">
        <v>7</v>
      </c>
      <c r="C90" t="s">
        <v>19</v>
      </c>
      <c r="D90">
        <v>0</v>
      </c>
      <c r="E90" t="s">
        <v>13</v>
      </c>
      <c r="F90" t="s">
        <v>15</v>
      </c>
      <c r="G90" s="4">
        <v>8026.6665999999996</v>
      </c>
    </row>
    <row r="91" spans="1:7" x14ac:dyDescent="0.25">
      <c r="A91">
        <v>55</v>
      </c>
      <c r="B91" t="s">
        <v>7</v>
      </c>
      <c r="C91" t="s">
        <v>80</v>
      </c>
      <c r="D91">
        <v>0</v>
      </c>
      <c r="E91" t="s">
        <v>13</v>
      </c>
      <c r="F91" t="s">
        <v>15</v>
      </c>
      <c r="G91" s="4">
        <v>11082.5772</v>
      </c>
    </row>
    <row r="92" spans="1:7" x14ac:dyDescent="0.25">
      <c r="A92">
        <v>21</v>
      </c>
      <c r="B92" t="s">
        <v>7</v>
      </c>
      <c r="C92" t="s">
        <v>81</v>
      </c>
      <c r="D92">
        <v>0</v>
      </c>
      <c r="E92" t="s">
        <v>13</v>
      </c>
      <c r="F92" t="s">
        <v>14</v>
      </c>
      <c r="G92" s="4">
        <v>2026.9740999999999</v>
      </c>
    </row>
    <row r="93" spans="1:7" x14ac:dyDescent="0.25">
      <c r="A93">
        <v>53</v>
      </c>
      <c r="B93" t="s">
        <v>7</v>
      </c>
      <c r="C93" s="1">
        <v>24795</v>
      </c>
      <c r="D93">
        <v>1</v>
      </c>
      <c r="E93" t="s">
        <v>13</v>
      </c>
      <c r="F93" t="s">
        <v>15</v>
      </c>
      <c r="G93" s="4">
        <v>10942.13205</v>
      </c>
    </row>
    <row r="94" spans="1:7" x14ac:dyDescent="0.25">
      <c r="A94">
        <v>59</v>
      </c>
      <c r="B94" t="s">
        <v>11</v>
      </c>
      <c r="C94" t="s">
        <v>20</v>
      </c>
      <c r="D94">
        <v>3</v>
      </c>
      <c r="E94" t="s">
        <v>9</v>
      </c>
      <c r="F94" t="s">
        <v>21</v>
      </c>
      <c r="G94" s="4">
        <v>30184.936699999998</v>
      </c>
    </row>
    <row r="95" spans="1:7" x14ac:dyDescent="0.25">
      <c r="A95">
        <v>35</v>
      </c>
      <c r="B95" t="s">
        <v>11</v>
      </c>
      <c r="C95" t="s">
        <v>51</v>
      </c>
      <c r="D95">
        <v>2</v>
      </c>
      <c r="E95" t="s">
        <v>13</v>
      </c>
      <c r="F95" t="s">
        <v>15</v>
      </c>
      <c r="G95" s="4">
        <v>5729.0052999999998</v>
      </c>
    </row>
    <row r="96" spans="1:7" x14ac:dyDescent="0.25">
      <c r="A96">
        <v>64</v>
      </c>
      <c r="B96" t="s">
        <v>7</v>
      </c>
      <c r="C96" t="s">
        <v>82</v>
      </c>
      <c r="D96">
        <v>2</v>
      </c>
      <c r="E96" t="s">
        <v>9</v>
      </c>
      <c r="F96" t="s">
        <v>10</v>
      </c>
      <c r="G96" s="4">
        <v>47291.055</v>
      </c>
    </row>
    <row r="97" spans="1:7" x14ac:dyDescent="0.25">
      <c r="A97">
        <v>28</v>
      </c>
      <c r="B97" t="s">
        <v>7</v>
      </c>
      <c r="C97" t="s">
        <v>75</v>
      </c>
      <c r="D97">
        <v>1</v>
      </c>
      <c r="E97" t="s">
        <v>13</v>
      </c>
      <c r="F97" t="s">
        <v>14</v>
      </c>
      <c r="G97" s="4">
        <v>3766.8838000000001</v>
      </c>
    </row>
    <row r="98" spans="1:7" x14ac:dyDescent="0.25">
      <c r="A98">
        <v>54</v>
      </c>
      <c r="B98" t="s">
        <v>7</v>
      </c>
      <c r="C98" t="s">
        <v>48</v>
      </c>
      <c r="D98">
        <v>3</v>
      </c>
      <c r="E98" t="s">
        <v>13</v>
      </c>
      <c r="F98" t="s">
        <v>10</v>
      </c>
      <c r="G98" s="4">
        <v>12105.32</v>
      </c>
    </row>
    <row r="99" spans="1:7" x14ac:dyDescent="0.25">
      <c r="A99">
        <v>55</v>
      </c>
      <c r="B99" t="s">
        <v>11</v>
      </c>
      <c r="C99" t="s">
        <v>84</v>
      </c>
      <c r="D99">
        <v>0</v>
      </c>
      <c r="E99" t="s">
        <v>13</v>
      </c>
      <c r="F99" t="s">
        <v>14</v>
      </c>
      <c r="G99" s="4">
        <v>10226.2842</v>
      </c>
    </row>
    <row r="100" spans="1:7" x14ac:dyDescent="0.25">
      <c r="A100">
        <v>56</v>
      </c>
      <c r="B100" t="s">
        <v>11</v>
      </c>
      <c r="C100" t="s">
        <v>85</v>
      </c>
      <c r="D100">
        <v>0</v>
      </c>
      <c r="E100" t="s">
        <v>9</v>
      </c>
      <c r="F100" t="s">
        <v>21</v>
      </c>
      <c r="G100" s="4">
        <v>22412.648499999999</v>
      </c>
    </row>
    <row r="101" spans="1:7" x14ac:dyDescent="0.25">
      <c r="A101">
        <v>38</v>
      </c>
      <c r="B101" t="s">
        <v>11</v>
      </c>
      <c r="C101" t="s">
        <v>86</v>
      </c>
      <c r="D101">
        <v>0</v>
      </c>
      <c r="E101" t="s">
        <v>9</v>
      </c>
      <c r="F101" t="s">
        <v>10</v>
      </c>
      <c r="G101" s="4">
        <v>15820.699000000001</v>
      </c>
    </row>
    <row r="102" spans="1:7" x14ac:dyDescent="0.25">
      <c r="A102">
        <v>41</v>
      </c>
      <c r="B102" t="s">
        <v>7</v>
      </c>
      <c r="C102" t="s">
        <v>87</v>
      </c>
      <c r="D102">
        <v>0</v>
      </c>
      <c r="E102" t="s">
        <v>13</v>
      </c>
      <c r="F102" t="s">
        <v>10</v>
      </c>
      <c r="G102" s="4">
        <v>6186.1270000000004</v>
      </c>
    </row>
    <row r="103" spans="1:7" x14ac:dyDescent="0.25">
      <c r="A103">
        <v>30</v>
      </c>
      <c r="B103" t="s">
        <v>11</v>
      </c>
      <c r="C103" t="s">
        <v>88</v>
      </c>
      <c r="D103">
        <v>0</v>
      </c>
      <c r="E103" t="s">
        <v>13</v>
      </c>
      <c r="F103" t="s">
        <v>21</v>
      </c>
      <c r="G103" s="4">
        <v>3645.0893999999998</v>
      </c>
    </row>
    <row r="104" spans="1:7" x14ac:dyDescent="0.25">
      <c r="A104">
        <v>18</v>
      </c>
      <c r="B104" t="s">
        <v>7</v>
      </c>
      <c r="C104" s="1">
        <v>30115</v>
      </c>
      <c r="D104">
        <v>0</v>
      </c>
      <c r="E104" t="s">
        <v>13</v>
      </c>
      <c r="F104" t="s">
        <v>21</v>
      </c>
      <c r="G104" s="4">
        <v>21344.846699999998</v>
      </c>
    </row>
    <row r="105" spans="1:7" x14ac:dyDescent="0.25">
      <c r="A105">
        <v>61</v>
      </c>
      <c r="B105" t="s">
        <v>7</v>
      </c>
      <c r="C105" t="s">
        <v>89</v>
      </c>
      <c r="D105">
        <v>3</v>
      </c>
      <c r="E105" t="s">
        <v>9</v>
      </c>
      <c r="F105" t="s">
        <v>14</v>
      </c>
      <c r="G105" s="4">
        <v>30942.191800000001</v>
      </c>
    </row>
    <row r="106" spans="1:7" x14ac:dyDescent="0.25">
      <c r="A106">
        <v>34</v>
      </c>
      <c r="B106" t="s">
        <v>7</v>
      </c>
      <c r="C106" t="s">
        <v>90</v>
      </c>
      <c r="D106">
        <v>1</v>
      </c>
      <c r="E106" t="s">
        <v>13</v>
      </c>
      <c r="F106" t="s">
        <v>10</v>
      </c>
      <c r="G106" s="4">
        <v>5003.8530000000001</v>
      </c>
    </row>
    <row r="107" spans="1:7" x14ac:dyDescent="0.25">
      <c r="A107">
        <v>20</v>
      </c>
      <c r="B107" t="s">
        <v>11</v>
      </c>
      <c r="C107" s="1">
        <v>28025</v>
      </c>
      <c r="D107">
        <v>1</v>
      </c>
      <c r="E107" t="s">
        <v>9</v>
      </c>
      <c r="F107" t="s">
        <v>15</v>
      </c>
      <c r="G107" s="4">
        <v>17560.37975</v>
      </c>
    </row>
    <row r="108" spans="1:7" x14ac:dyDescent="0.25">
      <c r="A108">
        <v>19</v>
      </c>
      <c r="B108" t="s">
        <v>7</v>
      </c>
      <c r="C108" t="s">
        <v>91</v>
      </c>
      <c r="D108">
        <v>1</v>
      </c>
      <c r="E108" t="s">
        <v>13</v>
      </c>
      <c r="F108" t="s">
        <v>10</v>
      </c>
      <c r="G108" s="4">
        <v>2331.5189999999998</v>
      </c>
    </row>
    <row r="109" spans="1:7" x14ac:dyDescent="0.25">
      <c r="A109">
        <v>26</v>
      </c>
      <c r="B109" t="s">
        <v>11</v>
      </c>
      <c r="C109" s="1">
        <v>30875</v>
      </c>
      <c r="D109">
        <v>2</v>
      </c>
      <c r="E109" t="s">
        <v>13</v>
      </c>
      <c r="F109" t="s">
        <v>15</v>
      </c>
      <c r="G109" s="4">
        <v>3877.3042500000001</v>
      </c>
    </row>
    <row r="110" spans="1:7" x14ac:dyDescent="0.25">
      <c r="A110">
        <v>29</v>
      </c>
      <c r="B110" t="s">
        <v>11</v>
      </c>
      <c r="C110" t="s">
        <v>92</v>
      </c>
      <c r="D110">
        <v>0</v>
      </c>
      <c r="E110" t="s">
        <v>13</v>
      </c>
      <c r="F110" t="s">
        <v>14</v>
      </c>
      <c r="G110" s="4">
        <v>2867.1196</v>
      </c>
    </row>
    <row r="111" spans="1:7" x14ac:dyDescent="0.25">
      <c r="A111">
        <v>63</v>
      </c>
      <c r="B111" t="s">
        <v>11</v>
      </c>
      <c r="C111" t="s">
        <v>93</v>
      </c>
      <c r="D111">
        <v>0</v>
      </c>
      <c r="E111" t="s">
        <v>9</v>
      </c>
      <c r="F111" t="s">
        <v>14</v>
      </c>
      <c r="G111" s="4">
        <v>47055.532099999997</v>
      </c>
    </row>
    <row r="112" spans="1:7" x14ac:dyDescent="0.25">
      <c r="A112">
        <v>54</v>
      </c>
      <c r="B112" t="s">
        <v>11</v>
      </c>
      <c r="C112" t="s">
        <v>54</v>
      </c>
      <c r="D112">
        <v>1</v>
      </c>
      <c r="E112" t="s">
        <v>13</v>
      </c>
      <c r="F112" t="s">
        <v>15</v>
      </c>
      <c r="G112" s="4">
        <v>10825.253699999999</v>
      </c>
    </row>
    <row r="113" spans="1:7" x14ac:dyDescent="0.25">
      <c r="A113">
        <v>55</v>
      </c>
      <c r="B113" t="s">
        <v>7</v>
      </c>
      <c r="C113" t="s">
        <v>94</v>
      </c>
      <c r="D113">
        <v>2</v>
      </c>
      <c r="E113" t="s">
        <v>13</v>
      </c>
      <c r="F113" t="s">
        <v>10</v>
      </c>
      <c r="G113" s="4">
        <v>11881.358</v>
      </c>
    </row>
    <row r="114" spans="1:7" x14ac:dyDescent="0.25">
      <c r="A114">
        <v>37</v>
      </c>
      <c r="B114" t="s">
        <v>11</v>
      </c>
      <c r="C114" t="s">
        <v>48</v>
      </c>
      <c r="D114">
        <v>0</v>
      </c>
      <c r="E114" t="s">
        <v>13</v>
      </c>
      <c r="F114" t="s">
        <v>10</v>
      </c>
      <c r="G114" s="4">
        <v>4646.759</v>
      </c>
    </row>
    <row r="115" spans="1:7" x14ac:dyDescent="0.25">
      <c r="A115">
        <v>21</v>
      </c>
      <c r="B115" t="s">
        <v>7</v>
      </c>
      <c r="C115" t="s">
        <v>95</v>
      </c>
      <c r="D115">
        <v>0</v>
      </c>
      <c r="E115" t="s">
        <v>13</v>
      </c>
      <c r="F115" t="s">
        <v>15</v>
      </c>
      <c r="G115" s="4">
        <v>2404.7338</v>
      </c>
    </row>
    <row r="116" spans="1:7" x14ac:dyDescent="0.25">
      <c r="A116">
        <v>52</v>
      </c>
      <c r="B116" t="s">
        <v>11</v>
      </c>
      <c r="C116" s="1">
        <v>32205</v>
      </c>
      <c r="D116">
        <v>3</v>
      </c>
      <c r="E116" t="s">
        <v>13</v>
      </c>
      <c r="F116" t="s">
        <v>21</v>
      </c>
      <c r="G116" s="4">
        <v>11488.31695</v>
      </c>
    </row>
    <row r="117" spans="1:7" x14ac:dyDescent="0.25">
      <c r="A117">
        <v>60</v>
      </c>
      <c r="B117" t="s">
        <v>11</v>
      </c>
      <c r="C117" s="1">
        <v>28595</v>
      </c>
      <c r="D117">
        <v>0</v>
      </c>
      <c r="E117" t="s">
        <v>13</v>
      </c>
      <c r="F117" t="s">
        <v>21</v>
      </c>
      <c r="G117" s="4">
        <v>30259.995559999999</v>
      </c>
    </row>
    <row r="118" spans="1:7" x14ac:dyDescent="0.25">
      <c r="A118">
        <v>58</v>
      </c>
      <c r="B118" t="s">
        <v>11</v>
      </c>
      <c r="C118" t="s">
        <v>96</v>
      </c>
      <c r="D118">
        <v>0</v>
      </c>
      <c r="E118" t="s">
        <v>13</v>
      </c>
      <c r="F118" t="s">
        <v>14</v>
      </c>
      <c r="G118" s="4">
        <v>11381.3254</v>
      </c>
    </row>
    <row r="119" spans="1:7" x14ac:dyDescent="0.25">
      <c r="A119">
        <v>29</v>
      </c>
      <c r="B119" t="s">
        <v>7</v>
      </c>
      <c r="C119" t="s">
        <v>92</v>
      </c>
      <c r="D119">
        <v>1</v>
      </c>
      <c r="E119" t="s">
        <v>9</v>
      </c>
      <c r="F119" t="s">
        <v>14</v>
      </c>
      <c r="G119" s="4">
        <v>19107.779600000002</v>
      </c>
    </row>
    <row r="120" spans="1:7" x14ac:dyDescent="0.25">
      <c r="A120">
        <v>49</v>
      </c>
      <c r="B120" t="s">
        <v>7</v>
      </c>
      <c r="C120" t="s">
        <v>97</v>
      </c>
      <c r="D120">
        <v>0</v>
      </c>
      <c r="E120" t="s">
        <v>13</v>
      </c>
      <c r="F120" t="s">
        <v>14</v>
      </c>
      <c r="G120" s="4">
        <v>8601.3292999999994</v>
      </c>
    </row>
    <row r="121" spans="1:7" x14ac:dyDescent="0.25">
      <c r="A121">
        <v>37</v>
      </c>
      <c r="B121" t="s">
        <v>7</v>
      </c>
      <c r="C121" t="s">
        <v>98</v>
      </c>
      <c r="D121">
        <v>2</v>
      </c>
      <c r="E121" t="s">
        <v>13</v>
      </c>
      <c r="F121" t="s">
        <v>15</v>
      </c>
      <c r="G121" s="4">
        <v>6686.4313000000002</v>
      </c>
    </row>
    <row r="122" spans="1:7" x14ac:dyDescent="0.25">
      <c r="A122">
        <v>44</v>
      </c>
      <c r="B122" t="s">
        <v>11</v>
      </c>
      <c r="C122" t="s">
        <v>99</v>
      </c>
      <c r="D122">
        <v>2</v>
      </c>
      <c r="E122" t="s">
        <v>13</v>
      </c>
      <c r="F122" t="s">
        <v>10</v>
      </c>
      <c r="G122" s="4">
        <v>7740.3370000000004</v>
      </c>
    </row>
    <row r="123" spans="1:7" x14ac:dyDescent="0.25">
      <c r="A123">
        <v>18</v>
      </c>
      <c r="B123" t="s">
        <v>11</v>
      </c>
      <c r="C123" t="s">
        <v>100</v>
      </c>
      <c r="D123">
        <v>0</v>
      </c>
      <c r="E123" t="s">
        <v>13</v>
      </c>
      <c r="F123" t="s">
        <v>21</v>
      </c>
      <c r="G123" s="4">
        <v>1705.6244999999999</v>
      </c>
    </row>
    <row r="124" spans="1:7" x14ac:dyDescent="0.25">
      <c r="A124">
        <v>20</v>
      </c>
      <c r="B124" t="s">
        <v>7</v>
      </c>
      <c r="C124" s="1">
        <v>28975</v>
      </c>
      <c r="D124">
        <v>0</v>
      </c>
      <c r="E124" t="s">
        <v>13</v>
      </c>
      <c r="F124" t="s">
        <v>15</v>
      </c>
      <c r="G124" s="4">
        <v>2257.47525</v>
      </c>
    </row>
    <row r="125" spans="1:7" x14ac:dyDescent="0.25">
      <c r="A125">
        <v>44</v>
      </c>
      <c r="B125" t="s">
        <v>11</v>
      </c>
      <c r="C125" t="s">
        <v>101</v>
      </c>
      <c r="D125">
        <v>1</v>
      </c>
      <c r="E125" t="s">
        <v>9</v>
      </c>
      <c r="F125" t="s">
        <v>21</v>
      </c>
      <c r="G125" s="4">
        <v>39556.494500000001</v>
      </c>
    </row>
    <row r="126" spans="1:7" x14ac:dyDescent="0.25">
      <c r="A126">
        <v>47</v>
      </c>
      <c r="B126" t="s">
        <v>7</v>
      </c>
      <c r="C126" s="1">
        <v>33915</v>
      </c>
      <c r="D126">
        <v>3</v>
      </c>
      <c r="E126" t="s">
        <v>13</v>
      </c>
      <c r="F126" t="s">
        <v>15</v>
      </c>
      <c r="G126" s="4">
        <v>10115.00885</v>
      </c>
    </row>
    <row r="127" spans="1:7" x14ac:dyDescent="0.25">
      <c r="A127">
        <v>26</v>
      </c>
      <c r="B127" t="s">
        <v>7</v>
      </c>
      <c r="C127" s="1">
        <v>28785</v>
      </c>
      <c r="D127">
        <v>0</v>
      </c>
      <c r="E127" t="s">
        <v>13</v>
      </c>
      <c r="F127" t="s">
        <v>21</v>
      </c>
      <c r="G127" s="4">
        <v>3385.3991500000002</v>
      </c>
    </row>
    <row r="128" spans="1:7" x14ac:dyDescent="0.25">
      <c r="A128">
        <v>19</v>
      </c>
      <c r="B128" t="s">
        <v>7</v>
      </c>
      <c r="C128" t="s">
        <v>102</v>
      </c>
      <c r="D128">
        <v>0</v>
      </c>
      <c r="E128" t="s">
        <v>9</v>
      </c>
      <c r="F128" t="s">
        <v>10</v>
      </c>
      <c r="G128" s="4">
        <v>17081.080000000002</v>
      </c>
    </row>
    <row r="129" spans="1:7" x14ac:dyDescent="0.25">
      <c r="A129">
        <v>52</v>
      </c>
      <c r="B129" t="s">
        <v>7</v>
      </c>
      <c r="C129" t="s">
        <v>104</v>
      </c>
      <c r="D129">
        <v>0</v>
      </c>
      <c r="E129" t="s">
        <v>13</v>
      </c>
      <c r="F129" t="s">
        <v>10</v>
      </c>
      <c r="G129" s="4">
        <v>9634.5380000000005</v>
      </c>
    </row>
    <row r="130" spans="1:7" x14ac:dyDescent="0.25">
      <c r="A130">
        <v>32</v>
      </c>
      <c r="B130" t="s">
        <v>7</v>
      </c>
      <c r="C130" s="1">
        <v>17765</v>
      </c>
      <c r="D130">
        <v>2</v>
      </c>
      <c r="E130" t="s">
        <v>9</v>
      </c>
      <c r="F130" t="s">
        <v>15</v>
      </c>
      <c r="G130" s="4">
        <v>32734.186300000001</v>
      </c>
    </row>
    <row r="131" spans="1:7" x14ac:dyDescent="0.25">
      <c r="A131">
        <v>38</v>
      </c>
      <c r="B131" t="s">
        <v>11</v>
      </c>
      <c r="C131" t="s">
        <v>105</v>
      </c>
      <c r="D131">
        <v>2</v>
      </c>
      <c r="E131" t="s">
        <v>13</v>
      </c>
      <c r="F131" t="s">
        <v>10</v>
      </c>
      <c r="G131" s="4">
        <v>6082.4049999999997</v>
      </c>
    </row>
    <row r="132" spans="1:7" x14ac:dyDescent="0.25">
      <c r="A132">
        <v>59</v>
      </c>
      <c r="B132" t="s">
        <v>7</v>
      </c>
      <c r="C132" s="1">
        <v>26505</v>
      </c>
      <c r="D132">
        <v>0</v>
      </c>
      <c r="E132" t="s">
        <v>13</v>
      </c>
      <c r="F132" t="s">
        <v>21</v>
      </c>
      <c r="G132" s="4">
        <v>12815.444949999999</v>
      </c>
    </row>
    <row r="133" spans="1:7" x14ac:dyDescent="0.25">
      <c r="A133">
        <v>61</v>
      </c>
      <c r="B133" t="s">
        <v>7</v>
      </c>
      <c r="C133" t="s">
        <v>106</v>
      </c>
      <c r="D133">
        <v>0</v>
      </c>
      <c r="E133" t="s">
        <v>13</v>
      </c>
      <c r="F133" t="s">
        <v>21</v>
      </c>
      <c r="G133" s="4">
        <v>13616.3586</v>
      </c>
    </row>
    <row r="134" spans="1:7" x14ac:dyDescent="0.25">
      <c r="A134">
        <v>53</v>
      </c>
      <c r="B134" t="s">
        <v>7</v>
      </c>
      <c r="C134" t="s">
        <v>107</v>
      </c>
      <c r="D134">
        <v>2</v>
      </c>
      <c r="E134" t="s">
        <v>13</v>
      </c>
      <c r="F134" t="s">
        <v>10</v>
      </c>
      <c r="G134" s="4">
        <v>11163.567999999999</v>
      </c>
    </row>
    <row r="135" spans="1:7" x14ac:dyDescent="0.25">
      <c r="A135">
        <v>19</v>
      </c>
      <c r="B135" t="s">
        <v>11</v>
      </c>
      <c r="C135" s="1">
        <v>25555</v>
      </c>
      <c r="D135">
        <v>0</v>
      </c>
      <c r="E135" t="s">
        <v>13</v>
      </c>
      <c r="F135" t="s">
        <v>15</v>
      </c>
      <c r="G135" s="4">
        <v>1632.5644500000001</v>
      </c>
    </row>
    <row r="136" spans="1:7" x14ac:dyDescent="0.25">
      <c r="A136">
        <v>20</v>
      </c>
      <c r="B136" t="s">
        <v>7</v>
      </c>
      <c r="C136" s="1">
        <v>28785</v>
      </c>
      <c r="D136">
        <v>0</v>
      </c>
      <c r="E136" t="s">
        <v>13</v>
      </c>
      <c r="F136" t="s">
        <v>21</v>
      </c>
      <c r="G136" s="4">
        <v>2457.2111500000001</v>
      </c>
    </row>
    <row r="137" spans="1:7" x14ac:dyDescent="0.25">
      <c r="A137">
        <v>22</v>
      </c>
      <c r="B137" t="s">
        <v>7</v>
      </c>
      <c r="C137" t="s">
        <v>108</v>
      </c>
      <c r="D137">
        <v>0</v>
      </c>
      <c r="E137" t="s">
        <v>13</v>
      </c>
      <c r="F137" t="s">
        <v>14</v>
      </c>
      <c r="G137" s="4">
        <v>2155.6815000000001</v>
      </c>
    </row>
    <row r="138" spans="1:7" x14ac:dyDescent="0.25">
      <c r="A138">
        <v>19</v>
      </c>
      <c r="B138" t="s">
        <v>11</v>
      </c>
      <c r="C138" t="s">
        <v>33</v>
      </c>
      <c r="D138">
        <v>0</v>
      </c>
      <c r="E138" t="s">
        <v>13</v>
      </c>
      <c r="F138" t="s">
        <v>10</v>
      </c>
      <c r="G138" s="4">
        <v>1261.442</v>
      </c>
    </row>
    <row r="139" spans="1:7" x14ac:dyDescent="0.25">
      <c r="A139">
        <v>22</v>
      </c>
      <c r="B139" t="s">
        <v>11</v>
      </c>
      <c r="C139" s="1">
        <v>25175</v>
      </c>
      <c r="D139">
        <v>0</v>
      </c>
      <c r="E139" t="s">
        <v>13</v>
      </c>
      <c r="F139" t="s">
        <v>15</v>
      </c>
      <c r="G139" s="4">
        <v>2045.68525</v>
      </c>
    </row>
    <row r="140" spans="1:7" x14ac:dyDescent="0.25">
      <c r="A140">
        <v>54</v>
      </c>
      <c r="B140" t="s">
        <v>7</v>
      </c>
      <c r="C140" t="s">
        <v>109</v>
      </c>
      <c r="D140">
        <v>3</v>
      </c>
      <c r="E140" t="s">
        <v>13</v>
      </c>
      <c r="F140" t="s">
        <v>14</v>
      </c>
      <c r="G140" s="4">
        <v>27322.73386</v>
      </c>
    </row>
    <row r="141" spans="1:7" x14ac:dyDescent="0.25">
      <c r="A141">
        <v>22</v>
      </c>
      <c r="B141" t="s">
        <v>7</v>
      </c>
      <c r="C141">
        <v>36</v>
      </c>
      <c r="D141">
        <v>0</v>
      </c>
      <c r="E141" t="s">
        <v>13</v>
      </c>
      <c r="F141" t="s">
        <v>10</v>
      </c>
      <c r="G141" s="4">
        <v>2166.732</v>
      </c>
    </row>
    <row r="142" spans="1:7" x14ac:dyDescent="0.25">
      <c r="A142">
        <v>34</v>
      </c>
      <c r="B142" t="s">
        <v>11</v>
      </c>
      <c r="C142" t="s">
        <v>62</v>
      </c>
      <c r="D142">
        <v>2</v>
      </c>
      <c r="E142" t="s">
        <v>13</v>
      </c>
      <c r="F142" t="s">
        <v>21</v>
      </c>
      <c r="G142" s="4">
        <v>27375.904780000001</v>
      </c>
    </row>
    <row r="143" spans="1:7" x14ac:dyDescent="0.25">
      <c r="A143">
        <v>26</v>
      </c>
      <c r="B143" t="s">
        <v>11</v>
      </c>
      <c r="C143" t="s">
        <v>110</v>
      </c>
      <c r="D143">
        <v>1</v>
      </c>
      <c r="E143" t="s">
        <v>13</v>
      </c>
      <c r="F143" t="s">
        <v>21</v>
      </c>
      <c r="G143" s="4">
        <v>3490.5491000000002</v>
      </c>
    </row>
    <row r="144" spans="1:7" x14ac:dyDescent="0.25">
      <c r="A144">
        <v>34</v>
      </c>
      <c r="B144" t="s">
        <v>11</v>
      </c>
      <c r="C144" t="s">
        <v>111</v>
      </c>
      <c r="D144">
        <v>2</v>
      </c>
      <c r="E144" t="s">
        <v>9</v>
      </c>
      <c r="F144" t="s">
        <v>14</v>
      </c>
      <c r="G144" s="4">
        <v>18972.494999999999</v>
      </c>
    </row>
    <row r="145" spans="1:7" x14ac:dyDescent="0.25">
      <c r="A145">
        <v>29</v>
      </c>
      <c r="B145" t="s">
        <v>11</v>
      </c>
      <c r="C145" s="1">
        <v>29735</v>
      </c>
      <c r="D145">
        <v>2</v>
      </c>
      <c r="E145" t="s">
        <v>13</v>
      </c>
      <c r="F145" t="s">
        <v>15</v>
      </c>
      <c r="G145" s="4">
        <v>18157.876</v>
      </c>
    </row>
    <row r="146" spans="1:7" x14ac:dyDescent="0.25">
      <c r="A146">
        <v>30</v>
      </c>
      <c r="B146" t="s">
        <v>11</v>
      </c>
      <c r="C146" t="s">
        <v>56</v>
      </c>
      <c r="D146">
        <v>3</v>
      </c>
      <c r="E146" t="s">
        <v>9</v>
      </c>
      <c r="F146" t="s">
        <v>15</v>
      </c>
      <c r="G146" s="4">
        <v>20745.989099999999</v>
      </c>
    </row>
    <row r="147" spans="1:7" x14ac:dyDescent="0.25">
      <c r="A147">
        <v>29</v>
      </c>
      <c r="B147" t="s">
        <v>7</v>
      </c>
      <c r="C147" t="s">
        <v>112</v>
      </c>
      <c r="D147">
        <v>3</v>
      </c>
      <c r="E147" t="s">
        <v>13</v>
      </c>
      <c r="F147" t="s">
        <v>14</v>
      </c>
      <c r="G147" s="4">
        <v>5138.2566999999999</v>
      </c>
    </row>
    <row r="148" spans="1:7" x14ac:dyDescent="0.25">
      <c r="A148">
        <v>46</v>
      </c>
      <c r="B148" t="s">
        <v>11</v>
      </c>
      <c r="C148" s="1">
        <v>30495</v>
      </c>
      <c r="D148">
        <v>3</v>
      </c>
      <c r="E148" t="s">
        <v>9</v>
      </c>
      <c r="F148" t="s">
        <v>15</v>
      </c>
      <c r="G148" s="4">
        <v>40720.551050000002</v>
      </c>
    </row>
    <row r="149" spans="1:7" x14ac:dyDescent="0.25">
      <c r="A149">
        <v>51</v>
      </c>
      <c r="B149" t="s">
        <v>7</v>
      </c>
      <c r="C149" t="s">
        <v>113</v>
      </c>
      <c r="D149">
        <v>1</v>
      </c>
      <c r="E149" t="s">
        <v>13</v>
      </c>
      <c r="F149" t="s">
        <v>14</v>
      </c>
      <c r="G149" s="4">
        <v>9877.6077000000005</v>
      </c>
    </row>
    <row r="150" spans="1:7" x14ac:dyDescent="0.25">
      <c r="A150">
        <v>53</v>
      </c>
      <c r="B150" t="s">
        <v>7</v>
      </c>
      <c r="C150" t="s">
        <v>114</v>
      </c>
      <c r="D150">
        <v>1</v>
      </c>
      <c r="E150" t="s">
        <v>13</v>
      </c>
      <c r="F150" t="s">
        <v>15</v>
      </c>
      <c r="G150" s="4">
        <v>10959.6947</v>
      </c>
    </row>
    <row r="151" spans="1:7" x14ac:dyDescent="0.25">
      <c r="A151">
        <v>19</v>
      </c>
      <c r="B151" t="s">
        <v>11</v>
      </c>
      <c r="C151" t="s">
        <v>91</v>
      </c>
      <c r="D151">
        <v>1</v>
      </c>
      <c r="E151" t="s">
        <v>13</v>
      </c>
      <c r="F151" t="s">
        <v>10</v>
      </c>
      <c r="G151" s="4">
        <v>1842.519</v>
      </c>
    </row>
    <row r="152" spans="1:7" x14ac:dyDescent="0.25">
      <c r="A152">
        <v>35</v>
      </c>
      <c r="B152" t="s">
        <v>11</v>
      </c>
      <c r="C152" t="s">
        <v>115</v>
      </c>
      <c r="D152">
        <v>1</v>
      </c>
      <c r="E152" t="s">
        <v>13</v>
      </c>
      <c r="F152" t="s">
        <v>15</v>
      </c>
      <c r="G152" s="4">
        <v>5125.2156999999997</v>
      </c>
    </row>
    <row r="153" spans="1:7" x14ac:dyDescent="0.25">
      <c r="A153">
        <v>48</v>
      </c>
      <c r="B153" t="s">
        <v>11</v>
      </c>
      <c r="C153" t="s">
        <v>94</v>
      </c>
      <c r="D153">
        <v>0</v>
      </c>
      <c r="E153" t="s">
        <v>13</v>
      </c>
      <c r="F153" t="s">
        <v>14</v>
      </c>
      <c r="G153" s="4">
        <v>7789.6350000000002</v>
      </c>
    </row>
    <row r="154" spans="1:7" x14ac:dyDescent="0.25">
      <c r="A154">
        <v>32</v>
      </c>
      <c r="B154" t="s">
        <v>7</v>
      </c>
      <c r="C154" s="1">
        <v>37145</v>
      </c>
      <c r="D154">
        <v>3</v>
      </c>
      <c r="E154" t="s">
        <v>13</v>
      </c>
      <c r="F154" t="s">
        <v>21</v>
      </c>
      <c r="G154" s="4">
        <v>6334.3435499999996</v>
      </c>
    </row>
    <row r="155" spans="1:7" x14ac:dyDescent="0.25">
      <c r="A155">
        <v>42</v>
      </c>
      <c r="B155" t="s">
        <v>7</v>
      </c>
      <c r="C155" t="s">
        <v>98</v>
      </c>
      <c r="D155">
        <v>0</v>
      </c>
      <c r="E155" t="s">
        <v>9</v>
      </c>
      <c r="F155" t="s">
        <v>21</v>
      </c>
      <c r="G155" s="4">
        <v>19964.746299999999</v>
      </c>
    </row>
    <row r="156" spans="1:7" x14ac:dyDescent="0.25">
      <c r="A156">
        <v>40</v>
      </c>
      <c r="B156" t="s">
        <v>7</v>
      </c>
      <c r="C156" t="s">
        <v>88</v>
      </c>
      <c r="D156">
        <v>1</v>
      </c>
      <c r="E156" t="s">
        <v>13</v>
      </c>
      <c r="F156" t="s">
        <v>21</v>
      </c>
      <c r="G156" s="4">
        <v>7077.1894000000002</v>
      </c>
    </row>
    <row r="157" spans="1:7" x14ac:dyDescent="0.25">
      <c r="A157">
        <v>44</v>
      </c>
      <c r="B157" t="s">
        <v>11</v>
      </c>
      <c r="C157" t="s">
        <v>116</v>
      </c>
      <c r="D157">
        <v>0</v>
      </c>
      <c r="E157" t="s">
        <v>13</v>
      </c>
      <c r="F157" t="s">
        <v>15</v>
      </c>
      <c r="G157" s="4">
        <v>6948.7007999999996</v>
      </c>
    </row>
    <row r="158" spans="1:7" x14ac:dyDescent="0.25">
      <c r="A158">
        <v>48</v>
      </c>
      <c r="B158" t="s">
        <v>11</v>
      </c>
      <c r="C158" t="s">
        <v>117</v>
      </c>
      <c r="D158">
        <v>0</v>
      </c>
      <c r="E158" t="s">
        <v>9</v>
      </c>
      <c r="F158" t="s">
        <v>14</v>
      </c>
      <c r="G158" s="4">
        <v>21223.675800000001</v>
      </c>
    </row>
    <row r="159" spans="1:7" x14ac:dyDescent="0.25">
      <c r="A159">
        <v>18</v>
      </c>
      <c r="B159" t="s">
        <v>11</v>
      </c>
      <c r="C159" s="1">
        <v>25175</v>
      </c>
      <c r="D159">
        <v>0</v>
      </c>
      <c r="E159" t="s">
        <v>9</v>
      </c>
      <c r="F159" t="s">
        <v>21</v>
      </c>
      <c r="G159" s="4">
        <v>15518.180249999999</v>
      </c>
    </row>
    <row r="160" spans="1:7" x14ac:dyDescent="0.25">
      <c r="A160">
        <v>30</v>
      </c>
      <c r="B160" t="s">
        <v>11</v>
      </c>
      <c r="C160" t="s">
        <v>74</v>
      </c>
      <c r="D160">
        <v>0</v>
      </c>
      <c r="E160" t="s">
        <v>9</v>
      </c>
      <c r="F160" t="s">
        <v>14</v>
      </c>
      <c r="G160" s="4">
        <v>36950.256699999998</v>
      </c>
    </row>
    <row r="161" spans="1:7" x14ac:dyDescent="0.25">
      <c r="A161">
        <v>50</v>
      </c>
      <c r="B161" t="s">
        <v>7</v>
      </c>
      <c r="C161" t="s">
        <v>118</v>
      </c>
      <c r="D161">
        <v>3</v>
      </c>
      <c r="E161" t="s">
        <v>13</v>
      </c>
      <c r="F161" t="s">
        <v>14</v>
      </c>
      <c r="G161" s="4">
        <v>19749.383379999999</v>
      </c>
    </row>
    <row r="162" spans="1:7" x14ac:dyDescent="0.25">
      <c r="A162">
        <v>42</v>
      </c>
      <c r="B162" t="s">
        <v>7</v>
      </c>
      <c r="C162" t="s">
        <v>45</v>
      </c>
      <c r="D162">
        <v>0</v>
      </c>
      <c r="E162" t="s">
        <v>9</v>
      </c>
      <c r="F162" t="s">
        <v>15</v>
      </c>
      <c r="G162" s="4">
        <v>21348.705999999998</v>
      </c>
    </row>
    <row r="163" spans="1:7" x14ac:dyDescent="0.25">
      <c r="A163">
        <v>18</v>
      </c>
      <c r="B163" t="s">
        <v>7</v>
      </c>
      <c r="C163" t="s">
        <v>119</v>
      </c>
      <c r="D163">
        <v>0</v>
      </c>
      <c r="E163" t="s">
        <v>9</v>
      </c>
      <c r="F163" t="s">
        <v>14</v>
      </c>
      <c r="G163" s="4">
        <v>36149.483500000002</v>
      </c>
    </row>
    <row r="164" spans="1:7" x14ac:dyDescent="0.25">
      <c r="A164">
        <v>54</v>
      </c>
      <c r="B164" t="s">
        <v>11</v>
      </c>
      <c r="C164" t="s">
        <v>120</v>
      </c>
      <c r="D164">
        <v>1</v>
      </c>
      <c r="E164" t="s">
        <v>13</v>
      </c>
      <c r="F164" t="s">
        <v>10</v>
      </c>
      <c r="G164" s="4">
        <v>10450.552</v>
      </c>
    </row>
    <row r="165" spans="1:7" x14ac:dyDescent="0.25">
      <c r="A165">
        <v>32</v>
      </c>
      <c r="B165" t="s">
        <v>7</v>
      </c>
      <c r="C165" t="s">
        <v>121</v>
      </c>
      <c r="D165">
        <v>2</v>
      </c>
      <c r="E165" t="s">
        <v>13</v>
      </c>
      <c r="F165" t="s">
        <v>10</v>
      </c>
      <c r="G165" s="4">
        <v>5152.134</v>
      </c>
    </row>
    <row r="166" spans="1:7" x14ac:dyDescent="0.25">
      <c r="A166">
        <v>37</v>
      </c>
      <c r="B166" t="s">
        <v>11</v>
      </c>
      <c r="C166" t="s">
        <v>122</v>
      </c>
      <c r="D166">
        <v>0</v>
      </c>
      <c r="E166" t="s">
        <v>13</v>
      </c>
      <c r="F166" t="s">
        <v>15</v>
      </c>
      <c r="G166" s="4">
        <v>5028.1466</v>
      </c>
    </row>
    <row r="167" spans="1:7" x14ac:dyDescent="0.25">
      <c r="A167">
        <v>47</v>
      </c>
      <c r="B167" t="s">
        <v>11</v>
      </c>
      <c r="C167" s="1">
        <v>28215</v>
      </c>
      <c r="D167">
        <v>4</v>
      </c>
      <c r="E167" t="s">
        <v>13</v>
      </c>
      <c r="F167" t="s">
        <v>21</v>
      </c>
      <c r="G167" s="4">
        <v>10407.085849999999</v>
      </c>
    </row>
    <row r="168" spans="1:7" x14ac:dyDescent="0.25">
      <c r="A168">
        <v>20</v>
      </c>
      <c r="B168" t="s">
        <v>7</v>
      </c>
      <c r="C168">
        <v>37</v>
      </c>
      <c r="D168">
        <v>5</v>
      </c>
      <c r="E168" t="s">
        <v>13</v>
      </c>
      <c r="F168" t="s">
        <v>10</v>
      </c>
      <c r="G168" s="4">
        <v>4830.63</v>
      </c>
    </row>
    <row r="169" spans="1:7" x14ac:dyDescent="0.25">
      <c r="A169">
        <v>32</v>
      </c>
      <c r="B169" t="s">
        <v>7</v>
      </c>
      <c r="C169" s="1">
        <v>33155</v>
      </c>
      <c r="D169">
        <v>3</v>
      </c>
      <c r="E169" t="s">
        <v>13</v>
      </c>
      <c r="F169" t="s">
        <v>15</v>
      </c>
      <c r="G169" s="4">
        <v>6128.79745</v>
      </c>
    </row>
    <row r="170" spans="1:7" x14ac:dyDescent="0.25">
      <c r="A170">
        <v>19</v>
      </c>
      <c r="B170" t="s">
        <v>7</v>
      </c>
      <c r="C170" s="1">
        <v>31825</v>
      </c>
      <c r="D170">
        <v>1</v>
      </c>
      <c r="E170" t="s">
        <v>13</v>
      </c>
      <c r="F170" t="s">
        <v>15</v>
      </c>
      <c r="G170" s="4">
        <v>2719.2797500000001</v>
      </c>
    </row>
    <row r="171" spans="1:7" x14ac:dyDescent="0.25">
      <c r="A171">
        <v>27</v>
      </c>
      <c r="B171" t="s">
        <v>11</v>
      </c>
      <c r="C171" s="1">
        <v>18905</v>
      </c>
      <c r="D171">
        <v>3</v>
      </c>
      <c r="E171" t="s">
        <v>13</v>
      </c>
      <c r="F171" t="s">
        <v>21</v>
      </c>
      <c r="G171" s="4">
        <v>4827.9049500000001</v>
      </c>
    </row>
    <row r="172" spans="1:7" x14ac:dyDescent="0.25">
      <c r="A172">
        <v>63</v>
      </c>
      <c r="B172" t="s">
        <v>11</v>
      </c>
      <c r="C172" t="s">
        <v>124</v>
      </c>
      <c r="D172">
        <v>0</v>
      </c>
      <c r="E172" t="s">
        <v>13</v>
      </c>
      <c r="F172" t="s">
        <v>14</v>
      </c>
      <c r="G172" s="4">
        <v>13405.390299999999</v>
      </c>
    </row>
    <row r="173" spans="1:7" x14ac:dyDescent="0.25">
      <c r="A173">
        <v>49</v>
      </c>
      <c r="B173" t="s">
        <v>11</v>
      </c>
      <c r="C173" t="s">
        <v>125</v>
      </c>
      <c r="D173">
        <v>0</v>
      </c>
      <c r="E173" t="s">
        <v>13</v>
      </c>
      <c r="F173" t="s">
        <v>10</v>
      </c>
      <c r="G173" s="4">
        <v>8116.68</v>
      </c>
    </row>
    <row r="174" spans="1:7" x14ac:dyDescent="0.25">
      <c r="A174">
        <v>18</v>
      </c>
      <c r="B174" t="s">
        <v>11</v>
      </c>
      <c r="C174" t="s">
        <v>127</v>
      </c>
      <c r="D174">
        <v>0</v>
      </c>
      <c r="E174" t="s">
        <v>13</v>
      </c>
      <c r="F174" t="s">
        <v>21</v>
      </c>
      <c r="G174" s="4">
        <v>1694.7963999999999</v>
      </c>
    </row>
    <row r="175" spans="1:7" x14ac:dyDescent="0.25">
      <c r="A175">
        <v>35</v>
      </c>
      <c r="B175" t="s">
        <v>7</v>
      </c>
      <c r="C175" t="s">
        <v>77</v>
      </c>
      <c r="D175">
        <v>1</v>
      </c>
      <c r="E175" t="s">
        <v>13</v>
      </c>
      <c r="F175" t="s">
        <v>10</v>
      </c>
      <c r="G175" s="4">
        <v>5246.0469999999996</v>
      </c>
    </row>
    <row r="176" spans="1:7" x14ac:dyDescent="0.25">
      <c r="A176">
        <v>24</v>
      </c>
      <c r="B176" t="s">
        <v>7</v>
      </c>
      <c r="C176" s="1">
        <v>33345</v>
      </c>
      <c r="D176">
        <v>0</v>
      </c>
      <c r="E176" t="s">
        <v>13</v>
      </c>
      <c r="F176" t="s">
        <v>15</v>
      </c>
      <c r="G176" s="4">
        <v>2855.4375500000001</v>
      </c>
    </row>
    <row r="177" spans="1:7" x14ac:dyDescent="0.25">
      <c r="A177">
        <v>63</v>
      </c>
      <c r="B177" t="s">
        <v>7</v>
      </c>
      <c r="C177" t="s">
        <v>128</v>
      </c>
      <c r="D177">
        <v>0</v>
      </c>
      <c r="E177" t="s">
        <v>9</v>
      </c>
      <c r="F177" t="s">
        <v>10</v>
      </c>
      <c r="G177" s="4">
        <v>48824.45</v>
      </c>
    </row>
    <row r="178" spans="1:7" x14ac:dyDescent="0.25">
      <c r="A178">
        <v>38</v>
      </c>
      <c r="B178" t="s">
        <v>11</v>
      </c>
      <c r="C178" s="1">
        <v>27835</v>
      </c>
      <c r="D178">
        <v>2</v>
      </c>
      <c r="E178" t="s">
        <v>13</v>
      </c>
      <c r="F178" t="s">
        <v>15</v>
      </c>
      <c r="G178" s="4">
        <v>6455.86265</v>
      </c>
    </row>
    <row r="179" spans="1:7" x14ac:dyDescent="0.25">
      <c r="A179">
        <v>54</v>
      </c>
      <c r="B179" t="s">
        <v>11</v>
      </c>
      <c r="C179" t="s">
        <v>130</v>
      </c>
      <c r="D179">
        <v>1</v>
      </c>
      <c r="E179" t="s">
        <v>13</v>
      </c>
      <c r="F179" t="s">
        <v>10</v>
      </c>
      <c r="G179" s="4">
        <v>10436.096</v>
      </c>
    </row>
    <row r="180" spans="1:7" x14ac:dyDescent="0.25">
      <c r="A180">
        <v>46</v>
      </c>
      <c r="B180" t="s">
        <v>7</v>
      </c>
      <c r="C180" t="s">
        <v>63</v>
      </c>
      <c r="D180">
        <v>2</v>
      </c>
      <c r="E180" t="s">
        <v>13</v>
      </c>
      <c r="F180" t="s">
        <v>10</v>
      </c>
      <c r="G180" s="4">
        <v>8823.2790000000005</v>
      </c>
    </row>
    <row r="181" spans="1:7" x14ac:dyDescent="0.25">
      <c r="A181">
        <v>41</v>
      </c>
      <c r="B181" t="s">
        <v>7</v>
      </c>
      <c r="C181" s="1">
        <v>33155</v>
      </c>
      <c r="D181">
        <v>3</v>
      </c>
      <c r="E181" t="s">
        <v>13</v>
      </c>
      <c r="F181" t="s">
        <v>21</v>
      </c>
      <c r="G181" s="4">
        <v>8538.28845</v>
      </c>
    </row>
    <row r="182" spans="1:7" x14ac:dyDescent="0.25">
      <c r="A182">
        <v>58</v>
      </c>
      <c r="B182" t="s">
        <v>11</v>
      </c>
      <c r="C182" s="1">
        <v>28595</v>
      </c>
      <c r="D182">
        <v>0</v>
      </c>
      <c r="E182" t="s">
        <v>13</v>
      </c>
      <c r="F182" t="s">
        <v>15</v>
      </c>
      <c r="G182" s="4">
        <v>11735.87905</v>
      </c>
    </row>
    <row r="183" spans="1:7" x14ac:dyDescent="0.25">
      <c r="A183">
        <v>18</v>
      </c>
      <c r="B183" t="s">
        <v>7</v>
      </c>
      <c r="C183" t="s">
        <v>84</v>
      </c>
      <c r="D183">
        <v>0</v>
      </c>
      <c r="E183" t="s">
        <v>13</v>
      </c>
      <c r="F183" t="s">
        <v>14</v>
      </c>
      <c r="G183" s="4">
        <v>1631.8212000000001</v>
      </c>
    </row>
    <row r="184" spans="1:7" x14ac:dyDescent="0.25">
      <c r="A184">
        <v>22</v>
      </c>
      <c r="B184" t="s">
        <v>11</v>
      </c>
      <c r="C184" t="s">
        <v>85</v>
      </c>
      <c r="D184">
        <v>3</v>
      </c>
      <c r="E184" t="s">
        <v>13</v>
      </c>
      <c r="F184" t="s">
        <v>21</v>
      </c>
      <c r="G184" s="4">
        <v>4005.4225000000001</v>
      </c>
    </row>
    <row r="185" spans="1:7" x14ac:dyDescent="0.25">
      <c r="A185">
        <v>44</v>
      </c>
      <c r="B185" t="s">
        <v>7</v>
      </c>
      <c r="C185" t="s">
        <v>131</v>
      </c>
      <c r="D185">
        <v>0</v>
      </c>
      <c r="E185" t="s">
        <v>13</v>
      </c>
      <c r="F185" t="s">
        <v>15</v>
      </c>
      <c r="G185" s="4">
        <v>7419.4778999999999</v>
      </c>
    </row>
    <row r="186" spans="1:7" x14ac:dyDescent="0.25">
      <c r="A186">
        <v>44</v>
      </c>
      <c r="B186" t="s">
        <v>11</v>
      </c>
      <c r="C186" t="s">
        <v>132</v>
      </c>
      <c r="D186">
        <v>2</v>
      </c>
      <c r="E186" t="s">
        <v>13</v>
      </c>
      <c r="F186" t="s">
        <v>14</v>
      </c>
      <c r="G186" s="4">
        <v>7731.4270999999999</v>
      </c>
    </row>
    <row r="187" spans="1:7" x14ac:dyDescent="0.25">
      <c r="A187">
        <v>36</v>
      </c>
      <c r="B187" t="s">
        <v>11</v>
      </c>
      <c r="C187" s="1">
        <v>41895</v>
      </c>
      <c r="D187">
        <v>3</v>
      </c>
      <c r="E187" t="s">
        <v>9</v>
      </c>
      <c r="F187" t="s">
        <v>21</v>
      </c>
      <c r="G187" s="4">
        <v>43753.337050000002</v>
      </c>
    </row>
    <row r="188" spans="1:7" x14ac:dyDescent="0.25">
      <c r="A188">
        <v>26</v>
      </c>
      <c r="B188" t="s">
        <v>7</v>
      </c>
      <c r="C188" t="s">
        <v>89</v>
      </c>
      <c r="D188">
        <v>2</v>
      </c>
      <c r="E188" t="s">
        <v>13</v>
      </c>
      <c r="F188" t="s">
        <v>14</v>
      </c>
      <c r="G188" s="4">
        <v>3981.9767999999999</v>
      </c>
    </row>
    <row r="189" spans="1:7" x14ac:dyDescent="0.25">
      <c r="A189">
        <v>30</v>
      </c>
      <c r="B189" t="s">
        <v>7</v>
      </c>
      <c r="C189" t="s">
        <v>133</v>
      </c>
      <c r="D189">
        <v>3</v>
      </c>
      <c r="E189" t="s">
        <v>13</v>
      </c>
      <c r="F189" t="s">
        <v>10</v>
      </c>
      <c r="G189" s="4">
        <v>5325.6509999999998</v>
      </c>
    </row>
    <row r="190" spans="1:7" x14ac:dyDescent="0.25">
      <c r="A190">
        <v>41</v>
      </c>
      <c r="B190" t="s">
        <v>7</v>
      </c>
      <c r="C190" t="s">
        <v>134</v>
      </c>
      <c r="D190">
        <v>1</v>
      </c>
      <c r="E190" t="s">
        <v>13</v>
      </c>
      <c r="F190" t="s">
        <v>10</v>
      </c>
      <c r="G190" s="4">
        <v>6775.9610000000002</v>
      </c>
    </row>
    <row r="191" spans="1:7" x14ac:dyDescent="0.25">
      <c r="A191">
        <v>29</v>
      </c>
      <c r="B191" t="s">
        <v>7</v>
      </c>
      <c r="C191" t="s">
        <v>135</v>
      </c>
      <c r="D191">
        <v>2</v>
      </c>
      <c r="E191" t="s">
        <v>13</v>
      </c>
      <c r="F191" t="s">
        <v>15</v>
      </c>
      <c r="G191" s="4">
        <v>4922.9159</v>
      </c>
    </row>
    <row r="192" spans="1:7" x14ac:dyDescent="0.25">
      <c r="A192">
        <v>61</v>
      </c>
      <c r="B192" t="s">
        <v>11</v>
      </c>
      <c r="C192" t="s">
        <v>136</v>
      </c>
      <c r="D192">
        <v>0</v>
      </c>
      <c r="E192" t="s">
        <v>13</v>
      </c>
      <c r="F192" t="s">
        <v>14</v>
      </c>
      <c r="G192" s="4">
        <v>12557.605299999999</v>
      </c>
    </row>
    <row r="193" spans="1:7" x14ac:dyDescent="0.25">
      <c r="A193">
        <v>36</v>
      </c>
      <c r="B193" t="s">
        <v>7</v>
      </c>
      <c r="C193" t="s">
        <v>137</v>
      </c>
      <c r="D193">
        <v>0</v>
      </c>
      <c r="E193" t="s">
        <v>13</v>
      </c>
      <c r="F193" t="s">
        <v>10</v>
      </c>
      <c r="G193" s="4">
        <v>4883.866</v>
      </c>
    </row>
    <row r="194" spans="1:7" x14ac:dyDescent="0.25">
      <c r="A194">
        <v>25</v>
      </c>
      <c r="B194" t="s">
        <v>11</v>
      </c>
      <c r="C194" t="s">
        <v>17</v>
      </c>
      <c r="D194">
        <v>0</v>
      </c>
      <c r="E194" t="s">
        <v>13</v>
      </c>
      <c r="F194" t="s">
        <v>14</v>
      </c>
      <c r="G194" s="4">
        <v>2137.6536000000001</v>
      </c>
    </row>
    <row r="195" spans="1:7" x14ac:dyDescent="0.25">
      <c r="A195">
        <v>56</v>
      </c>
      <c r="B195" t="s">
        <v>7</v>
      </c>
      <c r="C195" t="s">
        <v>45</v>
      </c>
      <c r="D195">
        <v>1</v>
      </c>
      <c r="E195" t="s">
        <v>13</v>
      </c>
      <c r="F195" t="s">
        <v>15</v>
      </c>
      <c r="G195" s="4">
        <v>12044.342000000001</v>
      </c>
    </row>
    <row r="196" spans="1:7" x14ac:dyDescent="0.25">
      <c r="A196">
        <v>18</v>
      </c>
      <c r="B196" t="s">
        <v>11</v>
      </c>
      <c r="C196" t="s">
        <v>55</v>
      </c>
      <c r="D196">
        <v>0</v>
      </c>
      <c r="E196" t="s">
        <v>13</v>
      </c>
      <c r="F196" t="s">
        <v>14</v>
      </c>
      <c r="G196" s="4">
        <v>1137.4697000000001</v>
      </c>
    </row>
    <row r="197" spans="1:7" x14ac:dyDescent="0.25">
      <c r="A197">
        <v>19</v>
      </c>
      <c r="B197" t="s">
        <v>11</v>
      </c>
      <c r="C197" t="s">
        <v>138</v>
      </c>
      <c r="D197">
        <v>0</v>
      </c>
      <c r="E197" t="s">
        <v>13</v>
      </c>
      <c r="F197" t="s">
        <v>15</v>
      </c>
      <c r="G197" s="4">
        <v>1639.5631000000001</v>
      </c>
    </row>
    <row r="198" spans="1:7" x14ac:dyDescent="0.25">
      <c r="A198">
        <v>39</v>
      </c>
      <c r="B198" t="s">
        <v>7</v>
      </c>
      <c r="C198" t="s">
        <v>139</v>
      </c>
      <c r="D198">
        <v>0</v>
      </c>
      <c r="E198" t="s">
        <v>13</v>
      </c>
      <c r="F198" t="s">
        <v>10</v>
      </c>
      <c r="G198" s="4">
        <v>5649.7150000000001</v>
      </c>
    </row>
    <row r="199" spans="1:7" x14ac:dyDescent="0.25">
      <c r="A199">
        <v>45</v>
      </c>
      <c r="B199" t="s">
        <v>7</v>
      </c>
      <c r="C199" t="s">
        <v>38</v>
      </c>
      <c r="D199">
        <v>2</v>
      </c>
      <c r="E199" t="s">
        <v>13</v>
      </c>
      <c r="F199" t="s">
        <v>14</v>
      </c>
      <c r="G199" s="4">
        <v>8516.8289999999997</v>
      </c>
    </row>
    <row r="200" spans="1:7" x14ac:dyDescent="0.25">
      <c r="A200">
        <v>51</v>
      </c>
      <c r="B200" t="s">
        <v>7</v>
      </c>
      <c r="C200" t="s">
        <v>140</v>
      </c>
      <c r="D200">
        <v>0</v>
      </c>
      <c r="E200" t="s">
        <v>13</v>
      </c>
      <c r="F200" t="s">
        <v>15</v>
      </c>
      <c r="G200" s="4">
        <v>9644.2525000000005</v>
      </c>
    </row>
    <row r="201" spans="1:7" x14ac:dyDescent="0.25">
      <c r="A201">
        <v>64</v>
      </c>
      <c r="B201" t="s">
        <v>7</v>
      </c>
      <c r="C201" t="s">
        <v>141</v>
      </c>
      <c r="D201">
        <v>0</v>
      </c>
      <c r="E201" t="s">
        <v>13</v>
      </c>
      <c r="F201" t="s">
        <v>21</v>
      </c>
      <c r="G201" s="4">
        <v>14901.5167</v>
      </c>
    </row>
    <row r="202" spans="1:7" x14ac:dyDescent="0.25">
      <c r="A202">
        <v>19</v>
      </c>
      <c r="B202" t="s">
        <v>7</v>
      </c>
      <c r="C202" t="s">
        <v>135</v>
      </c>
      <c r="D202">
        <v>0</v>
      </c>
      <c r="E202" t="s">
        <v>13</v>
      </c>
      <c r="F202" t="s">
        <v>15</v>
      </c>
      <c r="G202" s="4">
        <v>2130.6759000000002</v>
      </c>
    </row>
    <row r="203" spans="1:7" x14ac:dyDescent="0.25">
      <c r="A203">
        <v>48</v>
      </c>
      <c r="B203" t="s">
        <v>7</v>
      </c>
      <c r="C203" t="s">
        <v>142</v>
      </c>
      <c r="D203">
        <v>1</v>
      </c>
      <c r="E203" t="s">
        <v>13</v>
      </c>
      <c r="F203" t="s">
        <v>14</v>
      </c>
      <c r="G203" s="4">
        <v>8871.1517000000003</v>
      </c>
    </row>
    <row r="204" spans="1:7" x14ac:dyDescent="0.25">
      <c r="A204">
        <v>60</v>
      </c>
      <c r="B204" t="s">
        <v>7</v>
      </c>
      <c r="C204" s="1">
        <v>24035</v>
      </c>
      <c r="D204">
        <v>0</v>
      </c>
      <c r="E204" t="s">
        <v>13</v>
      </c>
      <c r="F204" t="s">
        <v>15</v>
      </c>
      <c r="G204" s="4">
        <v>13012.20865</v>
      </c>
    </row>
    <row r="205" spans="1:7" x14ac:dyDescent="0.25">
      <c r="A205">
        <v>27</v>
      </c>
      <c r="B205" t="s">
        <v>7</v>
      </c>
      <c r="C205" t="s">
        <v>143</v>
      </c>
      <c r="D205">
        <v>0</v>
      </c>
      <c r="E205" t="s">
        <v>9</v>
      </c>
      <c r="F205" t="s">
        <v>14</v>
      </c>
      <c r="G205" s="4">
        <v>37133.898200000003</v>
      </c>
    </row>
    <row r="206" spans="1:7" x14ac:dyDescent="0.25">
      <c r="A206">
        <v>46</v>
      </c>
      <c r="B206" t="s">
        <v>11</v>
      </c>
      <c r="C206" t="s">
        <v>144</v>
      </c>
      <c r="D206">
        <v>0</v>
      </c>
      <c r="E206" t="s">
        <v>13</v>
      </c>
      <c r="F206" t="s">
        <v>10</v>
      </c>
      <c r="G206" s="4">
        <v>7147.1049999999996</v>
      </c>
    </row>
    <row r="207" spans="1:7" x14ac:dyDescent="0.25">
      <c r="A207">
        <v>28</v>
      </c>
      <c r="B207" t="s">
        <v>7</v>
      </c>
      <c r="C207" t="s">
        <v>16</v>
      </c>
      <c r="D207">
        <v>1</v>
      </c>
      <c r="E207" t="s">
        <v>13</v>
      </c>
      <c r="F207" t="s">
        <v>21</v>
      </c>
      <c r="G207" s="4">
        <v>4337.7352000000001</v>
      </c>
    </row>
    <row r="208" spans="1:7" x14ac:dyDescent="0.25">
      <c r="A208">
        <v>59</v>
      </c>
      <c r="B208" t="s">
        <v>11</v>
      </c>
      <c r="C208" t="s">
        <v>145</v>
      </c>
      <c r="D208">
        <v>0</v>
      </c>
      <c r="E208" t="s">
        <v>13</v>
      </c>
      <c r="F208" t="s">
        <v>14</v>
      </c>
      <c r="G208" s="4">
        <v>11743.299000000001</v>
      </c>
    </row>
    <row r="209" spans="1:7" x14ac:dyDescent="0.25">
      <c r="A209">
        <v>35</v>
      </c>
      <c r="B209" t="s">
        <v>11</v>
      </c>
      <c r="C209" t="s">
        <v>19</v>
      </c>
      <c r="D209">
        <v>2</v>
      </c>
      <c r="E209" t="s">
        <v>9</v>
      </c>
      <c r="F209" t="s">
        <v>21</v>
      </c>
      <c r="G209" s="4">
        <v>20984.0936</v>
      </c>
    </row>
    <row r="210" spans="1:7" x14ac:dyDescent="0.25">
      <c r="A210">
        <v>63</v>
      </c>
      <c r="B210" t="s">
        <v>7</v>
      </c>
      <c r="C210" t="s">
        <v>146</v>
      </c>
      <c r="D210">
        <v>0</v>
      </c>
      <c r="E210" t="s">
        <v>13</v>
      </c>
      <c r="F210" t="s">
        <v>10</v>
      </c>
      <c r="G210" s="4">
        <v>13880.949000000001</v>
      </c>
    </row>
    <row r="211" spans="1:7" x14ac:dyDescent="0.25">
      <c r="A211">
        <v>40</v>
      </c>
      <c r="B211" t="s">
        <v>11</v>
      </c>
      <c r="C211" t="s">
        <v>76</v>
      </c>
      <c r="D211">
        <v>1</v>
      </c>
      <c r="E211" t="s">
        <v>13</v>
      </c>
      <c r="F211" t="s">
        <v>21</v>
      </c>
      <c r="G211" s="4">
        <v>6610.1097</v>
      </c>
    </row>
    <row r="212" spans="1:7" x14ac:dyDescent="0.25">
      <c r="A212">
        <v>20</v>
      </c>
      <c r="B212" t="s">
        <v>11</v>
      </c>
      <c r="C212">
        <v>33</v>
      </c>
      <c r="D212">
        <v>1</v>
      </c>
      <c r="E212" t="s">
        <v>13</v>
      </c>
      <c r="F212" t="s">
        <v>10</v>
      </c>
      <c r="G212" s="4">
        <v>1980.07</v>
      </c>
    </row>
    <row r="213" spans="1:7" x14ac:dyDescent="0.25">
      <c r="A213">
        <v>40</v>
      </c>
      <c r="B213" t="s">
        <v>11</v>
      </c>
      <c r="C213" s="1">
        <v>30875</v>
      </c>
      <c r="D213">
        <v>4</v>
      </c>
      <c r="E213" t="s">
        <v>13</v>
      </c>
      <c r="F213" t="s">
        <v>15</v>
      </c>
      <c r="G213" s="4">
        <v>8162.7162500000004</v>
      </c>
    </row>
    <row r="214" spans="1:7" x14ac:dyDescent="0.25">
      <c r="A214">
        <v>24</v>
      </c>
      <c r="B214" t="s">
        <v>11</v>
      </c>
      <c r="C214" t="s">
        <v>68</v>
      </c>
      <c r="D214">
        <v>2</v>
      </c>
      <c r="E214" t="s">
        <v>13</v>
      </c>
      <c r="F214" t="s">
        <v>15</v>
      </c>
      <c r="G214" s="4">
        <v>3537.703</v>
      </c>
    </row>
    <row r="215" spans="1:7" x14ac:dyDescent="0.25">
      <c r="A215">
        <v>34</v>
      </c>
      <c r="B215" t="s">
        <v>7</v>
      </c>
      <c r="C215" t="s">
        <v>148</v>
      </c>
      <c r="D215">
        <v>1</v>
      </c>
      <c r="E215" t="s">
        <v>13</v>
      </c>
      <c r="F215" t="s">
        <v>14</v>
      </c>
      <c r="G215" s="4">
        <v>5002.7826999999997</v>
      </c>
    </row>
    <row r="216" spans="1:7" x14ac:dyDescent="0.25">
      <c r="A216">
        <v>45</v>
      </c>
      <c r="B216" t="s">
        <v>7</v>
      </c>
      <c r="C216" t="s">
        <v>133</v>
      </c>
      <c r="D216">
        <v>2</v>
      </c>
      <c r="E216" t="s">
        <v>13</v>
      </c>
      <c r="F216" t="s">
        <v>10</v>
      </c>
      <c r="G216" s="4">
        <v>8520.0259999999998</v>
      </c>
    </row>
    <row r="217" spans="1:7" x14ac:dyDescent="0.25">
      <c r="A217">
        <v>41</v>
      </c>
      <c r="B217" t="s">
        <v>7</v>
      </c>
      <c r="C217" t="s">
        <v>99</v>
      </c>
      <c r="D217">
        <v>2</v>
      </c>
      <c r="E217" t="s">
        <v>13</v>
      </c>
      <c r="F217" t="s">
        <v>10</v>
      </c>
      <c r="G217" s="4">
        <v>7371.7719999999999</v>
      </c>
    </row>
    <row r="218" spans="1:7" x14ac:dyDescent="0.25">
      <c r="A218">
        <v>53</v>
      </c>
      <c r="B218" t="s">
        <v>7</v>
      </c>
      <c r="C218" t="s">
        <v>45</v>
      </c>
      <c r="D218">
        <v>0</v>
      </c>
      <c r="E218" t="s">
        <v>13</v>
      </c>
      <c r="F218" t="s">
        <v>15</v>
      </c>
      <c r="G218" s="4">
        <v>10355.641</v>
      </c>
    </row>
    <row r="219" spans="1:7" x14ac:dyDescent="0.25">
      <c r="A219">
        <v>27</v>
      </c>
      <c r="B219" t="s">
        <v>11</v>
      </c>
      <c r="C219" t="s">
        <v>149</v>
      </c>
      <c r="D219">
        <v>0</v>
      </c>
      <c r="E219" t="s">
        <v>13</v>
      </c>
      <c r="F219" t="s">
        <v>14</v>
      </c>
      <c r="G219" s="4">
        <v>2483.7359999999999</v>
      </c>
    </row>
    <row r="220" spans="1:7" x14ac:dyDescent="0.25">
      <c r="A220">
        <v>26</v>
      </c>
      <c r="B220" t="s">
        <v>7</v>
      </c>
      <c r="C220" t="s">
        <v>89</v>
      </c>
      <c r="D220">
        <v>1</v>
      </c>
      <c r="E220" t="s">
        <v>13</v>
      </c>
      <c r="F220" t="s">
        <v>14</v>
      </c>
      <c r="G220" s="4">
        <v>3392.9767999999999</v>
      </c>
    </row>
    <row r="221" spans="1:7" x14ac:dyDescent="0.25">
      <c r="A221">
        <v>24</v>
      </c>
      <c r="B221" t="s">
        <v>7</v>
      </c>
      <c r="C221" t="s">
        <v>150</v>
      </c>
      <c r="D221">
        <v>0</v>
      </c>
      <c r="E221" t="s">
        <v>13</v>
      </c>
      <c r="F221" t="s">
        <v>14</v>
      </c>
      <c r="G221" s="4">
        <v>25081.76784</v>
      </c>
    </row>
    <row r="222" spans="1:7" x14ac:dyDescent="0.25">
      <c r="A222">
        <v>34</v>
      </c>
      <c r="B222" t="s">
        <v>7</v>
      </c>
      <c r="C222" t="s">
        <v>151</v>
      </c>
      <c r="D222">
        <v>1</v>
      </c>
      <c r="E222" t="s">
        <v>13</v>
      </c>
      <c r="F222" t="s">
        <v>10</v>
      </c>
      <c r="G222" s="4">
        <v>5012.4709999999995</v>
      </c>
    </row>
    <row r="223" spans="1:7" x14ac:dyDescent="0.25">
      <c r="A223">
        <v>53</v>
      </c>
      <c r="B223" t="s">
        <v>7</v>
      </c>
      <c r="C223" t="s">
        <v>152</v>
      </c>
      <c r="D223">
        <v>0</v>
      </c>
      <c r="E223" t="s">
        <v>13</v>
      </c>
      <c r="F223" t="s">
        <v>21</v>
      </c>
      <c r="G223" s="4">
        <v>10564.8845</v>
      </c>
    </row>
    <row r="224" spans="1:7" x14ac:dyDescent="0.25">
      <c r="A224">
        <v>32</v>
      </c>
      <c r="B224" t="s">
        <v>11</v>
      </c>
      <c r="C224" t="s">
        <v>48</v>
      </c>
      <c r="D224">
        <v>3</v>
      </c>
      <c r="E224" t="s">
        <v>13</v>
      </c>
      <c r="F224" t="s">
        <v>10</v>
      </c>
      <c r="G224" s="4">
        <v>5253.5240000000003</v>
      </c>
    </row>
    <row r="225" spans="1:7" x14ac:dyDescent="0.25">
      <c r="A225">
        <v>19</v>
      </c>
      <c r="B225" t="s">
        <v>11</v>
      </c>
      <c r="C225" t="s">
        <v>77</v>
      </c>
      <c r="D225">
        <v>0</v>
      </c>
      <c r="E225" t="s">
        <v>9</v>
      </c>
      <c r="F225" t="s">
        <v>10</v>
      </c>
      <c r="G225" s="4">
        <v>34779.614999999998</v>
      </c>
    </row>
    <row r="226" spans="1:7" x14ac:dyDescent="0.25">
      <c r="A226">
        <v>42</v>
      </c>
      <c r="B226" t="s">
        <v>11</v>
      </c>
      <c r="C226" t="s">
        <v>153</v>
      </c>
      <c r="D226">
        <v>0</v>
      </c>
      <c r="E226" t="s">
        <v>9</v>
      </c>
      <c r="F226" t="s">
        <v>14</v>
      </c>
      <c r="G226" s="4">
        <v>19515.5416</v>
      </c>
    </row>
    <row r="227" spans="1:7" x14ac:dyDescent="0.25">
      <c r="A227">
        <v>55</v>
      </c>
      <c r="B227" t="s">
        <v>11</v>
      </c>
      <c r="C227" t="s">
        <v>154</v>
      </c>
      <c r="D227">
        <v>3</v>
      </c>
      <c r="E227" t="s">
        <v>13</v>
      </c>
      <c r="F227" t="s">
        <v>14</v>
      </c>
      <c r="G227" s="4">
        <v>11987.1682</v>
      </c>
    </row>
    <row r="228" spans="1:7" x14ac:dyDescent="0.25">
      <c r="A228">
        <v>28</v>
      </c>
      <c r="B228" t="s">
        <v>11</v>
      </c>
      <c r="C228" t="s">
        <v>155</v>
      </c>
      <c r="D228">
        <v>0</v>
      </c>
      <c r="E228" t="s">
        <v>13</v>
      </c>
      <c r="F228" t="s">
        <v>14</v>
      </c>
      <c r="G228" s="4">
        <v>2689.4953999999998</v>
      </c>
    </row>
    <row r="229" spans="1:7" x14ac:dyDescent="0.25">
      <c r="A229">
        <v>58</v>
      </c>
      <c r="B229" t="s">
        <v>7</v>
      </c>
      <c r="C229" t="s">
        <v>156</v>
      </c>
      <c r="D229">
        <v>0</v>
      </c>
      <c r="E229" t="s">
        <v>13</v>
      </c>
      <c r="F229" t="s">
        <v>14</v>
      </c>
      <c r="G229" s="4">
        <v>24227.337240000001</v>
      </c>
    </row>
    <row r="230" spans="1:7" x14ac:dyDescent="0.25">
      <c r="A230">
        <v>41</v>
      </c>
      <c r="B230" t="s">
        <v>7</v>
      </c>
      <c r="C230" s="1">
        <v>31635</v>
      </c>
      <c r="D230">
        <v>1</v>
      </c>
      <c r="E230" t="s">
        <v>13</v>
      </c>
      <c r="F230" t="s">
        <v>21</v>
      </c>
      <c r="G230" s="4">
        <v>7358.1756500000001</v>
      </c>
    </row>
    <row r="231" spans="1:7" x14ac:dyDescent="0.25">
      <c r="A231">
        <v>47</v>
      </c>
      <c r="B231" t="s">
        <v>11</v>
      </c>
      <c r="C231" t="s">
        <v>88</v>
      </c>
      <c r="D231">
        <v>2</v>
      </c>
      <c r="E231" t="s">
        <v>13</v>
      </c>
      <c r="F231" t="s">
        <v>21</v>
      </c>
      <c r="G231" s="4">
        <v>9225.2564000000002</v>
      </c>
    </row>
    <row r="232" spans="1:7" x14ac:dyDescent="0.25">
      <c r="A232">
        <v>42</v>
      </c>
      <c r="B232" t="s">
        <v>7</v>
      </c>
      <c r="C232" s="1">
        <v>36195</v>
      </c>
      <c r="D232">
        <v>1</v>
      </c>
      <c r="E232" t="s">
        <v>13</v>
      </c>
      <c r="F232" t="s">
        <v>15</v>
      </c>
      <c r="G232" s="4">
        <v>7443.6430499999997</v>
      </c>
    </row>
    <row r="233" spans="1:7" x14ac:dyDescent="0.25">
      <c r="A233">
        <v>59</v>
      </c>
      <c r="B233" t="s">
        <v>7</v>
      </c>
      <c r="C233" t="s">
        <v>118</v>
      </c>
      <c r="D233">
        <v>3</v>
      </c>
      <c r="E233" t="s">
        <v>13</v>
      </c>
      <c r="F233" t="s">
        <v>14</v>
      </c>
      <c r="G233" s="4">
        <v>14001.286700000001</v>
      </c>
    </row>
    <row r="234" spans="1:7" x14ac:dyDescent="0.25">
      <c r="A234">
        <v>19</v>
      </c>
      <c r="B234" t="s">
        <v>7</v>
      </c>
      <c r="C234" t="s">
        <v>157</v>
      </c>
      <c r="D234">
        <v>0</v>
      </c>
      <c r="E234" t="s">
        <v>13</v>
      </c>
      <c r="F234" t="s">
        <v>10</v>
      </c>
      <c r="G234" s="4">
        <v>1727.7850000000001</v>
      </c>
    </row>
    <row r="235" spans="1:7" x14ac:dyDescent="0.25">
      <c r="A235">
        <v>59</v>
      </c>
      <c r="B235" t="s">
        <v>11</v>
      </c>
      <c r="C235" t="s">
        <v>90</v>
      </c>
      <c r="D235">
        <v>1</v>
      </c>
      <c r="E235" t="s">
        <v>13</v>
      </c>
      <c r="F235" t="s">
        <v>10</v>
      </c>
      <c r="G235" s="4">
        <v>12333.828</v>
      </c>
    </row>
    <row r="236" spans="1:7" x14ac:dyDescent="0.25">
      <c r="A236">
        <v>39</v>
      </c>
      <c r="B236" t="s">
        <v>11</v>
      </c>
      <c r="C236" t="s">
        <v>158</v>
      </c>
      <c r="D236">
        <v>2</v>
      </c>
      <c r="E236" t="s">
        <v>13</v>
      </c>
      <c r="F236" t="s">
        <v>15</v>
      </c>
      <c r="G236" s="4">
        <v>6710.1918999999998</v>
      </c>
    </row>
    <row r="237" spans="1:7" x14ac:dyDescent="0.25">
      <c r="A237">
        <v>40</v>
      </c>
      <c r="B237" t="s">
        <v>7</v>
      </c>
      <c r="C237" t="s">
        <v>159</v>
      </c>
      <c r="D237">
        <v>2</v>
      </c>
      <c r="E237" t="s">
        <v>9</v>
      </c>
      <c r="F237" t="s">
        <v>14</v>
      </c>
      <c r="G237" s="4">
        <v>19444.265800000001</v>
      </c>
    </row>
    <row r="238" spans="1:7" x14ac:dyDescent="0.25">
      <c r="A238">
        <v>18</v>
      </c>
      <c r="B238" t="s">
        <v>7</v>
      </c>
      <c r="C238" t="s">
        <v>148</v>
      </c>
      <c r="D238">
        <v>0</v>
      </c>
      <c r="E238" t="s">
        <v>13</v>
      </c>
      <c r="F238" t="s">
        <v>14</v>
      </c>
      <c r="G238" s="4">
        <v>1615.7666999999999</v>
      </c>
    </row>
    <row r="239" spans="1:7" x14ac:dyDescent="0.25">
      <c r="A239">
        <v>31</v>
      </c>
      <c r="B239" t="s">
        <v>11</v>
      </c>
      <c r="C239" t="s">
        <v>160</v>
      </c>
      <c r="D239">
        <v>2</v>
      </c>
      <c r="E239" t="s">
        <v>13</v>
      </c>
      <c r="F239" t="s">
        <v>14</v>
      </c>
      <c r="G239" s="4">
        <v>4463.2051000000001</v>
      </c>
    </row>
    <row r="240" spans="1:7" x14ac:dyDescent="0.25">
      <c r="A240">
        <v>19</v>
      </c>
      <c r="B240" t="s">
        <v>11</v>
      </c>
      <c r="C240" t="s">
        <v>161</v>
      </c>
      <c r="D240">
        <v>0</v>
      </c>
      <c r="E240" t="s">
        <v>9</v>
      </c>
      <c r="F240" t="s">
        <v>15</v>
      </c>
      <c r="G240" s="4">
        <v>17352.6803</v>
      </c>
    </row>
    <row r="241" spans="1:7" x14ac:dyDescent="0.25">
      <c r="A241">
        <v>44</v>
      </c>
      <c r="B241" t="s">
        <v>11</v>
      </c>
      <c r="C241" t="s">
        <v>155</v>
      </c>
      <c r="D241">
        <v>1</v>
      </c>
      <c r="E241" t="s">
        <v>13</v>
      </c>
      <c r="F241" t="s">
        <v>14</v>
      </c>
      <c r="G241" s="4">
        <v>7152.6714000000002</v>
      </c>
    </row>
    <row r="242" spans="1:7" x14ac:dyDescent="0.25">
      <c r="A242">
        <v>23</v>
      </c>
      <c r="B242" t="s">
        <v>7</v>
      </c>
      <c r="C242" t="s">
        <v>43</v>
      </c>
      <c r="D242">
        <v>2</v>
      </c>
      <c r="E242" t="s">
        <v>9</v>
      </c>
      <c r="F242" t="s">
        <v>21</v>
      </c>
      <c r="G242" s="4">
        <v>38511.628299999997</v>
      </c>
    </row>
    <row r="243" spans="1:7" x14ac:dyDescent="0.25">
      <c r="A243">
        <v>33</v>
      </c>
      <c r="B243" t="s">
        <v>7</v>
      </c>
      <c r="C243" s="1">
        <v>22135</v>
      </c>
      <c r="D243">
        <v>1</v>
      </c>
      <c r="E243" t="s">
        <v>13</v>
      </c>
      <c r="F243" t="s">
        <v>21</v>
      </c>
      <c r="G243" s="4">
        <v>5354.0746499999996</v>
      </c>
    </row>
    <row r="244" spans="1:7" x14ac:dyDescent="0.25">
      <c r="A244">
        <v>55</v>
      </c>
      <c r="B244" t="s">
        <v>7</v>
      </c>
      <c r="C244" t="s">
        <v>162</v>
      </c>
      <c r="D244">
        <v>1</v>
      </c>
      <c r="E244" t="s">
        <v>13</v>
      </c>
      <c r="F244" t="s">
        <v>10</v>
      </c>
      <c r="G244" s="4">
        <v>35160.134570000002</v>
      </c>
    </row>
    <row r="245" spans="1:7" x14ac:dyDescent="0.25">
      <c r="A245">
        <v>40</v>
      </c>
      <c r="B245" t="s">
        <v>11</v>
      </c>
      <c r="C245" t="s">
        <v>31</v>
      </c>
      <c r="D245">
        <v>3</v>
      </c>
      <c r="E245" t="s">
        <v>13</v>
      </c>
      <c r="F245" t="s">
        <v>10</v>
      </c>
      <c r="G245" s="4">
        <v>7196.8670000000002</v>
      </c>
    </row>
    <row r="246" spans="1:7" x14ac:dyDescent="0.25">
      <c r="A246">
        <v>63</v>
      </c>
      <c r="B246" t="s">
        <v>7</v>
      </c>
      <c r="C246" t="s">
        <v>19</v>
      </c>
      <c r="D246">
        <v>0</v>
      </c>
      <c r="E246" t="s">
        <v>9</v>
      </c>
      <c r="F246" t="s">
        <v>21</v>
      </c>
      <c r="G246" s="4">
        <v>29523.1656</v>
      </c>
    </row>
    <row r="247" spans="1:7" x14ac:dyDescent="0.25">
      <c r="A247">
        <v>54</v>
      </c>
      <c r="B247" t="s">
        <v>11</v>
      </c>
      <c r="C247" t="s">
        <v>163</v>
      </c>
      <c r="D247">
        <v>0</v>
      </c>
      <c r="E247" t="s">
        <v>13</v>
      </c>
      <c r="F247" t="s">
        <v>15</v>
      </c>
      <c r="G247" s="4">
        <v>24476.478510000001</v>
      </c>
    </row>
    <row r="248" spans="1:7" x14ac:dyDescent="0.25">
      <c r="A248">
        <v>60</v>
      </c>
      <c r="B248" t="s">
        <v>7</v>
      </c>
      <c r="C248" t="s">
        <v>155</v>
      </c>
      <c r="D248">
        <v>0</v>
      </c>
      <c r="E248" t="s">
        <v>13</v>
      </c>
      <c r="F248" t="s">
        <v>14</v>
      </c>
      <c r="G248" s="4">
        <v>12648.7034</v>
      </c>
    </row>
    <row r="249" spans="1:7" x14ac:dyDescent="0.25">
      <c r="A249">
        <v>24</v>
      </c>
      <c r="B249" t="s">
        <v>11</v>
      </c>
      <c r="C249" t="s">
        <v>164</v>
      </c>
      <c r="D249">
        <v>0</v>
      </c>
      <c r="E249" t="s">
        <v>13</v>
      </c>
      <c r="F249" t="s">
        <v>14</v>
      </c>
      <c r="G249" s="4">
        <v>1986.9333999999999</v>
      </c>
    </row>
    <row r="250" spans="1:7" x14ac:dyDescent="0.25">
      <c r="A250">
        <v>19</v>
      </c>
      <c r="B250" t="s">
        <v>11</v>
      </c>
      <c r="C250" t="s">
        <v>165</v>
      </c>
      <c r="D250">
        <v>1</v>
      </c>
      <c r="E250" t="s">
        <v>13</v>
      </c>
      <c r="F250" t="s">
        <v>10</v>
      </c>
      <c r="G250" s="4">
        <v>1832.0940000000001</v>
      </c>
    </row>
    <row r="251" spans="1:7" x14ac:dyDescent="0.25">
      <c r="A251">
        <v>29</v>
      </c>
      <c r="B251" t="s">
        <v>11</v>
      </c>
      <c r="C251" s="1">
        <v>28975</v>
      </c>
      <c r="D251">
        <v>1</v>
      </c>
      <c r="E251" t="s">
        <v>13</v>
      </c>
      <c r="F251" t="s">
        <v>21</v>
      </c>
      <c r="G251" s="4">
        <v>4040.55825</v>
      </c>
    </row>
    <row r="252" spans="1:7" x14ac:dyDescent="0.25">
      <c r="A252">
        <v>18</v>
      </c>
      <c r="B252" t="s">
        <v>11</v>
      </c>
      <c r="C252" t="s">
        <v>166</v>
      </c>
      <c r="D252">
        <v>2</v>
      </c>
      <c r="E252" t="s">
        <v>9</v>
      </c>
      <c r="F252" t="s">
        <v>21</v>
      </c>
      <c r="G252" s="4">
        <v>12829.455099999999</v>
      </c>
    </row>
    <row r="253" spans="1:7" x14ac:dyDescent="0.25">
      <c r="A253">
        <v>63</v>
      </c>
      <c r="B253" t="s">
        <v>7</v>
      </c>
      <c r="C253" t="s">
        <v>134</v>
      </c>
      <c r="D253">
        <v>2</v>
      </c>
      <c r="E253" t="s">
        <v>9</v>
      </c>
      <c r="F253" t="s">
        <v>10</v>
      </c>
      <c r="G253" s="4">
        <v>47305.305</v>
      </c>
    </row>
    <row r="254" spans="1:7" x14ac:dyDescent="0.25">
      <c r="A254">
        <v>54</v>
      </c>
      <c r="B254" t="s">
        <v>11</v>
      </c>
      <c r="C254" t="s">
        <v>167</v>
      </c>
      <c r="D254">
        <v>2</v>
      </c>
      <c r="E254" t="s">
        <v>9</v>
      </c>
      <c r="F254" t="s">
        <v>14</v>
      </c>
      <c r="G254" s="4">
        <v>44260.749900000003</v>
      </c>
    </row>
    <row r="255" spans="1:7" x14ac:dyDescent="0.25">
      <c r="A255">
        <v>27</v>
      </c>
      <c r="B255" t="s">
        <v>11</v>
      </c>
      <c r="C255" t="s">
        <v>125</v>
      </c>
      <c r="D255">
        <v>3</v>
      </c>
      <c r="E255" t="s">
        <v>13</v>
      </c>
      <c r="F255" t="s">
        <v>10</v>
      </c>
      <c r="G255" s="4">
        <v>4260.7439999999997</v>
      </c>
    </row>
    <row r="256" spans="1:7" x14ac:dyDescent="0.25">
      <c r="A256">
        <v>50</v>
      </c>
      <c r="B256" t="s">
        <v>11</v>
      </c>
      <c r="C256" s="1">
        <v>31825</v>
      </c>
      <c r="D256">
        <v>0</v>
      </c>
      <c r="E256" t="s">
        <v>9</v>
      </c>
      <c r="F256" t="s">
        <v>21</v>
      </c>
      <c r="G256" s="4">
        <v>41097.161749999999</v>
      </c>
    </row>
    <row r="257" spans="1:7" x14ac:dyDescent="0.25">
      <c r="A257">
        <v>55</v>
      </c>
      <c r="B257" t="s">
        <v>7</v>
      </c>
      <c r="C257" s="1">
        <v>25365</v>
      </c>
      <c r="D257">
        <v>3</v>
      </c>
      <c r="E257" t="s">
        <v>13</v>
      </c>
      <c r="F257" t="s">
        <v>21</v>
      </c>
      <c r="G257" s="4">
        <v>13047.332350000001</v>
      </c>
    </row>
    <row r="258" spans="1:7" x14ac:dyDescent="0.25">
      <c r="A258">
        <v>56</v>
      </c>
      <c r="B258" t="s">
        <v>11</v>
      </c>
      <c r="C258" t="s">
        <v>54</v>
      </c>
      <c r="D258">
        <v>0</v>
      </c>
      <c r="E258" t="s">
        <v>9</v>
      </c>
      <c r="F258" t="s">
        <v>15</v>
      </c>
      <c r="G258" s="4">
        <v>43921.183700000001</v>
      </c>
    </row>
    <row r="259" spans="1:7" x14ac:dyDescent="0.25">
      <c r="A259">
        <v>38</v>
      </c>
      <c r="B259" t="s">
        <v>7</v>
      </c>
      <c r="C259" t="s">
        <v>168</v>
      </c>
      <c r="D259">
        <v>0</v>
      </c>
      <c r="E259" t="s">
        <v>13</v>
      </c>
      <c r="F259" t="s">
        <v>14</v>
      </c>
      <c r="G259" s="4">
        <v>5400.9804999999997</v>
      </c>
    </row>
    <row r="260" spans="1:7" x14ac:dyDescent="0.25">
      <c r="A260">
        <v>51</v>
      </c>
      <c r="B260" t="s">
        <v>11</v>
      </c>
      <c r="C260" s="1">
        <v>24415</v>
      </c>
      <c r="D260">
        <v>4</v>
      </c>
      <c r="E260" t="s">
        <v>13</v>
      </c>
      <c r="F260" t="s">
        <v>15</v>
      </c>
      <c r="G260" s="4">
        <v>11520.099850000001</v>
      </c>
    </row>
    <row r="261" spans="1:7" x14ac:dyDescent="0.25">
      <c r="A261">
        <v>19</v>
      </c>
      <c r="B261" t="s">
        <v>11</v>
      </c>
      <c r="C261" t="s">
        <v>34</v>
      </c>
      <c r="D261">
        <v>0</v>
      </c>
      <c r="E261" t="s">
        <v>9</v>
      </c>
      <c r="F261" t="s">
        <v>15</v>
      </c>
      <c r="G261" s="4">
        <v>33750.291799999999</v>
      </c>
    </row>
    <row r="262" spans="1:7" x14ac:dyDescent="0.25">
      <c r="A262">
        <v>58</v>
      </c>
      <c r="B262" t="s">
        <v>7</v>
      </c>
      <c r="C262" t="s">
        <v>169</v>
      </c>
      <c r="D262">
        <v>0</v>
      </c>
      <c r="E262" t="s">
        <v>13</v>
      </c>
      <c r="F262" t="s">
        <v>10</v>
      </c>
      <c r="G262" s="4">
        <v>11837.16</v>
      </c>
    </row>
    <row r="263" spans="1:7" x14ac:dyDescent="0.25">
      <c r="A263">
        <v>20</v>
      </c>
      <c r="B263" t="s">
        <v>7</v>
      </c>
      <c r="C263" t="s">
        <v>171</v>
      </c>
      <c r="D263">
        <v>1</v>
      </c>
      <c r="E263" t="s">
        <v>9</v>
      </c>
      <c r="F263" t="s">
        <v>14</v>
      </c>
      <c r="G263" s="4">
        <v>17085.267599999999</v>
      </c>
    </row>
    <row r="264" spans="1:7" x14ac:dyDescent="0.25">
      <c r="A264">
        <v>52</v>
      </c>
      <c r="B264" t="s">
        <v>11</v>
      </c>
      <c r="C264" t="s">
        <v>172</v>
      </c>
      <c r="D264">
        <v>3</v>
      </c>
      <c r="E264" t="s">
        <v>9</v>
      </c>
      <c r="F264" t="s">
        <v>21</v>
      </c>
      <c r="G264" s="4">
        <v>24869.836800000001</v>
      </c>
    </row>
    <row r="265" spans="1:7" x14ac:dyDescent="0.25">
      <c r="A265">
        <v>19</v>
      </c>
      <c r="B265" t="s">
        <v>11</v>
      </c>
      <c r="C265" s="1">
        <v>36955</v>
      </c>
      <c r="D265">
        <v>0</v>
      </c>
      <c r="E265" t="s">
        <v>9</v>
      </c>
      <c r="F265" t="s">
        <v>15</v>
      </c>
      <c r="G265" s="4">
        <v>36219.405449999998</v>
      </c>
    </row>
    <row r="266" spans="1:7" x14ac:dyDescent="0.25">
      <c r="A266">
        <v>53</v>
      </c>
      <c r="B266" t="s">
        <v>7</v>
      </c>
      <c r="C266" t="s">
        <v>155</v>
      </c>
      <c r="D266">
        <v>3</v>
      </c>
      <c r="E266" t="s">
        <v>13</v>
      </c>
      <c r="F266" t="s">
        <v>14</v>
      </c>
      <c r="G266" s="4">
        <v>20462.997660000001</v>
      </c>
    </row>
    <row r="267" spans="1:7" x14ac:dyDescent="0.25">
      <c r="A267">
        <v>46</v>
      </c>
      <c r="B267" t="s">
        <v>11</v>
      </c>
      <c r="C267" t="s">
        <v>173</v>
      </c>
      <c r="D267">
        <v>3</v>
      </c>
      <c r="E267" t="s">
        <v>9</v>
      </c>
      <c r="F267" t="s">
        <v>14</v>
      </c>
      <c r="G267" s="4">
        <v>46151.124499999998</v>
      </c>
    </row>
    <row r="268" spans="1:7" x14ac:dyDescent="0.25">
      <c r="A268">
        <v>40</v>
      </c>
      <c r="B268" t="s">
        <v>11</v>
      </c>
      <c r="C268" t="s">
        <v>174</v>
      </c>
      <c r="D268">
        <v>1</v>
      </c>
      <c r="E268" t="s">
        <v>9</v>
      </c>
      <c r="F268" t="s">
        <v>14</v>
      </c>
      <c r="G268" s="4">
        <v>17179.522000000001</v>
      </c>
    </row>
    <row r="269" spans="1:7" x14ac:dyDescent="0.25">
      <c r="A269">
        <v>59</v>
      </c>
      <c r="B269" t="s">
        <v>7</v>
      </c>
      <c r="C269" s="1">
        <v>32395</v>
      </c>
      <c r="D269">
        <v>3</v>
      </c>
      <c r="E269" t="s">
        <v>13</v>
      </c>
      <c r="F269" t="s">
        <v>21</v>
      </c>
      <c r="G269" s="4">
        <v>14590.63205</v>
      </c>
    </row>
    <row r="270" spans="1:7" x14ac:dyDescent="0.25">
      <c r="A270">
        <v>45</v>
      </c>
      <c r="B270" t="s">
        <v>11</v>
      </c>
      <c r="C270" t="s">
        <v>175</v>
      </c>
      <c r="D270">
        <v>1</v>
      </c>
      <c r="E270" t="s">
        <v>13</v>
      </c>
      <c r="F270" t="s">
        <v>10</v>
      </c>
      <c r="G270" s="4">
        <v>7441.0529999999999</v>
      </c>
    </row>
    <row r="271" spans="1:7" x14ac:dyDescent="0.25">
      <c r="A271">
        <v>49</v>
      </c>
      <c r="B271" t="s">
        <v>11</v>
      </c>
      <c r="C271" t="s">
        <v>22</v>
      </c>
      <c r="D271">
        <v>1</v>
      </c>
      <c r="E271" t="s">
        <v>13</v>
      </c>
      <c r="F271" t="s">
        <v>21</v>
      </c>
      <c r="G271" s="4">
        <v>9282.4806000000008</v>
      </c>
    </row>
    <row r="272" spans="1:7" x14ac:dyDescent="0.25">
      <c r="A272">
        <v>18</v>
      </c>
      <c r="B272" t="s">
        <v>11</v>
      </c>
      <c r="C272" t="s">
        <v>176</v>
      </c>
      <c r="D272">
        <v>1</v>
      </c>
      <c r="E272" t="s">
        <v>13</v>
      </c>
      <c r="F272" t="s">
        <v>14</v>
      </c>
      <c r="G272" s="4">
        <v>1719.4363000000001</v>
      </c>
    </row>
    <row r="273" spans="1:7" x14ac:dyDescent="0.25">
      <c r="A273">
        <v>50</v>
      </c>
      <c r="B273" t="s">
        <v>11</v>
      </c>
      <c r="C273" t="s">
        <v>177</v>
      </c>
      <c r="D273">
        <v>2</v>
      </c>
      <c r="E273" t="s">
        <v>9</v>
      </c>
      <c r="F273" t="s">
        <v>10</v>
      </c>
      <c r="G273" s="4">
        <v>42856.838000000003</v>
      </c>
    </row>
    <row r="274" spans="1:7" x14ac:dyDescent="0.25">
      <c r="A274">
        <v>41</v>
      </c>
      <c r="B274" t="s">
        <v>11</v>
      </c>
      <c r="C274" t="s">
        <v>49</v>
      </c>
      <c r="D274">
        <v>2</v>
      </c>
      <c r="E274" t="s">
        <v>13</v>
      </c>
      <c r="F274" t="s">
        <v>15</v>
      </c>
      <c r="G274" s="4">
        <v>7265.7025000000003</v>
      </c>
    </row>
    <row r="275" spans="1:7" x14ac:dyDescent="0.25">
      <c r="A275">
        <v>50</v>
      </c>
      <c r="B275" t="s">
        <v>11</v>
      </c>
      <c r="C275" s="1">
        <v>27455</v>
      </c>
      <c r="D275">
        <v>1</v>
      </c>
      <c r="E275" t="s">
        <v>13</v>
      </c>
      <c r="F275" t="s">
        <v>21</v>
      </c>
      <c r="G275" s="4">
        <v>9617.6624499999998</v>
      </c>
    </row>
    <row r="276" spans="1:7" x14ac:dyDescent="0.25">
      <c r="A276">
        <v>25</v>
      </c>
      <c r="B276" t="s">
        <v>11</v>
      </c>
      <c r="C276" t="s">
        <v>178</v>
      </c>
      <c r="D276">
        <v>0</v>
      </c>
      <c r="E276" t="s">
        <v>13</v>
      </c>
      <c r="F276" t="s">
        <v>15</v>
      </c>
      <c r="G276" s="4">
        <v>2523.1695</v>
      </c>
    </row>
    <row r="277" spans="1:7" x14ac:dyDescent="0.25">
      <c r="A277">
        <v>47</v>
      </c>
      <c r="B277" t="s">
        <v>7</v>
      </c>
      <c r="C277" t="s">
        <v>45</v>
      </c>
      <c r="D277">
        <v>2</v>
      </c>
      <c r="E277" t="s">
        <v>13</v>
      </c>
      <c r="F277" t="s">
        <v>21</v>
      </c>
      <c r="G277" s="4">
        <v>9715.8410000000003</v>
      </c>
    </row>
    <row r="278" spans="1:7" x14ac:dyDescent="0.25">
      <c r="A278">
        <v>19</v>
      </c>
      <c r="B278" t="s">
        <v>11</v>
      </c>
      <c r="C278" s="1">
        <v>20615</v>
      </c>
      <c r="D278">
        <v>2</v>
      </c>
      <c r="E278" t="s">
        <v>13</v>
      </c>
      <c r="F278" t="s">
        <v>15</v>
      </c>
      <c r="G278" s="4">
        <v>2803.69785</v>
      </c>
    </row>
    <row r="279" spans="1:7" x14ac:dyDescent="0.25">
      <c r="A279">
        <v>22</v>
      </c>
      <c r="B279" t="s">
        <v>7</v>
      </c>
      <c r="C279" t="s">
        <v>179</v>
      </c>
      <c r="D279">
        <v>0</v>
      </c>
      <c r="E279" t="s">
        <v>13</v>
      </c>
      <c r="F279" t="s">
        <v>10</v>
      </c>
      <c r="G279" s="4">
        <v>2150.4690000000001</v>
      </c>
    </row>
    <row r="280" spans="1:7" x14ac:dyDescent="0.25">
      <c r="A280">
        <v>59</v>
      </c>
      <c r="B280" t="s">
        <v>11</v>
      </c>
      <c r="C280" t="s">
        <v>180</v>
      </c>
      <c r="D280">
        <v>2</v>
      </c>
      <c r="E280" t="s">
        <v>13</v>
      </c>
      <c r="F280" t="s">
        <v>14</v>
      </c>
      <c r="G280" s="4">
        <v>12928.7911</v>
      </c>
    </row>
    <row r="281" spans="1:7" x14ac:dyDescent="0.25">
      <c r="A281">
        <v>51</v>
      </c>
      <c r="B281" t="s">
        <v>7</v>
      </c>
      <c r="C281" t="s">
        <v>181</v>
      </c>
      <c r="D281">
        <v>1</v>
      </c>
      <c r="E281" t="s">
        <v>13</v>
      </c>
      <c r="F281" t="s">
        <v>14</v>
      </c>
      <c r="G281" s="4">
        <v>9855.1314000000002</v>
      </c>
    </row>
    <row r="282" spans="1:7" x14ac:dyDescent="0.25">
      <c r="A282">
        <v>40</v>
      </c>
      <c r="B282" t="s">
        <v>7</v>
      </c>
      <c r="C282" t="s">
        <v>182</v>
      </c>
      <c r="D282">
        <v>1</v>
      </c>
      <c r="E282" t="s">
        <v>9</v>
      </c>
      <c r="F282" t="s">
        <v>21</v>
      </c>
      <c r="G282" s="4">
        <v>22331.566800000001</v>
      </c>
    </row>
    <row r="283" spans="1:7" x14ac:dyDescent="0.25">
      <c r="A283">
        <v>54</v>
      </c>
      <c r="B283" t="s">
        <v>11</v>
      </c>
      <c r="C283" s="1">
        <v>40565</v>
      </c>
      <c r="D283">
        <v>3</v>
      </c>
      <c r="E283" t="s">
        <v>9</v>
      </c>
      <c r="F283" t="s">
        <v>21</v>
      </c>
      <c r="G283" s="4">
        <v>48549.178350000002</v>
      </c>
    </row>
    <row r="284" spans="1:7" x14ac:dyDescent="0.25">
      <c r="A284">
        <v>30</v>
      </c>
      <c r="B284" t="s">
        <v>11</v>
      </c>
      <c r="C284" s="1">
        <v>27645</v>
      </c>
      <c r="D284">
        <v>1</v>
      </c>
      <c r="E284" t="s">
        <v>13</v>
      </c>
      <c r="F284" t="s">
        <v>21</v>
      </c>
      <c r="G284" s="4">
        <v>4237.12655</v>
      </c>
    </row>
    <row r="285" spans="1:7" x14ac:dyDescent="0.25">
      <c r="A285">
        <v>55</v>
      </c>
      <c r="B285" t="s">
        <v>7</v>
      </c>
      <c r="C285" s="1">
        <v>32395</v>
      </c>
      <c r="D285">
        <v>1</v>
      </c>
      <c r="E285" t="s">
        <v>13</v>
      </c>
      <c r="F285" t="s">
        <v>21</v>
      </c>
      <c r="G285" s="4">
        <v>11879.10405</v>
      </c>
    </row>
    <row r="286" spans="1:7" x14ac:dyDescent="0.25">
      <c r="A286">
        <v>52</v>
      </c>
      <c r="B286" t="s">
        <v>7</v>
      </c>
      <c r="C286" t="s">
        <v>183</v>
      </c>
      <c r="D286">
        <v>0</v>
      </c>
      <c r="E286" t="s">
        <v>13</v>
      </c>
      <c r="F286" t="s">
        <v>10</v>
      </c>
      <c r="G286" s="4">
        <v>9625.92</v>
      </c>
    </row>
    <row r="287" spans="1:7" x14ac:dyDescent="0.25">
      <c r="A287">
        <v>46</v>
      </c>
      <c r="B287" t="s">
        <v>11</v>
      </c>
      <c r="C287" t="s">
        <v>185</v>
      </c>
      <c r="D287">
        <v>1</v>
      </c>
      <c r="E287" t="s">
        <v>13</v>
      </c>
      <c r="F287" t="s">
        <v>14</v>
      </c>
      <c r="G287" s="4">
        <v>7742.1098000000002</v>
      </c>
    </row>
    <row r="288" spans="1:7" x14ac:dyDescent="0.25">
      <c r="A288">
        <v>46</v>
      </c>
      <c r="B288" t="s">
        <v>7</v>
      </c>
      <c r="C288" t="s">
        <v>186</v>
      </c>
      <c r="D288">
        <v>2</v>
      </c>
      <c r="E288" t="s">
        <v>13</v>
      </c>
      <c r="F288" t="s">
        <v>21</v>
      </c>
      <c r="G288" s="4">
        <v>9432.9253000000008</v>
      </c>
    </row>
    <row r="289" spans="1:7" x14ac:dyDescent="0.25">
      <c r="A289">
        <v>63</v>
      </c>
      <c r="B289" t="s">
        <v>7</v>
      </c>
      <c r="C289" t="s">
        <v>23</v>
      </c>
      <c r="D289">
        <v>0</v>
      </c>
      <c r="E289" t="s">
        <v>13</v>
      </c>
      <c r="F289" t="s">
        <v>15</v>
      </c>
      <c r="G289" s="4">
        <v>14256.192800000001</v>
      </c>
    </row>
    <row r="290" spans="1:7" x14ac:dyDescent="0.25">
      <c r="A290">
        <v>59</v>
      </c>
      <c r="B290" t="s">
        <v>7</v>
      </c>
      <c r="C290" s="1">
        <v>36765</v>
      </c>
      <c r="D290">
        <v>1</v>
      </c>
      <c r="E290" t="s">
        <v>9</v>
      </c>
      <c r="F290" t="s">
        <v>21</v>
      </c>
      <c r="G290" s="4">
        <v>47896.79135</v>
      </c>
    </row>
    <row r="291" spans="1:7" x14ac:dyDescent="0.25">
      <c r="A291">
        <v>52</v>
      </c>
      <c r="B291" t="s">
        <v>11</v>
      </c>
      <c r="C291" t="s">
        <v>145</v>
      </c>
      <c r="D291">
        <v>3</v>
      </c>
      <c r="E291" t="s">
        <v>13</v>
      </c>
      <c r="F291" t="s">
        <v>14</v>
      </c>
      <c r="G291" s="4">
        <v>25992.821039999999</v>
      </c>
    </row>
    <row r="292" spans="1:7" x14ac:dyDescent="0.25">
      <c r="A292">
        <v>28</v>
      </c>
      <c r="B292" t="s">
        <v>7</v>
      </c>
      <c r="C292" t="s">
        <v>187</v>
      </c>
      <c r="D292">
        <v>0</v>
      </c>
      <c r="E292" t="s">
        <v>13</v>
      </c>
      <c r="F292" t="s">
        <v>10</v>
      </c>
      <c r="G292" s="4">
        <v>3172.018</v>
      </c>
    </row>
    <row r="293" spans="1:7" x14ac:dyDescent="0.25">
      <c r="A293">
        <v>29</v>
      </c>
      <c r="B293" t="s">
        <v>11</v>
      </c>
      <c r="C293" t="s">
        <v>122</v>
      </c>
      <c r="D293">
        <v>1</v>
      </c>
      <c r="E293" t="s">
        <v>13</v>
      </c>
      <c r="F293" t="s">
        <v>21</v>
      </c>
      <c r="G293" s="4">
        <v>20277.807509999999</v>
      </c>
    </row>
    <row r="294" spans="1:7" x14ac:dyDescent="0.25">
      <c r="A294">
        <v>25</v>
      </c>
      <c r="B294" t="s">
        <v>11</v>
      </c>
      <c r="C294" t="s">
        <v>188</v>
      </c>
      <c r="D294">
        <v>2</v>
      </c>
      <c r="E294" t="s">
        <v>9</v>
      </c>
      <c r="F294" t="s">
        <v>14</v>
      </c>
      <c r="G294" s="4">
        <v>42112.2356</v>
      </c>
    </row>
    <row r="295" spans="1:7" x14ac:dyDescent="0.25">
      <c r="A295">
        <v>22</v>
      </c>
      <c r="B295" t="s">
        <v>7</v>
      </c>
      <c r="C295" t="s">
        <v>189</v>
      </c>
      <c r="D295">
        <v>0</v>
      </c>
      <c r="E295" t="s">
        <v>13</v>
      </c>
      <c r="F295" t="s">
        <v>14</v>
      </c>
      <c r="G295" s="4">
        <v>2156.7518</v>
      </c>
    </row>
    <row r="296" spans="1:7" x14ac:dyDescent="0.25">
      <c r="A296">
        <v>25</v>
      </c>
      <c r="B296" t="s">
        <v>11</v>
      </c>
      <c r="C296" t="s">
        <v>162</v>
      </c>
      <c r="D296">
        <v>3</v>
      </c>
      <c r="E296" t="s">
        <v>13</v>
      </c>
      <c r="F296" t="s">
        <v>10</v>
      </c>
      <c r="G296" s="4">
        <v>3906.127</v>
      </c>
    </row>
    <row r="297" spans="1:7" x14ac:dyDescent="0.25">
      <c r="A297">
        <v>18</v>
      </c>
      <c r="B297" t="s">
        <v>11</v>
      </c>
      <c r="C297" t="s">
        <v>190</v>
      </c>
      <c r="D297">
        <v>0</v>
      </c>
      <c r="E297" t="s">
        <v>13</v>
      </c>
      <c r="F297" t="s">
        <v>21</v>
      </c>
      <c r="G297" s="4">
        <v>1704.5681</v>
      </c>
    </row>
    <row r="298" spans="1:7" x14ac:dyDescent="0.25">
      <c r="A298">
        <v>19</v>
      </c>
      <c r="B298" t="s">
        <v>11</v>
      </c>
      <c r="C298" t="s">
        <v>191</v>
      </c>
      <c r="D298">
        <v>0</v>
      </c>
      <c r="E298" t="s">
        <v>9</v>
      </c>
      <c r="F298" t="s">
        <v>10</v>
      </c>
      <c r="G298" s="4">
        <v>16297.846</v>
      </c>
    </row>
    <row r="299" spans="1:7" x14ac:dyDescent="0.25">
      <c r="A299">
        <v>47</v>
      </c>
      <c r="B299" t="s">
        <v>11</v>
      </c>
      <c r="C299" t="s">
        <v>192</v>
      </c>
      <c r="D299">
        <v>1</v>
      </c>
      <c r="E299" t="s">
        <v>9</v>
      </c>
      <c r="F299" t="s">
        <v>14</v>
      </c>
      <c r="G299" s="4">
        <v>21978.676899999999</v>
      </c>
    </row>
    <row r="300" spans="1:7" x14ac:dyDescent="0.25">
      <c r="A300">
        <v>31</v>
      </c>
      <c r="B300" t="s">
        <v>11</v>
      </c>
      <c r="C300" t="s">
        <v>193</v>
      </c>
      <c r="D300">
        <v>3</v>
      </c>
      <c r="E300" t="s">
        <v>9</v>
      </c>
      <c r="F300" t="s">
        <v>15</v>
      </c>
      <c r="G300" s="4">
        <v>38746.355100000001</v>
      </c>
    </row>
    <row r="301" spans="1:7" x14ac:dyDescent="0.25">
      <c r="A301">
        <v>48</v>
      </c>
      <c r="B301" t="s">
        <v>7</v>
      </c>
      <c r="C301" t="s">
        <v>16</v>
      </c>
      <c r="D301">
        <v>1</v>
      </c>
      <c r="E301" t="s">
        <v>13</v>
      </c>
      <c r="F301" t="s">
        <v>15</v>
      </c>
      <c r="G301" s="4">
        <v>9249.4951999999994</v>
      </c>
    </row>
    <row r="302" spans="1:7" x14ac:dyDescent="0.25">
      <c r="A302">
        <v>36</v>
      </c>
      <c r="B302" t="s">
        <v>11</v>
      </c>
      <c r="C302" t="s">
        <v>178</v>
      </c>
      <c r="D302">
        <v>3</v>
      </c>
      <c r="E302" t="s">
        <v>13</v>
      </c>
      <c r="F302" t="s">
        <v>21</v>
      </c>
      <c r="G302" s="4">
        <v>6746.7425000000003</v>
      </c>
    </row>
    <row r="303" spans="1:7" x14ac:dyDescent="0.25">
      <c r="A303">
        <v>53</v>
      </c>
      <c r="B303" t="s">
        <v>7</v>
      </c>
      <c r="C303" t="s">
        <v>194</v>
      </c>
      <c r="D303">
        <v>3</v>
      </c>
      <c r="E303" t="s">
        <v>9</v>
      </c>
      <c r="F303" t="s">
        <v>21</v>
      </c>
      <c r="G303" s="4">
        <v>24873.384900000001</v>
      </c>
    </row>
    <row r="304" spans="1:7" x14ac:dyDescent="0.25">
      <c r="A304">
        <v>56</v>
      </c>
      <c r="B304" t="s">
        <v>7</v>
      </c>
      <c r="C304" t="s">
        <v>195</v>
      </c>
      <c r="D304">
        <v>2</v>
      </c>
      <c r="E304" t="s">
        <v>13</v>
      </c>
      <c r="F304" t="s">
        <v>14</v>
      </c>
      <c r="G304" s="4">
        <v>12265.5069</v>
      </c>
    </row>
    <row r="305" spans="1:7" x14ac:dyDescent="0.25">
      <c r="A305">
        <v>28</v>
      </c>
      <c r="B305" t="s">
        <v>7</v>
      </c>
      <c r="C305">
        <v>33</v>
      </c>
      <c r="D305">
        <v>2</v>
      </c>
      <c r="E305" t="s">
        <v>13</v>
      </c>
      <c r="F305" t="s">
        <v>14</v>
      </c>
      <c r="G305" s="4">
        <v>4349.4620000000004</v>
      </c>
    </row>
    <row r="306" spans="1:7" x14ac:dyDescent="0.25">
      <c r="A306">
        <v>57</v>
      </c>
      <c r="B306" t="s">
        <v>7</v>
      </c>
      <c r="C306">
        <v>38</v>
      </c>
      <c r="D306">
        <v>2</v>
      </c>
      <c r="E306" t="s">
        <v>13</v>
      </c>
      <c r="F306" t="s">
        <v>10</v>
      </c>
      <c r="G306" s="4">
        <v>12646.207</v>
      </c>
    </row>
    <row r="307" spans="1:7" x14ac:dyDescent="0.25">
      <c r="A307">
        <v>29</v>
      </c>
      <c r="B307" t="s">
        <v>11</v>
      </c>
      <c r="C307" s="1">
        <v>33345</v>
      </c>
      <c r="D307">
        <v>2</v>
      </c>
      <c r="E307" t="s">
        <v>13</v>
      </c>
      <c r="F307" t="s">
        <v>15</v>
      </c>
      <c r="G307" s="4">
        <v>19442.353500000001</v>
      </c>
    </row>
    <row r="308" spans="1:7" x14ac:dyDescent="0.25">
      <c r="A308">
        <v>28</v>
      </c>
      <c r="B308" t="s">
        <v>7</v>
      </c>
      <c r="C308" t="s">
        <v>90</v>
      </c>
      <c r="D308">
        <v>2</v>
      </c>
      <c r="E308" t="s">
        <v>13</v>
      </c>
      <c r="F308" t="s">
        <v>10</v>
      </c>
      <c r="G308" s="4">
        <v>20177.671129999999</v>
      </c>
    </row>
    <row r="309" spans="1:7" x14ac:dyDescent="0.25">
      <c r="A309">
        <v>30</v>
      </c>
      <c r="B309" t="s">
        <v>7</v>
      </c>
      <c r="C309" t="s">
        <v>196</v>
      </c>
      <c r="D309">
        <v>1</v>
      </c>
      <c r="E309" t="s">
        <v>13</v>
      </c>
      <c r="F309" t="s">
        <v>14</v>
      </c>
      <c r="G309" s="4">
        <v>4151.0286999999998</v>
      </c>
    </row>
    <row r="310" spans="1:7" x14ac:dyDescent="0.25">
      <c r="A310">
        <v>58</v>
      </c>
      <c r="B310" t="s">
        <v>11</v>
      </c>
      <c r="C310" s="1">
        <v>34865</v>
      </c>
      <c r="D310">
        <v>0</v>
      </c>
      <c r="E310" t="s">
        <v>13</v>
      </c>
      <c r="F310" t="s">
        <v>21</v>
      </c>
      <c r="G310" s="4">
        <v>11944.594349999999</v>
      </c>
    </row>
    <row r="311" spans="1:7" x14ac:dyDescent="0.25">
      <c r="A311">
        <v>41</v>
      </c>
      <c r="B311" t="s">
        <v>7</v>
      </c>
      <c r="C311" t="s">
        <v>197</v>
      </c>
      <c r="D311">
        <v>2</v>
      </c>
      <c r="E311" t="s">
        <v>13</v>
      </c>
      <c r="F311" t="s">
        <v>15</v>
      </c>
      <c r="G311" s="4">
        <v>7749.1563999999998</v>
      </c>
    </row>
    <row r="312" spans="1:7" x14ac:dyDescent="0.25">
      <c r="A312">
        <v>50</v>
      </c>
      <c r="B312" t="s">
        <v>11</v>
      </c>
      <c r="C312" t="s">
        <v>45</v>
      </c>
      <c r="D312">
        <v>0</v>
      </c>
      <c r="E312" t="s">
        <v>13</v>
      </c>
      <c r="F312" t="s">
        <v>10</v>
      </c>
      <c r="G312" s="4">
        <v>8444.4740000000002</v>
      </c>
    </row>
    <row r="313" spans="1:7" x14ac:dyDescent="0.25">
      <c r="A313">
        <v>19</v>
      </c>
      <c r="B313" t="s">
        <v>7</v>
      </c>
      <c r="C313" t="s">
        <v>61</v>
      </c>
      <c r="D313">
        <v>0</v>
      </c>
      <c r="E313" t="s">
        <v>13</v>
      </c>
      <c r="F313" t="s">
        <v>10</v>
      </c>
      <c r="G313" s="4">
        <v>1737.376</v>
      </c>
    </row>
    <row r="314" spans="1:7" x14ac:dyDescent="0.25">
      <c r="A314">
        <v>43</v>
      </c>
      <c r="B314" t="s">
        <v>11</v>
      </c>
      <c r="C314" t="s">
        <v>198</v>
      </c>
      <c r="D314">
        <v>3</v>
      </c>
      <c r="E314" t="s">
        <v>9</v>
      </c>
      <c r="F314" t="s">
        <v>14</v>
      </c>
      <c r="G314" s="4">
        <v>42124.515299999999</v>
      </c>
    </row>
    <row r="315" spans="1:7" x14ac:dyDescent="0.25">
      <c r="A315">
        <v>49</v>
      </c>
      <c r="B315" t="s">
        <v>11</v>
      </c>
      <c r="C315" t="s">
        <v>164</v>
      </c>
      <c r="D315">
        <v>0</v>
      </c>
      <c r="E315" t="s">
        <v>13</v>
      </c>
      <c r="F315" t="s">
        <v>14</v>
      </c>
      <c r="G315" s="4">
        <v>8124.4084000000003</v>
      </c>
    </row>
    <row r="316" spans="1:7" x14ac:dyDescent="0.25">
      <c r="A316">
        <v>27</v>
      </c>
      <c r="B316" t="s">
        <v>7</v>
      </c>
      <c r="C316" t="s">
        <v>199</v>
      </c>
      <c r="D316">
        <v>0</v>
      </c>
      <c r="E316" t="s">
        <v>9</v>
      </c>
      <c r="F316" t="s">
        <v>10</v>
      </c>
      <c r="G316" s="4">
        <v>34838.873</v>
      </c>
    </row>
    <row r="317" spans="1:7" x14ac:dyDescent="0.25">
      <c r="A317">
        <v>52</v>
      </c>
      <c r="B317" t="s">
        <v>11</v>
      </c>
      <c r="C317" t="s">
        <v>152</v>
      </c>
      <c r="D317">
        <v>0</v>
      </c>
      <c r="E317" t="s">
        <v>13</v>
      </c>
      <c r="F317" t="s">
        <v>21</v>
      </c>
      <c r="G317" s="4">
        <v>9722.7695000000003</v>
      </c>
    </row>
    <row r="318" spans="1:7" x14ac:dyDescent="0.25">
      <c r="A318">
        <v>50</v>
      </c>
      <c r="B318" t="s">
        <v>11</v>
      </c>
      <c r="C318" s="1">
        <v>32205</v>
      </c>
      <c r="D318">
        <v>0</v>
      </c>
      <c r="E318" t="s">
        <v>13</v>
      </c>
      <c r="F318" t="s">
        <v>15</v>
      </c>
      <c r="G318" s="4">
        <v>8835.2649500000007</v>
      </c>
    </row>
    <row r="319" spans="1:7" x14ac:dyDescent="0.25">
      <c r="A319">
        <v>54</v>
      </c>
      <c r="B319" t="s">
        <v>11</v>
      </c>
      <c r="C319" s="1">
        <v>32775</v>
      </c>
      <c r="D319">
        <v>0</v>
      </c>
      <c r="E319" t="s">
        <v>13</v>
      </c>
      <c r="F319" t="s">
        <v>21</v>
      </c>
      <c r="G319" s="4">
        <v>10435.06525</v>
      </c>
    </row>
    <row r="320" spans="1:7" x14ac:dyDescent="0.25">
      <c r="A320">
        <v>44</v>
      </c>
      <c r="B320" t="s">
        <v>7</v>
      </c>
      <c r="C320" s="1">
        <v>27645</v>
      </c>
      <c r="D320">
        <v>0</v>
      </c>
      <c r="E320" t="s">
        <v>13</v>
      </c>
      <c r="F320" t="s">
        <v>15</v>
      </c>
      <c r="G320" s="4">
        <v>7421.1945500000002</v>
      </c>
    </row>
    <row r="321" spans="1:7" x14ac:dyDescent="0.25">
      <c r="A321">
        <v>32</v>
      </c>
      <c r="B321" t="s">
        <v>11</v>
      </c>
      <c r="C321" s="1">
        <v>37335</v>
      </c>
      <c r="D321">
        <v>1</v>
      </c>
      <c r="E321" t="s">
        <v>13</v>
      </c>
      <c r="F321" t="s">
        <v>21</v>
      </c>
      <c r="G321" s="4">
        <v>4667.6076499999999</v>
      </c>
    </row>
    <row r="322" spans="1:7" x14ac:dyDescent="0.25">
      <c r="A322">
        <v>34</v>
      </c>
      <c r="B322" t="s">
        <v>11</v>
      </c>
      <c r="C322" t="s">
        <v>200</v>
      </c>
      <c r="D322">
        <v>1</v>
      </c>
      <c r="E322" t="s">
        <v>13</v>
      </c>
      <c r="F322" t="s">
        <v>15</v>
      </c>
      <c r="G322" s="4">
        <v>4894.7533000000003</v>
      </c>
    </row>
    <row r="323" spans="1:7" x14ac:dyDescent="0.25">
      <c r="A323">
        <v>26</v>
      </c>
      <c r="B323" t="s">
        <v>7</v>
      </c>
      <c r="C323" t="s">
        <v>122</v>
      </c>
      <c r="D323">
        <v>4</v>
      </c>
      <c r="E323" t="s">
        <v>13</v>
      </c>
      <c r="F323" t="s">
        <v>21</v>
      </c>
      <c r="G323" s="4">
        <v>24671.663339999999</v>
      </c>
    </row>
    <row r="324" spans="1:7" x14ac:dyDescent="0.25">
      <c r="A324">
        <v>34</v>
      </c>
      <c r="B324" t="s">
        <v>11</v>
      </c>
      <c r="C324" t="s">
        <v>48</v>
      </c>
      <c r="D324">
        <v>0</v>
      </c>
      <c r="E324" t="s">
        <v>9</v>
      </c>
      <c r="F324" t="s">
        <v>10</v>
      </c>
      <c r="G324" s="4">
        <v>35491.64</v>
      </c>
    </row>
    <row r="325" spans="1:7" x14ac:dyDescent="0.25">
      <c r="A325">
        <v>57</v>
      </c>
      <c r="B325" t="s">
        <v>11</v>
      </c>
      <c r="C325" s="1">
        <v>40945</v>
      </c>
      <c r="D325">
        <v>0</v>
      </c>
      <c r="E325" t="s">
        <v>13</v>
      </c>
      <c r="F325" t="s">
        <v>21</v>
      </c>
      <c r="G325" s="4">
        <v>11566.30055</v>
      </c>
    </row>
    <row r="326" spans="1:7" x14ac:dyDescent="0.25">
      <c r="A326">
        <v>29</v>
      </c>
      <c r="B326" t="s">
        <v>11</v>
      </c>
      <c r="C326" t="s">
        <v>79</v>
      </c>
      <c r="D326">
        <v>0</v>
      </c>
      <c r="E326" t="s">
        <v>13</v>
      </c>
      <c r="F326" t="s">
        <v>10</v>
      </c>
      <c r="G326" s="4">
        <v>2866.0909999999999</v>
      </c>
    </row>
    <row r="327" spans="1:7" x14ac:dyDescent="0.25">
      <c r="A327">
        <v>40</v>
      </c>
      <c r="B327" t="s">
        <v>11</v>
      </c>
      <c r="C327" s="1">
        <v>34105</v>
      </c>
      <c r="D327">
        <v>1</v>
      </c>
      <c r="E327" t="s">
        <v>13</v>
      </c>
      <c r="F327" t="s">
        <v>21</v>
      </c>
      <c r="G327" s="4">
        <v>6600.2059499999996</v>
      </c>
    </row>
    <row r="328" spans="1:7" x14ac:dyDescent="0.25">
      <c r="A328">
        <v>27</v>
      </c>
      <c r="B328" t="s">
        <v>7</v>
      </c>
      <c r="C328" t="s">
        <v>150</v>
      </c>
      <c r="D328">
        <v>1</v>
      </c>
      <c r="E328" t="s">
        <v>13</v>
      </c>
      <c r="F328" t="s">
        <v>14</v>
      </c>
      <c r="G328" s="4">
        <v>3561.8888999999999</v>
      </c>
    </row>
    <row r="329" spans="1:7" x14ac:dyDescent="0.25">
      <c r="A329">
        <v>45</v>
      </c>
      <c r="B329" t="s">
        <v>11</v>
      </c>
      <c r="C329" t="s">
        <v>202</v>
      </c>
      <c r="D329">
        <v>2</v>
      </c>
      <c r="E329" t="s">
        <v>9</v>
      </c>
      <c r="F329" t="s">
        <v>15</v>
      </c>
      <c r="G329" s="4">
        <v>42760.502200000003</v>
      </c>
    </row>
    <row r="330" spans="1:7" x14ac:dyDescent="0.25">
      <c r="A330">
        <v>64</v>
      </c>
      <c r="B330" t="s">
        <v>7</v>
      </c>
      <c r="C330" t="s">
        <v>203</v>
      </c>
      <c r="D330">
        <v>1</v>
      </c>
      <c r="E330" t="s">
        <v>9</v>
      </c>
      <c r="F330" t="s">
        <v>10</v>
      </c>
      <c r="G330" s="4">
        <v>47928.03</v>
      </c>
    </row>
    <row r="331" spans="1:7" x14ac:dyDescent="0.25">
      <c r="A331">
        <v>52</v>
      </c>
      <c r="B331" t="s">
        <v>11</v>
      </c>
      <c r="C331" t="s">
        <v>205</v>
      </c>
      <c r="D331">
        <v>0</v>
      </c>
      <c r="E331" t="s">
        <v>13</v>
      </c>
      <c r="F331" t="s">
        <v>10</v>
      </c>
      <c r="G331" s="4">
        <v>9144.5650000000005</v>
      </c>
    </row>
    <row r="332" spans="1:7" x14ac:dyDescent="0.25">
      <c r="A332">
        <v>61</v>
      </c>
      <c r="B332" t="s">
        <v>7</v>
      </c>
      <c r="C332" s="1">
        <v>36385</v>
      </c>
      <c r="D332">
        <v>1</v>
      </c>
      <c r="E332" t="s">
        <v>9</v>
      </c>
      <c r="F332" t="s">
        <v>21</v>
      </c>
      <c r="G332" s="4">
        <v>48517.563150000002</v>
      </c>
    </row>
    <row r="333" spans="1:7" x14ac:dyDescent="0.25">
      <c r="A333">
        <v>52</v>
      </c>
      <c r="B333" t="s">
        <v>11</v>
      </c>
      <c r="C333" t="s">
        <v>59</v>
      </c>
      <c r="D333">
        <v>0</v>
      </c>
      <c r="E333" t="s">
        <v>9</v>
      </c>
      <c r="F333" t="s">
        <v>15</v>
      </c>
      <c r="G333" s="4">
        <v>24393.6224</v>
      </c>
    </row>
    <row r="334" spans="1:7" x14ac:dyDescent="0.25">
      <c r="A334">
        <v>61</v>
      </c>
      <c r="B334" t="s">
        <v>7</v>
      </c>
      <c r="C334" t="s">
        <v>78</v>
      </c>
      <c r="D334">
        <v>0</v>
      </c>
      <c r="E334" t="s">
        <v>13</v>
      </c>
      <c r="F334" t="s">
        <v>15</v>
      </c>
      <c r="G334" s="4">
        <v>13429.035400000001</v>
      </c>
    </row>
    <row r="335" spans="1:7" x14ac:dyDescent="0.25">
      <c r="A335">
        <v>56</v>
      </c>
      <c r="B335" t="s">
        <v>7</v>
      </c>
      <c r="C335" s="1">
        <v>28785</v>
      </c>
      <c r="D335">
        <v>0</v>
      </c>
      <c r="E335" t="s">
        <v>13</v>
      </c>
      <c r="F335" t="s">
        <v>21</v>
      </c>
      <c r="G335" s="4">
        <v>11658.379150000001</v>
      </c>
    </row>
    <row r="336" spans="1:7" x14ac:dyDescent="0.25">
      <c r="A336">
        <v>43</v>
      </c>
      <c r="B336" t="s">
        <v>7</v>
      </c>
      <c r="C336" t="s">
        <v>95</v>
      </c>
      <c r="D336">
        <v>2</v>
      </c>
      <c r="E336" t="s">
        <v>13</v>
      </c>
      <c r="F336" t="s">
        <v>21</v>
      </c>
      <c r="G336" s="4">
        <v>19144.576519999999</v>
      </c>
    </row>
    <row r="337" spans="1:7" x14ac:dyDescent="0.25">
      <c r="A337">
        <v>64</v>
      </c>
      <c r="B337" t="s">
        <v>11</v>
      </c>
      <c r="C337" t="s">
        <v>206</v>
      </c>
      <c r="D337">
        <v>0</v>
      </c>
      <c r="E337" t="s">
        <v>13</v>
      </c>
      <c r="F337" t="s">
        <v>10</v>
      </c>
      <c r="G337" s="4">
        <v>13822.803</v>
      </c>
    </row>
    <row r="338" spans="1:7" x14ac:dyDescent="0.25">
      <c r="A338">
        <v>60</v>
      </c>
      <c r="B338" t="s">
        <v>11</v>
      </c>
      <c r="C338" t="s">
        <v>17</v>
      </c>
      <c r="D338">
        <v>0</v>
      </c>
      <c r="E338" t="s">
        <v>13</v>
      </c>
      <c r="F338" t="s">
        <v>14</v>
      </c>
      <c r="G338" s="4">
        <v>12142.578600000001</v>
      </c>
    </row>
    <row r="339" spans="1:7" x14ac:dyDescent="0.25">
      <c r="A339">
        <v>62</v>
      </c>
      <c r="B339" t="s">
        <v>11</v>
      </c>
      <c r="C339" t="s">
        <v>178</v>
      </c>
      <c r="D339">
        <v>1</v>
      </c>
      <c r="E339" t="s">
        <v>13</v>
      </c>
      <c r="F339" t="s">
        <v>15</v>
      </c>
      <c r="G339" s="4">
        <v>13937.666499999999</v>
      </c>
    </row>
    <row r="340" spans="1:7" x14ac:dyDescent="0.25">
      <c r="A340">
        <v>50</v>
      </c>
      <c r="B340" t="s">
        <v>11</v>
      </c>
      <c r="C340" t="s">
        <v>207</v>
      </c>
      <c r="D340">
        <v>1</v>
      </c>
      <c r="E340" t="s">
        <v>9</v>
      </c>
      <c r="F340" t="s">
        <v>21</v>
      </c>
      <c r="G340" s="4">
        <v>41919.097000000002</v>
      </c>
    </row>
    <row r="341" spans="1:7" x14ac:dyDescent="0.25">
      <c r="A341">
        <v>46</v>
      </c>
      <c r="B341" t="s">
        <v>7</v>
      </c>
      <c r="C341" t="s">
        <v>35</v>
      </c>
      <c r="D341">
        <v>1</v>
      </c>
      <c r="E341" t="s">
        <v>13</v>
      </c>
      <c r="F341" t="s">
        <v>14</v>
      </c>
      <c r="G341" s="4">
        <v>8232.6388000000006</v>
      </c>
    </row>
    <row r="342" spans="1:7" x14ac:dyDescent="0.25">
      <c r="A342">
        <v>24</v>
      </c>
      <c r="B342" t="s">
        <v>7</v>
      </c>
      <c r="C342" t="s">
        <v>208</v>
      </c>
      <c r="D342">
        <v>0</v>
      </c>
      <c r="E342" t="s">
        <v>13</v>
      </c>
      <c r="F342" t="s">
        <v>10</v>
      </c>
      <c r="G342" s="4">
        <v>18955.220170000001</v>
      </c>
    </row>
    <row r="343" spans="1:7" x14ac:dyDescent="0.25">
      <c r="A343">
        <v>62</v>
      </c>
      <c r="B343" t="s">
        <v>11</v>
      </c>
      <c r="C343" t="s">
        <v>163</v>
      </c>
      <c r="D343">
        <v>0</v>
      </c>
      <c r="E343" t="s">
        <v>13</v>
      </c>
      <c r="F343" t="s">
        <v>15</v>
      </c>
      <c r="G343" s="4">
        <v>13352.0998</v>
      </c>
    </row>
    <row r="344" spans="1:7" x14ac:dyDescent="0.25">
      <c r="A344">
        <v>60</v>
      </c>
      <c r="B344" t="s">
        <v>7</v>
      </c>
      <c r="C344" t="s">
        <v>178</v>
      </c>
      <c r="D344">
        <v>0</v>
      </c>
      <c r="E344" t="s">
        <v>13</v>
      </c>
      <c r="F344" t="s">
        <v>21</v>
      </c>
      <c r="G344" s="4">
        <v>13217.094499999999</v>
      </c>
    </row>
    <row r="345" spans="1:7" x14ac:dyDescent="0.25">
      <c r="A345">
        <v>63</v>
      </c>
      <c r="B345" t="s">
        <v>11</v>
      </c>
      <c r="C345" s="1">
        <v>36765</v>
      </c>
      <c r="D345">
        <v>0</v>
      </c>
      <c r="E345" t="s">
        <v>13</v>
      </c>
      <c r="F345" t="s">
        <v>21</v>
      </c>
      <c r="G345" s="4">
        <v>13981.850350000001</v>
      </c>
    </row>
    <row r="346" spans="1:7" x14ac:dyDescent="0.25">
      <c r="A346">
        <v>49</v>
      </c>
      <c r="B346" t="s">
        <v>7</v>
      </c>
      <c r="C346" t="s">
        <v>124</v>
      </c>
      <c r="D346">
        <v>4</v>
      </c>
      <c r="E346" t="s">
        <v>13</v>
      </c>
      <c r="F346" t="s">
        <v>14</v>
      </c>
      <c r="G346" s="4">
        <v>10977.2063</v>
      </c>
    </row>
    <row r="347" spans="1:7" x14ac:dyDescent="0.25">
      <c r="A347">
        <v>34</v>
      </c>
      <c r="B347" t="s">
        <v>7</v>
      </c>
      <c r="C347" t="s">
        <v>209</v>
      </c>
      <c r="D347">
        <v>3</v>
      </c>
      <c r="E347" t="s">
        <v>13</v>
      </c>
      <c r="F347" t="s">
        <v>14</v>
      </c>
      <c r="G347" s="4">
        <v>6184.2993999999999</v>
      </c>
    </row>
    <row r="348" spans="1:7" x14ac:dyDescent="0.25">
      <c r="A348">
        <v>33</v>
      </c>
      <c r="B348" t="s">
        <v>11</v>
      </c>
      <c r="C348" t="s">
        <v>210</v>
      </c>
      <c r="D348">
        <v>2</v>
      </c>
      <c r="E348" t="s">
        <v>13</v>
      </c>
      <c r="F348" t="s">
        <v>14</v>
      </c>
      <c r="G348" s="4">
        <v>4889.9994999999999</v>
      </c>
    </row>
    <row r="349" spans="1:7" x14ac:dyDescent="0.25">
      <c r="A349">
        <v>46</v>
      </c>
      <c r="B349" t="s">
        <v>11</v>
      </c>
      <c r="C349" s="1">
        <v>33345</v>
      </c>
      <c r="D349">
        <v>1</v>
      </c>
      <c r="E349" t="s">
        <v>13</v>
      </c>
      <c r="F349" t="s">
        <v>21</v>
      </c>
      <c r="G349" s="4">
        <v>8334.4575499999992</v>
      </c>
    </row>
    <row r="350" spans="1:7" x14ac:dyDescent="0.25">
      <c r="A350">
        <v>36</v>
      </c>
      <c r="B350" t="s">
        <v>7</v>
      </c>
      <c r="C350" t="s">
        <v>89</v>
      </c>
      <c r="D350">
        <v>1</v>
      </c>
      <c r="E350" t="s">
        <v>13</v>
      </c>
      <c r="F350" t="s">
        <v>14</v>
      </c>
      <c r="G350" s="4">
        <v>5478.0367999999999</v>
      </c>
    </row>
    <row r="351" spans="1:7" x14ac:dyDescent="0.25">
      <c r="A351">
        <v>19</v>
      </c>
      <c r="B351" t="s">
        <v>11</v>
      </c>
      <c r="C351" s="1">
        <v>27835</v>
      </c>
      <c r="D351">
        <v>0</v>
      </c>
      <c r="E351" t="s">
        <v>13</v>
      </c>
      <c r="F351" t="s">
        <v>15</v>
      </c>
      <c r="G351" s="4">
        <v>1635.7336499999999</v>
      </c>
    </row>
    <row r="352" spans="1:7" x14ac:dyDescent="0.25">
      <c r="A352">
        <v>57</v>
      </c>
      <c r="B352" t="s">
        <v>7</v>
      </c>
      <c r="C352" t="s">
        <v>211</v>
      </c>
      <c r="D352">
        <v>0</v>
      </c>
      <c r="E352" t="s">
        <v>13</v>
      </c>
      <c r="F352" t="s">
        <v>15</v>
      </c>
      <c r="G352" s="4">
        <v>11830.6072</v>
      </c>
    </row>
    <row r="353" spans="1:7" x14ac:dyDescent="0.25">
      <c r="A353">
        <v>50</v>
      </c>
      <c r="B353" t="s">
        <v>7</v>
      </c>
      <c r="C353" t="s">
        <v>212</v>
      </c>
      <c r="D353">
        <v>0</v>
      </c>
      <c r="E353" t="s">
        <v>13</v>
      </c>
      <c r="F353" t="s">
        <v>10</v>
      </c>
      <c r="G353" s="4">
        <v>8932.0840000000007</v>
      </c>
    </row>
    <row r="354" spans="1:7" x14ac:dyDescent="0.25">
      <c r="A354">
        <v>30</v>
      </c>
      <c r="B354" t="s">
        <v>7</v>
      </c>
      <c r="C354" t="s">
        <v>191</v>
      </c>
      <c r="D354">
        <v>0</v>
      </c>
      <c r="E354" t="s">
        <v>13</v>
      </c>
      <c r="F354" t="s">
        <v>10</v>
      </c>
      <c r="G354" s="4">
        <v>3554.203</v>
      </c>
    </row>
    <row r="355" spans="1:7" x14ac:dyDescent="0.25">
      <c r="A355">
        <v>33</v>
      </c>
      <c r="B355" t="s">
        <v>11</v>
      </c>
      <c r="C355" s="1">
        <v>35245</v>
      </c>
      <c r="D355">
        <v>0</v>
      </c>
      <c r="E355" t="s">
        <v>13</v>
      </c>
      <c r="F355" t="s">
        <v>21</v>
      </c>
      <c r="G355" s="4">
        <v>12404.8791</v>
      </c>
    </row>
    <row r="356" spans="1:7" x14ac:dyDescent="0.25">
      <c r="A356">
        <v>18</v>
      </c>
      <c r="B356" t="s">
        <v>7</v>
      </c>
      <c r="C356" t="s">
        <v>84</v>
      </c>
      <c r="D356">
        <v>0</v>
      </c>
      <c r="E356" t="s">
        <v>13</v>
      </c>
      <c r="F356" t="s">
        <v>14</v>
      </c>
      <c r="G356" s="4">
        <v>14133.03775</v>
      </c>
    </row>
    <row r="357" spans="1:7" x14ac:dyDescent="0.25">
      <c r="A357">
        <v>46</v>
      </c>
      <c r="B357" t="s">
        <v>11</v>
      </c>
      <c r="C357" t="s">
        <v>208</v>
      </c>
      <c r="D357">
        <v>0</v>
      </c>
      <c r="E357" t="s">
        <v>13</v>
      </c>
      <c r="F357" t="s">
        <v>10</v>
      </c>
      <c r="G357" s="4">
        <v>24603.04837</v>
      </c>
    </row>
    <row r="358" spans="1:7" x14ac:dyDescent="0.25">
      <c r="A358">
        <v>46</v>
      </c>
      <c r="B358" t="s">
        <v>11</v>
      </c>
      <c r="C358" t="s">
        <v>213</v>
      </c>
      <c r="D358">
        <v>3</v>
      </c>
      <c r="E358" t="s">
        <v>13</v>
      </c>
      <c r="F358" t="s">
        <v>14</v>
      </c>
      <c r="G358" s="4">
        <v>8944.1151000000009</v>
      </c>
    </row>
    <row r="359" spans="1:7" x14ac:dyDescent="0.25">
      <c r="A359">
        <v>47</v>
      </c>
      <c r="B359" t="s">
        <v>11</v>
      </c>
      <c r="C359" t="s">
        <v>20</v>
      </c>
      <c r="D359">
        <v>3</v>
      </c>
      <c r="E359" t="s">
        <v>13</v>
      </c>
      <c r="F359" t="s">
        <v>15</v>
      </c>
      <c r="G359" s="4">
        <v>9620.3307000000004</v>
      </c>
    </row>
    <row r="360" spans="1:7" x14ac:dyDescent="0.25">
      <c r="A360">
        <v>23</v>
      </c>
      <c r="B360" t="s">
        <v>11</v>
      </c>
      <c r="C360" t="s">
        <v>156</v>
      </c>
      <c r="D360">
        <v>0</v>
      </c>
      <c r="E360" t="s">
        <v>13</v>
      </c>
      <c r="F360" t="s">
        <v>14</v>
      </c>
      <c r="G360" s="4">
        <v>1837.2819</v>
      </c>
    </row>
    <row r="361" spans="1:7" x14ac:dyDescent="0.25">
      <c r="A361">
        <v>18</v>
      </c>
      <c r="B361" t="s">
        <v>7</v>
      </c>
      <c r="C361" t="s">
        <v>214</v>
      </c>
      <c r="D361">
        <v>0</v>
      </c>
      <c r="E361" t="s">
        <v>13</v>
      </c>
      <c r="F361" t="s">
        <v>14</v>
      </c>
      <c r="G361" s="4">
        <v>1607.5101</v>
      </c>
    </row>
    <row r="362" spans="1:7" x14ac:dyDescent="0.25">
      <c r="A362">
        <v>48</v>
      </c>
      <c r="B362" t="s">
        <v>7</v>
      </c>
      <c r="C362" t="s">
        <v>207</v>
      </c>
      <c r="D362">
        <v>2</v>
      </c>
      <c r="E362" t="s">
        <v>13</v>
      </c>
      <c r="F362" t="s">
        <v>21</v>
      </c>
      <c r="G362" s="4">
        <v>10043.249</v>
      </c>
    </row>
    <row r="363" spans="1:7" x14ac:dyDescent="0.25">
      <c r="A363">
        <v>35</v>
      </c>
      <c r="B363" t="s">
        <v>11</v>
      </c>
      <c r="C363" t="s">
        <v>215</v>
      </c>
      <c r="D363">
        <v>1</v>
      </c>
      <c r="E363" t="s">
        <v>13</v>
      </c>
      <c r="F363" t="s">
        <v>10</v>
      </c>
      <c r="G363" s="4">
        <v>4751.07</v>
      </c>
    </row>
    <row r="364" spans="1:7" x14ac:dyDescent="0.25">
      <c r="A364">
        <v>19</v>
      </c>
      <c r="B364" t="s">
        <v>7</v>
      </c>
      <c r="C364" t="s">
        <v>217</v>
      </c>
      <c r="D364">
        <v>0</v>
      </c>
      <c r="E364" t="s">
        <v>9</v>
      </c>
      <c r="F364" t="s">
        <v>10</v>
      </c>
      <c r="G364" s="4">
        <v>13844.505999999999</v>
      </c>
    </row>
    <row r="365" spans="1:7" x14ac:dyDescent="0.25">
      <c r="A365">
        <v>21</v>
      </c>
      <c r="B365" t="s">
        <v>7</v>
      </c>
      <c r="C365" t="s">
        <v>145</v>
      </c>
      <c r="D365">
        <v>1</v>
      </c>
      <c r="E365" t="s">
        <v>13</v>
      </c>
      <c r="F365" t="s">
        <v>10</v>
      </c>
      <c r="G365" s="4">
        <v>2597.779</v>
      </c>
    </row>
    <row r="366" spans="1:7" x14ac:dyDescent="0.25">
      <c r="A366">
        <v>21</v>
      </c>
      <c r="B366" t="s">
        <v>7</v>
      </c>
      <c r="C366" t="s">
        <v>218</v>
      </c>
      <c r="D366">
        <v>2</v>
      </c>
      <c r="E366" t="s">
        <v>13</v>
      </c>
      <c r="F366" t="s">
        <v>14</v>
      </c>
      <c r="G366" s="4">
        <v>3180.5101</v>
      </c>
    </row>
    <row r="367" spans="1:7" x14ac:dyDescent="0.25">
      <c r="A367">
        <v>49</v>
      </c>
      <c r="B367" t="s">
        <v>7</v>
      </c>
      <c r="C367" t="s">
        <v>29</v>
      </c>
      <c r="D367">
        <v>1</v>
      </c>
      <c r="E367" t="s">
        <v>13</v>
      </c>
      <c r="F367" t="s">
        <v>21</v>
      </c>
      <c r="G367" s="4">
        <v>9778.3472000000002</v>
      </c>
    </row>
    <row r="368" spans="1:7" x14ac:dyDescent="0.25">
      <c r="A368">
        <v>56</v>
      </c>
      <c r="B368" t="s">
        <v>7</v>
      </c>
      <c r="C368" t="s">
        <v>207</v>
      </c>
      <c r="D368">
        <v>3</v>
      </c>
      <c r="E368" t="s">
        <v>13</v>
      </c>
      <c r="F368" t="s">
        <v>21</v>
      </c>
      <c r="G368" s="4">
        <v>13430.264999999999</v>
      </c>
    </row>
    <row r="369" spans="1:7" x14ac:dyDescent="0.25">
      <c r="A369">
        <v>42</v>
      </c>
      <c r="B369" t="s">
        <v>7</v>
      </c>
      <c r="C369" s="1">
        <v>24985</v>
      </c>
      <c r="D369">
        <v>2</v>
      </c>
      <c r="E369" t="s">
        <v>13</v>
      </c>
      <c r="F369" t="s">
        <v>15</v>
      </c>
      <c r="G369" s="4">
        <v>8017.0611500000005</v>
      </c>
    </row>
    <row r="370" spans="1:7" x14ac:dyDescent="0.25">
      <c r="A370">
        <v>44</v>
      </c>
      <c r="B370" t="s">
        <v>11</v>
      </c>
      <c r="C370" s="1">
        <v>32015</v>
      </c>
      <c r="D370">
        <v>2</v>
      </c>
      <c r="E370" t="s">
        <v>13</v>
      </c>
      <c r="F370" t="s">
        <v>15</v>
      </c>
      <c r="G370" s="4">
        <v>8116.2688500000004</v>
      </c>
    </row>
    <row r="371" spans="1:7" x14ac:dyDescent="0.25">
      <c r="A371">
        <v>18</v>
      </c>
      <c r="B371" t="s">
        <v>11</v>
      </c>
      <c r="C371" t="s">
        <v>219</v>
      </c>
      <c r="D371">
        <v>3</v>
      </c>
      <c r="E371" t="s">
        <v>13</v>
      </c>
      <c r="F371" t="s">
        <v>21</v>
      </c>
      <c r="G371" s="4">
        <v>3481.8679999999999</v>
      </c>
    </row>
    <row r="372" spans="1:7" x14ac:dyDescent="0.25">
      <c r="A372">
        <v>61</v>
      </c>
      <c r="B372" t="s">
        <v>7</v>
      </c>
      <c r="C372" t="s">
        <v>220</v>
      </c>
      <c r="D372">
        <v>0</v>
      </c>
      <c r="E372" t="s">
        <v>13</v>
      </c>
      <c r="F372" t="s">
        <v>15</v>
      </c>
      <c r="G372" s="4">
        <v>13415.0381</v>
      </c>
    </row>
    <row r="373" spans="1:7" x14ac:dyDescent="0.25">
      <c r="A373">
        <v>57</v>
      </c>
      <c r="B373" t="s">
        <v>7</v>
      </c>
      <c r="C373" t="s">
        <v>221</v>
      </c>
      <c r="D373">
        <v>0</v>
      </c>
      <c r="E373" t="s">
        <v>13</v>
      </c>
      <c r="F373" t="s">
        <v>21</v>
      </c>
      <c r="G373" s="4">
        <v>12029.286700000001</v>
      </c>
    </row>
    <row r="374" spans="1:7" x14ac:dyDescent="0.25">
      <c r="A374">
        <v>42</v>
      </c>
      <c r="B374" t="s">
        <v>7</v>
      </c>
      <c r="C374" s="1">
        <v>33155</v>
      </c>
      <c r="D374">
        <v>1</v>
      </c>
      <c r="E374" t="s">
        <v>13</v>
      </c>
      <c r="F374" t="s">
        <v>21</v>
      </c>
      <c r="G374" s="4">
        <v>7639.4174499999999</v>
      </c>
    </row>
    <row r="375" spans="1:7" x14ac:dyDescent="0.25">
      <c r="A375">
        <v>26</v>
      </c>
      <c r="B375" t="s">
        <v>11</v>
      </c>
      <c r="C375" t="s">
        <v>222</v>
      </c>
      <c r="D375">
        <v>2</v>
      </c>
      <c r="E375" t="s">
        <v>9</v>
      </c>
      <c r="F375" t="s">
        <v>10</v>
      </c>
      <c r="G375" s="4">
        <v>36085.218999999997</v>
      </c>
    </row>
    <row r="376" spans="1:7" x14ac:dyDescent="0.25">
      <c r="A376">
        <v>20</v>
      </c>
      <c r="B376" t="s">
        <v>11</v>
      </c>
      <c r="C376" t="s">
        <v>196</v>
      </c>
      <c r="D376">
        <v>0</v>
      </c>
      <c r="E376" t="s">
        <v>13</v>
      </c>
      <c r="F376" t="s">
        <v>14</v>
      </c>
      <c r="G376" s="4">
        <v>1391.5287000000001</v>
      </c>
    </row>
    <row r="377" spans="1:7" x14ac:dyDescent="0.25">
      <c r="A377">
        <v>23</v>
      </c>
      <c r="B377" t="s">
        <v>7</v>
      </c>
      <c r="C377" t="s">
        <v>39</v>
      </c>
      <c r="D377">
        <v>0</v>
      </c>
      <c r="E377" t="s">
        <v>9</v>
      </c>
      <c r="F377" t="s">
        <v>15</v>
      </c>
      <c r="G377" s="4">
        <v>18033.9679</v>
      </c>
    </row>
    <row r="378" spans="1:7" x14ac:dyDescent="0.25">
      <c r="A378">
        <v>39</v>
      </c>
      <c r="B378" t="s">
        <v>7</v>
      </c>
      <c r="C378" t="s">
        <v>223</v>
      </c>
      <c r="D378">
        <v>3</v>
      </c>
      <c r="E378" t="s">
        <v>9</v>
      </c>
      <c r="F378" t="s">
        <v>21</v>
      </c>
      <c r="G378" s="4">
        <v>21659.930100000001</v>
      </c>
    </row>
    <row r="379" spans="1:7" x14ac:dyDescent="0.25">
      <c r="A379">
        <v>24</v>
      </c>
      <c r="B379" t="s">
        <v>11</v>
      </c>
      <c r="C379" t="s">
        <v>168</v>
      </c>
      <c r="D379">
        <v>0</v>
      </c>
      <c r="E379" t="s">
        <v>9</v>
      </c>
      <c r="F379" t="s">
        <v>14</v>
      </c>
      <c r="G379" s="4">
        <v>38126.246500000001</v>
      </c>
    </row>
    <row r="380" spans="1:7" x14ac:dyDescent="0.25">
      <c r="A380">
        <v>64</v>
      </c>
      <c r="B380" t="s">
        <v>7</v>
      </c>
      <c r="C380" s="1">
        <v>30115</v>
      </c>
      <c r="D380">
        <v>3</v>
      </c>
      <c r="E380" t="s">
        <v>13</v>
      </c>
      <c r="F380" t="s">
        <v>15</v>
      </c>
      <c r="G380" s="4">
        <v>16455.707849999999</v>
      </c>
    </row>
    <row r="381" spans="1:7" x14ac:dyDescent="0.25">
      <c r="A381">
        <v>62</v>
      </c>
      <c r="B381" t="s">
        <v>11</v>
      </c>
      <c r="C381" t="s">
        <v>224</v>
      </c>
      <c r="D381">
        <v>1</v>
      </c>
      <c r="E381" t="s">
        <v>13</v>
      </c>
      <c r="F381" t="s">
        <v>14</v>
      </c>
      <c r="G381" s="4">
        <v>27000.98473</v>
      </c>
    </row>
    <row r="382" spans="1:7" x14ac:dyDescent="0.25">
      <c r="A382">
        <v>27</v>
      </c>
      <c r="B382" t="s">
        <v>7</v>
      </c>
      <c r="C382" s="1">
        <v>17955</v>
      </c>
      <c r="D382">
        <v>2</v>
      </c>
      <c r="E382" t="s">
        <v>9</v>
      </c>
      <c r="F382" t="s">
        <v>21</v>
      </c>
      <c r="G382" s="4">
        <v>15006.579449999999</v>
      </c>
    </row>
    <row r="383" spans="1:7" x14ac:dyDescent="0.25">
      <c r="A383">
        <v>55</v>
      </c>
      <c r="B383" t="s">
        <v>11</v>
      </c>
      <c r="C383" s="1">
        <v>30685</v>
      </c>
      <c r="D383">
        <v>0</v>
      </c>
      <c r="E383" t="s">
        <v>9</v>
      </c>
      <c r="F383" t="s">
        <v>21</v>
      </c>
      <c r="G383" s="4">
        <v>42303.692150000003</v>
      </c>
    </row>
    <row r="384" spans="1:7" x14ac:dyDescent="0.25">
      <c r="A384">
        <v>55</v>
      </c>
      <c r="B384" t="s">
        <v>11</v>
      </c>
      <c r="C384">
        <v>33</v>
      </c>
      <c r="D384">
        <v>0</v>
      </c>
      <c r="E384" t="s">
        <v>13</v>
      </c>
      <c r="F384" t="s">
        <v>14</v>
      </c>
      <c r="G384" s="4">
        <v>20781.48892</v>
      </c>
    </row>
    <row r="385" spans="1:7" x14ac:dyDescent="0.25">
      <c r="A385">
        <v>35</v>
      </c>
      <c r="B385" t="s">
        <v>7</v>
      </c>
      <c r="C385" t="s">
        <v>225</v>
      </c>
      <c r="D385">
        <v>2</v>
      </c>
      <c r="E385" t="s">
        <v>13</v>
      </c>
      <c r="F385" t="s">
        <v>14</v>
      </c>
      <c r="G385" s="4">
        <v>5846.9175999999998</v>
      </c>
    </row>
    <row r="386" spans="1:7" x14ac:dyDescent="0.25">
      <c r="A386">
        <v>44</v>
      </c>
      <c r="B386" t="s">
        <v>11</v>
      </c>
      <c r="C386" s="1">
        <v>22135</v>
      </c>
      <c r="D386">
        <v>2</v>
      </c>
      <c r="E386" t="s">
        <v>13</v>
      </c>
      <c r="F386" t="s">
        <v>21</v>
      </c>
      <c r="G386" s="4">
        <v>8302.5356499999998</v>
      </c>
    </row>
    <row r="387" spans="1:7" x14ac:dyDescent="0.25">
      <c r="A387">
        <v>19</v>
      </c>
      <c r="B387" t="s">
        <v>11</v>
      </c>
      <c r="C387" t="s">
        <v>25</v>
      </c>
      <c r="D387">
        <v>0</v>
      </c>
      <c r="E387" t="s">
        <v>13</v>
      </c>
      <c r="F387" t="s">
        <v>10</v>
      </c>
      <c r="G387" s="4">
        <v>1261.8589999999999</v>
      </c>
    </row>
    <row r="388" spans="1:7" x14ac:dyDescent="0.25">
      <c r="A388">
        <v>58</v>
      </c>
      <c r="B388" t="s">
        <v>7</v>
      </c>
      <c r="C388" t="s">
        <v>226</v>
      </c>
      <c r="D388">
        <v>0</v>
      </c>
      <c r="E388" t="s">
        <v>13</v>
      </c>
      <c r="F388" t="s">
        <v>14</v>
      </c>
      <c r="G388" s="4">
        <v>11856.4115</v>
      </c>
    </row>
    <row r="389" spans="1:7" x14ac:dyDescent="0.25">
      <c r="A389">
        <v>50</v>
      </c>
      <c r="B389" t="s">
        <v>11</v>
      </c>
      <c r="C389" s="1">
        <v>25365</v>
      </c>
      <c r="D389">
        <v>2</v>
      </c>
      <c r="E389" t="s">
        <v>13</v>
      </c>
      <c r="F389" t="s">
        <v>15</v>
      </c>
      <c r="G389" s="4">
        <v>30284.642940000002</v>
      </c>
    </row>
    <row r="390" spans="1:7" x14ac:dyDescent="0.25">
      <c r="A390">
        <v>26</v>
      </c>
      <c r="B390" t="s">
        <v>7</v>
      </c>
      <c r="C390" t="s">
        <v>194</v>
      </c>
      <c r="D390">
        <v>0</v>
      </c>
      <c r="E390" t="s">
        <v>13</v>
      </c>
      <c r="F390" t="s">
        <v>15</v>
      </c>
      <c r="G390" s="4">
        <v>3176.8159000000001</v>
      </c>
    </row>
    <row r="391" spans="1:7" x14ac:dyDescent="0.25">
      <c r="A391">
        <v>24</v>
      </c>
      <c r="B391" t="s">
        <v>7</v>
      </c>
      <c r="C391" t="s">
        <v>227</v>
      </c>
      <c r="D391">
        <v>3</v>
      </c>
      <c r="E391" t="s">
        <v>13</v>
      </c>
      <c r="F391" t="s">
        <v>15</v>
      </c>
      <c r="G391" s="4">
        <v>4618.0798999999997</v>
      </c>
    </row>
    <row r="392" spans="1:7" x14ac:dyDescent="0.25">
      <c r="A392">
        <v>48</v>
      </c>
      <c r="B392" t="s">
        <v>11</v>
      </c>
      <c r="C392" s="1">
        <v>35625</v>
      </c>
      <c r="D392">
        <v>4</v>
      </c>
      <c r="E392" t="s">
        <v>13</v>
      </c>
      <c r="F392" t="s">
        <v>21</v>
      </c>
      <c r="G392" s="4">
        <v>10736.87075</v>
      </c>
    </row>
    <row r="393" spans="1:7" x14ac:dyDescent="0.25">
      <c r="A393">
        <v>19</v>
      </c>
      <c r="B393" t="s">
        <v>7</v>
      </c>
      <c r="C393" t="s">
        <v>114</v>
      </c>
      <c r="D393">
        <v>0</v>
      </c>
      <c r="E393" t="s">
        <v>13</v>
      </c>
      <c r="F393" t="s">
        <v>15</v>
      </c>
      <c r="G393" s="4">
        <v>2138.0707000000002</v>
      </c>
    </row>
    <row r="394" spans="1:7" x14ac:dyDescent="0.25">
      <c r="A394">
        <v>48</v>
      </c>
      <c r="B394" t="s">
        <v>11</v>
      </c>
      <c r="C394" s="1">
        <v>31445</v>
      </c>
      <c r="D394">
        <v>1</v>
      </c>
      <c r="E394" t="s">
        <v>13</v>
      </c>
      <c r="F394" t="s">
        <v>21</v>
      </c>
      <c r="G394" s="4">
        <v>8964.0605500000001</v>
      </c>
    </row>
    <row r="395" spans="1:7" x14ac:dyDescent="0.25">
      <c r="A395">
        <v>49</v>
      </c>
      <c r="B395" t="s">
        <v>11</v>
      </c>
      <c r="C395" t="s">
        <v>101</v>
      </c>
      <c r="D395">
        <v>1</v>
      </c>
      <c r="E395" t="s">
        <v>13</v>
      </c>
      <c r="F395" t="s">
        <v>21</v>
      </c>
      <c r="G395" s="4">
        <v>9290.1394999999993</v>
      </c>
    </row>
    <row r="396" spans="1:7" x14ac:dyDescent="0.25">
      <c r="A396">
        <v>46</v>
      </c>
      <c r="B396" t="s">
        <v>7</v>
      </c>
      <c r="C396" t="s">
        <v>207</v>
      </c>
      <c r="D396">
        <v>2</v>
      </c>
      <c r="E396" t="s">
        <v>13</v>
      </c>
      <c r="F396" t="s">
        <v>21</v>
      </c>
      <c r="G396" s="4">
        <v>9411.0049999999992</v>
      </c>
    </row>
    <row r="397" spans="1:7" x14ac:dyDescent="0.25">
      <c r="A397">
        <v>46</v>
      </c>
      <c r="B397" t="s">
        <v>11</v>
      </c>
      <c r="C397" s="1">
        <v>19855</v>
      </c>
      <c r="D397">
        <v>0</v>
      </c>
      <c r="E397" t="s">
        <v>13</v>
      </c>
      <c r="F397" t="s">
        <v>15</v>
      </c>
      <c r="G397" s="4">
        <v>7526.7064499999997</v>
      </c>
    </row>
    <row r="398" spans="1:7" x14ac:dyDescent="0.25">
      <c r="A398">
        <v>43</v>
      </c>
      <c r="B398" t="s">
        <v>7</v>
      </c>
      <c r="C398" t="s">
        <v>25</v>
      </c>
      <c r="D398">
        <v>3</v>
      </c>
      <c r="E398" t="s">
        <v>13</v>
      </c>
      <c r="F398" t="s">
        <v>10</v>
      </c>
      <c r="G398" s="4">
        <v>8522.0030000000006</v>
      </c>
    </row>
    <row r="399" spans="1:7" x14ac:dyDescent="0.25">
      <c r="A399">
        <v>21</v>
      </c>
      <c r="B399" t="s">
        <v>11</v>
      </c>
      <c r="C399" t="s">
        <v>228</v>
      </c>
      <c r="D399">
        <v>0</v>
      </c>
      <c r="E399" t="s">
        <v>13</v>
      </c>
      <c r="F399" t="s">
        <v>14</v>
      </c>
      <c r="G399" s="4">
        <v>16586.49771</v>
      </c>
    </row>
    <row r="400" spans="1:7" x14ac:dyDescent="0.25">
      <c r="A400">
        <v>64</v>
      </c>
      <c r="B400" t="s">
        <v>11</v>
      </c>
      <c r="C400" t="s">
        <v>212</v>
      </c>
      <c r="D400">
        <v>2</v>
      </c>
      <c r="E400" t="s">
        <v>13</v>
      </c>
      <c r="F400" t="s">
        <v>10</v>
      </c>
      <c r="G400" s="4">
        <v>14988.432000000001</v>
      </c>
    </row>
    <row r="401" spans="1:7" x14ac:dyDescent="0.25">
      <c r="A401">
        <v>18</v>
      </c>
      <c r="B401" t="s">
        <v>7</v>
      </c>
      <c r="C401" t="s">
        <v>229</v>
      </c>
      <c r="D401">
        <v>0</v>
      </c>
      <c r="E401" t="s">
        <v>13</v>
      </c>
      <c r="F401" t="s">
        <v>14</v>
      </c>
      <c r="G401" s="4">
        <v>1631.6683</v>
      </c>
    </row>
    <row r="402" spans="1:7" x14ac:dyDescent="0.25">
      <c r="A402">
        <v>51</v>
      </c>
      <c r="B402" t="s">
        <v>7</v>
      </c>
      <c r="C402" t="s">
        <v>230</v>
      </c>
      <c r="D402">
        <v>0</v>
      </c>
      <c r="E402" t="s">
        <v>13</v>
      </c>
      <c r="F402" t="s">
        <v>10</v>
      </c>
      <c r="G402" s="4">
        <v>9264.7970000000005</v>
      </c>
    </row>
    <row r="403" spans="1:7" x14ac:dyDescent="0.25">
      <c r="A403">
        <v>47</v>
      </c>
      <c r="B403" t="s">
        <v>11</v>
      </c>
      <c r="C403" t="s">
        <v>231</v>
      </c>
      <c r="D403">
        <v>1</v>
      </c>
      <c r="E403" t="s">
        <v>13</v>
      </c>
      <c r="F403" t="s">
        <v>14</v>
      </c>
      <c r="G403" s="4">
        <v>8083.9197999999997</v>
      </c>
    </row>
    <row r="404" spans="1:7" x14ac:dyDescent="0.25">
      <c r="A404">
        <v>64</v>
      </c>
      <c r="B404" t="s">
        <v>7</v>
      </c>
      <c r="C404" s="1">
        <v>32965</v>
      </c>
      <c r="D404">
        <v>0</v>
      </c>
      <c r="E404" t="s">
        <v>13</v>
      </c>
      <c r="F404" t="s">
        <v>15</v>
      </c>
      <c r="G404" s="4">
        <v>14692.66935</v>
      </c>
    </row>
    <row r="405" spans="1:7" x14ac:dyDescent="0.25">
      <c r="A405">
        <v>49</v>
      </c>
      <c r="B405" t="s">
        <v>11</v>
      </c>
      <c r="C405" t="s">
        <v>207</v>
      </c>
      <c r="D405">
        <v>3</v>
      </c>
      <c r="E405" t="s">
        <v>13</v>
      </c>
      <c r="F405" t="s">
        <v>15</v>
      </c>
      <c r="G405" s="4">
        <v>10269.459999999999</v>
      </c>
    </row>
    <row r="406" spans="1:7" x14ac:dyDescent="0.25">
      <c r="A406">
        <v>31</v>
      </c>
      <c r="B406" t="s">
        <v>11</v>
      </c>
      <c r="C406" t="s">
        <v>233</v>
      </c>
      <c r="D406">
        <v>0</v>
      </c>
      <c r="E406" t="s">
        <v>13</v>
      </c>
      <c r="F406" t="s">
        <v>10</v>
      </c>
      <c r="G406" s="4">
        <v>3260.1990000000001</v>
      </c>
    </row>
    <row r="407" spans="1:7" x14ac:dyDescent="0.25">
      <c r="A407">
        <v>52</v>
      </c>
      <c r="B407" t="s">
        <v>7</v>
      </c>
      <c r="C407" t="s">
        <v>234</v>
      </c>
      <c r="D407">
        <v>2</v>
      </c>
      <c r="E407" t="s">
        <v>13</v>
      </c>
      <c r="F407" t="s">
        <v>21</v>
      </c>
      <c r="G407" s="4">
        <v>11396.9002</v>
      </c>
    </row>
    <row r="408" spans="1:7" x14ac:dyDescent="0.25">
      <c r="A408">
        <v>33</v>
      </c>
      <c r="B408" t="s">
        <v>7</v>
      </c>
      <c r="C408" t="s">
        <v>235</v>
      </c>
      <c r="D408">
        <v>0</v>
      </c>
      <c r="E408" t="s">
        <v>13</v>
      </c>
      <c r="F408" t="s">
        <v>14</v>
      </c>
      <c r="G408" s="4">
        <v>4185.0978999999998</v>
      </c>
    </row>
    <row r="409" spans="1:7" x14ac:dyDescent="0.25">
      <c r="A409">
        <v>47</v>
      </c>
      <c r="B409" t="s">
        <v>7</v>
      </c>
      <c r="C409" t="s">
        <v>236</v>
      </c>
      <c r="D409">
        <v>1</v>
      </c>
      <c r="E409" t="s">
        <v>13</v>
      </c>
      <c r="F409" t="s">
        <v>10</v>
      </c>
      <c r="G409" s="4">
        <v>8539.6710000000003</v>
      </c>
    </row>
    <row r="410" spans="1:7" x14ac:dyDescent="0.25">
      <c r="A410">
        <v>38</v>
      </c>
      <c r="B410" t="s">
        <v>11</v>
      </c>
      <c r="C410" t="s">
        <v>237</v>
      </c>
      <c r="D410">
        <v>3</v>
      </c>
      <c r="E410" t="s">
        <v>13</v>
      </c>
      <c r="F410" t="s">
        <v>14</v>
      </c>
      <c r="G410" s="4">
        <v>6652.5288</v>
      </c>
    </row>
    <row r="411" spans="1:7" x14ac:dyDescent="0.25">
      <c r="A411">
        <v>32</v>
      </c>
      <c r="B411" t="s">
        <v>11</v>
      </c>
      <c r="C411" t="s">
        <v>238</v>
      </c>
      <c r="D411">
        <v>1</v>
      </c>
      <c r="E411" t="s">
        <v>13</v>
      </c>
      <c r="F411" t="s">
        <v>14</v>
      </c>
      <c r="G411" s="4">
        <v>4074.4537</v>
      </c>
    </row>
    <row r="412" spans="1:7" x14ac:dyDescent="0.25">
      <c r="A412">
        <v>19</v>
      </c>
      <c r="B412" t="s">
        <v>11</v>
      </c>
      <c r="C412" t="s">
        <v>239</v>
      </c>
      <c r="D412">
        <v>0</v>
      </c>
      <c r="E412" t="s">
        <v>13</v>
      </c>
      <c r="F412" t="s">
        <v>15</v>
      </c>
      <c r="G412" s="4">
        <v>1621.3402000000001</v>
      </c>
    </row>
    <row r="413" spans="1:7" x14ac:dyDescent="0.25">
      <c r="A413">
        <v>44</v>
      </c>
      <c r="B413" t="s">
        <v>7</v>
      </c>
      <c r="C413" s="1">
        <v>20235</v>
      </c>
      <c r="D413">
        <v>1</v>
      </c>
      <c r="E413" t="s">
        <v>9</v>
      </c>
      <c r="F413" t="s">
        <v>21</v>
      </c>
      <c r="G413" s="4">
        <v>19594.809649999999</v>
      </c>
    </row>
    <row r="414" spans="1:7" x14ac:dyDescent="0.25">
      <c r="A414">
        <v>26</v>
      </c>
      <c r="B414" t="s">
        <v>7</v>
      </c>
      <c r="C414" s="1">
        <v>17195</v>
      </c>
      <c r="D414">
        <v>2</v>
      </c>
      <c r="E414" t="s">
        <v>9</v>
      </c>
      <c r="F414" t="s">
        <v>21</v>
      </c>
      <c r="G414" s="4">
        <v>14455.644050000001</v>
      </c>
    </row>
    <row r="415" spans="1:7" x14ac:dyDescent="0.25">
      <c r="A415">
        <v>25</v>
      </c>
      <c r="B415" t="s">
        <v>11</v>
      </c>
      <c r="C415" t="s">
        <v>240</v>
      </c>
      <c r="D415">
        <v>5</v>
      </c>
      <c r="E415" t="s">
        <v>13</v>
      </c>
      <c r="F415" t="s">
        <v>10</v>
      </c>
      <c r="G415" s="4">
        <v>5080.0959999999995</v>
      </c>
    </row>
    <row r="416" spans="1:7" x14ac:dyDescent="0.25">
      <c r="A416">
        <v>19</v>
      </c>
      <c r="B416" t="s">
        <v>7</v>
      </c>
      <c r="C416" t="s">
        <v>241</v>
      </c>
      <c r="D416">
        <v>0</v>
      </c>
      <c r="E416" t="s">
        <v>13</v>
      </c>
      <c r="F416" t="s">
        <v>15</v>
      </c>
      <c r="G416" s="4">
        <v>2134.9014999999999</v>
      </c>
    </row>
    <row r="417" spans="1:7" x14ac:dyDescent="0.25">
      <c r="A417">
        <v>43</v>
      </c>
      <c r="B417" t="s">
        <v>7</v>
      </c>
      <c r="C417" t="s">
        <v>242</v>
      </c>
      <c r="D417">
        <v>1</v>
      </c>
      <c r="E417" t="s">
        <v>13</v>
      </c>
      <c r="F417" t="s">
        <v>14</v>
      </c>
      <c r="G417" s="4">
        <v>7345.7266</v>
      </c>
    </row>
    <row r="418" spans="1:7" x14ac:dyDescent="0.25">
      <c r="A418">
        <v>52</v>
      </c>
      <c r="B418" t="s">
        <v>11</v>
      </c>
      <c r="C418" t="s">
        <v>33</v>
      </c>
      <c r="D418">
        <v>0</v>
      </c>
      <c r="E418" t="s">
        <v>13</v>
      </c>
      <c r="F418" t="s">
        <v>14</v>
      </c>
      <c r="G418" s="4">
        <v>9140.9509999999991</v>
      </c>
    </row>
    <row r="419" spans="1:7" x14ac:dyDescent="0.25">
      <c r="A419">
        <v>36</v>
      </c>
      <c r="B419" t="s">
        <v>7</v>
      </c>
      <c r="C419" t="s">
        <v>243</v>
      </c>
      <c r="D419">
        <v>2</v>
      </c>
      <c r="E419" t="s">
        <v>9</v>
      </c>
      <c r="F419" t="s">
        <v>10</v>
      </c>
      <c r="G419" s="4">
        <v>18608.261999999999</v>
      </c>
    </row>
    <row r="420" spans="1:7" x14ac:dyDescent="0.25">
      <c r="A420">
        <v>64</v>
      </c>
      <c r="B420" t="s">
        <v>11</v>
      </c>
      <c r="C420" t="s">
        <v>244</v>
      </c>
      <c r="D420">
        <v>1</v>
      </c>
      <c r="E420" t="s">
        <v>13</v>
      </c>
      <c r="F420" t="s">
        <v>14</v>
      </c>
      <c r="G420" s="4">
        <v>14418.2804</v>
      </c>
    </row>
    <row r="421" spans="1:7" x14ac:dyDescent="0.25">
      <c r="A421">
        <v>63</v>
      </c>
      <c r="B421" t="s">
        <v>7</v>
      </c>
      <c r="C421" t="s">
        <v>80</v>
      </c>
      <c r="D421">
        <v>0</v>
      </c>
      <c r="E421" t="s">
        <v>9</v>
      </c>
      <c r="F421" t="s">
        <v>15</v>
      </c>
      <c r="G421" s="4">
        <v>28950.4692</v>
      </c>
    </row>
    <row r="422" spans="1:7" x14ac:dyDescent="0.25">
      <c r="A422">
        <v>64</v>
      </c>
      <c r="B422" t="s">
        <v>11</v>
      </c>
      <c r="C422" t="s">
        <v>154</v>
      </c>
      <c r="D422">
        <v>0</v>
      </c>
      <c r="E422" t="s">
        <v>9</v>
      </c>
      <c r="F422" t="s">
        <v>14</v>
      </c>
      <c r="G422" s="4">
        <v>46889.261200000001</v>
      </c>
    </row>
    <row r="423" spans="1:7" x14ac:dyDescent="0.25">
      <c r="A423">
        <v>61</v>
      </c>
      <c r="B423" t="s">
        <v>11</v>
      </c>
      <c r="C423" t="s">
        <v>164</v>
      </c>
      <c r="D423">
        <v>0</v>
      </c>
      <c r="E423" t="s">
        <v>9</v>
      </c>
      <c r="F423" t="s">
        <v>14</v>
      </c>
      <c r="G423" s="4">
        <v>46599.108399999997</v>
      </c>
    </row>
    <row r="424" spans="1:7" x14ac:dyDescent="0.25">
      <c r="A424">
        <v>40</v>
      </c>
      <c r="B424" t="s">
        <v>11</v>
      </c>
      <c r="C424" s="1">
        <v>32775</v>
      </c>
      <c r="D424">
        <v>1</v>
      </c>
      <c r="E424" t="s">
        <v>9</v>
      </c>
      <c r="F424" t="s">
        <v>21</v>
      </c>
      <c r="G424" s="4">
        <v>39125.332249999999</v>
      </c>
    </row>
    <row r="425" spans="1:7" x14ac:dyDescent="0.25">
      <c r="A425">
        <v>25</v>
      </c>
      <c r="B425" t="s">
        <v>11</v>
      </c>
      <c r="C425" t="s">
        <v>138</v>
      </c>
      <c r="D425">
        <v>0</v>
      </c>
      <c r="E425" t="s">
        <v>13</v>
      </c>
      <c r="F425" t="s">
        <v>21</v>
      </c>
      <c r="G425" s="4">
        <v>2727.3951000000002</v>
      </c>
    </row>
    <row r="426" spans="1:7" x14ac:dyDescent="0.25">
      <c r="A426">
        <v>48</v>
      </c>
      <c r="B426" t="s">
        <v>11</v>
      </c>
      <c r="C426" t="s">
        <v>175</v>
      </c>
      <c r="D426">
        <v>2</v>
      </c>
      <c r="E426" t="s">
        <v>13</v>
      </c>
      <c r="F426" t="s">
        <v>10</v>
      </c>
      <c r="G426" s="4">
        <v>8968.33</v>
      </c>
    </row>
    <row r="427" spans="1:7" x14ac:dyDescent="0.25">
      <c r="A427">
        <v>45</v>
      </c>
      <c r="B427" t="s">
        <v>11</v>
      </c>
      <c r="C427" t="s">
        <v>235</v>
      </c>
      <c r="D427">
        <v>5</v>
      </c>
      <c r="E427" t="s">
        <v>13</v>
      </c>
      <c r="F427" t="s">
        <v>14</v>
      </c>
      <c r="G427" s="4">
        <v>9788.8659000000007</v>
      </c>
    </row>
    <row r="428" spans="1:7" x14ac:dyDescent="0.25">
      <c r="A428">
        <v>38</v>
      </c>
      <c r="B428" t="s">
        <v>7</v>
      </c>
      <c r="C428" s="1">
        <v>27265</v>
      </c>
      <c r="D428">
        <v>1</v>
      </c>
      <c r="E428" t="s">
        <v>13</v>
      </c>
      <c r="F428" t="s">
        <v>21</v>
      </c>
      <c r="G428" s="4">
        <v>6555.07035</v>
      </c>
    </row>
    <row r="429" spans="1:7" x14ac:dyDescent="0.25">
      <c r="A429">
        <v>18</v>
      </c>
      <c r="B429" t="s">
        <v>7</v>
      </c>
      <c r="C429" s="1">
        <v>29165</v>
      </c>
      <c r="D429">
        <v>0</v>
      </c>
      <c r="E429" t="s">
        <v>13</v>
      </c>
      <c r="F429" t="s">
        <v>21</v>
      </c>
      <c r="G429" s="4">
        <v>7323.7348190000002</v>
      </c>
    </row>
    <row r="430" spans="1:7" x14ac:dyDescent="0.25">
      <c r="A430">
        <v>21</v>
      </c>
      <c r="B430" t="s">
        <v>7</v>
      </c>
      <c r="C430" s="1">
        <v>16815</v>
      </c>
      <c r="D430">
        <v>1</v>
      </c>
      <c r="E430" t="s">
        <v>13</v>
      </c>
      <c r="F430" t="s">
        <v>21</v>
      </c>
      <c r="G430" s="4">
        <v>3167.4558499999998</v>
      </c>
    </row>
    <row r="431" spans="1:7" x14ac:dyDescent="0.25">
      <c r="A431">
        <v>27</v>
      </c>
      <c r="B431" t="s">
        <v>7</v>
      </c>
      <c r="C431" t="s">
        <v>219</v>
      </c>
      <c r="D431">
        <v>3</v>
      </c>
      <c r="E431" t="s">
        <v>13</v>
      </c>
      <c r="F431" t="s">
        <v>15</v>
      </c>
      <c r="G431" s="4">
        <v>18804.752400000001</v>
      </c>
    </row>
    <row r="432" spans="1:7" x14ac:dyDescent="0.25">
      <c r="A432">
        <v>19</v>
      </c>
      <c r="B432" t="s">
        <v>11</v>
      </c>
      <c r="C432" t="s">
        <v>246</v>
      </c>
      <c r="D432">
        <v>0</v>
      </c>
      <c r="E432" t="s">
        <v>13</v>
      </c>
      <c r="F432" t="s">
        <v>10</v>
      </c>
      <c r="G432" s="4">
        <v>23082.955330000001</v>
      </c>
    </row>
    <row r="433" spans="1:7" x14ac:dyDescent="0.25">
      <c r="A433">
        <v>29</v>
      </c>
      <c r="B433" t="s">
        <v>7</v>
      </c>
      <c r="C433" s="1">
        <v>20235</v>
      </c>
      <c r="D433">
        <v>2</v>
      </c>
      <c r="E433" t="s">
        <v>13</v>
      </c>
      <c r="F433" t="s">
        <v>15</v>
      </c>
      <c r="G433" s="4">
        <v>4906.4096499999996</v>
      </c>
    </row>
    <row r="434" spans="1:7" x14ac:dyDescent="0.25">
      <c r="A434">
        <v>42</v>
      </c>
      <c r="B434" t="s">
        <v>11</v>
      </c>
      <c r="C434" t="s">
        <v>247</v>
      </c>
      <c r="D434">
        <v>0</v>
      </c>
      <c r="E434" t="s">
        <v>13</v>
      </c>
      <c r="F434" t="s">
        <v>10</v>
      </c>
      <c r="G434" s="4">
        <v>5969.723</v>
      </c>
    </row>
    <row r="435" spans="1:7" x14ac:dyDescent="0.25">
      <c r="A435">
        <v>60</v>
      </c>
      <c r="B435" t="s">
        <v>7</v>
      </c>
      <c r="C435" t="s">
        <v>215</v>
      </c>
      <c r="D435">
        <v>0</v>
      </c>
      <c r="E435" t="s">
        <v>13</v>
      </c>
      <c r="F435" t="s">
        <v>10</v>
      </c>
      <c r="G435" s="4">
        <v>12638.195</v>
      </c>
    </row>
    <row r="436" spans="1:7" x14ac:dyDescent="0.25">
      <c r="A436">
        <v>31</v>
      </c>
      <c r="B436" t="s">
        <v>11</v>
      </c>
      <c r="C436" s="1">
        <v>28595</v>
      </c>
      <c r="D436">
        <v>1</v>
      </c>
      <c r="E436" t="s">
        <v>13</v>
      </c>
      <c r="F436" t="s">
        <v>15</v>
      </c>
      <c r="G436" s="4">
        <v>4243.5900499999998</v>
      </c>
    </row>
    <row r="437" spans="1:7" x14ac:dyDescent="0.25">
      <c r="A437">
        <v>60</v>
      </c>
      <c r="B437" t="s">
        <v>11</v>
      </c>
      <c r="C437" t="s">
        <v>248</v>
      </c>
      <c r="D437">
        <v>3</v>
      </c>
      <c r="E437" t="s">
        <v>13</v>
      </c>
      <c r="F437" t="s">
        <v>14</v>
      </c>
      <c r="G437" s="4">
        <v>13919.822899999999</v>
      </c>
    </row>
    <row r="438" spans="1:7" x14ac:dyDescent="0.25">
      <c r="A438">
        <v>22</v>
      </c>
      <c r="B438" t="s">
        <v>11</v>
      </c>
      <c r="C438" t="s">
        <v>249</v>
      </c>
      <c r="D438">
        <v>0</v>
      </c>
      <c r="E438" t="s">
        <v>13</v>
      </c>
      <c r="F438" t="s">
        <v>21</v>
      </c>
      <c r="G438" s="4">
        <v>2254.7966999999999</v>
      </c>
    </row>
    <row r="439" spans="1:7" x14ac:dyDescent="0.25">
      <c r="A439">
        <v>35</v>
      </c>
      <c r="B439" t="s">
        <v>11</v>
      </c>
      <c r="C439" t="s">
        <v>63</v>
      </c>
      <c r="D439">
        <v>3</v>
      </c>
      <c r="E439" t="s">
        <v>13</v>
      </c>
      <c r="F439" t="s">
        <v>10</v>
      </c>
      <c r="G439" s="4">
        <v>5926.8459999999995</v>
      </c>
    </row>
    <row r="440" spans="1:7" x14ac:dyDescent="0.25">
      <c r="A440">
        <v>52</v>
      </c>
      <c r="B440" t="s">
        <v>7</v>
      </c>
      <c r="C440" t="s">
        <v>250</v>
      </c>
      <c r="D440">
        <v>5</v>
      </c>
      <c r="E440" t="s">
        <v>13</v>
      </c>
      <c r="F440" t="s">
        <v>14</v>
      </c>
      <c r="G440" s="4">
        <v>12592.5345</v>
      </c>
    </row>
    <row r="441" spans="1:7" x14ac:dyDescent="0.25">
      <c r="A441">
        <v>26</v>
      </c>
      <c r="B441" t="s">
        <v>11</v>
      </c>
      <c r="C441" t="s">
        <v>251</v>
      </c>
      <c r="D441">
        <v>0</v>
      </c>
      <c r="E441" t="s">
        <v>13</v>
      </c>
      <c r="F441" t="s">
        <v>21</v>
      </c>
      <c r="G441" s="4">
        <v>2897.3235</v>
      </c>
    </row>
    <row r="442" spans="1:7" x14ac:dyDescent="0.25">
      <c r="A442">
        <v>31</v>
      </c>
      <c r="B442" t="s">
        <v>7</v>
      </c>
      <c r="C442" t="s">
        <v>252</v>
      </c>
      <c r="D442">
        <v>1</v>
      </c>
      <c r="E442" t="s">
        <v>13</v>
      </c>
      <c r="F442" t="s">
        <v>15</v>
      </c>
      <c r="G442" s="4">
        <v>4738.2682000000004</v>
      </c>
    </row>
    <row r="443" spans="1:7" x14ac:dyDescent="0.25">
      <c r="A443">
        <v>33</v>
      </c>
      <c r="B443" t="s">
        <v>7</v>
      </c>
      <c r="C443" t="s">
        <v>253</v>
      </c>
      <c r="D443">
        <v>0</v>
      </c>
      <c r="E443" t="s">
        <v>9</v>
      </c>
      <c r="F443" t="s">
        <v>10</v>
      </c>
      <c r="G443" s="4">
        <v>37079.372000000003</v>
      </c>
    </row>
    <row r="444" spans="1:7" x14ac:dyDescent="0.25">
      <c r="A444">
        <v>18</v>
      </c>
      <c r="B444" t="s">
        <v>11</v>
      </c>
      <c r="C444" t="s">
        <v>254</v>
      </c>
      <c r="D444">
        <v>0</v>
      </c>
      <c r="E444" t="s">
        <v>13</v>
      </c>
      <c r="F444" t="s">
        <v>14</v>
      </c>
      <c r="G444" s="4">
        <v>1149.3959</v>
      </c>
    </row>
    <row r="445" spans="1:7" x14ac:dyDescent="0.25">
      <c r="A445">
        <v>59</v>
      </c>
      <c r="B445" t="s">
        <v>7</v>
      </c>
      <c r="C445" t="s">
        <v>255</v>
      </c>
      <c r="D445">
        <v>1</v>
      </c>
      <c r="E445" t="s">
        <v>13</v>
      </c>
      <c r="F445" t="s">
        <v>14</v>
      </c>
      <c r="G445" s="4">
        <v>28287.897659999999</v>
      </c>
    </row>
    <row r="446" spans="1:7" x14ac:dyDescent="0.25">
      <c r="A446">
        <v>56</v>
      </c>
      <c r="B446" t="s">
        <v>11</v>
      </c>
      <c r="C446" s="1">
        <v>26695</v>
      </c>
      <c r="D446">
        <v>1</v>
      </c>
      <c r="E446" t="s">
        <v>9</v>
      </c>
      <c r="F446" t="s">
        <v>15</v>
      </c>
      <c r="G446" s="4">
        <v>26109.32905</v>
      </c>
    </row>
    <row r="447" spans="1:7" x14ac:dyDescent="0.25">
      <c r="A447">
        <v>45</v>
      </c>
      <c r="B447" t="s">
        <v>7</v>
      </c>
      <c r="C447" t="s">
        <v>246</v>
      </c>
      <c r="D447">
        <v>0</v>
      </c>
      <c r="E447" t="s">
        <v>13</v>
      </c>
      <c r="F447" t="s">
        <v>10</v>
      </c>
      <c r="G447" s="4">
        <v>7345.0839999999998</v>
      </c>
    </row>
    <row r="448" spans="1:7" x14ac:dyDescent="0.25">
      <c r="A448">
        <v>60</v>
      </c>
      <c r="B448" t="s">
        <v>11</v>
      </c>
      <c r="C448" t="s">
        <v>122</v>
      </c>
      <c r="D448">
        <v>0</v>
      </c>
      <c r="E448" t="s">
        <v>13</v>
      </c>
      <c r="F448" t="s">
        <v>21</v>
      </c>
      <c r="G448" s="4">
        <v>12730.999599999999</v>
      </c>
    </row>
    <row r="449" spans="1:7" x14ac:dyDescent="0.25">
      <c r="A449">
        <v>56</v>
      </c>
      <c r="B449" t="s">
        <v>7</v>
      </c>
      <c r="C449" t="s">
        <v>256</v>
      </c>
      <c r="D449">
        <v>0</v>
      </c>
      <c r="E449" t="s">
        <v>13</v>
      </c>
      <c r="F449" t="s">
        <v>15</v>
      </c>
      <c r="G449" s="4">
        <v>11454.021500000001</v>
      </c>
    </row>
    <row r="450" spans="1:7" x14ac:dyDescent="0.25">
      <c r="A450">
        <v>40</v>
      </c>
      <c r="B450" t="s">
        <v>7</v>
      </c>
      <c r="C450" t="s">
        <v>257</v>
      </c>
      <c r="D450">
        <v>0</v>
      </c>
      <c r="E450" t="s">
        <v>13</v>
      </c>
      <c r="F450" t="s">
        <v>10</v>
      </c>
      <c r="G450" s="4">
        <v>5910.9440000000004</v>
      </c>
    </row>
    <row r="451" spans="1:7" x14ac:dyDescent="0.25">
      <c r="A451">
        <v>35</v>
      </c>
      <c r="B451" t="s">
        <v>11</v>
      </c>
      <c r="C451" t="s">
        <v>258</v>
      </c>
      <c r="D451">
        <v>1</v>
      </c>
      <c r="E451" t="s">
        <v>13</v>
      </c>
      <c r="F451" t="s">
        <v>10</v>
      </c>
      <c r="G451" s="4">
        <v>4762.3289999999997</v>
      </c>
    </row>
    <row r="452" spans="1:7" x14ac:dyDescent="0.25">
      <c r="A452">
        <v>39</v>
      </c>
      <c r="B452" t="s">
        <v>11</v>
      </c>
      <c r="C452" t="s">
        <v>257</v>
      </c>
      <c r="D452">
        <v>4</v>
      </c>
      <c r="E452" t="s">
        <v>13</v>
      </c>
      <c r="F452" t="s">
        <v>10</v>
      </c>
      <c r="G452" s="4">
        <v>7512.2669999999998</v>
      </c>
    </row>
    <row r="453" spans="1:7" x14ac:dyDescent="0.25">
      <c r="A453">
        <v>30</v>
      </c>
      <c r="B453" t="s">
        <v>11</v>
      </c>
      <c r="C453" t="s">
        <v>115</v>
      </c>
      <c r="D453">
        <v>1</v>
      </c>
      <c r="E453" t="s">
        <v>13</v>
      </c>
      <c r="F453" t="s">
        <v>15</v>
      </c>
      <c r="G453" s="4">
        <v>4032.2406999999998</v>
      </c>
    </row>
    <row r="454" spans="1:7" x14ac:dyDescent="0.25">
      <c r="A454">
        <v>24</v>
      </c>
      <c r="B454" t="s">
        <v>11</v>
      </c>
      <c r="C454" t="s">
        <v>259</v>
      </c>
      <c r="D454">
        <v>0</v>
      </c>
      <c r="E454" t="s">
        <v>13</v>
      </c>
      <c r="F454" t="s">
        <v>10</v>
      </c>
      <c r="G454" s="4">
        <v>1969.614</v>
      </c>
    </row>
    <row r="455" spans="1:7" x14ac:dyDescent="0.25">
      <c r="A455">
        <v>20</v>
      </c>
      <c r="B455" t="s">
        <v>11</v>
      </c>
      <c r="C455" s="1">
        <v>29735</v>
      </c>
      <c r="D455">
        <v>0</v>
      </c>
      <c r="E455" t="s">
        <v>13</v>
      </c>
      <c r="F455" t="s">
        <v>15</v>
      </c>
      <c r="G455" s="4">
        <v>1769.5316499999999</v>
      </c>
    </row>
    <row r="456" spans="1:7" x14ac:dyDescent="0.25">
      <c r="A456">
        <v>32</v>
      </c>
      <c r="B456" t="s">
        <v>11</v>
      </c>
      <c r="C456" t="s">
        <v>260</v>
      </c>
      <c r="D456">
        <v>2</v>
      </c>
      <c r="E456" t="s">
        <v>13</v>
      </c>
      <c r="F456" t="s">
        <v>14</v>
      </c>
      <c r="G456" s="4">
        <v>4686.3887000000004</v>
      </c>
    </row>
    <row r="457" spans="1:7" x14ac:dyDescent="0.25">
      <c r="A457">
        <v>59</v>
      </c>
      <c r="B457" t="s">
        <v>11</v>
      </c>
      <c r="C457" t="s">
        <v>104</v>
      </c>
      <c r="D457">
        <v>0</v>
      </c>
      <c r="E457" t="s">
        <v>13</v>
      </c>
      <c r="F457" t="s">
        <v>10</v>
      </c>
      <c r="G457" s="4">
        <v>21797.000400000001</v>
      </c>
    </row>
    <row r="458" spans="1:7" x14ac:dyDescent="0.25">
      <c r="A458">
        <v>55</v>
      </c>
      <c r="B458" t="s">
        <v>7</v>
      </c>
      <c r="C458" t="s">
        <v>261</v>
      </c>
      <c r="D458">
        <v>2</v>
      </c>
      <c r="E458" t="s">
        <v>13</v>
      </c>
      <c r="F458" t="s">
        <v>14</v>
      </c>
      <c r="G458" s="4">
        <v>11881.9696</v>
      </c>
    </row>
    <row r="459" spans="1:7" x14ac:dyDescent="0.25">
      <c r="A459">
        <v>57</v>
      </c>
      <c r="B459" t="s">
        <v>7</v>
      </c>
      <c r="C459" s="1">
        <v>30495</v>
      </c>
      <c r="D459">
        <v>0</v>
      </c>
      <c r="E459" t="s">
        <v>13</v>
      </c>
      <c r="F459" t="s">
        <v>15</v>
      </c>
      <c r="G459" s="4">
        <v>11840.77505</v>
      </c>
    </row>
    <row r="460" spans="1:7" x14ac:dyDescent="0.25">
      <c r="A460">
        <v>56</v>
      </c>
      <c r="B460" t="s">
        <v>11</v>
      </c>
      <c r="C460" t="s">
        <v>120</v>
      </c>
      <c r="D460">
        <v>0</v>
      </c>
      <c r="E460" t="s">
        <v>13</v>
      </c>
      <c r="F460" t="s">
        <v>10</v>
      </c>
      <c r="G460" s="4">
        <v>10601.412</v>
      </c>
    </row>
    <row r="461" spans="1:7" x14ac:dyDescent="0.25">
      <c r="A461">
        <v>40</v>
      </c>
      <c r="B461" t="s">
        <v>7</v>
      </c>
      <c r="C461">
        <v>33</v>
      </c>
      <c r="D461">
        <v>3</v>
      </c>
      <c r="E461" t="s">
        <v>13</v>
      </c>
      <c r="F461" t="s">
        <v>14</v>
      </c>
      <c r="G461" s="4">
        <v>7682.67</v>
      </c>
    </row>
    <row r="462" spans="1:7" x14ac:dyDescent="0.25">
      <c r="A462">
        <v>49</v>
      </c>
      <c r="B462" t="s">
        <v>7</v>
      </c>
      <c r="C462" t="s">
        <v>46</v>
      </c>
      <c r="D462">
        <v>3</v>
      </c>
      <c r="E462" t="s">
        <v>13</v>
      </c>
      <c r="F462" t="s">
        <v>14</v>
      </c>
      <c r="G462" s="4">
        <v>10381.4787</v>
      </c>
    </row>
    <row r="463" spans="1:7" x14ac:dyDescent="0.25">
      <c r="A463">
        <v>42</v>
      </c>
      <c r="B463" t="s">
        <v>11</v>
      </c>
      <c r="C463">
        <v>30</v>
      </c>
      <c r="D463">
        <v>0</v>
      </c>
      <c r="E463" t="s">
        <v>9</v>
      </c>
      <c r="F463" t="s">
        <v>10</v>
      </c>
      <c r="G463" s="4">
        <v>22144.031999999999</v>
      </c>
    </row>
    <row r="464" spans="1:7" x14ac:dyDescent="0.25">
      <c r="A464">
        <v>62</v>
      </c>
      <c r="B464" t="s">
        <v>7</v>
      </c>
      <c r="C464" s="1">
        <v>38095</v>
      </c>
      <c r="D464">
        <v>2</v>
      </c>
      <c r="E464" t="s">
        <v>13</v>
      </c>
      <c r="F464" t="s">
        <v>21</v>
      </c>
      <c r="G464" s="4">
        <v>15230.324049999999</v>
      </c>
    </row>
    <row r="465" spans="1:7" x14ac:dyDescent="0.25">
      <c r="A465">
        <v>56</v>
      </c>
      <c r="B465" t="s">
        <v>11</v>
      </c>
      <c r="C465" s="1">
        <v>25935</v>
      </c>
      <c r="D465">
        <v>0</v>
      </c>
      <c r="E465" t="s">
        <v>13</v>
      </c>
      <c r="F465" t="s">
        <v>21</v>
      </c>
      <c r="G465" s="4">
        <v>11165.417649999999</v>
      </c>
    </row>
    <row r="466" spans="1:7" x14ac:dyDescent="0.25">
      <c r="A466">
        <v>19</v>
      </c>
      <c r="B466" t="s">
        <v>11</v>
      </c>
      <c r="C466" s="1">
        <v>25175</v>
      </c>
      <c r="D466">
        <v>0</v>
      </c>
      <c r="E466" t="s">
        <v>13</v>
      </c>
      <c r="F466" t="s">
        <v>15</v>
      </c>
      <c r="G466" s="4">
        <v>1632.0362500000001</v>
      </c>
    </row>
    <row r="467" spans="1:7" x14ac:dyDescent="0.25">
      <c r="A467">
        <v>30</v>
      </c>
      <c r="B467" t="s">
        <v>7</v>
      </c>
      <c r="C467" t="s">
        <v>263</v>
      </c>
      <c r="D467">
        <v>1</v>
      </c>
      <c r="E467" t="s">
        <v>9</v>
      </c>
      <c r="F467" t="s">
        <v>14</v>
      </c>
      <c r="G467" s="4">
        <v>19521.968199999999</v>
      </c>
    </row>
    <row r="468" spans="1:7" x14ac:dyDescent="0.25">
      <c r="A468">
        <v>60</v>
      </c>
      <c r="B468" t="s">
        <v>7</v>
      </c>
      <c r="C468" t="s">
        <v>264</v>
      </c>
      <c r="D468">
        <v>1</v>
      </c>
      <c r="E468" t="s">
        <v>13</v>
      </c>
      <c r="F468" t="s">
        <v>10</v>
      </c>
      <c r="G468" s="4">
        <v>13224.692999999999</v>
      </c>
    </row>
    <row r="469" spans="1:7" x14ac:dyDescent="0.25">
      <c r="A469">
        <v>56</v>
      </c>
      <c r="B469" t="s">
        <v>7</v>
      </c>
      <c r="C469" t="s">
        <v>265</v>
      </c>
      <c r="D469">
        <v>2</v>
      </c>
      <c r="E469" t="s">
        <v>13</v>
      </c>
      <c r="F469" t="s">
        <v>15</v>
      </c>
      <c r="G469" s="4">
        <v>12643.3778</v>
      </c>
    </row>
    <row r="470" spans="1:7" x14ac:dyDescent="0.25">
      <c r="A470">
        <v>28</v>
      </c>
      <c r="B470" t="s">
        <v>7</v>
      </c>
      <c r="C470" t="s">
        <v>172</v>
      </c>
      <c r="D470">
        <v>1</v>
      </c>
      <c r="E470" t="s">
        <v>13</v>
      </c>
      <c r="F470" t="s">
        <v>21</v>
      </c>
      <c r="G470" s="4">
        <v>23288.928400000001</v>
      </c>
    </row>
    <row r="471" spans="1:7" x14ac:dyDescent="0.25">
      <c r="A471">
        <v>18</v>
      </c>
      <c r="B471" t="s">
        <v>7</v>
      </c>
      <c r="C471" t="s">
        <v>266</v>
      </c>
      <c r="D471">
        <v>1</v>
      </c>
      <c r="E471" t="s">
        <v>13</v>
      </c>
      <c r="F471" t="s">
        <v>14</v>
      </c>
      <c r="G471" s="4">
        <v>2201.0971</v>
      </c>
    </row>
    <row r="472" spans="1:7" x14ac:dyDescent="0.25">
      <c r="A472">
        <v>27</v>
      </c>
      <c r="B472" t="s">
        <v>11</v>
      </c>
      <c r="C472" t="s">
        <v>267</v>
      </c>
      <c r="D472">
        <v>0</v>
      </c>
      <c r="E472" t="s">
        <v>13</v>
      </c>
      <c r="F472" t="s">
        <v>14</v>
      </c>
      <c r="G472" s="4">
        <v>2497.0383000000002</v>
      </c>
    </row>
    <row r="473" spans="1:7" x14ac:dyDescent="0.25">
      <c r="A473">
        <v>18</v>
      </c>
      <c r="B473" t="s">
        <v>7</v>
      </c>
      <c r="C473" s="1">
        <v>30115</v>
      </c>
      <c r="D473">
        <v>0</v>
      </c>
      <c r="E473" t="s">
        <v>13</v>
      </c>
      <c r="F473" t="s">
        <v>21</v>
      </c>
      <c r="G473" s="4">
        <v>2203.4718499999999</v>
      </c>
    </row>
    <row r="474" spans="1:7" x14ac:dyDescent="0.25">
      <c r="A474">
        <v>19</v>
      </c>
      <c r="B474" t="s">
        <v>7</v>
      </c>
      <c r="C474" t="s">
        <v>121</v>
      </c>
      <c r="D474">
        <v>0</v>
      </c>
      <c r="E474" t="s">
        <v>13</v>
      </c>
      <c r="F474" t="s">
        <v>10</v>
      </c>
      <c r="G474" s="4">
        <v>1744.4649999999999</v>
      </c>
    </row>
    <row r="475" spans="1:7" x14ac:dyDescent="0.25">
      <c r="A475">
        <v>47</v>
      </c>
      <c r="B475" t="s">
        <v>7</v>
      </c>
      <c r="C475" s="1">
        <v>33345</v>
      </c>
      <c r="D475">
        <v>0</v>
      </c>
      <c r="E475" t="s">
        <v>13</v>
      </c>
      <c r="F475" t="s">
        <v>21</v>
      </c>
      <c r="G475" s="4">
        <v>20878.78443</v>
      </c>
    </row>
    <row r="476" spans="1:7" x14ac:dyDescent="0.25">
      <c r="A476">
        <v>54</v>
      </c>
      <c r="B476" t="s">
        <v>11</v>
      </c>
      <c r="C476" t="s">
        <v>268</v>
      </c>
      <c r="D476">
        <v>3</v>
      </c>
      <c r="E476" t="s">
        <v>9</v>
      </c>
      <c r="F476" t="s">
        <v>10</v>
      </c>
      <c r="G476" s="4">
        <v>25382.296999999999</v>
      </c>
    </row>
    <row r="477" spans="1:7" x14ac:dyDescent="0.25">
      <c r="A477">
        <v>61</v>
      </c>
      <c r="B477" t="s">
        <v>11</v>
      </c>
      <c r="C477" t="s">
        <v>39</v>
      </c>
      <c r="D477">
        <v>1</v>
      </c>
      <c r="E477" t="s">
        <v>9</v>
      </c>
      <c r="F477" t="s">
        <v>15</v>
      </c>
      <c r="G477" s="4">
        <v>28868.6639</v>
      </c>
    </row>
    <row r="478" spans="1:7" x14ac:dyDescent="0.25">
      <c r="A478">
        <v>24</v>
      </c>
      <c r="B478" t="s">
        <v>11</v>
      </c>
      <c r="C478" t="s">
        <v>68</v>
      </c>
      <c r="D478">
        <v>0</v>
      </c>
      <c r="E478" t="s">
        <v>9</v>
      </c>
      <c r="F478" t="s">
        <v>21</v>
      </c>
      <c r="G478" s="4">
        <v>35147.528480000001</v>
      </c>
    </row>
    <row r="479" spans="1:7" x14ac:dyDescent="0.25">
      <c r="A479">
        <v>25</v>
      </c>
      <c r="B479" t="s">
        <v>11</v>
      </c>
      <c r="C479" s="1">
        <v>35625</v>
      </c>
      <c r="D479">
        <v>0</v>
      </c>
      <c r="E479" t="s">
        <v>13</v>
      </c>
      <c r="F479" t="s">
        <v>15</v>
      </c>
      <c r="G479" s="4">
        <v>2534.3937500000002</v>
      </c>
    </row>
    <row r="480" spans="1:7" x14ac:dyDescent="0.25">
      <c r="A480">
        <v>21</v>
      </c>
      <c r="B480" t="s">
        <v>11</v>
      </c>
      <c r="C480" t="s">
        <v>119</v>
      </c>
      <c r="D480">
        <v>0</v>
      </c>
      <c r="E480" t="s">
        <v>13</v>
      </c>
      <c r="F480" t="s">
        <v>14</v>
      </c>
      <c r="G480" s="4">
        <v>1534.3045</v>
      </c>
    </row>
    <row r="481" spans="1:7" x14ac:dyDescent="0.25">
      <c r="A481">
        <v>23</v>
      </c>
      <c r="B481" t="s">
        <v>11</v>
      </c>
      <c r="C481" t="s">
        <v>269</v>
      </c>
      <c r="D481">
        <v>0</v>
      </c>
      <c r="E481" t="s">
        <v>13</v>
      </c>
      <c r="F481" t="s">
        <v>14</v>
      </c>
      <c r="G481" s="4">
        <v>1824.2854</v>
      </c>
    </row>
    <row r="482" spans="1:7" x14ac:dyDescent="0.25">
      <c r="A482">
        <v>63</v>
      </c>
      <c r="B482" t="s">
        <v>11</v>
      </c>
      <c r="C482" s="1">
        <v>41325</v>
      </c>
      <c r="D482">
        <v>3</v>
      </c>
      <c r="E482" t="s">
        <v>13</v>
      </c>
      <c r="F482" t="s">
        <v>15</v>
      </c>
      <c r="G482" s="4">
        <v>15555.188749999999</v>
      </c>
    </row>
    <row r="483" spans="1:7" x14ac:dyDescent="0.25">
      <c r="A483">
        <v>49</v>
      </c>
      <c r="B483" t="s">
        <v>11</v>
      </c>
      <c r="C483" t="s">
        <v>195</v>
      </c>
      <c r="D483">
        <v>2</v>
      </c>
      <c r="E483" t="s">
        <v>13</v>
      </c>
      <c r="F483" t="s">
        <v>14</v>
      </c>
      <c r="G483" s="4">
        <v>9304.7019</v>
      </c>
    </row>
    <row r="484" spans="1:7" x14ac:dyDescent="0.25">
      <c r="A484">
        <v>18</v>
      </c>
      <c r="B484" t="s">
        <v>7</v>
      </c>
      <c r="C484" t="s">
        <v>101</v>
      </c>
      <c r="D484">
        <v>0</v>
      </c>
      <c r="E484" t="s">
        <v>13</v>
      </c>
      <c r="F484" t="s">
        <v>14</v>
      </c>
      <c r="G484" s="4">
        <v>1622.1885</v>
      </c>
    </row>
    <row r="485" spans="1:7" x14ac:dyDescent="0.25">
      <c r="A485">
        <v>51</v>
      </c>
      <c r="B485" t="s">
        <v>7</v>
      </c>
      <c r="C485" t="s">
        <v>270</v>
      </c>
      <c r="D485">
        <v>1</v>
      </c>
      <c r="E485" t="s">
        <v>13</v>
      </c>
      <c r="F485" t="s">
        <v>10</v>
      </c>
      <c r="G485" s="4">
        <v>9880.0679999999993</v>
      </c>
    </row>
    <row r="486" spans="1:7" x14ac:dyDescent="0.25">
      <c r="A486">
        <v>48</v>
      </c>
      <c r="B486" t="s">
        <v>11</v>
      </c>
      <c r="C486" t="s">
        <v>271</v>
      </c>
      <c r="D486">
        <v>3</v>
      </c>
      <c r="E486" t="s">
        <v>13</v>
      </c>
      <c r="F486" t="s">
        <v>10</v>
      </c>
      <c r="G486" s="4">
        <v>9563.0290000000005</v>
      </c>
    </row>
    <row r="487" spans="1:7" x14ac:dyDescent="0.25">
      <c r="A487">
        <v>31</v>
      </c>
      <c r="B487" t="s">
        <v>7</v>
      </c>
      <c r="C487" s="1">
        <v>31065</v>
      </c>
      <c r="D487">
        <v>0</v>
      </c>
      <c r="E487" t="s">
        <v>13</v>
      </c>
      <c r="F487" t="s">
        <v>21</v>
      </c>
      <c r="G487" s="4">
        <v>4347.0233500000004</v>
      </c>
    </row>
    <row r="488" spans="1:7" x14ac:dyDescent="0.25">
      <c r="A488">
        <v>54</v>
      </c>
      <c r="B488" t="s">
        <v>7</v>
      </c>
      <c r="C488" t="s">
        <v>272</v>
      </c>
      <c r="D488">
        <v>3</v>
      </c>
      <c r="E488" t="s">
        <v>13</v>
      </c>
      <c r="F488" t="s">
        <v>15</v>
      </c>
      <c r="G488" s="4">
        <v>12475.3513</v>
      </c>
    </row>
    <row r="489" spans="1:7" x14ac:dyDescent="0.25">
      <c r="A489">
        <v>19</v>
      </c>
      <c r="B489" t="s">
        <v>11</v>
      </c>
      <c r="C489" t="s">
        <v>264</v>
      </c>
      <c r="D489">
        <v>0</v>
      </c>
      <c r="E489" t="s">
        <v>13</v>
      </c>
      <c r="F489" t="s">
        <v>10</v>
      </c>
      <c r="G489" s="4">
        <v>1253.9359999999999</v>
      </c>
    </row>
    <row r="490" spans="1:7" x14ac:dyDescent="0.25">
      <c r="A490">
        <v>44</v>
      </c>
      <c r="B490" t="s">
        <v>7</v>
      </c>
      <c r="C490" t="s">
        <v>155</v>
      </c>
      <c r="D490">
        <v>0</v>
      </c>
      <c r="E490" t="s">
        <v>9</v>
      </c>
      <c r="F490" t="s">
        <v>14</v>
      </c>
      <c r="G490" s="4">
        <v>48885.135609999998</v>
      </c>
    </row>
    <row r="491" spans="1:7" x14ac:dyDescent="0.25">
      <c r="A491">
        <v>53</v>
      </c>
      <c r="B491" t="s">
        <v>11</v>
      </c>
      <c r="C491" t="s">
        <v>78</v>
      </c>
      <c r="D491">
        <v>1</v>
      </c>
      <c r="E491" t="s">
        <v>13</v>
      </c>
      <c r="F491" t="s">
        <v>15</v>
      </c>
      <c r="G491" s="4">
        <v>10461.9794</v>
      </c>
    </row>
    <row r="492" spans="1:7" x14ac:dyDescent="0.25">
      <c r="A492">
        <v>19</v>
      </c>
      <c r="B492" t="s">
        <v>7</v>
      </c>
      <c r="C492" t="s">
        <v>222</v>
      </c>
      <c r="D492">
        <v>0</v>
      </c>
      <c r="E492" t="s">
        <v>13</v>
      </c>
      <c r="F492" t="s">
        <v>10</v>
      </c>
      <c r="G492" s="4">
        <v>1748.7739999999999</v>
      </c>
    </row>
    <row r="493" spans="1:7" x14ac:dyDescent="0.25">
      <c r="A493">
        <v>61</v>
      </c>
      <c r="B493" t="s">
        <v>7</v>
      </c>
      <c r="C493" t="s">
        <v>273</v>
      </c>
      <c r="D493">
        <v>0</v>
      </c>
      <c r="E493" t="s">
        <v>13</v>
      </c>
      <c r="F493" t="s">
        <v>14</v>
      </c>
      <c r="G493" s="4">
        <v>24513.091260000001</v>
      </c>
    </row>
    <row r="494" spans="1:7" x14ac:dyDescent="0.25">
      <c r="A494">
        <v>18</v>
      </c>
      <c r="B494" t="s">
        <v>7</v>
      </c>
      <c r="C494" t="s">
        <v>273</v>
      </c>
      <c r="D494">
        <v>0</v>
      </c>
      <c r="E494" t="s">
        <v>13</v>
      </c>
      <c r="F494" t="s">
        <v>21</v>
      </c>
      <c r="G494" s="4">
        <v>2196.4731999999999</v>
      </c>
    </row>
    <row r="495" spans="1:7" x14ac:dyDescent="0.25">
      <c r="A495">
        <v>61</v>
      </c>
      <c r="B495" t="s">
        <v>11</v>
      </c>
      <c r="C495" t="s">
        <v>274</v>
      </c>
      <c r="D495">
        <v>0</v>
      </c>
      <c r="E495" t="s">
        <v>13</v>
      </c>
      <c r="F495" t="s">
        <v>10</v>
      </c>
      <c r="G495" s="4">
        <v>12574.049000000001</v>
      </c>
    </row>
    <row r="496" spans="1:7" x14ac:dyDescent="0.25">
      <c r="A496">
        <v>21</v>
      </c>
      <c r="B496" t="s">
        <v>11</v>
      </c>
      <c r="C496" t="s">
        <v>275</v>
      </c>
      <c r="D496">
        <v>4</v>
      </c>
      <c r="E496" t="s">
        <v>9</v>
      </c>
      <c r="F496" t="s">
        <v>10</v>
      </c>
      <c r="G496" s="4">
        <v>17942.106</v>
      </c>
    </row>
    <row r="497" spans="1:7" x14ac:dyDescent="0.25">
      <c r="A497">
        <v>20</v>
      </c>
      <c r="B497" t="s">
        <v>11</v>
      </c>
      <c r="C497" t="s">
        <v>276</v>
      </c>
      <c r="D497">
        <v>0</v>
      </c>
      <c r="E497" t="s">
        <v>13</v>
      </c>
      <c r="F497" t="s">
        <v>21</v>
      </c>
      <c r="G497" s="4">
        <v>1967.0227</v>
      </c>
    </row>
    <row r="498" spans="1:7" x14ac:dyDescent="0.25">
      <c r="A498">
        <v>31</v>
      </c>
      <c r="B498" t="s">
        <v>7</v>
      </c>
      <c r="C498" t="s">
        <v>236</v>
      </c>
      <c r="D498">
        <v>2</v>
      </c>
      <c r="E498" t="s">
        <v>13</v>
      </c>
      <c r="F498" t="s">
        <v>10</v>
      </c>
      <c r="G498" s="4">
        <v>4931.6469999999999</v>
      </c>
    </row>
    <row r="499" spans="1:7" x14ac:dyDescent="0.25">
      <c r="A499">
        <v>45</v>
      </c>
      <c r="B499" t="s">
        <v>11</v>
      </c>
      <c r="C499" t="s">
        <v>264</v>
      </c>
      <c r="D499">
        <v>2</v>
      </c>
      <c r="E499" t="s">
        <v>13</v>
      </c>
      <c r="F499" t="s">
        <v>10</v>
      </c>
      <c r="G499" s="4">
        <v>8027.9679999999998</v>
      </c>
    </row>
    <row r="500" spans="1:7" x14ac:dyDescent="0.25">
      <c r="A500">
        <v>44</v>
      </c>
      <c r="B500" t="s">
        <v>7</v>
      </c>
      <c r="C500" t="s">
        <v>66</v>
      </c>
      <c r="D500">
        <v>2</v>
      </c>
      <c r="E500" t="s">
        <v>13</v>
      </c>
      <c r="F500" t="s">
        <v>14</v>
      </c>
      <c r="G500" s="4">
        <v>8211.1002000000008</v>
      </c>
    </row>
    <row r="501" spans="1:7" x14ac:dyDescent="0.25">
      <c r="A501">
        <v>62</v>
      </c>
      <c r="B501" t="s">
        <v>7</v>
      </c>
      <c r="C501" t="s">
        <v>277</v>
      </c>
      <c r="D501">
        <v>0</v>
      </c>
      <c r="E501" t="s">
        <v>13</v>
      </c>
      <c r="F501" t="s">
        <v>10</v>
      </c>
      <c r="G501" s="4">
        <v>13470.86</v>
      </c>
    </row>
    <row r="502" spans="1:7" x14ac:dyDescent="0.25">
      <c r="A502">
        <v>29</v>
      </c>
      <c r="B502" t="s">
        <v>11</v>
      </c>
      <c r="C502" t="s">
        <v>25</v>
      </c>
      <c r="D502">
        <v>0</v>
      </c>
      <c r="E502" t="s">
        <v>9</v>
      </c>
      <c r="F502" t="s">
        <v>10</v>
      </c>
      <c r="G502" s="4">
        <v>36197.699000000001</v>
      </c>
    </row>
    <row r="503" spans="1:7" x14ac:dyDescent="0.25">
      <c r="A503">
        <v>43</v>
      </c>
      <c r="B503" t="s">
        <v>11</v>
      </c>
      <c r="C503" t="s">
        <v>279</v>
      </c>
      <c r="D503">
        <v>0</v>
      </c>
      <c r="E503" t="s">
        <v>13</v>
      </c>
      <c r="F503" t="s">
        <v>21</v>
      </c>
      <c r="G503" s="4">
        <v>6837.3687</v>
      </c>
    </row>
    <row r="504" spans="1:7" x14ac:dyDescent="0.25">
      <c r="A504">
        <v>51</v>
      </c>
      <c r="B504" t="s">
        <v>11</v>
      </c>
      <c r="C504" t="s">
        <v>150</v>
      </c>
      <c r="D504">
        <v>1</v>
      </c>
      <c r="E504" t="s">
        <v>9</v>
      </c>
      <c r="F504" t="s">
        <v>14</v>
      </c>
      <c r="G504" s="4">
        <v>22218.1149</v>
      </c>
    </row>
    <row r="505" spans="1:7" x14ac:dyDescent="0.25">
      <c r="A505">
        <v>19</v>
      </c>
      <c r="B505" t="s">
        <v>11</v>
      </c>
      <c r="C505" t="s">
        <v>280</v>
      </c>
      <c r="D505">
        <v>0</v>
      </c>
      <c r="E505" t="s">
        <v>9</v>
      </c>
      <c r="F505" t="s">
        <v>14</v>
      </c>
      <c r="G505" s="4">
        <v>32548.340499999998</v>
      </c>
    </row>
    <row r="506" spans="1:7" x14ac:dyDescent="0.25">
      <c r="A506">
        <v>38</v>
      </c>
      <c r="B506" t="s">
        <v>7</v>
      </c>
      <c r="C506" t="s">
        <v>281</v>
      </c>
      <c r="D506">
        <v>1</v>
      </c>
      <c r="E506" t="s">
        <v>13</v>
      </c>
      <c r="F506" t="s">
        <v>14</v>
      </c>
      <c r="G506" s="4">
        <v>5974.3846999999996</v>
      </c>
    </row>
    <row r="507" spans="1:7" x14ac:dyDescent="0.25">
      <c r="A507">
        <v>37</v>
      </c>
      <c r="B507" t="s">
        <v>11</v>
      </c>
      <c r="C507" s="1">
        <v>30875</v>
      </c>
      <c r="D507">
        <v>3</v>
      </c>
      <c r="E507" t="s">
        <v>13</v>
      </c>
      <c r="F507" t="s">
        <v>15</v>
      </c>
      <c r="G507" s="4">
        <v>6796.8632500000003</v>
      </c>
    </row>
    <row r="508" spans="1:7" x14ac:dyDescent="0.25">
      <c r="A508">
        <v>22</v>
      </c>
      <c r="B508" t="s">
        <v>11</v>
      </c>
      <c r="C508" t="s">
        <v>101</v>
      </c>
      <c r="D508">
        <v>1</v>
      </c>
      <c r="E508" t="s">
        <v>13</v>
      </c>
      <c r="F508" t="s">
        <v>15</v>
      </c>
      <c r="G508" s="4">
        <v>2643.2685000000001</v>
      </c>
    </row>
    <row r="509" spans="1:7" x14ac:dyDescent="0.25">
      <c r="A509">
        <v>21</v>
      </c>
      <c r="B509" t="s">
        <v>11</v>
      </c>
      <c r="C509" t="s">
        <v>100</v>
      </c>
      <c r="D509">
        <v>2</v>
      </c>
      <c r="E509" t="s">
        <v>13</v>
      </c>
      <c r="F509" t="s">
        <v>15</v>
      </c>
      <c r="G509" s="4">
        <v>3077.0954999999999</v>
      </c>
    </row>
    <row r="510" spans="1:7" x14ac:dyDescent="0.25">
      <c r="A510">
        <v>24</v>
      </c>
      <c r="B510" t="s">
        <v>7</v>
      </c>
      <c r="C510" t="s">
        <v>200</v>
      </c>
      <c r="D510">
        <v>0</v>
      </c>
      <c r="E510" t="s">
        <v>13</v>
      </c>
      <c r="F510" t="s">
        <v>21</v>
      </c>
      <c r="G510" s="4">
        <v>3044.2132999999999</v>
      </c>
    </row>
    <row r="511" spans="1:7" x14ac:dyDescent="0.25">
      <c r="A511">
        <v>57</v>
      </c>
      <c r="B511" t="s">
        <v>7</v>
      </c>
      <c r="C511" t="s">
        <v>264</v>
      </c>
      <c r="D511">
        <v>0</v>
      </c>
      <c r="E511" t="s">
        <v>13</v>
      </c>
      <c r="F511" t="s">
        <v>10</v>
      </c>
      <c r="G511" s="4">
        <v>11455.28</v>
      </c>
    </row>
    <row r="512" spans="1:7" x14ac:dyDescent="0.25">
      <c r="A512">
        <v>56</v>
      </c>
      <c r="B512" t="s">
        <v>11</v>
      </c>
      <c r="C512" t="s">
        <v>135</v>
      </c>
      <c r="D512">
        <v>1</v>
      </c>
      <c r="E512" t="s">
        <v>13</v>
      </c>
      <c r="F512" t="s">
        <v>21</v>
      </c>
      <c r="G512" s="4">
        <v>11763.000899999999</v>
      </c>
    </row>
    <row r="513" spans="1:7" x14ac:dyDescent="0.25">
      <c r="A513">
        <v>27</v>
      </c>
      <c r="B513" t="s">
        <v>11</v>
      </c>
      <c r="C513" t="s">
        <v>60</v>
      </c>
      <c r="D513">
        <v>0</v>
      </c>
      <c r="E513" t="s">
        <v>13</v>
      </c>
      <c r="F513" t="s">
        <v>14</v>
      </c>
      <c r="G513" s="4">
        <v>2498.4144000000001</v>
      </c>
    </row>
    <row r="514" spans="1:7" x14ac:dyDescent="0.25">
      <c r="A514">
        <v>51</v>
      </c>
      <c r="B514" t="s">
        <v>11</v>
      </c>
      <c r="C514" t="s">
        <v>62</v>
      </c>
      <c r="D514">
        <v>0</v>
      </c>
      <c r="E514" t="s">
        <v>13</v>
      </c>
      <c r="F514" t="s">
        <v>21</v>
      </c>
      <c r="G514" s="4">
        <v>9361.3268000000007</v>
      </c>
    </row>
    <row r="515" spans="1:7" x14ac:dyDescent="0.25">
      <c r="A515">
        <v>19</v>
      </c>
      <c r="B515" t="s">
        <v>11</v>
      </c>
      <c r="C515" t="s">
        <v>219</v>
      </c>
      <c r="D515">
        <v>0</v>
      </c>
      <c r="E515" t="s">
        <v>13</v>
      </c>
      <c r="F515" t="s">
        <v>10</v>
      </c>
      <c r="G515" s="4">
        <v>1256.299</v>
      </c>
    </row>
    <row r="516" spans="1:7" x14ac:dyDescent="0.25">
      <c r="A516">
        <v>39</v>
      </c>
      <c r="B516" t="s">
        <v>11</v>
      </c>
      <c r="C516" t="s">
        <v>102</v>
      </c>
      <c r="D516">
        <v>1</v>
      </c>
      <c r="E516" t="s">
        <v>9</v>
      </c>
      <c r="F516" t="s">
        <v>10</v>
      </c>
      <c r="G516" s="4">
        <v>21082.16</v>
      </c>
    </row>
    <row r="517" spans="1:7" x14ac:dyDescent="0.25">
      <c r="A517">
        <v>58</v>
      </c>
      <c r="B517" t="s">
        <v>11</v>
      </c>
      <c r="C517" t="s">
        <v>284</v>
      </c>
      <c r="D517">
        <v>0</v>
      </c>
      <c r="E517" t="s">
        <v>13</v>
      </c>
      <c r="F517" t="s">
        <v>10</v>
      </c>
      <c r="G517" s="4">
        <v>11362.754999999999</v>
      </c>
    </row>
    <row r="518" spans="1:7" x14ac:dyDescent="0.25">
      <c r="A518">
        <v>20</v>
      </c>
      <c r="B518" t="s">
        <v>11</v>
      </c>
      <c r="C518" t="s">
        <v>285</v>
      </c>
      <c r="D518">
        <v>1</v>
      </c>
      <c r="E518" t="s">
        <v>13</v>
      </c>
      <c r="F518" t="s">
        <v>14</v>
      </c>
      <c r="G518" s="4">
        <v>27724.28875</v>
      </c>
    </row>
    <row r="519" spans="1:7" x14ac:dyDescent="0.25">
      <c r="A519">
        <v>45</v>
      </c>
      <c r="B519" t="s">
        <v>11</v>
      </c>
      <c r="C519" s="1">
        <v>30495</v>
      </c>
      <c r="D519">
        <v>2</v>
      </c>
      <c r="E519" t="s">
        <v>13</v>
      </c>
      <c r="F519" t="s">
        <v>15</v>
      </c>
      <c r="G519" s="4">
        <v>8413.4630500000003</v>
      </c>
    </row>
    <row r="520" spans="1:7" x14ac:dyDescent="0.25">
      <c r="A520">
        <v>35</v>
      </c>
      <c r="B520" t="s">
        <v>7</v>
      </c>
      <c r="C520">
        <v>31</v>
      </c>
      <c r="D520">
        <v>1</v>
      </c>
      <c r="E520" t="s">
        <v>13</v>
      </c>
      <c r="F520" t="s">
        <v>10</v>
      </c>
      <c r="G520" s="4">
        <v>5240.7650000000003</v>
      </c>
    </row>
    <row r="521" spans="1:7" x14ac:dyDescent="0.25">
      <c r="A521">
        <v>31</v>
      </c>
      <c r="B521" t="s">
        <v>11</v>
      </c>
      <c r="C521" s="1">
        <v>30875</v>
      </c>
      <c r="D521">
        <v>0</v>
      </c>
      <c r="E521" t="s">
        <v>13</v>
      </c>
      <c r="F521" t="s">
        <v>21</v>
      </c>
      <c r="G521" s="4">
        <v>3857.7592500000001</v>
      </c>
    </row>
    <row r="522" spans="1:7" x14ac:dyDescent="0.25">
      <c r="A522">
        <v>50</v>
      </c>
      <c r="B522" t="s">
        <v>7</v>
      </c>
      <c r="C522" t="s">
        <v>59</v>
      </c>
      <c r="D522">
        <v>0</v>
      </c>
      <c r="E522" t="s">
        <v>13</v>
      </c>
      <c r="F522" t="s">
        <v>21</v>
      </c>
      <c r="G522" s="4">
        <v>25656.575260000001</v>
      </c>
    </row>
    <row r="523" spans="1:7" x14ac:dyDescent="0.25">
      <c r="A523">
        <v>32</v>
      </c>
      <c r="B523" t="s">
        <v>7</v>
      </c>
      <c r="C523" t="s">
        <v>286</v>
      </c>
      <c r="D523">
        <v>0</v>
      </c>
      <c r="E523" t="s">
        <v>13</v>
      </c>
      <c r="F523" t="s">
        <v>14</v>
      </c>
      <c r="G523" s="4">
        <v>3994.1777999999999</v>
      </c>
    </row>
    <row r="524" spans="1:7" x14ac:dyDescent="0.25">
      <c r="A524">
        <v>51</v>
      </c>
      <c r="B524" t="s">
        <v>7</v>
      </c>
      <c r="C524" s="1">
        <v>33915</v>
      </c>
      <c r="D524">
        <v>0</v>
      </c>
      <c r="E524" t="s">
        <v>13</v>
      </c>
      <c r="F524" t="s">
        <v>21</v>
      </c>
      <c r="G524" s="4">
        <v>9866.3048500000004</v>
      </c>
    </row>
    <row r="525" spans="1:7" x14ac:dyDescent="0.25">
      <c r="A525">
        <v>38</v>
      </c>
      <c r="B525" t="s">
        <v>7</v>
      </c>
      <c r="C525" t="s">
        <v>113</v>
      </c>
      <c r="D525">
        <v>0</v>
      </c>
      <c r="E525" t="s">
        <v>13</v>
      </c>
      <c r="F525" t="s">
        <v>14</v>
      </c>
      <c r="G525" s="4">
        <v>5397.6166999999996</v>
      </c>
    </row>
    <row r="526" spans="1:7" x14ac:dyDescent="0.25">
      <c r="A526">
        <v>42</v>
      </c>
      <c r="B526" t="s">
        <v>11</v>
      </c>
      <c r="C526" t="s">
        <v>287</v>
      </c>
      <c r="D526">
        <v>1</v>
      </c>
      <c r="E526" t="s">
        <v>9</v>
      </c>
      <c r="F526" t="s">
        <v>14</v>
      </c>
      <c r="G526" s="4">
        <v>38245.593269999998</v>
      </c>
    </row>
    <row r="527" spans="1:7" x14ac:dyDescent="0.25">
      <c r="A527">
        <v>18</v>
      </c>
      <c r="B527" t="s">
        <v>7</v>
      </c>
      <c r="C527" t="s">
        <v>154</v>
      </c>
      <c r="D527">
        <v>0</v>
      </c>
      <c r="E527" t="s">
        <v>13</v>
      </c>
      <c r="F527" t="s">
        <v>14</v>
      </c>
      <c r="G527" s="4">
        <v>11482.63485</v>
      </c>
    </row>
    <row r="528" spans="1:7" x14ac:dyDescent="0.25">
      <c r="A528">
        <v>19</v>
      </c>
      <c r="B528" t="s">
        <v>7</v>
      </c>
      <c r="C528" t="s">
        <v>138</v>
      </c>
      <c r="D528">
        <v>2</v>
      </c>
      <c r="E528" t="s">
        <v>13</v>
      </c>
      <c r="F528" t="s">
        <v>15</v>
      </c>
      <c r="G528" s="4">
        <v>24059.680189999999</v>
      </c>
    </row>
    <row r="529" spans="1:7" x14ac:dyDescent="0.25">
      <c r="A529">
        <v>51</v>
      </c>
      <c r="B529" t="s">
        <v>7</v>
      </c>
      <c r="C529" t="s">
        <v>288</v>
      </c>
      <c r="D529">
        <v>1</v>
      </c>
      <c r="E529" t="s">
        <v>13</v>
      </c>
      <c r="F529" t="s">
        <v>10</v>
      </c>
      <c r="G529" s="4">
        <v>9861.0249999999996</v>
      </c>
    </row>
    <row r="530" spans="1:7" x14ac:dyDescent="0.25">
      <c r="A530">
        <v>46</v>
      </c>
      <c r="B530" t="s">
        <v>11</v>
      </c>
      <c r="C530" s="1">
        <v>39425</v>
      </c>
      <c r="D530">
        <v>1</v>
      </c>
      <c r="E530" t="s">
        <v>13</v>
      </c>
      <c r="F530" t="s">
        <v>21</v>
      </c>
      <c r="G530" s="4">
        <v>8342.9087500000005</v>
      </c>
    </row>
    <row r="531" spans="1:7" x14ac:dyDescent="0.25">
      <c r="A531">
        <v>18</v>
      </c>
      <c r="B531" t="s">
        <v>11</v>
      </c>
      <c r="C531" t="s">
        <v>88</v>
      </c>
      <c r="D531">
        <v>0</v>
      </c>
      <c r="E531" t="s">
        <v>13</v>
      </c>
      <c r="F531" t="s">
        <v>21</v>
      </c>
      <c r="G531" s="4">
        <v>1708.0014000000001</v>
      </c>
    </row>
    <row r="532" spans="1:7" x14ac:dyDescent="0.25">
      <c r="A532">
        <v>57</v>
      </c>
      <c r="B532" t="s">
        <v>11</v>
      </c>
      <c r="C532" t="s">
        <v>27</v>
      </c>
      <c r="D532">
        <v>1</v>
      </c>
      <c r="E532" t="s">
        <v>9</v>
      </c>
      <c r="F532" t="s">
        <v>14</v>
      </c>
      <c r="G532" s="4">
        <v>48675.517699999997</v>
      </c>
    </row>
    <row r="533" spans="1:7" x14ac:dyDescent="0.25">
      <c r="A533">
        <v>62</v>
      </c>
      <c r="B533" t="s">
        <v>7</v>
      </c>
      <c r="C533" t="s">
        <v>249</v>
      </c>
      <c r="D533">
        <v>0</v>
      </c>
      <c r="E533" t="s">
        <v>13</v>
      </c>
      <c r="F533" t="s">
        <v>21</v>
      </c>
      <c r="G533" s="4">
        <v>14043.476699999999</v>
      </c>
    </row>
    <row r="534" spans="1:7" x14ac:dyDescent="0.25">
      <c r="A534">
        <v>59</v>
      </c>
      <c r="B534" t="s">
        <v>11</v>
      </c>
      <c r="C534" t="s">
        <v>94</v>
      </c>
      <c r="D534">
        <v>2</v>
      </c>
      <c r="E534" t="s">
        <v>13</v>
      </c>
      <c r="F534" t="s">
        <v>14</v>
      </c>
      <c r="G534" s="4">
        <v>12925.886</v>
      </c>
    </row>
    <row r="535" spans="1:7" x14ac:dyDescent="0.25">
      <c r="A535">
        <v>37</v>
      </c>
      <c r="B535" t="s">
        <v>11</v>
      </c>
      <c r="C535" t="s">
        <v>65</v>
      </c>
      <c r="D535">
        <v>0</v>
      </c>
      <c r="E535" t="s">
        <v>13</v>
      </c>
      <c r="F535" t="s">
        <v>14</v>
      </c>
      <c r="G535" s="4">
        <v>19214.705529999999</v>
      </c>
    </row>
    <row r="536" spans="1:7" x14ac:dyDescent="0.25">
      <c r="A536">
        <v>64</v>
      </c>
      <c r="B536" t="s">
        <v>11</v>
      </c>
      <c r="C536" t="s">
        <v>289</v>
      </c>
      <c r="D536">
        <v>0</v>
      </c>
      <c r="E536" t="s">
        <v>13</v>
      </c>
      <c r="F536" t="s">
        <v>14</v>
      </c>
      <c r="G536" s="4">
        <v>13831.1152</v>
      </c>
    </row>
    <row r="537" spans="1:7" x14ac:dyDescent="0.25">
      <c r="A537">
        <v>38</v>
      </c>
      <c r="B537" t="s">
        <v>11</v>
      </c>
      <c r="C537" s="1">
        <v>28025</v>
      </c>
      <c r="D537">
        <v>1</v>
      </c>
      <c r="E537" t="s">
        <v>13</v>
      </c>
      <c r="F537" t="s">
        <v>21</v>
      </c>
      <c r="G537" s="4">
        <v>6067.1267500000004</v>
      </c>
    </row>
    <row r="538" spans="1:7" x14ac:dyDescent="0.25">
      <c r="A538">
        <v>33</v>
      </c>
      <c r="B538" t="s">
        <v>7</v>
      </c>
      <c r="C538" t="s">
        <v>290</v>
      </c>
      <c r="D538">
        <v>3</v>
      </c>
      <c r="E538" t="s">
        <v>13</v>
      </c>
      <c r="F538" t="s">
        <v>10</v>
      </c>
      <c r="G538" s="4">
        <v>5972.3779999999997</v>
      </c>
    </row>
    <row r="539" spans="1:7" x14ac:dyDescent="0.25">
      <c r="A539">
        <v>46</v>
      </c>
      <c r="B539" t="s">
        <v>7</v>
      </c>
      <c r="C539" t="s">
        <v>175</v>
      </c>
      <c r="D539">
        <v>2</v>
      </c>
      <c r="E539" t="s">
        <v>13</v>
      </c>
      <c r="F539" t="s">
        <v>10</v>
      </c>
      <c r="G539" s="4">
        <v>8825.0859999999993</v>
      </c>
    </row>
    <row r="540" spans="1:7" x14ac:dyDescent="0.25">
      <c r="A540">
        <v>46</v>
      </c>
      <c r="B540" t="s">
        <v>7</v>
      </c>
      <c r="C540" t="s">
        <v>108</v>
      </c>
      <c r="D540">
        <v>1</v>
      </c>
      <c r="E540" t="s">
        <v>13</v>
      </c>
      <c r="F540" t="s">
        <v>14</v>
      </c>
      <c r="G540" s="4">
        <v>8233.0974999999999</v>
      </c>
    </row>
    <row r="541" spans="1:7" x14ac:dyDescent="0.25">
      <c r="A541">
        <v>53</v>
      </c>
      <c r="B541" t="s">
        <v>11</v>
      </c>
      <c r="C541" t="s">
        <v>101</v>
      </c>
      <c r="D541">
        <v>0</v>
      </c>
      <c r="E541" t="s">
        <v>13</v>
      </c>
      <c r="F541" t="s">
        <v>14</v>
      </c>
      <c r="G541" s="4">
        <v>27346.04207</v>
      </c>
    </row>
    <row r="542" spans="1:7" x14ac:dyDescent="0.25">
      <c r="A542">
        <v>34</v>
      </c>
      <c r="B542" t="s">
        <v>7</v>
      </c>
      <c r="C542">
        <v>38</v>
      </c>
      <c r="D542">
        <v>3</v>
      </c>
      <c r="E542" t="s">
        <v>13</v>
      </c>
      <c r="F542" t="s">
        <v>10</v>
      </c>
      <c r="G542" s="4">
        <v>6196.4480000000003</v>
      </c>
    </row>
    <row r="543" spans="1:7" x14ac:dyDescent="0.25">
      <c r="A543">
        <v>20</v>
      </c>
      <c r="B543" t="s">
        <v>7</v>
      </c>
      <c r="C543" t="s">
        <v>180</v>
      </c>
      <c r="D543">
        <v>2</v>
      </c>
      <c r="E543" t="s">
        <v>13</v>
      </c>
      <c r="F543" t="s">
        <v>14</v>
      </c>
      <c r="G543" s="4">
        <v>3056.3881000000001</v>
      </c>
    </row>
    <row r="544" spans="1:7" x14ac:dyDescent="0.25">
      <c r="A544">
        <v>63</v>
      </c>
      <c r="B544" t="s">
        <v>7</v>
      </c>
      <c r="C544" t="s">
        <v>36</v>
      </c>
      <c r="D544">
        <v>0</v>
      </c>
      <c r="E544" t="s">
        <v>13</v>
      </c>
      <c r="F544" t="s">
        <v>14</v>
      </c>
      <c r="G544" s="4">
        <v>13887.204</v>
      </c>
    </row>
    <row r="545" spans="1:7" x14ac:dyDescent="0.25">
      <c r="A545">
        <v>54</v>
      </c>
      <c r="B545" t="s">
        <v>7</v>
      </c>
      <c r="C545" t="s">
        <v>291</v>
      </c>
      <c r="D545">
        <v>0</v>
      </c>
      <c r="E545" t="s">
        <v>9</v>
      </c>
      <c r="F545" t="s">
        <v>14</v>
      </c>
      <c r="G545" s="4">
        <v>63770.428010000003</v>
      </c>
    </row>
    <row r="546" spans="1:7" x14ac:dyDescent="0.25">
      <c r="A546">
        <v>54</v>
      </c>
      <c r="B546" t="s">
        <v>11</v>
      </c>
      <c r="C546" t="s">
        <v>227</v>
      </c>
      <c r="D546">
        <v>0</v>
      </c>
      <c r="E546" t="s">
        <v>13</v>
      </c>
      <c r="F546" t="s">
        <v>15</v>
      </c>
      <c r="G546" s="4">
        <v>10231.499900000001</v>
      </c>
    </row>
    <row r="547" spans="1:7" x14ac:dyDescent="0.25">
      <c r="A547">
        <v>49</v>
      </c>
      <c r="B547" t="s">
        <v>11</v>
      </c>
      <c r="C547" t="s">
        <v>22</v>
      </c>
      <c r="D547">
        <v>2</v>
      </c>
      <c r="E547" t="s">
        <v>9</v>
      </c>
      <c r="F547" t="s">
        <v>15</v>
      </c>
      <c r="G547" s="4">
        <v>23807.240600000001</v>
      </c>
    </row>
    <row r="548" spans="1:7" x14ac:dyDescent="0.25">
      <c r="A548">
        <v>28</v>
      </c>
      <c r="B548" t="s">
        <v>11</v>
      </c>
      <c r="C548" s="1">
        <v>35435</v>
      </c>
      <c r="D548">
        <v>0</v>
      </c>
      <c r="E548" t="s">
        <v>13</v>
      </c>
      <c r="F548" t="s">
        <v>21</v>
      </c>
      <c r="G548" s="4">
        <v>3268.84665</v>
      </c>
    </row>
    <row r="549" spans="1:7" x14ac:dyDescent="0.25">
      <c r="A549">
        <v>54</v>
      </c>
      <c r="B549" t="s">
        <v>7</v>
      </c>
      <c r="C549" t="s">
        <v>292</v>
      </c>
      <c r="D549">
        <v>2</v>
      </c>
      <c r="E549" t="s">
        <v>13</v>
      </c>
      <c r="F549" t="s">
        <v>10</v>
      </c>
      <c r="G549" s="4">
        <v>11538.421</v>
      </c>
    </row>
    <row r="550" spans="1:7" x14ac:dyDescent="0.25">
      <c r="A550">
        <v>25</v>
      </c>
      <c r="B550" t="s">
        <v>7</v>
      </c>
      <c r="C550" s="1">
        <v>28595</v>
      </c>
      <c r="D550">
        <v>0</v>
      </c>
      <c r="E550" t="s">
        <v>13</v>
      </c>
      <c r="F550" t="s">
        <v>21</v>
      </c>
      <c r="G550" s="4">
        <v>3213.6220499999999</v>
      </c>
    </row>
    <row r="551" spans="1:7" x14ac:dyDescent="0.25">
      <c r="A551">
        <v>43</v>
      </c>
      <c r="B551" t="s">
        <v>7</v>
      </c>
      <c r="C551" t="s">
        <v>293</v>
      </c>
      <c r="D551">
        <v>0</v>
      </c>
      <c r="E551" t="s">
        <v>9</v>
      </c>
      <c r="F551" t="s">
        <v>14</v>
      </c>
      <c r="G551" s="4">
        <v>45863.205000000002</v>
      </c>
    </row>
    <row r="552" spans="1:7" x14ac:dyDescent="0.25">
      <c r="A552">
        <v>63</v>
      </c>
      <c r="B552" t="s">
        <v>11</v>
      </c>
      <c r="C552" t="s">
        <v>48</v>
      </c>
      <c r="D552">
        <v>0</v>
      </c>
      <c r="E552" t="s">
        <v>13</v>
      </c>
      <c r="F552" t="s">
        <v>10</v>
      </c>
      <c r="G552" s="4">
        <v>13390.558999999999</v>
      </c>
    </row>
    <row r="553" spans="1:7" x14ac:dyDescent="0.25">
      <c r="A553">
        <v>32</v>
      </c>
      <c r="B553" t="s">
        <v>7</v>
      </c>
      <c r="C553" t="s">
        <v>281</v>
      </c>
      <c r="D553">
        <v>0</v>
      </c>
      <c r="E553" t="s">
        <v>13</v>
      </c>
      <c r="F553" t="s">
        <v>14</v>
      </c>
      <c r="G553" s="4">
        <v>3972.9247</v>
      </c>
    </row>
    <row r="554" spans="1:7" x14ac:dyDescent="0.25">
      <c r="A554">
        <v>62</v>
      </c>
      <c r="B554" t="s">
        <v>11</v>
      </c>
      <c r="C554" t="s">
        <v>294</v>
      </c>
      <c r="D554">
        <v>0</v>
      </c>
      <c r="E554" t="s">
        <v>13</v>
      </c>
      <c r="F554" t="s">
        <v>10</v>
      </c>
      <c r="G554" s="4">
        <v>12957.118</v>
      </c>
    </row>
    <row r="555" spans="1:7" x14ac:dyDescent="0.25">
      <c r="A555">
        <v>52</v>
      </c>
      <c r="B555" t="s">
        <v>7</v>
      </c>
      <c r="C555" t="s">
        <v>249</v>
      </c>
      <c r="D555">
        <v>2</v>
      </c>
      <c r="E555" t="s">
        <v>13</v>
      </c>
      <c r="F555" t="s">
        <v>15</v>
      </c>
      <c r="G555" s="4">
        <v>11187.6567</v>
      </c>
    </row>
    <row r="556" spans="1:7" x14ac:dyDescent="0.25">
      <c r="A556">
        <v>25</v>
      </c>
      <c r="B556" t="s">
        <v>7</v>
      </c>
      <c r="C556" s="1">
        <v>41325</v>
      </c>
      <c r="D556">
        <v>0</v>
      </c>
      <c r="E556" t="s">
        <v>13</v>
      </c>
      <c r="F556" t="s">
        <v>21</v>
      </c>
      <c r="G556" s="4">
        <v>17878.900679999999</v>
      </c>
    </row>
    <row r="557" spans="1:7" x14ac:dyDescent="0.25">
      <c r="A557">
        <v>28</v>
      </c>
      <c r="B557" t="s">
        <v>11</v>
      </c>
      <c r="C557" t="s">
        <v>295</v>
      </c>
      <c r="D557">
        <v>2</v>
      </c>
      <c r="E557" t="s">
        <v>13</v>
      </c>
      <c r="F557" t="s">
        <v>10</v>
      </c>
      <c r="G557" s="4">
        <v>3847.674</v>
      </c>
    </row>
    <row r="558" spans="1:7" x14ac:dyDescent="0.25">
      <c r="A558">
        <v>46</v>
      </c>
      <c r="B558" t="s">
        <v>11</v>
      </c>
      <c r="C558" t="s">
        <v>18</v>
      </c>
      <c r="D558">
        <v>1</v>
      </c>
      <c r="E558" t="s">
        <v>13</v>
      </c>
      <c r="F558" t="s">
        <v>21</v>
      </c>
      <c r="G558" s="4">
        <v>8334.5895999999993</v>
      </c>
    </row>
    <row r="559" spans="1:7" x14ac:dyDescent="0.25">
      <c r="A559">
        <v>34</v>
      </c>
      <c r="B559" t="s">
        <v>11</v>
      </c>
      <c r="C559" t="s">
        <v>167</v>
      </c>
      <c r="D559">
        <v>0</v>
      </c>
      <c r="E559" t="s">
        <v>13</v>
      </c>
      <c r="F559" t="s">
        <v>14</v>
      </c>
      <c r="G559" s="4">
        <v>3935.1799000000001</v>
      </c>
    </row>
    <row r="560" spans="1:7" x14ac:dyDescent="0.25">
      <c r="A560">
        <v>35</v>
      </c>
      <c r="B560" t="s">
        <v>7</v>
      </c>
      <c r="C560" s="1">
        <v>34105</v>
      </c>
      <c r="D560">
        <v>3</v>
      </c>
      <c r="E560" t="s">
        <v>9</v>
      </c>
      <c r="F560" t="s">
        <v>15</v>
      </c>
      <c r="G560" s="4">
        <v>39983.425949999997</v>
      </c>
    </row>
    <row r="561" spans="1:7" x14ac:dyDescent="0.25">
      <c r="A561">
        <v>19</v>
      </c>
      <c r="B561" t="s">
        <v>11</v>
      </c>
      <c r="C561" t="s">
        <v>74</v>
      </c>
      <c r="D561">
        <v>0</v>
      </c>
      <c r="E561" t="s">
        <v>13</v>
      </c>
      <c r="F561" t="s">
        <v>15</v>
      </c>
      <c r="G561" s="4">
        <v>1646.4296999999999</v>
      </c>
    </row>
    <row r="562" spans="1:7" x14ac:dyDescent="0.25">
      <c r="A562">
        <v>46</v>
      </c>
      <c r="B562" t="s">
        <v>7</v>
      </c>
      <c r="C562" t="s">
        <v>85</v>
      </c>
      <c r="D562">
        <v>2</v>
      </c>
      <c r="E562" t="s">
        <v>13</v>
      </c>
      <c r="F562" t="s">
        <v>15</v>
      </c>
      <c r="G562" s="4">
        <v>9193.8384999999998</v>
      </c>
    </row>
    <row r="563" spans="1:7" x14ac:dyDescent="0.25">
      <c r="A563">
        <v>54</v>
      </c>
      <c r="B563" t="s">
        <v>7</v>
      </c>
      <c r="C563" t="s">
        <v>252</v>
      </c>
      <c r="D563">
        <v>0</v>
      </c>
      <c r="E563" t="s">
        <v>13</v>
      </c>
      <c r="F563" t="s">
        <v>21</v>
      </c>
      <c r="G563" s="4">
        <v>10923.933199999999</v>
      </c>
    </row>
    <row r="564" spans="1:7" x14ac:dyDescent="0.25">
      <c r="A564">
        <v>27</v>
      </c>
      <c r="B564" t="s">
        <v>11</v>
      </c>
      <c r="C564" t="s">
        <v>215</v>
      </c>
      <c r="D564">
        <v>0</v>
      </c>
      <c r="E564" t="s">
        <v>13</v>
      </c>
      <c r="F564" t="s">
        <v>10</v>
      </c>
      <c r="G564" s="4">
        <v>2494.0219999999999</v>
      </c>
    </row>
    <row r="565" spans="1:7" x14ac:dyDescent="0.25">
      <c r="A565">
        <v>50</v>
      </c>
      <c r="B565" t="s">
        <v>11</v>
      </c>
      <c r="C565" t="s">
        <v>296</v>
      </c>
      <c r="D565">
        <v>1</v>
      </c>
      <c r="E565" t="s">
        <v>13</v>
      </c>
      <c r="F565" t="s">
        <v>14</v>
      </c>
      <c r="G565" s="4">
        <v>9058.7302999999993</v>
      </c>
    </row>
    <row r="566" spans="1:7" x14ac:dyDescent="0.25">
      <c r="A566">
        <v>18</v>
      </c>
      <c r="B566" t="s">
        <v>7</v>
      </c>
      <c r="C566" t="s">
        <v>297</v>
      </c>
      <c r="D566">
        <v>2</v>
      </c>
      <c r="E566" t="s">
        <v>13</v>
      </c>
      <c r="F566" t="s">
        <v>14</v>
      </c>
      <c r="G566" s="4">
        <v>2801.2588000000001</v>
      </c>
    </row>
    <row r="567" spans="1:7" x14ac:dyDescent="0.25">
      <c r="A567">
        <v>19</v>
      </c>
      <c r="B567" t="s">
        <v>7</v>
      </c>
      <c r="C567" s="1">
        <v>30495</v>
      </c>
      <c r="D567">
        <v>0</v>
      </c>
      <c r="E567" t="s">
        <v>13</v>
      </c>
      <c r="F567" t="s">
        <v>15</v>
      </c>
      <c r="G567" s="4">
        <v>2128.4310500000001</v>
      </c>
    </row>
    <row r="568" spans="1:7" x14ac:dyDescent="0.25">
      <c r="A568">
        <v>38</v>
      </c>
      <c r="B568" t="s">
        <v>7</v>
      </c>
      <c r="C568" s="1">
        <v>40565</v>
      </c>
      <c r="D568">
        <v>1</v>
      </c>
      <c r="E568" t="s">
        <v>13</v>
      </c>
      <c r="F568" t="s">
        <v>15</v>
      </c>
      <c r="G568" s="4">
        <v>6373.55735</v>
      </c>
    </row>
    <row r="569" spans="1:7" x14ac:dyDescent="0.25">
      <c r="A569">
        <v>41</v>
      </c>
      <c r="B569" t="s">
        <v>11</v>
      </c>
      <c r="C569" t="s">
        <v>138</v>
      </c>
      <c r="D569">
        <v>2</v>
      </c>
      <c r="E569" t="s">
        <v>13</v>
      </c>
      <c r="F569" t="s">
        <v>15</v>
      </c>
      <c r="G569" s="4">
        <v>7256.7231000000002</v>
      </c>
    </row>
    <row r="570" spans="1:7" x14ac:dyDescent="0.25">
      <c r="A570">
        <v>49</v>
      </c>
      <c r="B570" t="s">
        <v>7</v>
      </c>
      <c r="C570" t="s">
        <v>109</v>
      </c>
      <c r="D570">
        <v>5</v>
      </c>
      <c r="E570" t="s">
        <v>13</v>
      </c>
      <c r="F570" t="s">
        <v>10</v>
      </c>
      <c r="G570" s="4">
        <v>11552.904</v>
      </c>
    </row>
    <row r="571" spans="1:7" x14ac:dyDescent="0.25">
      <c r="A571">
        <v>48</v>
      </c>
      <c r="B571" t="s">
        <v>11</v>
      </c>
      <c r="C571" s="1">
        <v>40565</v>
      </c>
      <c r="D571">
        <v>2</v>
      </c>
      <c r="E571" t="s">
        <v>9</v>
      </c>
      <c r="F571" t="s">
        <v>15</v>
      </c>
      <c r="G571" s="4">
        <v>45702.022349999999</v>
      </c>
    </row>
    <row r="572" spans="1:7" x14ac:dyDescent="0.25">
      <c r="A572">
        <v>31</v>
      </c>
      <c r="B572" t="s">
        <v>7</v>
      </c>
      <c r="C572" t="s">
        <v>298</v>
      </c>
      <c r="D572">
        <v>0</v>
      </c>
      <c r="E572" t="s">
        <v>13</v>
      </c>
      <c r="F572" t="s">
        <v>10</v>
      </c>
      <c r="G572" s="4">
        <v>3761.2919999999999</v>
      </c>
    </row>
    <row r="573" spans="1:7" x14ac:dyDescent="0.25">
      <c r="A573">
        <v>18</v>
      </c>
      <c r="B573" t="s">
        <v>7</v>
      </c>
      <c r="C573" t="s">
        <v>299</v>
      </c>
      <c r="D573">
        <v>1</v>
      </c>
      <c r="E573" t="s">
        <v>13</v>
      </c>
      <c r="F573" t="s">
        <v>14</v>
      </c>
      <c r="G573" s="4">
        <v>2219.4450999999999</v>
      </c>
    </row>
    <row r="574" spans="1:7" x14ac:dyDescent="0.25">
      <c r="A574">
        <v>30</v>
      </c>
      <c r="B574" t="s">
        <v>7</v>
      </c>
      <c r="C574" t="s">
        <v>300</v>
      </c>
      <c r="D574">
        <v>2</v>
      </c>
      <c r="E574" t="s">
        <v>13</v>
      </c>
      <c r="F574" t="s">
        <v>14</v>
      </c>
      <c r="G574" s="4">
        <v>4753.6368000000002</v>
      </c>
    </row>
    <row r="575" spans="1:7" x14ac:dyDescent="0.25">
      <c r="A575">
        <v>62</v>
      </c>
      <c r="B575" t="s">
        <v>7</v>
      </c>
      <c r="C575" t="s">
        <v>301</v>
      </c>
      <c r="D575">
        <v>1</v>
      </c>
      <c r="E575" t="s">
        <v>13</v>
      </c>
      <c r="F575" t="s">
        <v>21</v>
      </c>
      <c r="G575" s="4">
        <v>31620.001059999999</v>
      </c>
    </row>
    <row r="576" spans="1:7" x14ac:dyDescent="0.25">
      <c r="A576">
        <v>57</v>
      </c>
      <c r="B576" t="s">
        <v>7</v>
      </c>
      <c r="C576" s="1">
        <v>34295</v>
      </c>
      <c r="D576">
        <v>2</v>
      </c>
      <c r="E576" t="s">
        <v>13</v>
      </c>
      <c r="F576" t="s">
        <v>21</v>
      </c>
      <c r="G576" s="4">
        <v>13224.057049999999</v>
      </c>
    </row>
    <row r="577" spans="1:7" x14ac:dyDescent="0.25">
      <c r="A577">
        <v>58</v>
      </c>
      <c r="B577" t="s">
        <v>7</v>
      </c>
      <c r="C577" t="s">
        <v>97</v>
      </c>
      <c r="D577">
        <v>0</v>
      </c>
      <c r="E577" t="s">
        <v>13</v>
      </c>
      <c r="F577" t="s">
        <v>15</v>
      </c>
      <c r="G577" s="4">
        <v>12222.898300000001</v>
      </c>
    </row>
    <row r="578" spans="1:7" x14ac:dyDescent="0.25">
      <c r="A578">
        <v>22</v>
      </c>
      <c r="B578" t="s">
        <v>11</v>
      </c>
      <c r="C578" t="s">
        <v>171</v>
      </c>
      <c r="D578">
        <v>0</v>
      </c>
      <c r="E578" t="s">
        <v>13</v>
      </c>
      <c r="F578" t="s">
        <v>14</v>
      </c>
      <c r="G578" s="4">
        <v>1664.9996000000001</v>
      </c>
    </row>
    <row r="579" spans="1:7" x14ac:dyDescent="0.25">
      <c r="A579">
        <v>31</v>
      </c>
      <c r="B579" t="s">
        <v>7</v>
      </c>
      <c r="C579" s="1">
        <v>38095</v>
      </c>
      <c r="D579">
        <v>1</v>
      </c>
      <c r="E579" t="s">
        <v>9</v>
      </c>
      <c r="F579" t="s">
        <v>21</v>
      </c>
      <c r="G579" s="4">
        <v>58571.074480000003</v>
      </c>
    </row>
    <row r="580" spans="1:7" x14ac:dyDescent="0.25">
      <c r="A580">
        <v>52</v>
      </c>
      <c r="B580" t="s">
        <v>11</v>
      </c>
      <c r="C580" t="s">
        <v>175</v>
      </c>
      <c r="D580">
        <v>1</v>
      </c>
      <c r="E580" t="s">
        <v>13</v>
      </c>
      <c r="F580" t="s">
        <v>10</v>
      </c>
      <c r="G580" s="4">
        <v>9724.5300000000007</v>
      </c>
    </row>
    <row r="581" spans="1:7" x14ac:dyDescent="0.25">
      <c r="A581">
        <v>25</v>
      </c>
      <c r="B581" t="s">
        <v>7</v>
      </c>
      <c r="C581" s="1">
        <v>23465</v>
      </c>
      <c r="D581">
        <v>0</v>
      </c>
      <c r="E581" t="s">
        <v>13</v>
      </c>
      <c r="F581" t="s">
        <v>21</v>
      </c>
      <c r="G581" s="4">
        <v>3206.4913499999998</v>
      </c>
    </row>
    <row r="582" spans="1:7" x14ac:dyDescent="0.25">
      <c r="A582">
        <v>59</v>
      </c>
      <c r="B582" t="s">
        <v>11</v>
      </c>
      <c r="C582" t="s">
        <v>88</v>
      </c>
      <c r="D582">
        <v>1</v>
      </c>
      <c r="E582" t="s">
        <v>13</v>
      </c>
      <c r="F582" t="s">
        <v>21</v>
      </c>
      <c r="G582" s="4">
        <v>12913.992399999999</v>
      </c>
    </row>
    <row r="583" spans="1:7" x14ac:dyDescent="0.25">
      <c r="A583">
        <v>19</v>
      </c>
      <c r="B583" t="s">
        <v>11</v>
      </c>
      <c r="C583" t="s">
        <v>138</v>
      </c>
      <c r="D583">
        <v>0</v>
      </c>
      <c r="E583" t="s">
        <v>13</v>
      </c>
      <c r="F583" t="s">
        <v>15</v>
      </c>
      <c r="G583" s="4">
        <v>1639.5631000000001</v>
      </c>
    </row>
    <row r="584" spans="1:7" x14ac:dyDescent="0.25">
      <c r="A584">
        <v>39</v>
      </c>
      <c r="B584" t="s">
        <v>11</v>
      </c>
      <c r="C584" t="s">
        <v>303</v>
      </c>
      <c r="D584">
        <v>2</v>
      </c>
      <c r="E584" t="s">
        <v>13</v>
      </c>
      <c r="F584" t="s">
        <v>14</v>
      </c>
      <c r="G584" s="4">
        <v>6356.2707</v>
      </c>
    </row>
    <row r="585" spans="1:7" x14ac:dyDescent="0.25">
      <c r="A585">
        <v>32</v>
      </c>
      <c r="B585" t="s">
        <v>7</v>
      </c>
      <c r="C585" t="s">
        <v>304</v>
      </c>
      <c r="D585">
        <v>1</v>
      </c>
      <c r="E585" t="s">
        <v>13</v>
      </c>
      <c r="F585" t="s">
        <v>14</v>
      </c>
      <c r="G585" s="4">
        <v>17626.239509999999</v>
      </c>
    </row>
    <row r="586" spans="1:7" x14ac:dyDescent="0.25">
      <c r="A586">
        <v>19</v>
      </c>
      <c r="B586" t="s">
        <v>11</v>
      </c>
      <c r="C586" t="s">
        <v>305</v>
      </c>
      <c r="D586">
        <v>0</v>
      </c>
      <c r="E586" t="s">
        <v>13</v>
      </c>
      <c r="F586" t="s">
        <v>10</v>
      </c>
      <c r="G586" s="4">
        <v>1242.816</v>
      </c>
    </row>
    <row r="587" spans="1:7" x14ac:dyDescent="0.25">
      <c r="A587">
        <v>33</v>
      </c>
      <c r="B587" t="s">
        <v>7</v>
      </c>
      <c r="C587" t="s">
        <v>306</v>
      </c>
      <c r="D587">
        <v>1</v>
      </c>
      <c r="E587" t="s">
        <v>13</v>
      </c>
      <c r="F587" t="s">
        <v>14</v>
      </c>
      <c r="G587" s="4">
        <v>4779.6022999999996</v>
      </c>
    </row>
    <row r="588" spans="1:7" x14ac:dyDescent="0.25">
      <c r="A588">
        <v>21</v>
      </c>
      <c r="B588" t="s">
        <v>11</v>
      </c>
      <c r="C588" s="1">
        <v>20235</v>
      </c>
      <c r="D588">
        <v>3</v>
      </c>
      <c r="E588" t="s">
        <v>13</v>
      </c>
      <c r="F588" t="s">
        <v>21</v>
      </c>
      <c r="G588" s="4">
        <v>3861.2096499999998</v>
      </c>
    </row>
    <row r="589" spans="1:7" x14ac:dyDescent="0.25">
      <c r="A589">
        <v>34</v>
      </c>
      <c r="B589" t="s">
        <v>7</v>
      </c>
      <c r="C589" t="s">
        <v>227</v>
      </c>
      <c r="D589">
        <v>1</v>
      </c>
      <c r="E589" t="s">
        <v>9</v>
      </c>
      <c r="F589" t="s">
        <v>15</v>
      </c>
      <c r="G589" s="4">
        <v>43943.876100000001</v>
      </c>
    </row>
    <row r="590" spans="1:7" x14ac:dyDescent="0.25">
      <c r="A590">
        <v>61</v>
      </c>
      <c r="B590" t="s">
        <v>7</v>
      </c>
      <c r="C590" t="s">
        <v>307</v>
      </c>
      <c r="D590">
        <v>0</v>
      </c>
      <c r="E590" t="s">
        <v>13</v>
      </c>
      <c r="F590" t="s">
        <v>21</v>
      </c>
      <c r="G590" s="4">
        <v>13635.6379</v>
      </c>
    </row>
    <row r="591" spans="1:7" x14ac:dyDescent="0.25">
      <c r="A591">
        <v>38</v>
      </c>
      <c r="B591" t="s">
        <v>7</v>
      </c>
      <c r="C591" t="s">
        <v>132</v>
      </c>
      <c r="D591">
        <v>1</v>
      </c>
      <c r="E591" t="s">
        <v>13</v>
      </c>
      <c r="F591" t="s">
        <v>14</v>
      </c>
      <c r="G591" s="4">
        <v>5976.8311000000003</v>
      </c>
    </row>
    <row r="592" spans="1:7" x14ac:dyDescent="0.25">
      <c r="A592">
        <v>58</v>
      </c>
      <c r="B592" t="s">
        <v>7</v>
      </c>
      <c r="C592">
        <v>29</v>
      </c>
      <c r="D592">
        <v>0</v>
      </c>
      <c r="E592" t="s">
        <v>13</v>
      </c>
      <c r="F592" t="s">
        <v>10</v>
      </c>
      <c r="G592" s="4">
        <v>11842.441999999999</v>
      </c>
    </row>
    <row r="593" spans="1:7" x14ac:dyDescent="0.25">
      <c r="A593">
        <v>47</v>
      </c>
      <c r="B593" t="s">
        <v>11</v>
      </c>
      <c r="C593" t="s">
        <v>308</v>
      </c>
      <c r="D593">
        <v>1</v>
      </c>
      <c r="E593" t="s">
        <v>13</v>
      </c>
      <c r="F593" t="s">
        <v>15</v>
      </c>
      <c r="G593" s="4">
        <v>8428.0692999999992</v>
      </c>
    </row>
    <row r="594" spans="1:7" x14ac:dyDescent="0.25">
      <c r="A594">
        <v>20</v>
      </c>
      <c r="B594" t="s">
        <v>11</v>
      </c>
      <c r="C594" t="s">
        <v>309</v>
      </c>
      <c r="D594">
        <v>2</v>
      </c>
      <c r="E594" t="s">
        <v>13</v>
      </c>
      <c r="F594" t="s">
        <v>14</v>
      </c>
      <c r="G594" s="4">
        <v>2566.4706999999999</v>
      </c>
    </row>
    <row r="595" spans="1:7" x14ac:dyDescent="0.25">
      <c r="A595">
        <v>21</v>
      </c>
      <c r="B595" t="s">
        <v>7</v>
      </c>
      <c r="C595" t="s">
        <v>310</v>
      </c>
      <c r="D595">
        <v>1</v>
      </c>
      <c r="E595" t="s">
        <v>9</v>
      </c>
      <c r="F595" t="s">
        <v>21</v>
      </c>
      <c r="G595" s="4">
        <v>15359.104499999999</v>
      </c>
    </row>
    <row r="596" spans="1:7" x14ac:dyDescent="0.25">
      <c r="A596">
        <v>41</v>
      </c>
      <c r="B596" t="s">
        <v>11</v>
      </c>
      <c r="C596" t="s">
        <v>311</v>
      </c>
      <c r="D596">
        <v>0</v>
      </c>
      <c r="E596" t="s">
        <v>13</v>
      </c>
      <c r="F596" t="s">
        <v>14</v>
      </c>
      <c r="G596" s="4">
        <v>5709.1643999999997</v>
      </c>
    </row>
    <row r="597" spans="1:7" x14ac:dyDescent="0.25">
      <c r="A597">
        <v>46</v>
      </c>
      <c r="B597" t="s">
        <v>7</v>
      </c>
      <c r="C597" s="1">
        <v>33725</v>
      </c>
      <c r="D597">
        <v>1</v>
      </c>
      <c r="E597" t="s">
        <v>13</v>
      </c>
      <c r="F597" t="s">
        <v>21</v>
      </c>
      <c r="G597" s="4">
        <v>8823.9857499999998</v>
      </c>
    </row>
    <row r="598" spans="1:7" x14ac:dyDescent="0.25">
      <c r="A598">
        <v>42</v>
      </c>
      <c r="B598" t="s">
        <v>7</v>
      </c>
      <c r="C598" t="s">
        <v>312</v>
      </c>
      <c r="D598">
        <v>2</v>
      </c>
      <c r="E598" t="s">
        <v>13</v>
      </c>
      <c r="F598" t="s">
        <v>14</v>
      </c>
      <c r="G598" s="4">
        <v>7640.3091999999997</v>
      </c>
    </row>
    <row r="599" spans="1:7" x14ac:dyDescent="0.25">
      <c r="A599">
        <v>34</v>
      </c>
      <c r="B599" t="s">
        <v>7</v>
      </c>
      <c r="C599" t="s">
        <v>152</v>
      </c>
      <c r="D599">
        <v>1</v>
      </c>
      <c r="E599" t="s">
        <v>13</v>
      </c>
      <c r="F599" t="s">
        <v>21</v>
      </c>
      <c r="G599" s="4">
        <v>5594.8455000000004</v>
      </c>
    </row>
    <row r="600" spans="1:7" x14ac:dyDescent="0.25">
      <c r="A600">
        <v>43</v>
      </c>
      <c r="B600" t="s">
        <v>11</v>
      </c>
      <c r="C600" t="s">
        <v>313</v>
      </c>
      <c r="D600">
        <v>2</v>
      </c>
      <c r="E600" t="s">
        <v>13</v>
      </c>
      <c r="F600" t="s">
        <v>10</v>
      </c>
      <c r="G600" s="4">
        <v>7441.5010000000002</v>
      </c>
    </row>
    <row r="601" spans="1:7" x14ac:dyDescent="0.25">
      <c r="A601">
        <v>52</v>
      </c>
      <c r="B601" t="s">
        <v>7</v>
      </c>
      <c r="C601" s="1">
        <v>37525</v>
      </c>
      <c r="D601">
        <v>2</v>
      </c>
      <c r="E601" t="s">
        <v>13</v>
      </c>
      <c r="F601" t="s">
        <v>15</v>
      </c>
      <c r="G601" s="4">
        <v>33471.971890000001</v>
      </c>
    </row>
    <row r="602" spans="1:7" x14ac:dyDescent="0.25">
      <c r="A602">
        <v>18</v>
      </c>
      <c r="B602" t="s">
        <v>7</v>
      </c>
      <c r="C602" t="s">
        <v>244</v>
      </c>
      <c r="D602">
        <v>0</v>
      </c>
      <c r="E602" t="s">
        <v>13</v>
      </c>
      <c r="F602" t="s">
        <v>14</v>
      </c>
      <c r="G602" s="4">
        <v>1633.0444</v>
      </c>
    </row>
    <row r="603" spans="1:7" x14ac:dyDescent="0.25">
      <c r="A603">
        <v>51</v>
      </c>
      <c r="B603" t="s">
        <v>11</v>
      </c>
      <c r="C603" s="1">
        <v>31635</v>
      </c>
      <c r="D603">
        <v>0</v>
      </c>
      <c r="E603" t="s">
        <v>13</v>
      </c>
      <c r="F603" t="s">
        <v>15</v>
      </c>
      <c r="G603" s="4">
        <v>9174.1356500000002</v>
      </c>
    </row>
    <row r="604" spans="1:7" x14ac:dyDescent="0.25">
      <c r="A604">
        <v>56</v>
      </c>
      <c r="B604" t="s">
        <v>7</v>
      </c>
      <c r="C604" t="s">
        <v>111</v>
      </c>
      <c r="D604">
        <v>0</v>
      </c>
      <c r="E604" t="s">
        <v>13</v>
      </c>
      <c r="F604" t="s">
        <v>10</v>
      </c>
      <c r="G604" s="4">
        <v>11070.535</v>
      </c>
    </row>
    <row r="605" spans="1:7" x14ac:dyDescent="0.25">
      <c r="A605">
        <v>64</v>
      </c>
      <c r="B605" t="s">
        <v>7</v>
      </c>
      <c r="C605" t="s">
        <v>226</v>
      </c>
      <c r="D605">
        <v>3</v>
      </c>
      <c r="E605" t="s">
        <v>13</v>
      </c>
      <c r="F605" t="s">
        <v>14</v>
      </c>
      <c r="G605" s="4">
        <v>16085.127500000001</v>
      </c>
    </row>
    <row r="606" spans="1:7" x14ac:dyDescent="0.25">
      <c r="A606">
        <v>19</v>
      </c>
      <c r="B606" t="s">
        <v>7</v>
      </c>
      <c r="C606" t="s">
        <v>39</v>
      </c>
      <c r="D606">
        <v>0</v>
      </c>
      <c r="E606" t="s">
        <v>9</v>
      </c>
      <c r="F606" t="s">
        <v>15</v>
      </c>
      <c r="G606" s="4">
        <v>17468.983899999999</v>
      </c>
    </row>
    <row r="607" spans="1:7" x14ac:dyDescent="0.25">
      <c r="A607">
        <v>51</v>
      </c>
      <c r="B607" t="s">
        <v>7</v>
      </c>
      <c r="C607" t="s">
        <v>33</v>
      </c>
      <c r="D607">
        <v>0</v>
      </c>
      <c r="E607" t="s">
        <v>13</v>
      </c>
      <c r="F607" t="s">
        <v>14</v>
      </c>
      <c r="G607" s="4">
        <v>9283.5619999999999</v>
      </c>
    </row>
    <row r="608" spans="1:7" x14ac:dyDescent="0.25">
      <c r="A608">
        <v>27</v>
      </c>
      <c r="B608" t="s">
        <v>7</v>
      </c>
      <c r="C608" s="1">
        <v>25175</v>
      </c>
      <c r="D608">
        <v>0</v>
      </c>
      <c r="E608" t="s">
        <v>13</v>
      </c>
      <c r="F608" t="s">
        <v>21</v>
      </c>
      <c r="G608" s="4">
        <v>3558.6202499999999</v>
      </c>
    </row>
    <row r="609" spans="1:7" x14ac:dyDescent="0.25">
      <c r="A609">
        <v>59</v>
      </c>
      <c r="B609" t="s">
        <v>7</v>
      </c>
      <c r="C609" s="1">
        <v>23655</v>
      </c>
      <c r="D609">
        <v>0</v>
      </c>
      <c r="E609" t="s">
        <v>9</v>
      </c>
      <c r="F609" t="s">
        <v>15</v>
      </c>
      <c r="G609" s="4">
        <v>25678.778450000002</v>
      </c>
    </row>
    <row r="610" spans="1:7" x14ac:dyDescent="0.25">
      <c r="A610">
        <v>28</v>
      </c>
      <c r="B610" t="s">
        <v>11</v>
      </c>
      <c r="C610" t="s">
        <v>80</v>
      </c>
      <c r="D610">
        <v>2</v>
      </c>
      <c r="E610" t="s">
        <v>13</v>
      </c>
      <c r="F610" t="s">
        <v>21</v>
      </c>
      <c r="G610" s="4">
        <v>4435.0941999999995</v>
      </c>
    </row>
    <row r="611" spans="1:7" x14ac:dyDescent="0.25">
      <c r="A611">
        <v>30</v>
      </c>
      <c r="B611" t="s">
        <v>11</v>
      </c>
      <c r="C611" t="s">
        <v>314</v>
      </c>
      <c r="D611">
        <v>2</v>
      </c>
      <c r="E611" t="s">
        <v>9</v>
      </c>
      <c r="F611" t="s">
        <v>10</v>
      </c>
      <c r="G611" s="4">
        <v>39241.442000000003</v>
      </c>
    </row>
    <row r="612" spans="1:7" x14ac:dyDescent="0.25">
      <c r="A612">
        <v>47</v>
      </c>
      <c r="B612" t="s">
        <v>7</v>
      </c>
      <c r="C612" t="s">
        <v>176</v>
      </c>
      <c r="D612">
        <v>1</v>
      </c>
      <c r="E612" t="s">
        <v>13</v>
      </c>
      <c r="F612" t="s">
        <v>14</v>
      </c>
      <c r="G612" s="4">
        <v>8547.6913000000004</v>
      </c>
    </row>
    <row r="613" spans="1:7" x14ac:dyDescent="0.25">
      <c r="A613">
        <v>38</v>
      </c>
      <c r="B613" t="s">
        <v>7</v>
      </c>
      <c r="C613" t="s">
        <v>77</v>
      </c>
      <c r="D613">
        <v>2</v>
      </c>
      <c r="E613" t="s">
        <v>13</v>
      </c>
      <c r="F613" t="s">
        <v>10</v>
      </c>
      <c r="G613" s="4">
        <v>6571.5439999999999</v>
      </c>
    </row>
    <row r="614" spans="1:7" x14ac:dyDescent="0.25">
      <c r="A614">
        <v>18</v>
      </c>
      <c r="B614" t="s">
        <v>7</v>
      </c>
      <c r="C614" s="1">
        <v>33155</v>
      </c>
      <c r="D614">
        <v>0</v>
      </c>
      <c r="E614" t="s">
        <v>13</v>
      </c>
      <c r="F614" t="s">
        <v>21</v>
      </c>
      <c r="G614" s="4">
        <v>2207.6974500000001</v>
      </c>
    </row>
    <row r="615" spans="1:7" x14ac:dyDescent="0.25">
      <c r="A615">
        <v>34</v>
      </c>
      <c r="B615" t="s">
        <v>7</v>
      </c>
      <c r="C615">
        <v>19</v>
      </c>
      <c r="D615">
        <v>3</v>
      </c>
      <c r="E615" t="s">
        <v>13</v>
      </c>
      <c r="F615" t="s">
        <v>21</v>
      </c>
      <c r="G615" s="4">
        <v>6753.0379999999996</v>
      </c>
    </row>
    <row r="616" spans="1:7" x14ac:dyDescent="0.25">
      <c r="A616">
        <v>20</v>
      </c>
      <c r="B616" t="s">
        <v>7</v>
      </c>
      <c r="C616">
        <v>33</v>
      </c>
      <c r="D616">
        <v>0</v>
      </c>
      <c r="E616" t="s">
        <v>13</v>
      </c>
      <c r="F616" t="s">
        <v>14</v>
      </c>
      <c r="G616" s="4">
        <v>1880.07</v>
      </c>
    </row>
    <row r="617" spans="1:7" x14ac:dyDescent="0.25">
      <c r="A617">
        <v>47</v>
      </c>
      <c r="B617" t="s">
        <v>7</v>
      </c>
      <c r="C617" t="s">
        <v>46</v>
      </c>
      <c r="D617">
        <v>1</v>
      </c>
      <c r="E617" t="s">
        <v>9</v>
      </c>
      <c r="F617" t="s">
        <v>14</v>
      </c>
      <c r="G617" s="4">
        <v>42969.852700000003</v>
      </c>
    </row>
    <row r="618" spans="1:7" x14ac:dyDescent="0.25">
      <c r="A618">
        <v>56</v>
      </c>
      <c r="B618" t="s">
        <v>7</v>
      </c>
      <c r="C618" s="1">
        <v>28595</v>
      </c>
      <c r="D618">
        <v>0</v>
      </c>
      <c r="E618" t="s">
        <v>13</v>
      </c>
      <c r="F618" t="s">
        <v>21</v>
      </c>
      <c r="G618" s="4">
        <v>11658.11505</v>
      </c>
    </row>
    <row r="619" spans="1:7" x14ac:dyDescent="0.25">
      <c r="A619">
        <v>49</v>
      </c>
      <c r="B619" t="s">
        <v>11</v>
      </c>
      <c r="C619" t="s">
        <v>212</v>
      </c>
      <c r="D619">
        <v>2</v>
      </c>
      <c r="E619" t="s">
        <v>9</v>
      </c>
      <c r="F619" t="s">
        <v>10</v>
      </c>
      <c r="G619" s="4">
        <v>23306.546999999999</v>
      </c>
    </row>
    <row r="620" spans="1:7" x14ac:dyDescent="0.25">
      <c r="A620">
        <v>19</v>
      </c>
      <c r="B620" t="s">
        <v>7</v>
      </c>
      <c r="C620" t="s">
        <v>248</v>
      </c>
      <c r="D620">
        <v>0</v>
      </c>
      <c r="E620" t="s">
        <v>9</v>
      </c>
      <c r="F620" t="s">
        <v>14</v>
      </c>
      <c r="G620" s="4">
        <v>34439.855900000002</v>
      </c>
    </row>
    <row r="621" spans="1:7" x14ac:dyDescent="0.25">
      <c r="A621">
        <v>55</v>
      </c>
      <c r="B621" t="s">
        <v>7</v>
      </c>
      <c r="C621" t="s">
        <v>99</v>
      </c>
      <c r="D621">
        <v>0</v>
      </c>
      <c r="E621" t="s">
        <v>13</v>
      </c>
      <c r="F621" t="s">
        <v>10</v>
      </c>
      <c r="G621" s="4">
        <v>10713.644</v>
      </c>
    </row>
    <row r="622" spans="1:7" x14ac:dyDescent="0.25">
      <c r="A622">
        <v>30</v>
      </c>
      <c r="B622" t="s">
        <v>11</v>
      </c>
      <c r="C622" t="s">
        <v>199</v>
      </c>
      <c r="D622">
        <v>1</v>
      </c>
      <c r="E622" t="s">
        <v>13</v>
      </c>
      <c r="F622" t="s">
        <v>10</v>
      </c>
      <c r="G622" s="4">
        <v>3659.346</v>
      </c>
    </row>
    <row r="623" spans="1:7" x14ac:dyDescent="0.25">
      <c r="A623">
        <v>37</v>
      </c>
      <c r="B623" t="s">
        <v>11</v>
      </c>
      <c r="C623" t="s">
        <v>33</v>
      </c>
      <c r="D623">
        <v>4</v>
      </c>
      <c r="E623" t="s">
        <v>9</v>
      </c>
      <c r="F623" t="s">
        <v>10</v>
      </c>
      <c r="G623" s="4">
        <v>40182.245999999999</v>
      </c>
    </row>
    <row r="624" spans="1:7" x14ac:dyDescent="0.25">
      <c r="A624">
        <v>49</v>
      </c>
      <c r="B624" t="s">
        <v>7</v>
      </c>
      <c r="C624" t="s">
        <v>316</v>
      </c>
      <c r="D624">
        <v>1</v>
      </c>
      <c r="E624" t="s">
        <v>13</v>
      </c>
      <c r="F624" t="s">
        <v>10</v>
      </c>
      <c r="G624" s="4">
        <v>9182.17</v>
      </c>
    </row>
    <row r="625" spans="1:7" x14ac:dyDescent="0.25">
      <c r="A625">
        <v>18</v>
      </c>
      <c r="B625" t="s">
        <v>11</v>
      </c>
      <c r="C625" s="1">
        <v>33535</v>
      </c>
      <c r="D625">
        <v>0</v>
      </c>
      <c r="E625" t="s">
        <v>9</v>
      </c>
      <c r="F625" t="s">
        <v>21</v>
      </c>
      <c r="G625" s="4">
        <v>34617.840649999998</v>
      </c>
    </row>
    <row r="626" spans="1:7" x14ac:dyDescent="0.25">
      <c r="A626">
        <v>59</v>
      </c>
      <c r="B626" t="s">
        <v>11</v>
      </c>
      <c r="C626" s="1">
        <v>28785</v>
      </c>
      <c r="D626">
        <v>0</v>
      </c>
      <c r="E626" t="s">
        <v>13</v>
      </c>
      <c r="F626" t="s">
        <v>15</v>
      </c>
      <c r="G626" s="4">
        <v>12129.614149999999</v>
      </c>
    </row>
    <row r="627" spans="1:7" x14ac:dyDescent="0.25">
      <c r="A627">
        <v>29</v>
      </c>
      <c r="B627" t="s">
        <v>7</v>
      </c>
      <c r="C627" t="s">
        <v>279</v>
      </c>
      <c r="D627">
        <v>0</v>
      </c>
      <c r="E627" t="s">
        <v>13</v>
      </c>
      <c r="F627" t="s">
        <v>15</v>
      </c>
      <c r="G627" s="4">
        <v>3736.4647</v>
      </c>
    </row>
    <row r="628" spans="1:7" x14ac:dyDescent="0.25">
      <c r="A628">
        <v>36</v>
      </c>
      <c r="B628" t="s">
        <v>11</v>
      </c>
      <c r="C628" t="s">
        <v>16</v>
      </c>
      <c r="D628">
        <v>3</v>
      </c>
      <c r="E628" t="s">
        <v>13</v>
      </c>
      <c r="F628" t="s">
        <v>21</v>
      </c>
      <c r="G628" s="4">
        <v>6748.5911999999998</v>
      </c>
    </row>
    <row r="629" spans="1:7" x14ac:dyDescent="0.25">
      <c r="A629">
        <v>33</v>
      </c>
      <c r="B629" t="s">
        <v>11</v>
      </c>
      <c r="C629" t="s">
        <v>318</v>
      </c>
      <c r="D629">
        <v>1</v>
      </c>
      <c r="E629" t="s">
        <v>13</v>
      </c>
      <c r="F629" t="s">
        <v>14</v>
      </c>
      <c r="G629" s="4">
        <v>11326.71487</v>
      </c>
    </row>
    <row r="630" spans="1:7" x14ac:dyDescent="0.25">
      <c r="A630">
        <v>58</v>
      </c>
      <c r="B630" t="s">
        <v>11</v>
      </c>
      <c r="C630">
        <v>38</v>
      </c>
      <c r="D630">
        <v>0</v>
      </c>
      <c r="E630" t="s">
        <v>13</v>
      </c>
      <c r="F630" t="s">
        <v>10</v>
      </c>
      <c r="G630" s="4">
        <v>11365.951999999999</v>
      </c>
    </row>
    <row r="631" spans="1:7" x14ac:dyDescent="0.25">
      <c r="A631">
        <v>44</v>
      </c>
      <c r="B631" t="s">
        <v>7</v>
      </c>
      <c r="C631" t="s">
        <v>319</v>
      </c>
      <c r="D631">
        <v>0</v>
      </c>
      <c r="E631" t="s">
        <v>9</v>
      </c>
      <c r="F631" t="s">
        <v>15</v>
      </c>
      <c r="G631" s="4">
        <v>42983.458500000001</v>
      </c>
    </row>
    <row r="632" spans="1:7" x14ac:dyDescent="0.25">
      <c r="A632">
        <v>53</v>
      </c>
      <c r="B632" t="s">
        <v>11</v>
      </c>
      <c r="C632" t="s">
        <v>320</v>
      </c>
      <c r="D632">
        <v>1</v>
      </c>
      <c r="E632" t="s">
        <v>13</v>
      </c>
      <c r="F632" t="s">
        <v>10</v>
      </c>
      <c r="G632" s="4">
        <v>10085.846</v>
      </c>
    </row>
    <row r="633" spans="1:7" x14ac:dyDescent="0.25">
      <c r="A633">
        <v>24</v>
      </c>
      <c r="B633" t="s">
        <v>11</v>
      </c>
      <c r="C633" t="s">
        <v>321</v>
      </c>
      <c r="D633">
        <v>0</v>
      </c>
      <c r="E633" t="s">
        <v>13</v>
      </c>
      <c r="F633" t="s">
        <v>10</v>
      </c>
      <c r="G633" s="4">
        <v>1977.8150000000001</v>
      </c>
    </row>
    <row r="634" spans="1:7" x14ac:dyDescent="0.25">
      <c r="A634">
        <v>29</v>
      </c>
      <c r="B634" t="s">
        <v>7</v>
      </c>
      <c r="C634" t="s">
        <v>74</v>
      </c>
      <c r="D634">
        <v>0</v>
      </c>
      <c r="E634" t="s">
        <v>13</v>
      </c>
      <c r="F634" t="s">
        <v>14</v>
      </c>
      <c r="G634" s="4">
        <v>3366.6696999999999</v>
      </c>
    </row>
    <row r="635" spans="1:7" x14ac:dyDescent="0.25">
      <c r="A635">
        <v>40</v>
      </c>
      <c r="B635" t="s">
        <v>11</v>
      </c>
      <c r="C635" s="1">
        <v>22705</v>
      </c>
      <c r="D635">
        <v>2</v>
      </c>
      <c r="E635" t="s">
        <v>13</v>
      </c>
      <c r="F635" t="s">
        <v>21</v>
      </c>
      <c r="G635" s="4">
        <v>7173.35995</v>
      </c>
    </row>
    <row r="636" spans="1:7" x14ac:dyDescent="0.25">
      <c r="A636">
        <v>51</v>
      </c>
      <c r="B636" t="s">
        <v>11</v>
      </c>
      <c r="C636" t="s">
        <v>322</v>
      </c>
      <c r="D636">
        <v>1</v>
      </c>
      <c r="E636" t="s">
        <v>13</v>
      </c>
      <c r="F636" t="s">
        <v>10</v>
      </c>
      <c r="G636" s="4">
        <v>9391.3459999999995</v>
      </c>
    </row>
    <row r="637" spans="1:7" x14ac:dyDescent="0.25">
      <c r="A637">
        <v>64</v>
      </c>
      <c r="B637" t="s">
        <v>11</v>
      </c>
      <c r="C637" t="s">
        <v>323</v>
      </c>
      <c r="D637">
        <v>0</v>
      </c>
      <c r="E637" t="s">
        <v>13</v>
      </c>
      <c r="F637" t="s">
        <v>21</v>
      </c>
      <c r="G637" s="4">
        <v>14410.9321</v>
      </c>
    </row>
    <row r="638" spans="1:7" x14ac:dyDescent="0.25">
      <c r="A638">
        <v>19</v>
      </c>
      <c r="B638" t="s">
        <v>7</v>
      </c>
      <c r="C638" t="s">
        <v>158</v>
      </c>
      <c r="D638">
        <v>1</v>
      </c>
      <c r="E638" t="s">
        <v>13</v>
      </c>
      <c r="F638" t="s">
        <v>15</v>
      </c>
      <c r="G638" s="4">
        <v>2709.1118999999999</v>
      </c>
    </row>
    <row r="639" spans="1:7" x14ac:dyDescent="0.25">
      <c r="A639">
        <v>35</v>
      </c>
      <c r="B639" t="s">
        <v>7</v>
      </c>
      <c r="C639" s="1">
        <v>38095</v>
      </c>
      <c r="D639">
        <v>2</v>
      </c>
      <c r="E639" t="s">
        <v>13</v>
      </c>
      <c r="F639" t="s">
        <v>21</v>
      </c>
      <c r="G639" s="4">
        <v>24915.046259999999</v>
      </c>
    </row>
    <row r="640" spans="1:7" x14ac:dyDescent="0.25">
      <c r="A640">
        <v>39</v>
      </c>
      <c r="B640" t="s">
        <v>11</v>
      </c>
      <c r="C640" t="s">
        <v>131</v>
      </c>
      <c r="D640">
        <v>0</v>
      </c>
      <c r="E640" t="s">
        <v>9</v>
      </c>
      <c r="F640" t="s">
        <v>21</v>
      </c>
      <c r="G640" s="4">
        <v>20149.322899999999</v>
      </c>
    </row>
    <row r="641" spans="1:7" x14ac:dyDescent="0.25">
      <c r="A641">
        <v>56</v>
      </c>
      <c r="B641" t="s">
        <v>11</v>
      </c>
      <c r="C641" t="s">
        <v>60</v>
      </c>
      <c r="D641">
        <v>4</v>
      </c>
      <c r="E641" t="s">
        <v>13</v>
      </c>
      <c r="F641" t="s">
        <v>14</v>
      </c>
      <c r="G641" s="4">
        <v>12949.1554</v>
      </c>
    </row>
    <row r="642" spans="1:7" x14ac:dyDescent="0.25">
      <c r="A642">
        <v>33</v>
      </c>
      <c r="B642" t="s">
        <v>11</v>
      </c>
      <c r="C642" t="s">
        <v>324</v>
      </c>
      <c r="D642">
        <v>5</v>
      </c>
      <c r="E642" t="s">
        <v>13</v>
      </c>
      <c r="F642" t="s">
        <v>10</v>
      </c>
      <c r="G642" s="4">
        <v>6666.2430000000004</v>
      </c>
    </row>
    <row r="643" spans="1:7" x14ac:dyDescent="0.25">
      <c r="A643">
        <v>42</v>
      </c>
      <c r="B643" t="s">
        <v>11</v>
      </c>
      <c r="C643" t="s">
        <v>39</v>
      </c>
      <c r="D643">
        <v>3</v>
      </c>
      <c r="E643" t="s">
        <v>9</v>
      </c>
      <c r="F643" t="s">
        <v>15</v>
      </c>
      <c r="G643" s="4">
        <v>32787.458590000002</v>
      </c>
    </row>
    <row r="644" spans="1:7" x14ac:dyDescent="0.25">
      <c r="A644">
        <v>61</v>
      </c>
      <c r="B644" t="s">
        <v>11</v>
      </c>
      <c r="C644" s="1">
        <v>33915</v>
      </c>
      <c r="D644">
        <v>0</v>
      </c>
      <c r="E644" t="s">
        <v>13</v>
      </c>
      <c r="F644" t="s">
        <v>21</v>
      </c>
      <c r="G644" s="4">
        <v>13143.86485</v>
      </c>
    </row>
    <row r="645" spans="1:7" x14ac:dyDescent="0.25">
      <c r="A645">
        <v>23</v>
      </c>
      <c r="B645" t="s">
        <v>7</v>
      </c>
      <c r="C645" t="s">
        <v>325</v>
      </c>
      <c r="D645">
        <v>3</v>
      </c>
      <c r="E645" t="s">
        <v>13</v>
      </c>
      <c r="F645" t="s">
        <v>15</v>
      </c>
      <c r="G645" s="4">
        <v>4466.6214</v>
      </c>
    </row>
    <row r="646" spans="1:7" x14ac:dyDescent="0.25">
      <c r="A646">
        <v>43</v>
      </c>
      <c r="B646" t="s">
        <v>11</v>
      </c>
      <c r="C646" t="s">
        <v>285</v>
      </c>
      <c r="D646">
        <v>2</v>
      </c>
      <c r="E646" t="s">
        <v>13</v>
      </c>
      <c r="F646" t="s">
        <v>14</v>
      </c>
      <c r="G646" s="4">
        <v>18806.145469999999</v>
      </c>
    </row>
    <row r="647" spans="1:7" x14ac:dyDescent="0.25">
      <c r="A647">
        <v>48</v>
      </c>
      <c r="B647" t="s">
        <v>11</v>
      </c>
      <c r="C647" t="s">
        <v>29</v>
      </c>
      <c r="D647">
        <v>3</v>
      </c>
      <c r="E647" t="s">
        <v>13</v>
      </c>
      <c r="F647" t="s">
        <v>21</v>
      </c>
      <c r="G647" s="4">
        <v>10141.136200000001</v>
      </c>
    </row>
    <row r="648" spans="1:7" x14ac:dyDescent="0.25">
      <c r="A648">
        <v>39</v>
      </c>
      <c r="B648" t="s">
        <v>11</v>
      </c>
      <c r="C648" t="s">
        <v>23</v>
      </c>
      <c r="D648">
        <v>1</v>
      </c>
      <c r="E648" t="s">
        <v>13</v>
      </c>
      <c r="F648" t="s">
        <v>15</v>
      </c>
      <c r="G648" s="4">
        <v>6123.5688</v>
      </c>
    </row>
    <row r="649" spans="1:7" x14ac:dyDescent="0.25">
      <c r="A649">
        <v>40</v>
      </c>
      <c r="B649" t="s">
        <v>7</v>
      </c>
      <c r="C649" t="s">
        <v>98</v>
      </c>
      <c r="D649">
        <v>3</v>
      </c>
      <c r="E649" t="s">
        <v>13</v>
      </c>
      <c r="F649" t="s">
        <v>21</v>
      </c>
      <c r="G649" s="4">
        <v>8252.2842999999993</v>
      </c>
    </row>
    <row r="650" spans="1:7" x14ac:dyDescent="0.25">
      <c r="A650">
        <v>18</v>
      </c>
      <c r="B650" t="s">
        <v>11</v>
      </c>
      <c r="C650" t="s">
        <v>68</v>
      </c>
      <c r="D650">
        <v>0</v>
      </c>
      <c r="E650" t="s">
        <v>13</v>
      </c>
      <c r="F650" t="s">
        <v>21</v>
      </c>
      <c r="G650" s="4">
        <v>1712.2270000000001</v>
      </c>
    </row>
    <row r="651" spans="1:7" x14ac:dyDescent="0.25">
      <c r="A651">
        <v>58</v>
      </c>
      <c r="B651" t="s">
        <v>7</v>
      </c>
      <c r="C651" s="1">
        <v>32965</v>
      </c>
      <c r="D651">
        <v>0</v>
      </c>
      <c r="E651" t="s">
        <v>13</v>
      </c>
      <c r="F651" t="s">
        <v>21</v>
      </c>
      <c r="G651" s="4">
        <v>12430.95335</v>
      </c>
    </row>
    <row r="652" spans="1:7" x14ac:dyDescent="0.25">
      <c r="A652">
        <v>49</v>
      </c>
      <c r="B652" t="s">
        <v>7</v>
      </c>
      <c r="C652" t="s">
        <v>326</v>
      </c>
      <c r="D652">
        <v>2</v>
      </c>
      <c r="E652" t="s">
        <v>13</v>
      </c>
      <c r="F652" t="s">
        <v>14</v>
      </c>
      <c r="G652" s="4">
        <v>9800.8881999999994</v>
      </c>
    </row>
    <row r="653" spans="1:7" x14ac:dyDescent="0.25">
      <c r="A653">
        <v>53</v>
      </c>
      <c r="B653" t="s">
        <v>7</v>
      </c>
      <c r="C653" t="s">
        <v>120</v>
      </c>
      <c r="D653">
        <v>1</v>
      </c>
      <c r="E653" t="s">
        <v>13</v>
      </c>
      <c r="F653" t="s">
        <v>14</v>
      </c>
      <c r="G653" s="4">
        <v>10579.710999999999</v>
      </c>
    </row>
    <row r="654" spans="1:7" x14ac:dyDescent="0.25">
      <c r="A654">
        <v>48</v>
      </c>
      <c r="B654" t="s">
        <v>7</v>
      </c>
      <c r="C654" t="s">
        <v>309</v>
      </c>
      <c r="D654">
        <v>0</v>
      </c>
      <c r="E654" t="s">
        <v>13</v>
      </c>
      <c r="F654" t="s">
        <v>14</v>
      </c>
      <c r="G654" s="4">
        <v>8280.6226999999999</v>
      </c>
    </row>
    <row r="655" spans="1:7" x14ac:dyDescent="0.25">
      <c r="A655">
        <v>45</v>
      </c>
      <c r="B655" t="s">
        <v>7</v>
      </c>
      <c r="C655" t="s">
        <v>36</v>
      </c>
      <c r="D655">
        <v>2</v>
      </c>
      <c r="E655" t="s">
        <v>13</v>
      </c>
      <c r="F655" t="s">
        <v>14</v>
      </c>
      <c r="G655" s="4">
        <v>8527.5319999999992</v>
      </c>
    </row>
    <row r="656" spans="1:7" x14ac:dyDescent="0.25">
      <c r="A656">
        <v>59</v>
      </c>
      <c r="B656" t="s">
        <v>7</v>
      </c>
      <c r="C656" t="s">
        <v>53</v>
      </c>
      <c r="D656">
        <v>0</v>
      </c>
      <c r="E656" t="s">
        <v>13</v>
      </c>
      <c r="F656" t="s">
        <v>14</v>
      </c>
      <c r="G656" s="4">
        <v>12244.531000000001</v>
      </c>
    </row>
    <row r="657" spans="1:7" x14ac:dyDescent="0.25">
      <c r="A657">
        <v>52</v>
      </c>
      <c r="B657" t="s">
        <v>7</v>
      </c>
      <c r="C657" t="s">
        <v>111</v>
      </c>
      <c r="D657">
        <v>2</v>
      </c>
      <c r="E657" t="s">
        <v>9</v>
      </c>
      <c r="F657" t="s">
        <v>14</v>
      </c>
      <c r="G657" s="4">
        <v>24667.419000000002</v>
      </c>
    </row>
    <row r="658" spans="1:7" x14ac:dyDescent="0.25">
      <c r="A658">
        <v>26</v>
      </c>
      <c r="B658" t="s">
        <v>7</v>
      </c>
      <c r="C658" t="s">
        <v>324</v>
      </c>
      <c r="D658">
        <v>1</v>
      </c>
      <c r="E658" t="s">
        <v>13</v>
      </c>
      <c r="F658" t="s">
        <v>10</v>
      </c>
      <c r="G658" s="4">
        <v>3410.3240000000001</v>
      </c>
    </row>
    <row r="659" spans="1:7" x14ac:dyDescent="0.25">
      <c r="A659">
        <v>27</v>
      </c>
      <c r="B659" t="s">
        <v>11</v>
      </c>
      <c r="C659" s="1">
        <v>33155</v>
      </c>
      <c r="D659">
        <v>2</v>
      </c>
      <c r="E659" t="s">
        <v>13</v>
      </c>
      <c r="F659" t="s">
        <v>15</v>
      </c>
      <c r="G659" s="4">
        <v>4058.71245</v>
      </c>
    </row>
    <row r="660" spans="1:7" x14ac:dyDescent="0.25">
      <c r="A660">
        <v>48</v>
      </c>
      <c r="B660" t="s">
        <v>7</v>
      </c>
      <c r="C660" t="s">
        <v>307</v>
      </c>
      <c r="D660">
        <v>1</v>
      </c>
      <c r="E660" t="s">
        <v>13</v>
      </c>
      <c r="F660" t="s">
        <v>21</v>
      </c>
      <c r="G660" s="4">
        <v>26392.260289999998</v>
      </c>
    </row>
    <row r="661" spans="1:7" x14ac:dyDescent="0.25">
      <c r="A661">
        <v>57</v>
      </c>
      <c r="B661" t="s">
        <v>7</v>
      </c>
      <c r="C661" s="1">
        <v>28785</v>
      </c>
      <c r="D661">
        <v>4</v>
      </c>
      <c r="E661" t="s">
        <v>13</v>
      </c>
      <c r="F661" t="s">
        <v>21</v>
      </c>
      <c r="G661" s="4">
        <v>14394.398150000001</v>
      </c>
    </row>
    <row r="662" spans="1:7" x14ac:dyDescent="0.25">
      <c r="A662">
        <v>37</v>
      </c>
      <c r="B662" t="s">
        <v>11</v>
      </c>
      <c r="C662" t="s">
        <v>260</v>
      </c>
      <c r="D662">
        <v>3</v>
      </c>
      <c r="E662" t="s">
        <v>13</v>
      </c>
      <c r="F662" t="s">
        <v>14</v>
      </c>
      <c r="G662" s="4">
        <v>6435.6237000000001</v>
      </c>
    </row>
    <row r="663" spans="1:7" x14ac:dyDescent="0.25">
      <c r="A663">
        <v>57</v>
      </c>
      <c r="B663" t="s">
        <v>7</v>
      </c>
      <c r="C663" t="s">
        <v>66</v>
      </c>
      <c r="D663">
        <v>1</v>
      </c>
      <c r="E663" t="s">
        <v>13</v>
      </c>
      <c r="F663" t="s">
        <v>14</v>
      </c>
      <c r="G663" s="4">
        <v>22192.437109999999</v>
      </c>
    </row>
    <row r="664" spans="1:7" x14ac:dyDescent="0.25">
      <c r="A664">
        <v>32</v>
      </c>
      <c r="B664" t="s">
        <v>7</v>
      </c>
      <c r="C664" t="s">
        <v>327</v>
      </c>
      <c r="D664">
        <v>1</v>
      </c>
      <c r="E664" t="s">
        <v>13</v>
      </c>
      <c r="F664" t="s">
        <v>21</v>
      </c>
      <c r="G664" s="4">
        <v>5148.5526</v>
      </c>
    </row>
    <row r="665" spans="1:7" x14ac:dyDescent="0.25">
      <c r="A665">
        <v>18</v>
      </c>
      <c r="B665" t="s">
        <v>11</v>
      </c>
      <c r="C665" t="s">
        <v>60</v>
      </c>
      <c r="D665">
        <v>0</v>
      </c>
      <c r="E665" t="s">
        <v>13</v>
      </c>
      <c r="F665" t="s">
        <v>14</v>
      </c>
      <c r="G665" s="4">
        <v>1136.3994</v>
      </c>
    </row>
    <row r="666" spans="1:7" x14ac:dyDescent="0.25">
      <c r="A666">
        <v>64</v>
      </c>
      <c r="B666" t="s">
        <v>7</v>
      </c>
      <c r="C666" t="s">
        <v>190</v>
      </c>
      <c r="D666">
        <v>0</v>
      </c>
      <c r="E666" t="s">
        <v>9</v>
      </c>
      <c r="F666" t="s">
        <v>14</v>
      </c>
      <c r="G666" s="4">
        <v>27037.914100000002</v>
      </c>
    </row>
    <row r="667" spans="1:7" x14ac:dyDescent="0.25">
      <c r="A667">
        <v>43</v>
      </c>
      <c r="B667" t="s">
        <v>11</v>
      </c>
      <c r="C667" t="s">
        <v>155</v>
      </c>
      <c r="D667">
        <v>2</v>
      </c>
      <c r="E667" t="s">
        <v>9</v>
      </c>
      <c r="F667" t="s">
        <v>14</v>
      </c>
      <c r="G667" s="4">
        <v>42560.430399999997</v>
      </c>
    </row>
    <row r="668" spans="1:7" x14ac:dyDescent="0.25">
      <c r="A668">
        <v>49</v>
      </c>
      <c r="B668" t="s">
        <v>11</v>
      </c>
      <c r="C668" t="s">
        <v>264</v>
      </c>
      <c r="D668">
        <v>1</v>
      </c>
      <c r="E668" t="s">
        <v>13</v>
      </c>
      <c r="F668" t="s">
        <v>10</v>
      </c>
      <c r="G668" s="4">
        <v>8703.4560000000001</v>
      </c>
    </row>
    <row r="669" spans="1:7" x14ac:dyDescent="0.25">
      <c r="A669">
        <v>40</v>
      </c>
      <c r="B669" t="s">
        <v>7</v>
      </c>
      <c r="C669" s="1">
        <v>32775</v>
      </c>
      <c r="D669">
        <v>2</v>
      </c>
      <c r="E669" t="s">
        <v>9</v>
      </c>
      <c r="F669" t="s">
        <v>15</v>
      </c>
      <c r="G669" s="4">
        <v>40003.332249999999</v>
      </c>
    </row>
    <row r="670" spans="1:7" x14ac:dyDescent="0.25">
      <c r="A670">
        <v>62</v>
      </c>
      <c r="B670" t="s">
        <v>11</v>
      </c>
      <c r="C670" s="1">
        <v>32015</v>
      </c>
      <c r="D670">
        <v>0</v>
      </c>
      <c r="E670" t="s">
        <v>9</v>
      </c>
      <c r="F670" t="s">
        <v>21</v>
      </c>
      <c r="G670" s="4">
        <v>45710.207849999999</v>
      </c>
    </row>
    <row r="671" spans="1:7" x14ac:dyDescent="0.25">
      <c r="A671">
        <v>40</v>
      </c>
      <c r="B671" t="s">
        <v>7</v>
      </c>
      <c r="C671" t="s">
        <v>328</v>
      </c>
      <c r="D671">
        <v>1</v>
      </c>
      <c r="E671" t="s">
        <v>13</v>
      </c>
      <c r="F671" t="s">
        <v>14</v>
      </c>
      <c r="G671" s="4">
        <v>6500.2358999999997</v>
      </c>
    </row>
    <row r="672" spans="1:7" x14ac:dyDescent="0.25">
      <c r="A672">
        <v>30</v>
      </c>
      <c r="B672" t="s">
        <v>11</v>
      </c>
      <c r="C672" t="s">
        <v>136</v>
      </c>
      <c r="D672">
        <v>3</v>
      </c>
      <c r="E672" t="s">
        <v>13</v>
      </c>
      <c r="F672" t="s">
        <v>14</v>
      </c>
      <c r="G672" s="4">
        <v>4837.5823</v>
      </c>
    </row>
    <row r="673" spans="1:7" x14ac:dyDescent="0.25">
      <c r="A673">
        <v>29</v>
      </c>
      <c r="B673" t="s">
        <v>7</v>
      </c>
      <c r="C673" t="s">
        <v>78</v>
      </c>
      <c r="D673">
        <v>0</v>
      </c>
      <c r="E673" t="s">
        <v>13</v>
      </c>
      <c r="F673" t="s">
        <v>21</v>
      </c>
      <c r="G673" s="4">
        <v>3943.5954000000002</v>
      </c>
    </row>
    <row r="674" spans="1:7" x14ac:dyDescent="0.25">
      <c r="A674">
        <v>36</v>
      </c>
      <c r="B674" t="s">
        <v>11</v>
      </c>
      <c r="C674" t="s">
        <v>94</v>
      </c>
      <c r="D674">
        <v>0</v>
      </c>
      <c r="E674" t="s">
        <v>13</v>
      </c>
      <c r="F674" t="s">
        <v>14</v>
      </c>
      <c r="G674" s="4">
        <v>4399.7309999999998</v>
      </c>
    </row>
    <row r="675" spans="1:7" x14ac:dyDescent="0.25">
      <c r="A675">
        <v>41</v>
      </c>
      <c r="B675" t="s">
        <v>7</v>
      </c>
      <c r="C675" t="s">
        <v>228</v>
      </c>
      <c r="D675">
        <v>0</v>
      </c>
      <c r="E675" t="s">
        <v>13</v>
      </c>
      <c r="F675" t="s">
        <v>14</v>
      </c>
      <c r="G675" s="4">
        <v>6185.3208000000004</v>
      </c>
    </row>
    <row r="676" spans="1:7" x14ac:dyDescent="0.25">
      <c r="A676">
        <v>44</v>
      </c>
      <c r="B676" t="s">
        <v>7</v>
      </c>
      <c r="C676" t="s">
        <v>213</v>
      </c>
      <c r="D676">
        <v>2</v>
      </c>
      <c r="E676" t="s">
        <v>9</v>
      </c>
      <c r="F676" t="s">
        <v>14</v>
      </c>
      <c r="G676" s="4">
        <v>46200.985099999998</v>
      </c>
    </row>
    <row r="677" spans="1:7" x14ac:dyDescent="0.25">
      <c r="A677">
        <v>45</v>
      </c>
      <c r="B677" t="s">
        <v>11</v>
      </c>
      <c r="C677" s="1">
        <v>21375</v>
      </c>
      <c r="D677">
        <v>0</v>
      </c>
      <c r="E677" t="s">
        <v>13</v>
      </c>
      <c r="F677" t="s">
        <v>15</v>
      </c>
      <c r="G677" s="4">
        <v>7222.7862500000001</v>
      </c>
    </row>
    <row r="678" spans="1:7" x14ac:dyDescent="0.25">
      <c r="A678">
        <v>55</v>
      </c>
      <c r="B678" t="s">
        <v>7</v>
      </c>
      <c r="C678" t="s">
        <v>329</v>
      </c>
      <c r="D678">
        <v>3</v>
      </c>
      <c r="E678" t="s">
        <v>13</v>
      </c>
      <c r="F678" t="s">
        <v>14</v>
      </c>
      <c r="G678" s="4">
        <v>12485.8009</v>
      </c>
    </row>
    <row r="679" spans="1:7" x14ac:dyDescent="0.25">
      <c r="A679">
        <v>60</v>
      </c>
      <c r="B679" t="s">
        <v>11</v>
      </c>
      <c r="C679" t="s">
        <v>101</v>
      </c>
      <c r="D679">
        <v>3</v>
      </c>
      <c r="E679" t="s">
        <v>9</v>
      </c>
      <c r="F679" t="s">
        <v>15</v>
      </c>
      <c r="G679" s="4">
        <v>46130.5265</v>
      </c>
    </row>
    <row r="680" spans="1:7" x14ac:dyDescent="0.25">
      <c r="A680">
        <v>56</v>
      </c>
      <c r="B680" t="s">
        <v>11</v>
      </c>
      <c r="C680" t="s">
        <v>320</v>
      </c>
      <c r="D680">
        <v>3</v>
      </c>
      <c r="E680" t="s">
        <v>13</v>
      </c>
      <c r="F680" t="s">
        <v>10</v>
      </c>
      <c r="G680" s="4">
        <v>12363.547</v>
      </c>
    </row>
    <row r="681" spans="1:7" x14ac:dyDescent="0.25">
      <c r="A681">
        <v>49</v>
      </c>
      <c r="B681" t="s">
        <v>7</v>
      </c>
      <c r="C681" t="s">
        <v>211</v>
      </c>
      <c r="D681">
        <v>2</v>
      </c>
      <c r="E681" t="s">
        <v>13</v>
      </c>
      <c r="F681" t="s">
        <v>15</v>
      </c>
      <c r="G681" s="4">
        <v>10156.7832</v>
      </c>
    </row>
    <row r="682" spans="1:7" x14ac:dyDescent="0.25">
      <c r="A682">
        <v>21</v>
      </c>
      <c r="B682" t="s">
        <v>7</v>
      </c>
      <c r="C682" t="s">
        <v>330</v>
      </c>
      <c r="D682">
        <v>1</v>
      </c>
      <c r="E682" t="s">
        <v>13</v>
      </c>
      <c r="F682" t="s">
        <v>10</v>
      </c>
      <c r="G682" s="4">
        <v>2585.2689999999998</v>
      </c>
    </row>
    <row r="683" spans="1:7" x14ac:dyDescent="0.25">
      <c r="A683">
        <v>19</v>
      </c>
      <c r="B683" t="s">
        <v>11</v>
      </c>
      <c r="C683" t="s">
        <v>331</v>
      </c>
      <c r="D683">
        <v>0</v>
      </c>
      <c r="E683" t="s">
        <v>13</v>
      </c>
      <c r="F683" t="s">
        <v>10</v>
      </c>
      <c r="G683" s="4">
        <v>1242.26</v>
      </c>
    </row>
    <row r="684" spans="1:7" x14ac:dyDescent="0.25">
      <c r="A684">
        <v>39</v>
      </c>
      <c r="B684" t="s">
        <v>11</v>
      </c>
      <c r="C684" t="s">
        <v>31</v>
      </c>
      <c r="D684">
        <v>2</v>
      </c>
      <c r="E684" t="s">
        <v>9</v>
      </c>
      <c r="F684" t="s">
        <v>10</v>
      </c>
      <c r="G684" s="4">
        <v>40103.89</v>
      </c>
    </row>
    <row r="685" spans="1:7" x14ac:dyDescent="0.25">
      <c r="A685">
        <v>53</v>
      </c>
      <c r="B685" t="s">
        <v>11</v>
      </c>
      <c r="C685" t="s">
        <v>172</v>
      </c>
      <c r="D685">
        <v>0</v>
      </c>
      <c r="E685" t="s">
        <v>13</v>
      </c>
      <c r="F685" t="s">
        <v>15</v>
      </c>
      <c r="G685" s="4">
        <v>9863.4717999999993</v>
      </c>
    </row>
    <row r="686" spans="1:7" x14ac:dyDescent="0.25">
      <c r="A686">
        <v>33</v>
      </c>
      <c r="B686" t="s">
        <v>7</v>
      </c>
      <c r="C686" t="s">
        <v>334</v>
      </c>
      <c r="D686">
        <v>1</v>
      </c>
      <c r="E686" t="s">
        <v>13</v>
      </c>
      <c r="F686" t="s">
        <v>10</v>
      </c>
      <c r="G686" s="4">
        <v>4766.0219999999999</v>
      </c>
    </row>
    <row r="687" spans="1:7" x14ac:dyDescent="0.25">
      <c r="A687">
        <v>53</v>
      </c>
      <c r="B687" t="s">
        <v>11</v>
      </c>
      <c r="C687" t="s">
        <v>131</v>
      </c>
      <c r="D687">
        <v>2</v>
      </c>
      <c r="E687" t="s">
        <v>13</v>
      </c>
      <c r="F687" t="s">
        <v>21</v>
      </c>
      <c r="G687" s="4">
        <v>11244.376899999999</v>
      </c>
    </row>
    <row r="688" spans="1:7" x14ac:dyDescent="0.25">
      <c r="A688">
        <v>42</v>
      </c>
      <c r="B688" t="s">
        <v>11</v>
      </c>
      <c r="C688" s="1">
        <v>26125</v>
      </c>
      <c r="D688">
        <v>2</v>
      </c>
      <c r="E688" t="s">
        <v>13</v>
      </c>
      <c r="F688" t="s">
        <v>21</v>
      </c>
      <c r="G688" s="4">
        <v>7729.6457499999997</v>
      </c>
    </row>
    <row r="689" spans="1:7" x14ac:dyDescent="0.25">
      <c r="A689">
        <v>40</v>
      </c>
      <c r="B689" t="s">
        <v>11</v>
      </c>
      <c r="C689" t="s">
        <v>335</v>
      </c>
      <c r="D689">
        <v>0</v>
      </c>
      <c r="E689" t="s">
        <v>13</v>
      </c>
      <c r="F689" t="s">
        <v>14</v>
      </c>
      <c r="G689" s="4">
        <v>5438.7491</v>
      </c>
    </row>
    <row r="690" spans="1:7" x14ac:dyDescent="0.25">
      <c r="A690">
        <v>47</v>
      </c>
      <c r="B690" t="s">
        <v>7</v>
      </c>
      <c r="C690" t="s">
        <v>336</v>
      </c>
      <c r="D690">
        <v>1</v>
      </c>
      <c r="E690" t="s">
        <v>13</v>
      </c>
      <c r="F690" t="s">
        <v>10</v>
      </c>
      <c r="G690" s="4">
        <v>26236.579969999999</v>
      </c>
    </row>
    <row r="691" spans="1:7" x14ac:dyDescent="0.25">
      <c r="A691">
        <v>27</v>
      </c>
      <c r="B691" t="s">
        <v>11</v>
      </c>
      <c r="C691" t="s">
        <v>309</v>
      </c>
      <c r="D691">
        <v>1</v>
      </c>
      <c r="E691" t="s">
        <v>9</v>
      </c>
      <c r="F691" t="s">
        <v>14</v>
      </c>
      <c r="G691" s="4">
        <v>34806.467700000001</v>
      </c>
    </row>
    <row r="692" spans="1:7" x14ac:dyDescent="0.25">
      <c r="A692">
        <v>21</v>
      </c>
      <c r="B692" t="s">
        <v>11</v>
      </c>
      <c r="C692" t="s">
        <v>59</v>
      </c>
      <c r="D692">
        <v>0</v>
      </c>
      <c r="E692" t="s">
        <v>13</v>
      </c>
      <c r="F692" t="s">
        <v>21</v>
      </c>
      <c r="G692" s="4">
        <v>2104.1134000000002</v>
      </c>
    </row>
    <row r="693" spans="1:7" x14ac:dyDescent="0.25">
      <c r="A693">
        <v>47</v>
      </c>
      <c r="B693" t="s">
        <v>11</v>
      </c>
      <c r="C693" t="s">
        <v>337</v>
      </c>
      <c r="D693">
        <v>1</v>
      </c>
      <c r="E693" t="s">
        <v>13</v>
      </c>
      <c r="F693" t="s">
        <v>10</v>
      </c>
      <c r="G693" s="4">
        <v>8068.1850000000004</v>
      </c>
    </row>
    <row r="694" spans="1:7" x14ac:dyDescent="0.25">
      <c r="A694">
        <v>20</v>
      </c>
      <c r="B694" t="s">
        <v>11</v>
      </c>
      <c r="C694" s="1">
        <v>32395</v>
      </c>
      <c r="D694">
        <v>1</v>
      </c>
      <c r="E694" t="s">
        <v>13</v>
      </c>
      <c r="F694" t="s">
        <v>15</v>
      </c>
      <c r="G694" s="4">
        <v>2362.2290499999999</v>
      </c>
    </row>
    <row r="695" spans="1:7" x14ac:dyDescent="0.25">
      <c r="A695">
        <v>24</v>
      </c>
      <c r="B695" t="s">
        <v>11</v>
      </c>
      <c r="C695" s="1">
        <v>23655</v>
      </c>
      <c r="D695">
        <v>0</v>
      </c>
      <c r="E695" t="s">
        <v>13</v>
      </c>
      <c r="F695" t="s">
        <v>15</v>
      </c>
      <c r="G695" s="4">
        <v>2352.9684499999998</v>
      </c>
    </row>
    <row r="696" spans="1:7" x14ac:dyDescent="0.25">
      <c r="A696">
        <v>27</v>
      </c>
      <c r="B696" t="s">
        <v>7</v>
      </c>
      <c r="C696" t="s">
        <v>77</v>
      </c>
      <c r="D696">
        <v>1</v>
      </c>
      <c r="E696" t="s">
        <v>13</v>
      </c>
      <c r="F696" t="s">
        <v>10</v>
      </c>
      <c r="G696" s="4">
        <v>3577.9989999999998</v>
      </c>
    </row>
    <row r="697" spans="1:7" x14ac:dyDescent="0.25">
      <c r="A697">
        <v>26</v>
      </c>
      <c r="B697" t="s">
        <v>7</v>
      </c>
      <c r="C697" s="1">
        <v>40185</v>
      </c>
      <c r="D697">
        <v>0</v>
      </c>
      <c r="E697" t="s">
        <v>13</v>
      </c>
      <c r="F697" t="s">
        <v>15</v>
      </c>
      <c r="G697" s="4">
        <v>3201.2451500000002</v>
      </c>
    </row>
    <row r="698" spans="1:7" x14ac:dyDescent="0.25">
      <c r="A698">
        <v>53</v>
      </c>
      <c r="B698" t="s">
        <v>7</v>
      </c>
      <c r="C698" t="s">
        <v>207</v>
      </c>
      <c r="D698">
        <v>2</v>
      </c>
      <c r="E698" t="s">
        <v>13</v>
      </c>
      <c r="F698" t="s">
        <v>21</v>
      </c>
      <c r="G698" s="4">
        <v>29186.482360000002</v>
      </c>
    </row>
    <row r="699" spans="1:7" x14ac:dyDescent="0.25">
      <c r="A699">
        <v>41</v>
      </c>
      <c r="B699" t="s">
        <v>11</v>
      </c>
      <c r="C699" t="s">
        <v>210</v>
      </c>
      <c r="D699">
        <v>1</v>
      </c>
      <c r="E699" t="s">
        <v>9</v>
      </c>
      <c r="F699" t="s">
        <v>14</v>
      </c>
      <c r="G699" s="4">
        <v>40273.645499999999</v>
      </c>
    </row>
    <row r="700" spans="1:7" x14ac:dyDescent="0.25">
      <c r="A700">
        <v>56</v>
      </c>
      <c r="B700" t="s">
        <v>11</v>
      </c>
      <c r="C700" s="1">
        <v>33725</v>
      </c>
      <c r="D700">
        <v>0</v>
      </c>
      <c r="E700" t="s">
        <v>13</v>
      </c>
      <c r="F700" t="s">
        <v>15</v>
      </c>
      <c r="G700" s="4">
        <v>10976.24575</v>
      </c>
    </row>
    <row r="701" spans="1:7" x14ac:dyDescent="0.25">
      <c r="A701">
        <v>23</v>
      </c>
      <c r="B701" t="s">
        <v>7</v>
      </c>
      <c r="C701" t="s">
        <v>338</v>
      </c>
      <c r="D701">
        <v>2</v>
      </c>
      <c r="E701" t="s">
        <v>13</v>
      </c>
      <c r="F701" t="s">
        <v>14</v>
      </c>
      <c r="G701" s="4">
        <v>3500.6122999999998</v>
      </c>
    </row>
    <row r="702" spans="1:7" x14ac:dyDescent="0.25">
      <c r="A702">
        <v>21</v>
      </c>
      <c r="B702" t="s">
        <v>7</v>
      </c>
      <c r="C702" t="s">
        <v>339</v>
      </c>
      <c r="D702">
        <v>0</v>
      </c>
      <c r="E702" t="s">
        <v>13</v>
      </c>
      <c r="F702" t="s">
        <v>14</v>
      </c>
      <c r="G702" s="4">
        <v>2020.5523000000001</v>
      </c>
    </row>
    <row r="703" spans="1:7" x14ac:dyDescent="0.25">
      <c r="A703">
        <v>50</v>
      </c>
      <c r="B703" t="s">
        <v>7</v>
      </c>
      <c r="C703" s="1">
        <v>44745</v>
      </c>
      <c r="D703">
        <v>0</v>
      </c>
      <c r="E703" t="s">
        <v>13</v>
      </c>
      <c r="F703" t="s">
        <v>21</v>
      </c>
      <c r="G703" s="4">
        <v>9541.6955500000004</v>
      </c>
    </row>
    <row r="704" spans="1:7" x14ac:dyDescent="0.25">
      <c r="A704">
        <v>53</v>
      </c>
      <c r="B704" t="s">
        <v>11</v>
      </c>
      <c r="C704" t="s">
        <v>124</v>
      </c>
      <c r="D704">
        <v>0</v>
      </c>
      <c r="E704" t="s">
        <v>13</v>
      </c>
      <c r="F704" t="s">
        <v>14</v>
      </c>
      <c r="G704" s="4">
        <v>9504.3102999999992</v>
      </c>
    </row>
    <row r="705" spans="1:7" x14ac:dyDescent="0.25">
      <c r="A705">
        <v>34</v>
      </c>
      <c r="B705" t="s">
        <v>7</v>
      </c>
      <c r="C705" t="s">
        <v>131</v>
      </c>
      <c r="D705">
        <v>1</v>
      </c>
      <c r="E705" t="s">
        <v>13</v>
      </c>
      <c r="F705" t="s">
        <v>15</v>
      </c>
      <c r="G705" s="4">
        <v>5385.3379000000004</v>
      </c>
    </row>
    <row r="706" spans="1:7" x14ac:dyDescent="0.25">
      <c r="A706">
        <v>47</v>
      </c>
      <c r="B706" t="s">
        <v>7</v>
      </c>
      <c r="C706" s="1">
        <v>29545</v>
      </c>
      <c r="D706">
        <v>1</v>
      </c>
      <c r="E706" t="s">
        <v>13</v>
      </c>
      <c r="F706" t="s">
        <v>15</v>
      </c>
      <c r="G706" s="4">
        <v>8930.9345499999999</v>
      </c>
    </row>
    <row r="707" spans="1:7" x14ac:dyDescent="0.25">
      <c r="A707">
        <v>33</v>
      </c>
      <c r="B707" t="s">
        <v>7</v>
      </c>
      <c r="C707" t="s">
        <v>222</v>
      </c>
      <c r="D707">
        <v>2</v>
      </c>
      <c r="E707" t="s">
        <v>13</v>
      </c>
      <c r="F707" t="s">
        <v>10</v>
      </c>
      <c r="G707" s="4">
        <v>5375.0379999999996</v>
      </c>
    </row>
    <row r="708" spans="1:7" x14ac:dyDescent="0.25">
      <c r="A708">
        <v>51</v>
      </c>
      <c r="B708" t="s">
        <v>7</v>
      </c>
      <c r="C708" t="s">
        <v>155</v>
      </c>
      <c r="D708">
        <v>0</v>
      </c>
      <c r="E708" t="s">
        <v>9</v>
      </c>
      <c r="F708" t="s">
        <v>14</v>
      </c>
      <c r="G708" s="4">
        <v>44400.4064</v>
      </c>
    </row>
    <row r="709" spans="1:7" x14ac:dyDescent="0.25">
      <c r="A709">
        <v>49</v>
      </c>
      <c r="B709" t="s">
        <v>11</v>
      </c>
      <c r="C709" t="s">
        <v>56</v>
      </c>
      <c r="D709">
        <v>3</v>
      </c>
      <c r="E709" t="s">
        <v>13</v>
      </c>
      <c r="F709" t="s">
        <v>15</v>
      </c>
      <c r="G709" s="4">
        <v>10264.4421</v>
      </c>
    </row>
    <row r="710" spans="1:7" x14ac:dyDescent="0.25">
      <c r="A710">
        <v>31</v>
      </c>
      <c r="B710" t="s">
        <v>7</v>
      </c>
      <c r="C710" s="1">
        <v>30495</v>
      </c>
      <c r="D710">
        <v>3</v>
      </c>
      <c r="E710" t="s">
        <v>13</v>
      </c>
      <c r="F710" t="s">
        <v>21</v>
      </c>
      <c r="G710" s="4">
        <v>6113.2310500000003</v>
      </c>
    </row>
    <row r="711" spans="1:7" x14ac:dyDescent="0.25">
      <c r="A711">
        <v>36</v>
      </c>
      <c r="B711" t="s">
        <v>7</v>
      </c>
      <c r="C711" t="s">
        <v>19</v>
      </c>
      <c r="D711">
        <v>0</v>
      </c>
      <c r="E711" t="s">
        <v>13</v>
      </c>
      <c r="F711" t="s">
        <v>21</v>
      </c>
      <c r="G711" s="4">
        <v>5469.0065999999997</v>
      </c>
    </row>
    <row r="712" spans="1:7" x14ac:dyDescent="0.25">
      <c r="A712">
        <v>18</v>
      </c>
      <c r="B712" t="s">
        <v>11</v>
      </c>
      <c r="C712" t="s">
        <v>53</v>
      </c>
      <c r="D712">
        <v>1</v>
      </c>
      <c r="E712" t="s">
        <v>13</v>
      </c>
      <c r="F712" t="s">
        <v>14</v>
      </c>
      <c r="G712" s="4">
        <v>1727.54</v>
      </c>
    </row>
    <row r="713" spans="1:7" x14ac:dyDescent="0.25">
      <c r="A713">
        <v>50</v>
      </c>
      <c r="B713" t="s">
        <v>7</v>
      </c>
      <c r="C713" t="s">
        <v>341</v>
      </c>
      <c r="D713">
        <v>2</v>
      </c>
      <c r="E713" t="s">
        <v>13</v>
      </c>
      <c r="F713" t="s">
        <v>14</v>
      </c>
      <c r="G713" s="4">
        <v>10107.220600000001</v>
      </c>
    </row>
    <row r="714" spans="1:7" x14ac:dyDescent="0.25">
      <c r="A714">
        <v>43</v>
      </c>
      <c r="B714" t="s">
        <v>7</v>
      </c>
      <c r="C714" s="1">
        <v>30685</v>
      </c>
      <c r="D714">
        <v>2</v>
      </c>
      <c r="E714" t="s">
        <v>13</v>
      </c>
      <c r="F714" t="s">
        <v>15</v>
      </c>
      <c r="G714" s="4">
        <v>8310.8391499999998</v>
      </c>
    </row>
    <row r="715" spans="1:7" x14ac:dyDescent="0.25">
      <c r="A715">
        <v>20</v>
      </c>
      <c r="B715" t="s">
        <v>11</v>
      </c>
      <c r="C715" t="s">
        <v>342</v>
      </c>
      <c r="D715">
        <v>0</v>
      </c>
      <c r="E715" t="s">
        <v>13</v>
      </c>
      <c r="F715" t="s">
        <v>21</v>
      </c>
      <c r="G715" s="4">
        <v>1984.4532999999999</v>
      </c>
    </row>
    <row r="716" spans="1:7" x14ac:dyDescent="0.25">
      <c r="A716">
        <v>24</v>
      </c>
      <c r="B716" t="s">
        <v>7</v>
      </c>
      <c r="C716" t="s">
        <v>243</v>
      </c>
      <c r="D716">
        <v>0</v>
      </c>
      <c r="E716" t="s">
        <v>13</v>
      </c>
      <c r="F716" t="s">
        <v>10</v>
      </c>
      <c r="G716" s="4">
        <v>2457.502</v>
      </c>
    </row>
    <row r="717" spans="1:7" x14ac:dyDescent="0.25">
      <c r="A717">
        <v>60</v>
      </c>
      <c r="B717" t="s">
        <v>11</v>
      </c>
      <c r="C717" t="s">
        <v>63</v>
      </c>
      <c r="D717">
        <v>0</v>
      </c>
      <c r="E717" t="s">
        <v>13</v>
      </c>
      <c r="F717" t="s">
        <v>10</v>
      </c>
      <c r="G717" s="4">
        <v>12146.971</v>
      </c>
    </row>
    <row r="718" spans="1:7" x14ac:dyDescent="0.25">
      <c r="A718">
        <v>49</v>
      </c>
      <c r="B718" t="s">
        <v>7</v>
      </c>
      <c r="C718" t="s">
        <v>194</v>
      </c>
      <c r="D718">
        <v>1</v>
      </c>
      <c r="E718" t="s">
        <v>13</v>
      </c>
      <c r="F718" t="s">
        <v>15</v>
      </c>
      <c r="G718" s="4">
        <v>9566.9909000000007</v>
      </c>
    </row>
    <row r="719" spans="1:7" x14ac:dyDescent="0.25">
      <c r="A719">
        <v>60</v>
      </c>
      <c r="B719" t="s">
        <v>11</v>
      </c>
      <c r="C719" t="s">
        <v>172</v>
      </c>
      <c r="D719">
        <v>1</v>
      </c>
      <c r="E719" t="s">
        <v>13</v>
      </c>
      <c r="F719" t="s">
        <v>15</v>
      </c>
      <c r="G719" s="4">
        <v>13112.604799999999</v>
      </c>
    </row>
    <row r="720" spans="1:7" x14ac:dyDescent="0.25">
      <c r="A720">
        <v>51</v>
      </c>
      <c r="B720" t="s">
        <v>7</v>
      </c>
      <c r="C720" t="s">
        <v>43</v>
      </c>
      <c r="D720">
        <v>2</v>
      </c>
      <c r="E720" t="s">
        <v>13</v>
      </c>
      <c r="F720" t="s">
        <v>15</v>
      </c>
      <c r="G720" s="4">
        <v>10848.1343</v>
      </c>
    </row>
    <row r="721" spans="1:7" x14ac:dyDescent="0.25">
      <c r="A721">
        <v>58</v>
      </c>
      <c r="B721" t="s">
        <v>7</v>
      </c>
      <c r="C721" t="s">
        <v>18</v>
      </c>
      <c r="D721">
        <v>0</v>
      </c>
      <c r="E721" t="s">
        <v>13</v>
      </c>
      <c r="F721" t="s">
        <v>15</v>
      </c>
      <c r="G721" s="4">
        <v>12231.613600000001</v>
      </c>
    </row>
    <row r="722" spans="1:7" x14ac:dyDescent="0.25">
      <c r="A722">
        <v>51</v>
      </c>
      <c r="B722" t="s">
        <v>7</v>
      </c>
      <c r="C722" t="s">
        <v>343</v>
      </c>
      <c r="D722">
        <v>0</v>
      </c>
      <c r="E722" t="s">
        <v>13</v>
      </c>
      <c r="F722" t="s">
        <v>21</v>
      </c>
      <c r="G722" s="4">
        <v>9875.6803999999993</v>
      </c>
    </row>
    <row r="723" spans="1:7" x14ac:dyDescent="0.25">
      <c r="A723">
        <v>53</v>
      </c>
      <c r="B723" t="s">
        <v>11</v>
      </c>
      <c r="C723" t="s">
        <v>344</v>
      </c>
      <c r="D723">
        <v>3</v>
      </c>
      <c r="E723" t="s">
        <v>13</v>
      </c>
      <c r="F723" t="s">
        <v>10</v>
      </c>
      <c r="G723" s="4">
        <v>11264.540999999999</v>
      </c>
    </row>
    <row r="724" spans="1:7" x14ac:dyDescent="0.25">
      <c r="A724">
        <v>62</v>
      </c>
      <c r="B724" t="s">
        <v>11</v>
      </c>
      <c r="C724" t="s">
        <v>104</v>
      </c>
      <c r="D724">
        <v>0</v>
      </c>
      <c r="E724" t="s">
        <v>13</v>
      </c>
      <c r="F724" t="s">
        <v>10</v>
      </c>
      <c r="G724" s="4">
        <v>12979.358</v>
      </c>
    </row>
    <row r="725" spans="1:7" x14ac:dyDescent="0.25">
      <c r="A725">
        <v>19</v>
      </c>
      <c r="B725" t="s">
        <v>11</v>
      </c>
      <c r="C725" t="s">
        <v>345</v>
      </c>
      <c r="D725">
        <v>0</v>
      </c>
      <c r="E725" t="s">
        <v>13</v>
      </c>
      <c r="F725" t="s">
        <v>10</v>
      </c>
      <c r="G725" s="4">
        <v>1263.249</v>
      </c>
    </row>
    <row r="726" spans="1:7" x14ac:dyDescent="0.25">
      <c r="A726">
        <v>50</v>
      </c>
      <c r="B726" t="s">
        <v>7</v>
      </c>
      <c r="C726" s="1">
        <v>27075</v>
      </c>
      <c r="D726">
        <v>1</v>
      </c>
      <c r="E726" t="s">
        <v>13</v>
      </c>
      <c r="F726" t="s">
        <v>21</v>
      </c>
      <c r="G726" s="4">
        <v>10106.134249999999</v>
      </c>
    </row>
    <row r="727" spans="1:7" x14ac:dyDescent="0.25">
      <c r="A727">
        <v>30</v>
      </c>
      <c r="B727" t="s">
        <v>7</v>
      </c>
      <c r="C727" t="s">
        <v>226</v>
      </c>
      <c r="D727">
        <v>3</v>
      </c>
      <c r="E727" t="s">
        <v>9</v>
      </c>
      <c r="F727" t="s">
        <v>14</v>
      </c>
      <c r="G727" s="4">
        <v>40932.429499999998</v>
      </c>
    </row>
    <row r="728" spans="1:7" x14ac:dyDescent="0.25">
      <c r="A728">
        <v>41</v>
      </c>
      <c r="B728" t="s">
        <v>11</v>
      </c>
      <c r="C728" s="1">
        <v>28405</v>
      </c>
      <c r="D728">
        <v>1</v>
      </c>
      <c r="E728" t="s">
        <v>13</v>
      </c>
      <c r="F728" t="s">
        <v>15</v>
      </c>
      <c r="G728" s="4">
        <v>6664.68595</v>
      </c>
    </row>
    <row r="729" spans="1:7" x14ac:dyDescent="0.25">
      <c r="A729">
        <v>29</v>
      </c>
      <c r="B729" t="s">
        <v>7</v>
      </c>
      <c r="C729" s="1">
        <v>21755</v>
      </c>
      <c r="D729">
        <v>1</v>
      </c>
      <c r="E729" t="s">
        <v>9</v>
      </c>
      <c r="F729" t="s">
        <v>21</v>
      </c>
      <c r="G729" s="4">
        <v>16657.71745</v>
      </c>
    </row>
    <row r="730" spans="1:7" x14ac:dyDescent="0.25">
      <c r="A730">
        <v>18</v>
      </c>
      <c r="B730" t="s">
        <v>7</v>
      </c>
      <c r="C730" t="s">
        <v>346</v>
      </c>
      <c r="D730">
        <v>0</v>
      </c>
      <c r="E730" t="s">
        <v>13</v>
      </c>
      <c r="F730" t="s">
        <v>21</v>
      </c>
      <c r="G730" s="4">
        <v>2217.6012000000001</v>
      </c>
    </row>
    <row r="731" spans="1:7" x14ac:dyDescent="0.25">
      <c r="A731">
        <v>41</v>
      </c>
      <c r="B731" t="s">
        <v>7</v>
      </c>
      <c r="C731" t="s">
        <v>143</v>
      </c>
      <c r="D731">
        <v>1</v>
      </c>
      <c r="E731" t="s">
        <v>13</v>
      </c>
      <c r="F731" t="s">
        <v>14</v>
      </c>
      <c r="G731" s="4">
        <v>6781.3541999999998</v>
      </c>
    </row>
    <row r="732" spans="1:7" x14ac:dyDescent="0.25">
      <c r="A732">
        <v>35</v>
      </c>
      <c r="B732" t="s">
        <v>11</v>
      </c>
      <c r="C732" t="s">
        <v>117</v>
      </c>
      <c r="D732">
        <v>3</v>
      </c>
      <c r="E732" t="s">
        <v>9</v>
      </c>
      <c r="F732" t="s">
        <v>14</v>
      </c>
      <c r="G732" s="4">
        <v>19361.998800000001</v>
      </c>
    </row>
    <row r="733" spans="1:7" x14ac:dyDescent="0.25">
      <c r="A733">
        <v>53</v>
      </c>
      <c r="B733" t="s">
        <v>11</v>
      </c>
      <c r="C733" t="s">
        <v>294</v>
      </c>
      <c r="D733">
        <v>1</v>
      </c>
      <c r="E733" t="s">
        <v>13</v>
      </c>
      <c r="F733" t="s">
        <v>10</v>
      </c>
      <c r="G733" s="4">
        <v>10065.413</v>
      </c>
    </row>
    <row r="734" spans="1:7" x14ac:dyDescent="0.25">
      <c r="A734">
        <v>24</v>
      </c>
      <c r="B734" t="s">
        <v>7</v>
      </c>
      <c r="C734" t="s">
        <v>347</v>
      </c>
      <c r="D734">
        <v>3</v>
      </c>
      <c r="E734" t="s">
        <v>13</v>
      </c>
      <c r="F734" t="s">
        <v>10</v>
      </c>
      <c r="G734" s="4">
        <v>4234.9269999999997</v>
      </c>
    </row>
    <row r="735" spans="1:7" x14ac:dyDescent="0.25">
      <c r="A735">
        <v>48</v>
      </c>
      <c r="B735" t="s">
        <v>7</v>
      </c>
      <c r="C735" s="1">
        <v>27265</v>
      </c>
      <c r="D735">
        <v>1</v>
      </c>
      <c r="E735" t="s">
        <v>13</v>
      </c>
      <c r="F735" t="s">
        <v>21</v>
      </c>
      <c r="G735" s="4">
        <v>9447.2503500000003</v>
      </c>
    </row>
    <row r="736" spans="1:7" x14ac:dyDescent="0.25">
      <c r="A736">
        <v>59</v>
      </c>
      <c r="B736" t="s">
        <v>7</v>
      </c>
      <c r="C736" t="s">
        <v>348</v>
      </c>
      <c r="D736">
        <v>3</v>
      </c>
      <c r="E736" t="s">
        <v>13</v>
      </c>
      <c r="F736" t="s">
        <v>10</v>
      </c>
      <c r="G736" s="4">
        <v>14007.222</v>
      </c>
    </row>
    <row r="737" spans="1:7" x14ac:dyDescent="0.25">
      <c r="A737">
        <v>49</v>
      </c>
      <c r="B737" t="s">
        <v>7</v>
      </c>
      <c r="C737" t="s">
        <v>51</v>
      </c>
      <c r="D737">
        <v>1</v>
      </c>
      <c r="E737" t="s">
        <v>13</v>
      </c>
      <c r="F737" t="s">
        <v>15</v>
      </c>
      <c r="G737" s="4">
        <v>9583.8932999999997</v>
      </c>
    </row>
    <row r="738" spans="1:7" x14ac:dyDescent="0.25">
      <c r="A738">
        <v>37</v>
      </c>
      <c r="B738" t="s">
        <v>7</v>
      </c>
      <c r="C738" t="s">
        <v>160</v>
      </c>
      <c r="D738">
        <v>0</v>
      </c>
      <c r="E738" t="s">
        <v>9</v>
      </c>
      <c r="F738" t="s">
        <v>14</v>
      </c>
      <c r="G738" s="4">
        <v>40419.019099999998</v>
      </c>
    </row>
    <row r="739" spans="1:7" x14ac:dyDescent="0.25">
      <c r="A739">
        <v>26</v>
      </c>
      <c r="B739" t="s">
        <v>11</v>
      </c>
      <c r="C739" t="s">
        <v>349</v>
      </c>
      <c r="D739">
        <v>2</v>
      </c>
      <c r="E739" t="s">
        <v>13</v>
      </c>
      <c r="F739" t="s">
        <v>10</v>
      </c>
      <c r="G739" s="4">
        <v>3484.3310000000001</v>
      </c>
    </row>
    <row r="740" spans="1:7" x14ac:dyDescent="0.25">
      <c r="A740">
        <v>23</v>
      </c>
      <c r="B740" t="s">
        <v>11</v>
      </c>
      <c r="C740" t="s">
        <v>249</v>
      </c>
      <c r="D740">
        <v>3</v>
      </c>
      <c r="E740" t="s">
        <v>9</v>
      </c>
      <c r="F740" t="s">
        <v>21</v>
      </c>
      <c r="G740" s="4">
        <v>36189.101699999999</v>
      </c>
    </row>
    <row r="741" spans="1:7" x14ac:dyDescent="0.25">
      <c r="A741">
        <v>29</v>
      </c>
      <c r="B741" t="s">
        <v>11</v>
      </c>
      <c r="C741" t="s">
        <v>350</v>
      </c>
      <c r="D741">
        <v>2</v>
      </c>
      <c r="E741" t="s">
        <v>9</v>
      </c>
      <c r="F741" t="s">
        <v>10</v>
      </c>
      <c r="G741" s="4">
        <v>44585.455869999998</v>
      </c>
    </row>
    <row r="742" spans="1:7" x14ac:dyDescent="0.25">
      <c r="A742">
        <v>45</v>
      </c>
      <c r="B742" t="s">
        <v>11</v>
      </c>
      <c r="C742" s="1">
        <v>24035</v>
      </c>
      <c r="D742">
        <v>2</v>
      </c>
      <c r="E742" t="s">
        <v>13</v>
      </c>
      <c r="F742" t="s">
        <v>21</v>
      </c>
      <c r="G742" s="4">
        <v>8604.4836500000001</v>
      </c>
    </row>
    <row r="743" spans="1:7" x14ac:dyDescent="0.25">
      <c r="A743">
        <v>27</v>
      </c>
      <c r="B743" t="s">
        <v>11</v>
      </c>
      <c r="C743" t="s">
        <v>351</v>
      </c>
      <c r="D743">
        <v>0</v>
      </c>
      <c r="E743" t="s">
        <v>9</v>
      </c>
      <c r="F743" t="s">
        <v>14</v>
      </c>
      <c r="G743" s="4">
        <v>18246.495500000001</v>
      </c>
    </row>
    <row r="744" spans="1:7" x14ac:dyDescent="0.25">
      <c r="A744">
        <v>53</v>
      </c>
      <c r="B744" t="s">
        <v>11</v>
      </c>
      <c r="C744" s="1">
        <v>34105</v>
      </c>
      <c r="D744">
        <v>0</v>
      </c>
      <c r="E744" t="s">
        <v>9</v>
      </c>
      <c r="F744" t="s">
        <v>21</v>
      </c>
      <c r="G744" s="4">
        <v>43254.417950000003</v>
      </c>
    </row>
    <row r="745" spans="1:7" x14ac:dyDescent="0.25">
      <c r="A745">
        <v>31</v>
      </c>
      <c r="B745" t="s">
        <v>7</v>
      </c>
      <c r="C745" t="s">
        <v>185</v>
      </c>
      <c r="D745">
        <v>0</v>
      </c>
      <c r="E745" t="s">
        <v>13</v>
      </c>
      <c r="F745" t="s">
        <v>14</v>
      </c>
      <c r="G745" s="4">
        <v>3757.8447999999999</v>
      </c>
    </row>
    <row r="746" spans="1:7" x14ac:dyDescent="0.25">
      <c r="A746">
        <v>50</v>
      </c>
      <c r="B746" t="s">
        <v>11</v>
      </c>
      <c r="C746" t="s">
        <v>131</v>
      </c>
      <c r="D746">
        <v>0</v>
      </c>
      <c r="E746" t="s">
        <v>13</v>
      </c>
      <c r="F746" t="s">
        <v>15</v>
      </c>
      <c r="G746" s="4">
        <v>8827.2098999999998</v>
      </c>
    </row>
    <row r="747" spans="1:7" x14ac:dyDescent="0.25">
      <c r="A747">
        <v>50</v>
      </c>
      <c r="B747" t="s">
        <v>7</v>
      </c>
      <c r="C747" s="1">
        <v>30115</v>
      </c>
      <c r="D747">
        <v>1</v>
      </c>
      <c r="E747" t="s">
        <v>13</v>
      </c>
      <c r="F747" t="s">
        <v>15</v>
      </c>
      <c r="G747" s="4">
        <v>9910.3598500000007</v>
      </c>
    </row>
    <row r="748" spans="1:7" x14ac:dyDescent="0.25">
      <c r="A748">
        <v>34</v>
      </c>
      <c r="B748" t="s">
        <v>11</v>
      </c>
      <c r="C748">
        <v>27</v>
      </c>
      <c r="D748">
        <v>2</v>
      </c>
      <c r="E748" t="s">
        <v>13</v>
      </c>
      <c r="F748" t="s">
        <v>10</v>
      </c>
      <c r="G748" s="4">
        <v>11737.848840000001</v>
      </c>
    </row>
    <row r="749" spans="1:7" x14ac:dyDescent="0.25">
      <c r="A749">
        <v>19</v>
      </c>
      <c r="B749" t="s">
        <v>11</v>
      </c>
      <c r="C749" s="1">
        <v>21755</v>
      </c>
      <c r="D749">
        <v>0</v>
      </c>
      <c r="E749" t="s">
        <v>13</v>
      </c>
      <c r="F749" t="s">
        <v>15</v>
      </c>
      <c r="G749" s="4">
        <v>1627.2824499999999</v>
      </c>
    </row>
    <row r="750" spans="1:7" x14ac:dyDescent="0.25">
      <c r="A750">
        <v>47</v>
      </c>
      <c r="B750" t="s">
        <v>7</v>
      </c>
      <c r="C750">
        <v>36</v>
      </c>
      <c r="D750">
        <v>1</v>
      </c>
      <c r="E750" t="s">
        <v>13</v>
      </c>
      <c r="F750" t="s">
        <v>10</v>
      </c>
      <c r="G750" s="4">
        <v>8556.9069999999992</v>
      </c>
    </row>
    <row r="751" spans="1:7" x14ac:dyDescent="0.25">
      <c r="A751">
        <v>28</v>
      </c>
      <c r="B751" t="s">
        <v>11</v>
      </c>
      <c r="C751" s="1">
        <v>30875</v>
      </c>
      <c r="D751">
        <v>0</v>
      </c>
      <c r="E751" t="s">
        <v>13</v>
      </c>
      <c r="F751" t="s">
        <v>15</v>
      </c>
      <c r="G751" s="4">
        <v>3062.5082499999999</v>
      </c>
    </row>
    <row r="752" spans="1:7" x14ac:dyDescent="0.25">
      <c r="A752">
        <v>37</v>
      </c>
      <c r="B752" t="s">
        <v>7</v>
      </c>
      <c r="C752" t="s">
        <v>145</v>
      </c>
      <c r="D752">
        <v>0</v>
      </c>
      <c r="E752" t="s">
        <v>9</v>
      </c>
      <c r="F752" t="s">
        <v>14</v>
      </c>
      <c r="G752" s="4">
        <v>19539.242999999999</v>
      </c>
    </row>
    <row r="753" spans="1:7" x14ac:dyDescent="0.25">
      <c r="A753">
        <v>21</v>
      </c>
      <c r="B753" t="s">
        <v>11</v>
      </c>
      <c r="C753" s="1">
        <v>28975</v>
      </c>
      <c r="D753">
        <v>0</v>
      </c>
      <c r="E753" t="s">
        <v>13</v>
      </c>
      <c r="F753" t="s">
        <v>15</v>
      </c>
      <c r="G753" s="4">
        <v>1906.35825</v>
      </c>
    </row>
    <row r="754" spans="1:7" x14ac:dyDescent="0.25">
      <c r="A754">
        <v>64</v>
      </c>
      <c r="B754" t="s">
        <v>11</v>
      </c>
      <c r="C754" s="1">
        <v>37905</v>
      </c>
      <c r="D754">
        <v>0</v>
      </c>
      <c r="E754" t="s">
        <v>13</v>
      </c>
      <c r="F754" t="s">
        <v>15</v>
      </c>
      <c r="G754" s="4">
        <v>14210.53595</v>
      </c>
    </row>
    <row r="755" spans="1:7" x14ac:dyDescent="0.25">
      <c r="A755">
        <v>58</v>
      </c>
      <c r="B755" t="s">
        <v>7</v>
      </c>
      <c r="C755" t="s">
        <v>352</v>
      </c>
      <c r="D755">
        <v>0</v>
      </c>
      <c r="E755" t="s">
        <v>13</v>
      </c>
      <c r="F755" t="s">
        <v>14</v>
      </c>
      <c r="G755" s="4">
        <v>11833.782300000001</v>
      </c>
    </row>
    <row r="756" spans="1:7" x14ac:dyDescent="0.25">
      <c r="A756">
        <v>24</v>
      </c>
      <c r="B756" t="s">
        <v>11</v>
      </c>
      <c r="C756" t="s">
        <v>54</v>
      </c>
      <c r="D756">
        <v>4</v>
      </c>
      <c r="E756" t="s">
        <v>13</v>
      </c>
      <c r="F756" t="s">
        <v>21</v>
      </c>
      <c r="G756" s="4">
        <v>17128.426080000001</v>
      </c>
    </row>
    <row r="757" spans="1:7" x14ac:dyDescent="0.25">
      <c r="A757">
        <v>31</v>
      </c>
      <c r="B757" t="s">
        <v>11</v>
      </c>
      <c r="C757" s="1">
        <v>27645</v>
      </c>
      <c r="D757">
        <v>2</v>
      </c>
      <c r="E757" t="s">
        <v>13</v>
      </c>
      <c r="F757" t="s">
        <v>21</v>
      </c>
      <c r="G757" s="4">
        <v>5031.26955</v>
      </c>
    </row>
    <row r="758" spans="1:7" x14ac:dyDescent="0.25">
      <c r="A758">
        <v>39</v>
      </c>
      <c r="B758" t="s">
        <v>7</v>
      </c>
      <c r="C758" t="s">
        <v>353</v>
      </c>
      <c r="D758">
        <v>3</v>
      </c>
      <c r="E758" t="s">
        <v>13</v>
      </c>
      <c r="F758" t="s">
        <v>21</v>
      </c>
      <c r="G758" s="4">
        <v>7985.8149999999996</v>
      </c>
    </row>
    <row r="759" spans="1:7" x14ac:dyDescent="0.25">
      <c r="A759">
        <v>47</v>
      </c>
      <c r="B759" t="s">
        <v>7</v>
      </c>
      <c r="C759" t="s">
        <v>118</v>
      </c>
      <c r="D759">
        <v>0</v>
      </c>
      <c r="E759" t="s">
        <v>9</v>
      </c>
      <c r="F759" t="s">
        <v>14</v>
      </c>
      <c r="G759" s="4">
        <v>23065.420699999999</v>
      </c>
    </row>
    <row r="760" spans="1:7" x14ac:dyDescent="0.25">
      <c r="A760">
        <v>30</v>
      </c>
      <c r="B760" t="s">
        <v>11</v>
      </c>
      <c r="C760" t="s">
        <v>114</v>
      </c>
      <c r="D760">
        <v>3</v>
      </c>
      <c r="E760" t="s">
        <v>13</v>
      </c>
      <c r="F760" t="s">
        <v>21</v>
      </c>
      <c r="G760" s="4">
        <v>5428.7277000000004</v>
      </c>
    </row>
    <row r="761" spans="1:7" x14ac:dyDescent="0.25">
      <c r="A761">
        <v>18</v>
      </c>
      <c r="B761" t="s">
        <v>11</v>
      </c>
      <c r="C761" t="s">
        <v>229</v>
      </c>
      <c r="D761">
        <v>0</v>
      </c>
      <c r="E761" t="s">
        <v>9</v>
      </c>
      <c r="F761" t="s">
        <v>14</v>
      </c>
      <c r="G761" s="4">
        <v>36307.798300000002</v>
      </c>
    </row>
    <row r="762" spans="1:7" x14ac:dyDescent="0.25">
      <c r="A762">
        <v>22</v>
      </c>
      <c r="B762" t="s">
        <v>7</v>
      </c>
      <c r="C762" t="s">
        <v>354</v>
      </c>
      <c r="D762">
        <v>2</v>
      </c>
      <c r="E762" t="s">
        <v>13</v>
      </c>
      <c r="F762" t="s">
        <v>21</v>
      </c>
      <c r="G762" s="4">
        <v>3925.7582000000002</v>
      </c>
    </row>
    <row r="763" spans="1:7" x14ac:dyDescent="0.25">
      <c r="A763">
        <v>23</v>
      </c>
      <c r="B763" t="s">
        <v>11</v>
      </c>
      <c r="C763" t="s">
        <v>53</v>
      </c>
      <c r="D763">
        <v>1</v>
      </c>
      <c r="E763" t="s">
        <v>13</v>
      </c>
      <c r="F763" t="s">
        <v>10</v>
      </c>
      <c r="G763" s="4">
        <v>2416.9549999999999</v>
      </c>
    </row>
    <row r="764" spans="1:7" x14ac:dyDescent="0.25">
      <c r="A764">
        <v>33</v>
      </c>
      <c r="B764" t="s">
        <v>11</v>
      </c>
      <c r="C764" t="s">
        <v>355</v>
      </c>
      <c r="D764">
        <v>1</v>
      </c>
      <c r="E764" t="s">
        <v>9</v>
      </c>
      <c r="F764" t="s">
        <v>10</v>
      </c>
      <c r="G764" s="4">
        <v>19040.876</v>
      </c>
    </row>
    <row r="765" spans="1:7" x14ac:dyDescent="0.25">
      <c r="A765">
        <v>27</v>
      </c>
      <c r="B765" t="s">
        <v>11</v>
      </c>
      <c r="C765" t="s">
        <v>279</v>
      </c>
      <c r="D765">
        <v>0</v>
      </c>
      <c r="E765" t="s">
        <v>13</v>
      </c>
      <c r="F765" t="s">
        <v>21</v>
      </c>
      <c r="G765" s="4">
        <v>3070.8087</v>
      </c>
    </row>
    <row r="766" spans="1:7" x14ac:dyDescent="0.25">
      <c r="A766">
        <v>45</v>
      </c>
      <c r="B766" t="s">
        <v>7</v>
      </c>
      <c r="C766" s="1">
        <v>25175</v>
      </c>
      <c r="D766">
        <v>2</v>
      </c>
      <c r="E766" t="s">
        <v>13</v>
      </c>
      <c r="F766" t="s">
        <v>21</v>
      </c>
      <c r="G766" s="4">
        <v>9095.0682500000003</v>
      </c>
    </row>
    <row r="767" spans="1:7" x14ac:dyDescent="0.25">
      <c r="A767">
        <v>57</v>
      </c>
      <c r="B767" t="s">
        <v>7</v>
      </c>
      <c r="C767" s="1">
        <v>31825</v>
      </c>
      <c r="D767">
        <v>0</v>
      </c>
      <c r="E767" t="s">
        <v>13</v>
      </c>
      <c r="F767" t="s">
        <v>15</v>
      </c>
      <c r="G767" s="4">
        <v>11842.623750000001</v>
      </c>
    </row>
    <row r="768" spans="1:7" x14ac:dyDescent="0.25">
      <c r="A768">
        <v>47</v>
      </c>
      <c r="B768" t="s">
        <v>11</v>
      </c>
      <c r="C768" t="s">
        <v>207</v>
      </c>
      <c r="D768">
        <v>1</v>
      </c>
      <c r="E768" t="s">
        <v>13</v>
      </c>
      <c r="F768" t="s">
        <v>10</v>
      </c>
      <c r="G768" s="4">
        <v>8062.7640000000001</v>
      </c>
    </row>
    <row r="769" spans="1:7" x14ac:dyDescent="0.25">
      <c r="A769">
        <v>42</v>
      </c>
      <c r="B769" t="s">
        <v>7</v>
      </c>
      <c r="C769">
        <v>29</v>
      </c>
      <c r="D769">
        <v>1</v>
      </c>
      <c r="E769" t="s">
        <v>13</v>
      </c>
      <c r="F769" t="s">
        <v>10</v>
      </c>
      <c r="G769" s="4">
        <v>7050.6419999999998</v>
      </c>
    </row>
    <row r="770" spans="1:7" x14ac:dyDescent="0.25">
      <c r="A770">
        <v>64</v>
      </c>
      <c r="B770" t="s">
        <v>7</v>
      </c>
      <c r="C770" t="s">
        <v>322</v>
      </c>
      <c r="D770">
        <v>0</v>
      </c>
      <c r="E770" t="s">
        <v>13</v>
      </c>
      <c r="F770" t="s">
        <v>10</v>
      </c>
      <c r="G770" s="4">
        <v>14319.031000000001</v>
      </c>
    </row>
    <row r="771" spans="1:7" x14ac:dyDescent="0.25">
      <c r="A771">
        <v>38</v>
      </c>
      <c r="B771" t="s">
        <v>7</v>
      </c>
      <c r="C771" s="1">
        <v>19475</v>
      </c>
      <c r="D771">
        <v>2</v>
      </c>
      <c r="E771" t="s">
        <v>13</v>
      </c>
      <c r="F771" t="s">
        <v>15</v>
      </c>
      <c r="G771" s="4">
        <v>6933.2422500000002</v>
      </c>
    </row>
    <row r="772" spans="1:7" x14ac:dyDescent="0.25">
      <c r="A772">
        <v>61</v>
      </c>
      <c r="B772" t="s">
        <v>11</v>
      </c>
      <c r="C772" t="s">
        <v>320</v>
      </c>
      <c r="D772">
        <v>3</v>
      </c>
      <c r="E772" t="s">
        <v>13</v>
      </c>
      <c r="F772" t="s">
        <v>10</v>
      </c>
      <c r="G772" s="4">
        <v>27941.28758</v>
      </c>
    </row>
    <row r="773" spans="1:7" x14ac:dyDescent="0.25">
      <c r="A773">
        <v>53</v>
      </c>
      <c r="B773" t="s">
        <v>7</v>
      </c>
      <c r="C773" t="s">
        <v>356</v>
      </c>
      <c r="D773">
        <v>2</v>
      </c>
      <c r="E773" t="s">
        <v>13</v>
      </c>
      <c r="F773" t="s">
        <v>10</v>
      </c>
      <c r="G773" s="4">
        <v>11150.78</v>
      </c>
    </row>
    <row r="774" spans="1:7" x14ac:dyDescent="0.25">
      <c r="A774">
        <v>44</v>
      </c>
      <c r="B774" t="s">
        <v>7</v>
      </c>
      <c r="C774" t="s">
        <v>202</v>
      </c>
      <c r="D774">
        <v>0</v>
      </c>
      <c r="E774" t="s">
        <v>13</v>
      </c>
      <c r="F774" t="s">
        <v>21</v>
      </c>
      <c r="G774" s="4">
        <v>12797.20962</v>
      </c>
    </row>
    <row r="775" spans="1:7" x14ac:dyDescent="0.25">
      <c r="A775">
        <v>19</v>
      </c>
      <c r="B775" t="s">
        <v>7</v>
      </c>
      <c r="C775" t="s">
        <v>16</v>
      </c>
      <c r="D775">
        <v>0</v>
      </c>
      <c r="E775" t="s">
        <v>9</v>
      </c>
      <c r="F775" t="s">
        <v>15</v>
      </c>
      <c r="G775" s="4">
        <v>17748.5062</v>
      </c>
    </row>
    <row r="776" spans="1:7" x14ac:dyDescent="0.25">
      <c r="A776">
        <v>41</v>
      </c>
      <c r="B776" t="s">
        <v>11</v>
      </c>
      <c r="C776" t="s">
        <v>177</v>
      </c>
      <c r="D776">
        <v>2</v>
      </c>
      <c r="E776" t="s">
        <v>13</v>
      </c>
      <c r="F776" t="s">
        <v>15</v>
      </c>
      <c r="G776" s="4">
        <v>7261.741</v>
      </c>
    </row>
    <row r="777" spans="1:7" x14ac:dyDescent="0.25">
      <c r="A777">
        <v>51</v>
      </c>
      <c r="B777" t="s">
        <v>11</v>
      </c>
      <c r="C777" t="s">
        <v>196</v>
      </c>
      <c r="D777">
        <v>3</v>
      </c>
      <c r="E777" t="s">
        <v>13</v>
      </c>
      <c r="F777" t="s">
        <v>14</v>
      </c>
      <c r="G777" s="4">
        <v>10560.4917</v>
      </c>
    </row>
    <row r="778" spans="1:7" x14ac:dyDescent="0.25">
      <c r="A778">
        <v>40</v>
      </c>
      <c r="B778" t="s">
        <v>11</v>
      </c>
      <c r="C778" t="s">
        <v>207</v>
      </c>
      <c r="D778">
        <v>2</v>
      </c>
      <c r="E778" t="s">
        <v>13</v>
      </c>
      <c r="F778" t="s">
        <v>15</v>
      </c>
      <c r="G778" s="4">
        <v>6986.6970000000001</v>
      </c>
    </row>
    <row r="779" spans="1:7" x14ac:dyDescent="0.25">
      <c r="A779">
        <v>45</v>
      </c>
      <c r="B779" t="s">
        <v>11</v>
      </c>
      <c r="C779" s="1">
        <v>39805</v>
      </c>
      <c r="D779">
        <v>0</v>
      </c>
      <c r="E779" t="s">
        <v>13</v>
      </c>
      <c r="F779" t="s">
        <v>21</v>
      </c>
      <c r="G779" s="4">
        <v>7448.4039499999999</v>
      </c>
    </row>
    <row r="780" spans="1:7" x14ac:dyDescent="0.25">
      <c r="A780">
        <v>35</v>
      </c>
      <c r="B780" t="s">
        <v>11</v>
      </c>
      <c r="C780" t="s">
        <v>358</v>
      </c>
      <c r="D780">
        <v>3</v>
      </c>
      <c r="E780" t="s">
        <v>13</v>
      </c>
      <c r="F780" t="s">
        <v>14</v>
      </c>
      <c r="G780" s="4">
        <v>5934.3797999999997</v>
      </c>
    </row>
    <row r="781" spans="1:7" x14ac:dyDescent="0.25">
      <c r="A781">
        <v>53</v>
      </c>
      <c r="B781" t="s">
        <v>11</v>
      </c>
      <c r="C781" t="s">
        <v>16</v>
      </c>
      <c r="D781">
        <v>0</v>
      </c>
      <c r="E781" t="s">
        <v>13</v>
      </c>
      <c r="F781" t="s">
        <v>15</v>
      </c>
      <c r="G781" s="4">
        <v>9869.8101999999999</v>
      </c>
    </row>
    <row r="782" spans="1:7" x14ac:dyDescent="0.25">
      <c r="A782">
        <v>30</v>
      </c>
      <c r="B782" t="s">
        <v>11</v>
      </c>
      <c r="C782" t="s">
        <v>359</v>
      </c>
      <c r="D782">
        <v>3</v>
      </c>
      <c r="E782" t="s">
        <v>9</v>
      </c>
      <c r="F782" t="s">
        <v>10</v>
      </c>
      <c r="G782" s="4">
        <v>18259.216</v>
      </c>
    </row>
    <row r="783" spans="1:7" x14ac:dyDescent="0.25">
      <c r="A783">
        <v>18</v>
      </c>
      <c r="B783" t="s">
        <v>11</v>
      </c>
      <c r="C783" t="s">
        <v>360</v>
      </c>
      <c r="D783">
        <v>0</v>
      </c>
      <c r="E783" t="s">
        <v>13</v>
      </c>
      <c r="F783" t="s">
        <v>14</v>
      </c>
      <c r="G783" s="4">
        <v>1146.7965999999999</v>
      </c>
    </row>
    <row r="784" spans="1:7" x14ac:dyDescent="0.25">
      <c r="A784">
        <v>51</v>
      </c>
      <c r="B784" t="s">
        <v>11</v>
      </c>
      <c r="C784" t="s">
        <v>198</v>
      </c>
      <c r="D784">
        <v>1</v>
      </c>
      <c r="E784" t="s">
        <v>13</v>
      </c>
      <c r="F784" t="s">
        <v>14</v>
      </c>
      <c r="G784" s="4">
        <v>9386.1612999999998</v>
      </c>
    </row>
    <row r="785" spans="1:7" x14ac:dyDescent="0.25">
      <c r="A785">
        <v>50</v>
      </c>
      <c r="B785" t="s">
        <v>7</v>
      </c>
      <c r="C785" t="s">
        <v>208</v>
      </c>
      <c r="D785">
        <v>1</v>
      </c>
      <c r="E785" t="s">
        <v>9</v>
      </c>
      <c r="F785" t="s">
        <v>10</v>
      </c>
      <c r="G785" s="4">
        <v>24520.263999999999</v>
      </c>
    </row>
    <row r="786" spans="1:7" x14ac:dyDescent="0.25">
      <c r="A786">
        <v>31</v>
      </c>
      <c r="B786" t="s">
        <v>7</v>
      </c>
      <c r="C786" t="s">
        <v>209</v>
      </c>
      <c r="D786">
        <v>1</v>
      </c>
      <c r="E786" t="s">
        <v>13</v>
      </c>
      <c r="F786" t="s">
        <v>14</v>
      </c>
      <c r="G786" s="4">
        <v>4350.5144</v>
      </c>
    </row>
    <row r="787" spans="1:7" x14ac:dyDescent="0.25">
      <c r="A787">
        <v>35</v>
      </c>
      <c r="B787" t="s">
        <v>7</v>
      </c>
      <c r="C787" t="s">
        <v>191</v>
      </c>
      <c r="D787">
        <v>3</v>
      </c>
      <c r="E787" t="s">
        <v>13</v>
      </c>
      <c r="F787" t="s">
        <v>10</v>
      </c>
      <c r="G787" s="4">
        <v>6414.1779999999999</v>
      </c>
    </row>
    <row r="788" spans="1:7" x14ac:dyDescent="0.25">
      <c r="A788">
        <v>60</v>
      </c>
      <c r="B788" t="s">
        <v>11</v>
      </c>
      <c r="C788" s="1">
        <v>36955</v>
      </c>
      <c r="D788">
        <v>0</v>
      </c>
      <c r="E788" t="s">
        <v>13</v>
      </c>
      <c r="F788" t="s">
        <v>21</v>
      </c>
      <c r="G788" s="4">
        <v>12741.167450000001</v>
      </c>
    </row>
    <row r="789" spans="1:7" x14ac:dyDescent="0.25">
      <c r="A789">
        <v>21</v>
      </c>
      <c r="B789" t="s">
        <v>11</v>
      </c>
      <c r="C789" t="s">
        <v>301</v>
      </c>
      <c r="D789">
        <v>0</v>
      </c>
      <c r="E789" t="s">
        <v>13</v>
      </c>
      <c r="F789" t="s">
        <v>15</v>
      </c>
      <c r="G789" s="4">
        <v>1917.3184000000001</v>
      </c>
    </row>
    <row r="790" spans="1:7" x14ac:dyDescent="0.25">
      <c r="A790">
        <v>29</v>
      </c>
      <c r="B790" t="s">
        <v>11</v>
      </c>
      <c r="C790" s="1">
        <v>22515</v>
      </c>
      <c r="D790">
        <v>3</v>
      </c>
      <c r="E790" t="s">
        <v>13</v>
      </c>
      <c r="F790" t="s">
        <v>21</v>
      </c>
      <c r="G790" s="4">
        <v>5209.5788499999999</v>
      </c>
    </row>
    <row r="791" spans="1:7" x14ac:dyDescent="0.25">
      <c r="A791">
        <v>62</v>
      </c>
      <c r="B791" t="s">
        <v>7</v>
      </c>
      <c r="C791" t="s">
        <v>89</v>
      </c>
      <c r="D791">
        <v>0</v>
      </c>
      <c r="E791" t="s">
        <v>13</v>
      </c>
      <c r="F791" t="s">
        <v>14</v>
      </c>
      <c r="G791" s="4">
        <v>13457.960800000001</v>
      </c>
    </row>
    <row r="792" spans="1:7" x14ac:dyDescent="0.25">
      <c r="A792">
        <v>39</v>
      </c>
      <c r="B792" t="s">
        <v>7</v>
      </c>
      <c r="C792" t="s">
        <v>361</v>
      </c>
      <c r="D792">
        <v>0</v>
      </c>
      <c r="E792" t="s">
        <v>13</v>
      </c>
      <c r="F792" t="s">
        <v>14</v>
      </c>
      <c r="G792" s="4">
        <v>5662.2250000000004</v>
      </c>
    </row>
    <row r="793" spans="1:7" x14ac:dyDescent="0.25">
      <c r="A793">
        <v>19</v>
      </c>
      <c r="B793" t="s">
        <v>11</v>
      </c>
      <c r="C793" t="s">
        <v>208</v>
      </c>
      <c r="D793">
        <v>0</v>
      </c>
      <c r="E793" t="s">
        <v>13</v>
      </c>
      <c r="F793" t="s">
        <v>10</v>
      </c>
      <c r="G793" s="4">
        <v>1252.4069999999999</v>
      </c>
    </row>
    <row r="794" spans="1:7" x14ac:dyDescent="0.25">
      <c r="A794">
        <v>22</v>
      </c>
      <c r="B794" t="s">
        <v>7</v>
      </c>
      <c r="C794" t="s">
        <v>211</v>
      </c>
      <c r="D794">
        <v>0</v>
      </c>
      <c r="E794" t="s">
        <v>13</v>
      </c>
      <c r="F794" t="s">
        <v>21</v>
      </c>
      <c r="G794" s="4">
        <v>2731.9122000000002</v>
      </c>
    </row>
    <row r="795" spans="1:7" x14ac:dyDescent="0.25">
      <c r="A795">
        <v>53</v>
      </c>
      <c r="B795" t="s">
        <v>11</v>
      </c>
      <c r="C795" t="s">
        <v>165</v>
      </c>
      <c r="D795">
        <v>0</v>
      </c>
      <c r="E795" t="s">
        <v>9</v>
      </c>
      <c r="F795" t="s">
        <v>14</v>
      </c>
      <c r="G795" s="4">
        <v>21195.817999999999</v>
      </c>
    </row>
    <row r="796" spans="1:7" x14ac:dyDescent="0.25">
      <c r="A796">
        <v>39</v>
      </c>
      <c r="B796" t="s">
        <v>7</v>
      </c>
      <c r="C796" t="s">
        <v>34</v>
      </c>
      <c r="D796">
        <v>2</v>
      </c>
      <c r="E796" t="s">
        <v>13</v>
      </c>
      <c r="F796" t="s">
        <v>15</v>
      </c>
      <c r="G796" s="4">
        <v>7209.4917999999998</v>
      </c>
    </row>
    <row r="797" spans="1:7" x14ac:dyDescent="0.25">
      <c r="A797">
        <v>27</v>
      </c>
      <c r="B797" t="s">
        <v>11</v>
      </c>
      <c r="C797" t="s">
        <v>68</v>
      </c>
      <c r="D797">
        <v>0</v>
      </c>
      <c r="E797" t="s">
        <v>9</v>
      </c>
      <c r="F797" t="s">
        <v>15</v>
      </c>
      <c r="G797" s="4">
        <v>18310.741999999998</v>
      </c>
    </row>
    <row r="798" spans="1:7" x14ac:dyDescent="0.25">
      <c r="A798">
        <v>30</v>
      </c>
      <c r="B798" t="s">
        <v>11</v>
      </c>
      <c r="C798" t="s">
        <v>286</v>
      </c>
      <c r="D798">
        <v>2</v>
      </c>
      <c r="E798" t="s">
        <v>13</v>
      </c>
      <c r="F798" t="s">
        <v>14</v>
      </c>
      <c r="G798" s="4">
        <v>4266.1657999999998</v>
      </c>
    </row>
    <row r="799" spans="1:7" x14ac:dyDescent="0.25">
      <c r="A799">
        <v>30</v>
      </c>
      <c r="B799" t="s">
        <v>7</v>
      </c>
      <c r="C799" s="1">
        <v>22895</v>
      </c>
      <c r="D799">
        <v>1</v>
      </c>
      <c r="E799" t="s">
        <v>13</v>
      </c>
      <c r="F799" t="s">
        <v>21</v>
      </c>
      <c r="G799" s="4">
        <v>4719.52405</v>
      </c>
    </row>
    <row r="800" spans="1:7" x14ac:dyDescent="0.25">
      <c r="A800">
        <v>58</v>
      </c>
      <c r="B800" t="s">
        <v>7</v>
      </c>
      <c r="C800" t="s">
        <v>246</v>
      </c>
      <c r="D800">
        <v>0</v>
      </c>
      <c r="E800" t="s">
        <v>13</v>
      </c>
      <c r="F800" t="s">
        <v>10</v>
      </c>
      <c r="G800" s="4">
        <v>11848.141</v>
      </c>
    </row>
    <row r="801" spans="1:7" x14ac:dyDescent="0.25">
      <c r="A801">
        <v>33</v>
      </c>
      <c r="B801" t="s">
        <v>11</v>
      </c>
      <c r="C801" s="1">
        <v>24795</v>
      </c>
      <c r="D801">
        <v>0</v>
      </c>
      <c r="E801" t="s">
        <v>9</v>
      </c>
      <c r="F801" t="s">
        <v>21</v>
      </c>
      <c r="G801" s="4">
        <v>17904.527050000001</v>
      </c>
    </row>
    <row r="802" spans="1:7" x14ac:dyDescent="0.25">
      <c r="A802">
        <v>42</v>
      </c>
      <c r="B802" t="s">
        <v>7</v>
      </c>
      <c r="C802" t="s">
        <v>362</v>
      </c>
      <c r="D802">
        <v>1</v>
      </c>
      <c r="E802" t="s">
        <v>13</v>
      </c>
      <c r="F802" t="s">
        <v>14</v>
      </c>
      <c r="G802" s="4">
        <v>7046.7222000000002</v>
      </c>
    </row>
    <row r="803" spans="1:7" x14ac:dyDescent="0.25">
      <c r="A803">
        <v>64</v>
      </c>
      <c r="B803" t="s">
        <v>7</v>
      </c>
      <c r="C803" t="s">
        <v>198</v>
      </c>
      <c r="D803">
        <v>0</v>
      </c>
      <c r="E803" t="s">
        <v>13</v>
      </c>
      <c r="F803" t="s">
        <v>14</v>
      </c>
      <c r="G803" s="4">
        <v>14313.846299999999</v>
      </c>
    </row>
    <row r="804" spans="1:7" x14ac:dyDescent="0.25">
      <c r="A804">
        <v>21</v>
      </c>
      <c r="B804" t="s">
        <v>11</v>
      </c>
      <c r="C804" t="s">
        <v>144</v>
      </c>
      <c r="D804">
        <v>1</v>
      </c>
      <c r="E804" t="s">
        <v>13</v>
      </c>
      <c r="F804" t="s">
        <v>10</v>
      </c>
      <c r="G804" s="4">
        <v>2103.08</v>
      </c>
    </row>
    <row r="805" spans="1:7" x14ac:dyDescent="0.25">
      <c r="A805">
        <v>18</v>
      </c>
      <c r="B805" t="s">
        <v>7</v>
      </c>
      <c r="C805" t="s">
        <v>364</v>
      </c>
      <c r="D805">
        <v>0</v>
      </c>
      <c r="E805" t="s">
        <v>9</v>
      </c>
      <c r="F805" t="s">
        <v>14</v>
      </c>
      <c r="G805" s="4">
        <v>38792.685599999997</v>
      </c>
    </row>
    <row r="806" spans="1:7" x14ac:dyDescent="0.25">
      <c r="A806">
        <v>23</v>
      </c>
      <c r="B806" t="s">
        <v>11</v>
      </c>
      <c r="C806" t="s">
        <v>365</v>
      </c>
      <c r="D806">
        <v>0</v>
      </c>
      <c r="E806" t="s">
        <v>13</v>
      </c>
      <c r="F806" t="s">
        <v>14</v>
      </c>
      <c r="G806" s="4">
        <v>1815.8759</v>
      </c>
    </row>
    <row r="807" spans="1:7" x14ac:dyDescent="0.25">
      <c r="A807">
        <v>45</v>
      </c>
      <c r="B807" t="s">
        <v>7</v>
      </c>
      <c r="C807" s="1">
        <v>35815</v>
      </c>
      <c r="D807">
        <v>0</v>
      </c>
      <c r="E807" t="s">
        <v>13</v>
      </c>
      <c r="F807" t="s">
        <v>15</v>
      </c>
      <c r="G807" s="4">
        <v>7731.8578500000003</v>
      </c>
    </row>
    <row r="808" spans="1:7" x14ac:dyDescent="0.25">
      <c r="A808">
        <v>40</v>
      </c>
      <c r="B808" t="s">
        <v>7</v>
      </c>
      <c r="C808" t="s">
        <v>366</v>
      </c>
      <c r="D808">
        <v>1</v>
      </c>
      <c r="E808" t="s">
        <v>13</v>
      </c>
      <c r="F808" t="s">
        <v>15</v>
      </c>
      <c r="G808" s="4">
        <v>28476.734990000001</v>
      </c>
    </row>
    <row r="809" spans="1:7" x14ac:dyDescent="0.25">
      <c r="A809">
        <v>19</v>
      </c>
      <c r="B809" t="s">
        <v>7</v>
      </c>
      <c r="C809" s="1">
        <v>36575</v>
      </c>
      <c r="D809">
        <v>0</v>
      </c>
      <c r="E809" t="s">
        <v>13</v>
      </c>
      <c r="F809" t="s">
        <v>15</v>
      </c>
      <c r="G809" s="4">
        <v>2136.8822500000001</v>
      </c>
    </row>
    <row r="810" spans="1:7" x14ac:dyDescent="0.25">
      <c r="A810">
        <v>18</v>
      </c>
      <c r="B810" t="s">
        <v>11</v>
      </c>
      <c r="C810" t="s">
        <v>261</v>
      </c>
      <c r="D810">
        <v>0</v>
      </c>
      <c r="E810" t="s">
        <v>13</v>
      </c>
      <c r="F810" t="s">
        <v>14</v>
      </c>
      <c r="G810" s="4">
        <v>1131.5065999999999</v>
      </c>
    </row>
    <row r="811" spans="1:7" x14ac:dyDescent="0.25">
      <c r="A811">
        <v>25</v>
      </c>
      <c r="B811" t="s">
        <v>11</v>
      </c>
      <c r="C811" t="s">
        <v>22</v>
      </c>
      <c r="D811">
        <v>1</v>
      </c>
      <c r="E811" t="s">
        <v>13</v>
      </c>
      <c r="F811" t="s">
        <v>21</v>
      </c>
      <c r="G811" s="4">
        <v>3309.7926000000002</v>
      </c>
    </row>
    <row r="812" spans="1:7" x14ac:dyDescent="0.25">
      <c r="A812">
        <v>46</v>
      </c>
      <c r="B812" t="s">
        <v>7</v>
      </c>
      <c r="C812" t="s">
        <v>48</v>
      </c>
      <c r="D812">
        <v>3</v>
      </c>
      <c r="E812" t="s">
        <v>13</v>
      </c>
      <c r="F812" t="s">
        <v>10</v>
      </c>
      <c r="G812" s="4">
        <v>9414.92</v>
      </c>
    </row>
    <row r="813" spans="1:7" x14ac:dyDescent="0.25">
      <c r="A813">
        <v>33</v>
      </c>
      <c r="B813" t="s">
        <v>7</v>
      </c>
      <c r="C813" t="s">
        <v>368</v>
      </c>
      <c r="D813">
        <v>3</v>
      </c>
      <c r="E813" t="s">
        <v>13</v>
      </c>
      <c r="F813" t="s">
        <v>15</v>
      </c>
      <c r="G813" s="4">
        <v>6360.9935999999998</v>
      </c>
    </row>
    <row r="814" spans="1:7" x14ac:dyDescent="0.25">
      <c r="A814">
        <v>54</v>
      </c>
      <c r="B814" t="s">
        <v>11</v>
      </c>
      <c r="C814" t="s">
        <v>369</v>
      </c>
      <c r="D814">
        <v>2</v>
      </c>
      <c r="E814" t="s">
        <v>13</v>
      </c>
      <c r="F814" t="s">
        <v>14</v>
      </c>
      <c r="G814" s="4">
        <v>11013.7119</v>
      </c>
    </row>
    <row r="815" spans="1:7" x14ac:dyDescent="0.25">
      <c r="A815">
        <v>28</v>
      </c>
      <c r="B815" t="s">
        <v>11</v>
      </c>
      <c r="C815" s="1">
        <v>22515</v>
      </c>
      <c r="D815">
        <v>2</v>
      </c>
      <c r="E815" t="s">
        <v>13</v>
      </c>
      <c r="F815" t="s">
        <v>21</v>
      </c>
      <c r="G815" s="4">
        <v>4428.8878500000001</v>
      </c>
    </row>
    <row r="816" spans="1:7" x14ac:dyDescent="0.25">
      <c r="A816">
        <v>36</v>
      </c>
      <c r="B816" t="s">
        <v>11</v>
      </c>
      <c r="C816" t="s">
        <v>55</v>
      </c>
      <c r="D816">
        <v>2</v>
      </c>
      <c r="E816" t="s">
        <v>13</v>
      </c>
      <c r="F816" t="s">
        <v>14</v>
      </c>
      <c r="G816" s="4">
        <v>5584.3056999999999</v>
      </c>
    </row>
    <row r="817" spans="1:7" x14ac:dyDescent="0.25">
      <c r="A817">
        <v>20</v>
      </c>
      <c r="B817" t="s">
        <v>7</v>
      </c>
      <c r="C817" t="s">
        <v>224</v>
      </c>
      <c r="D817">
        <v>0</v>
      </c>
      <c r="E817" t="s">
        <v>13</v>
      </c>
      <c r="F817" t="s">
        <v>14</v>
      </c>
      <c r="G817" s="4">
        <v>1877.9294</v>
      </c>
    </row>
    <row r="818" spans="1:7" x14ac:dyDescent="0.25">
      <c r="A818">
        <v>24</v>
      </c>
      <c r="B818" t="s">
        <v>7</v>
      </c>
      <c r="C818" s="1">
        <v>24225</v>
      </c>
      <c r="D818">
        <v>0</v>
      </c>
      <c r="E818" t="s">
        <v>13</v>
      </c>
      <c r="F818" t="s">
        <v>15</v>
      </c>
      <c r="G818" s="4">
        <v>2842.7607499999999</v>
      </c>
    </row>
    <row r="819" spans="1:7" x14ac:dyDescent="0.25">
      <c r="A819">
        <v>23</v>
      </c>
      <c r="B819" t="s">
        <v>11</v>
      </c>
      <c r="C819" t="s">
        <v>99</v>
      </c>
      <c r="D819">
        <v>3</v>
      </c>
      <c r="E819" t="s">
        <v>13</v>
      </c>
      <c r="F819" t="s">
        <v>10</v>
      </c>
      <c r="G819" s="4">
        <v>3597.596</v>
      </c>
    </row>
    <row r="820" spans="1:7" x14ac:dyDescent="0.25">
      <c r="A820">
        <v>47</v>
      </c>
      <c r="B820" t="s">
        <v>7</v>
      </c>
      <c r="C820" s="1">
        <v>26125</v>
      </c>
      <c r="D820">
        <v>1</v>
      </c>
      <c r="E820" t="s">
        <v>9</v>
      </c>
      <c r="F820" t="s">
        <v>21</v>
      </c>
      <c r="G820" s="4">
        <v>23401.30575</v>
      </c>
    </row>
    <row r="821" spans="1:7" x14ac:dyDescent="0.25">
      <c r="A821">
        <v>33</v>
      </c>
      <c r="B821" t="s">
        <v>7</v>
      </c>
      <c r="C821" t="s">
        <v>74</v>
      </c>
      <c r="D821">
        <v>0</v>
      </c>
      <c r="E821" t="s">
        <v>9</v>
      </c>
      <c r="F821" t="s">
        <v>15</v>
      </c>
      <c r="G821" s="4">
        <v>55135.402090000003</v>
      </c>
    </row>
    <row r="822" spans="1:7" x14ac:dyDescent="0.25">
      <c r="A822">
        <v>45</v>
      </c>
      <c r="B822" t="s">
        <v>11</v>
      </c>
      <c r="C822" t="s">
        <v>151</v>
      </c>
      <c r="D822">
        <v>1</v>
      </c>
      <c r="E822" t="s">
        <v>13</v>
      </c>
      <c r="F822" t="s">
        <v>10</v>
      </c>
      <c r="G822" s="4">
        <v>7445.9179999999997</v>
      </c>
    </row>
    <row r="823" spans="1:7" x14ac:dyDescent="0.25">
      <c r="A823">
        <v>26</v>
      </c>
      <c r="B823" t="s">
        <v>11</v>
      </c>
      <c r="C823" t="s">
        <v>370</v>
      </c>
      <c r="D823">
        <v>0</v>
      </c>
      <c r="E823" t="s">
        <v>13</v>
      </c>
      <c r="F823" t="s">
        <v>15</v>
      </c>
      <c r="G823" s="4">
        <v>2680.9493000000002</v>
      </c>
    </row>
    <row r="824" spans="1:7" x14ac:dyDescent="0.25">
      <c r="A824">
        <v>18</v>
      </c>
      <c r="B824" t="s">
        <v>7</v>
      </c>
      <c r="C824" t="s">
        <v>309</v>
      </c>
      <c r="D824">
        <v>0</v>
      </c>
      <c r="E824" t="s">
        <v>13</v>
      </c>
      <c r="F824" t="s">
        <v>14</v>
      </c>
      <c r="G824" s="4">
        <v>1621.8827000000001</v>
      </c>
    </row>
    <row r="825" spans="1:7" x14ac:dyDescent="0.25">
      <c r="A825">
        <v>44</v>
      </c>
      <c r="B825" t="s">
        <v>7</v>
      </c>
      <c r="C825" t="s">
        <v>328</v>
      </c>
      <c r="D825">
        <v>2</v>
      </c>
      <c r="E825" t="s">
        <v>13</v>
      </c>
      <c r="F825" t="s">
        <v>14</v>
      </c>
      <c r="G825" s="4">
        <v>8219.2039000000004</v>
      </c>
    </row>
    <row r="826" spans="1:7" x14ac:dyDescent="0.25">
      <c r="A826">
        <v>60</v>
      </c>
      <c r="B826" t="s">
        <v>11</v>
      </c>
      <c r="C826" t="s">
        <v>172</v>
      </c>
      <c r="D826">
        <v>0</v>
      </c>
      <c r="E826" t="s">
        <v>13</v>
      </c>
      <c r="F826" t="s">
        <v>15</v>
      </c>
      <c r="G826" s="4">
        <v>12523.604799999999</v>
      </c>
    </row>
    <row r="827" spans="1:7" x14ac:dyDescent="0.25">
      <c r="A827">
        <v>64</v>
      </c>
      <c r="B827" t="s">
        <v>7</v>
      </c>
      <c r="C827" s="1">
        <v>31825</v>
      </c>
      <c r="D827">
        <v>2</v>
      </c>
      <c r="E827" t="s">
        <v>13</v>
      </c>
      <c r="F827" t="s">
        <v>21</v>
      </c>
      <c r="G827" s="4">
        <v>16069.08475</v>
      </c>
    </row>
    <row r="828" spans="1:7" x14ac:dyDescent="0.25">
      <c r="A828">
        <v>56</v>
      </c>
      <c r="B828" t="s">
        <v>11</v>
      </c>
      <c r="C828" t="s">
        <v>180</v>
      </c>
      <c r="D828">
        <v>2</v>
      </c>
      <c r="E828" t="s">
        <v>9</v>
      </c>
      <c r="F828" t="s">
        <v>14</v>
      </c>
      <c r="G828" s="4">
        <v>43813.866099999999</v>
      </c>
    </row>
    <row r="829" spans="1:7" x14ac:dyDescent="0.25">
      <c r="A829">
        <v>36</v>
      </c>
      <c r="B829" t="s">
        <v>11</v>
      </c>
      <c r="C829" s="1">
        <v>28025</v>
      </c>
      <c r="D829">
        <v>1</v>
      </c>
      <c r="E829" t="s">
        <v>9</v>
      </c>
      <c r="F829" t="s">
        <v>21</v>
      </c>
      <c r="G829" s="4">
        <v>20773.62775</v>
      </c>
    </row>
    <row r="830" spans="1:7" x14ac:dyDescent="0.25">
      <c r="A830">
        <v>41</v>
      </c>
      <c r="B830" t="s">
        <v>11</v>
      </c>
      <c r="C830" t="s">
        <v>29</v>
      </c>
      <c r="D830">
        <v>3</v>
      </c>
      <c r="E830" t="s">
        <v>9</v>
      </c>
      <c r="F830" t="s">
        <v>21</v>
      </c>
      <c r="G830" s="4">
        <v>39597.407200000001</v>
      </c>
    </row>
    <row r="831" spans="1:7" x14ac:dyDescent="0.25">
      <c r="A831">
        <v>39</v>
      </c>
      <c r="B831" t="s">
        <v>11</v>
      </c>
      <c r="C831" t="s">
        <v>310</v>
      </c>
      <c r="D831">
        <v>1</v>
      </c>
      <c r="E831" t="s">
        <v>13</v>
      </c>
      <c r="F831" t="s">
        <v>15</v>
      </c>
      <c r="G831" s="4">
        <v>6117.4944999999998</v>
      </c>
    </row>
    <row r="832" spans="1:7" x14ac:dyDescent="0.25">
      <c r="A832">
        <v>63</v>
      </c>
      <c r="B832" t="s">
        <v>11</v>
      </c>
      <c r="C832" t="s">
        <v>246</v>
      </c>
      <c r="D832">
        <v>0</v>
      </c>
      <c r="E832" t="s">
        <v>13</v>
      </c>
      <c r="F832" t="s">
        <v>10</v>
      </c>
      <c r="G832" s="4">
        <v>13393.755999999999</v>
      </c>
    </row>
    <row r="833" spans="1:7" x14ac:dyDescent="0.25">
      <c r="A833">
        <v>36</v>
      </c>
      <c r="B833" t="s">
        <v>7</v>
      </c>
      <c r="C833" t="s">
        <v>22</v>
      </c>
      <c r="D833">
        <v>0</v>
      </c>
      <c r="E833" t="s">
        <v>13</v>
      </c>
      <c r="F833" t="s">
        <v>15</v>
      </c>
      <c r="G833" s="4">
        <v>5266.3656000000001</v>
      </c>
    </row>
    <row r="834" spans="1:7" x14ac:dyDescent="0.25">
      <c r="A834">
        <v>28</v>
      </c>
      <c r="B834" t="s">
        <v>7</v>
      </c>
      <c r="C834" s="1">
        <v>23845</v>
      </c>
      <c r="D834">
        <v>2</v>
      </c>
      <c r="E834" t="s">
        <v>13</v>
      </c>
      <c r="F834" t="s">
        <v>15</v>
      </c>
      <c r="G834" s="4">
        <v>4719.7365499999996</v>
      </c>
    </row>
    <row r="835" spans="1:7" x14ac:dyDescent="0.25">
      <c r="A835">
        <v>58</v>
      </c>
      <c r="B835" t="s">
        <v>11</v>
      </c>
      <c r="C835" t="s">
        <v>193</v>
      </c>
      <c r="D835">
        <v>0</v>
      </c>
      <c r="E835" t="s">
        <v>13</v>
      </c>
      <c r="F835" t="s">
        <v>15</v>
      </c>
      <c r="G835" s="4">
        <v>11743.9341</v>
      </c>
    </row>
    <row r="836" spans="1:7" x14ac:dyDescent="0.25">
      <c r="A836">
        <v>36</v>
      </c>
      <c r="B836" t="s">
        <v>11</v>
      </c>
      <c r="C836" t="s">
        <v>265</v>
      </c>
      <c r="D836">
        <v>1</v>
      </c>
      <c r="E836" t="s">
        <v>13</v>
      </c>
      <c r="F836" t="s">
        <v>15</v>
      </c>
      <c r="G836" s="4">
        <v>5377.4578000000001</v>
      </c>
    </row>
    <row r="837" spans="1:7" x14ac:dyDescent="0.25">
      <c r="A837">
        <v>42</v>
      </c>
      <c r="B837" t="s">
        <v>11</v>
      </c>
      <c r="C837" t="s">
        <v>198</v>
      </c>
      <c r="D837">
        <v>2</v>
      </c>
      <c r="E837" t="s">
        <v>13</v>
      </c>
      <c r="F837" t="s">
        <v>14</v>
      </c>
      <c r="G837" s="4">
        <v>7160.3302999999996</v>
      </c>
    </row>
    <row r="838" spans="1:7" x14ac:dyDescent="0.25">
      <c r="A838">
        <v>36</v>
      </c>
      <c r="B838" t="s">
        <v>11</v>
      </c>
      <c r="C838" t="s">
        <v>371</v>
      </c>
      <c r="D838">
        <v>0</v>
      </c>
      <c r="E838" t="s">
        <v>13</v>
      </c>
      <c r="F838" t="s">
        <v>10</v>
      </c>
      <c r="G838" s="4">
        <v>4402.2330000000002</v>
      </c>
    </row>
    <row r="839" spans="1:7" x14ac:dyDescent="0.25">
      <c r="A839">
        <v>56</v>
      </c>
      <c r="B839" t="s">
        <v>7</v>
      </c>
      <c r="C839" t="s">
        <v>39</v>
      </c>
      <c r="D839">
        <v>0</v>
      </c>
      <c r="E839" t="s">
        <v>13</v>
      </c>
      <c r="F839" t="s">
        <v>21</v>
      </c>
      <c r="G839" s="4">
        <v>11657.7189</v>
      </c>
    </row>
    <row r="840" spans="1:7" x14ac:dyDescent="0.25">
      <c r="A840">
        <v>35</v>
      </c>
      <c r="B840" t="s">
        <v>7</v>
      </c>
      <c r="C840" s="1">
        <v>23465</v>
      </c>
      <c r="D840">
        <v>2</v>
      </c>
      <c r="E840" t="s">
        <v>13</v>
      </c>
      <c r="F840" t="s">
        <v>21</v>
      </c>
      <c r="G840" s="4">
        <v>6402.2913500000004</v>
      </c>
    </row>
    <row r="841" spans="1:7" x14ac:dyDescent="0.25">
      <c r="A841">
        <v>59</v>
      </c>
      <c r="B841" t="s">
        <v>7</v>
      </c>
      <c r="C841" t="s">
        <v>101</v>
      </c>
      <c r="D841">
        <v>0</v>
      </c>
      <c r="E841" t="s">
        <v>13</v>
      </c>
      <c r="F841" t="s">
        <v>15</v>
      </c>
      <c r="G841" s="4">
        <v>12622.1795</v>
      </c>
    </row>
    <row r="842" spans="1:7" x14ac:dyDescent="0.25">
      <c r="A842">
        <v>21</v>
      </c>
      <c r="B842" t="s">
        <v>11</v>
      </c>
      <c r="C842" t="s">
        <v>372</v>
      </c>
      <c r="D842">
        <v>0</v>
      </c>
      <c r="E842" t="s">
        <v>13</v>
      </c>
      <c r="F842" t="s">
        <v>10</v>
      </c>
      <c r="G842" s="4">
        <v>1526.3119999999999</v>
      </c>
    </row>
    <row r="843" spans="1:7" x14ac:dyDescent="0.25">
      <c r="A843">
        <v>59</v>
      </c>
      <c r="B843" t="s">
        <v>11</v>
      </c>
      <c r="C843" t="s">
        <v>61</v>
      </c>
      <c r="D843">
        <v>0</v>
      </c>
      <c r="E843" t="s">
        <v>13</v>
      </c>
      <c r="F843" t="s">
        <v>21</v>
      </c>
      <c r="G843" s="4">
        <v>12323.936</v>
      </c>
    </row>
    <row r="844" spans="1:7" x14ac:dyDescent="0.25">
      <c r="A844">
        <v>23</v>
      </c>
      <c r="B844" t="s">
        <v>7</v>
      </c>
      <c r="C844" t="s">
        <v>373</v>
      </c>
      <c r="D844">
        <v>2</v>
      </c>
      <c r="E844" t="s">
        <v>9</v>
      </c>
      <c r="F844" t="s">
        <v>14</v>
      </c>
      <c r="G844" s="4">
        <v>36021.011200000001</v>
      </c>
    </row>
    <row r="845" spans="1:7" x14ac:dyDescent="0.25">
      <c r="A845">
        <v>57</v>
      </c>
      <c r="B845" t="s">
        <v>7</v>
      </c>
      <c r="C845" t="s">
        <v>328</v>
      </c>
      <c r="D845">
        <v>0</v>
      </c>
      <c r="E845" t="s">
        <v>9</v>
      </c>
      <c r="F845" t="s">
        <v>14</v>
      </c>
      <c r="G845" s="4">
        <v>27533.912899999999</v>
      </c>
    </row>
    <row r="846" spans="1:7" x14ac:dyDescent="0.25">
      <c r="A846">
        <v>53</v>
      </c>
      <c r="B846" t="s">
        <v>11</v>
      </c>
      <c r="C846" s="1">
        <v>30495</v>
      </c>
      <c r="D846">
        <v>0</v>
      </c>
      <c r="E846" t="s">
        <v>13</v>
      </c>
      <c r="F846" t="s">
        <v>21</v>
      </c>
      <c r="G846" s="4">
        <v>10072.055050000001</v>
      </c>
    </row>
    <row r="847" spans="1:7" x14ac:dyDescent="0.25">
      <c r="A847">
        <v>60</v>
      </c>
      <c r="B847" t="s">
        <v>7</v>
      </c>
      <c r="C847" t="s">
        <v>374</v>
      </c>
      <c r="D847">
        <v>0</v>
      </c>
      <c r="E847" t="s">
        <v>9</v>
      </c>
      <c r="F847" t="s">
        <v>14</v>
      </c>
      <c r="G847" s="4">
        <v>45008.955499999996</v>
      </c>
    </row>
    <row r="848" spans="1:7" x14ac:dyDescent="0.25">
      <c r="A848">
        <v>51</v>
      </c>
      <c r="B848" t="s">
        <v>7</v>
      </c>
      <c r="C848" t="s">
        <v>177</v>
      </c>
      <c r="D848">
        <v>1</v>
      </c>
      <c r="E848" t="s">
        <v>13</v>
      </c>
      <c r="F848" t="s">
        <v>10</v>
      </c>
      <c r="G848" s="4">
        <v>9872.7009999999991</v>
      </c>
    </row>
    <row r="849" spans="1:7" x14ac:dyDescent="0.25">
      <c r="A849">
        <v>23</v>
      </c>
      <c r="B849" t="s">
        <v>11</v>
      </c>
      <c r="C849" t="s">
        <v>375</v>
      </c>
      <c r="D849">
        <v>1</v>
      </c>
      <c r="E849" t="s">
        <v>13</v>
      </c>
      <c r="F849" t="s">
        <v>14</v>
      </c>
      <c r="G849" s="4">
        <v>2438.0551999999998</v>
      </c>
    </row>
    <row r="850" spans="1:7" x14ac:dyDescent="0.25">
      <c r="A850">
        <v>27</v>
      </c>
      <c r="B850" t="s">
        <v>7</v>
      </c>
      <c r="C850" t="s">
        <v>336</v>
      </c>
      <c r="D850">
        <v>0</v>
      </c>
      <c r="E850" t="s">
        <v>13</v>
      </c>
      <c r="F850" t="s">
        <v>10</v>
      </c>
      <c r="G850" s="4">
        <v>2974.1260000000002</v>
      </c>
    </row>
    <row r="851" spans="1:7" x14ac:dyDescent="0.25">
      <c r="A851">
        <v>55</v>
      </c>
      <c r="B851" t="s">
        <v>11</v>
      </c>
      <c r="C851" s="1">
        <v>32775</v>
      </c>
      <c r="D851">
        <v>0</v>
      </c>
      <c r="E851" t="s">
        <v>13</v>
      </c>
      <c r="F851" t="s">
        <v>15</v>
      </c>
      <c r="G851" s="4">
        <v>10601.632250000001</v>
      </c>
    </row>
    <row r="852" spans="1:7" x14ac:dyDescent="0.25">
      <c r="A852">
        <v>37</v>
      </c>
      <c r="B852" t="s">
        <v>7</v>
      </c>
      <c r="C852" t="s">
        <v>29</v>
      </c>
      <c r="D852">
        <v>0</v>
      </c>
      <c r="E852" t="s">
        <v>9</v>
      </c>
      <c r="F852" t="s">
        <v>21</v>
      </c>
      <c r="G852" s="4">
        <v>37270.1512</v>
      </c>
    </row>
    <row r="853" spans="1:7" x14ac:dyDescent="0.25">
      <c r="A853">
        <v>61</v>
      </c>
      <c r="B853" t="s">
        <v>11</v>
      </c>
      <c r="C853" t="s">
        <v>207</v>
      </c>
      <c r="D853">
        <v>2</v>
      </c>
      <c r="E853" t="s">
        <v>13</v>
      </c>
      <c r="F853" t="s">
        <v>15</v>
      </c>
      <c r="G853" s="4">
        <v>14119.62</v>
      </c>
    </row>
    <row r="854" spans="1:7" x14ac:dyDescent="0.25">
      <c r="A854">
        <v>46</v>
      </c>
      <c r="B854" t="s">
        <v>7</v>
      </c>
      <c r="C854" t="s">
        <v>74</v>
      </c>
      <c r="D854">
        <v>0</v>
      </c>
      <c r="E854" t="s">
        <v>9</v>
      </c>
      <c r="F854" t="s">
        <v>21</v>
      </c>
      <c r="G854" s="4">
        <v>42111.664700000001</v>
      </c>
    </row>
    <row r="855" spans="1:7" x14ac:dyDescent="0.25">
      <c r="A855">
        <v>53</v>
      </c>
      <c r="B855" t="s">
        <v>7</v>
      </c>
      <c r="C855" t="s">
        <v>100</v>
      </c>
      <c r="D855">
        <v>2</v>
      </c>
      <c r="E855" t="s">
        <v>13</v>
      </c>
      <c r="F855" t="s">
        <v>21</v>
      </c>
      <c r="G855" s="4">
        <v>11729.6795</v>
      </c>
    </row>
    <row r="856" spans="1:7" x14ac:dyDescent="0.25">
      <c r="A856">
        <v>49</v>
      </c>
      <c r="B856" t="s">
        <v>7</v>
      </c>
      <c r="C856" s="1">
        <v>23845</v>
      </c>
      <c r="D856">
        <v>3</v>
      </c>
      <c r="E856" t="s">
        <v>9</v>
      </c>
      <c r="F856" t="s">
        <v>21</v>
      </c>
      <c r="G856" s="4">
        <v>24106.912550000001</v>
      </c>
    </row>
    <row r="857" spans="1:7" x14ac:dyDescent="0.25">
      <c r="A857">
        <v>20</v>
      </c>
      <c r="B857" t="s">
        <v>7</v>
      </c>
      <c r="C857" t="s">
        <v>257</v>
      </c>
      <c r="D857">
        <v>0</v>
      </c>
      <c r="E857" t="s">
        <v>13</v>
      </c>
      <c r="F857" t="s">
        <v>10</v>
      </c>
      <c r="G857" s="4">
        <v>1875.3440000000001</v>
      </c>
    </row>
    <row r="858" spans="1:7" x14ac:dyDescent="0.25">
      <c r="A858">
        <v>48</v>
      </c>
      <c r="B858" t="s">
        <v>7</v>
      </c>
      <c r="C858" t="s">
        <v>248</v>
      </c>
      <c r="D858">
        <v>0</v>
      </c>
      <c r="E858" t="s">
        <v>9</v>
      </c>
      <c r="F858" t="s">
        <v>14</v>
      </c>
      <c r="G858" s="4">
        <v>40974.164900000003</v>
      </c>
    </row>
    <row r="859" spans="1:7" x14ac:dyDescent="0.25">
      <c r="A859">
        <v>25</v>
      </c>
      <c r="B859" t="s">
        <v>11</v>
      </c>
      <c r="C859" t="s">
        <v>115</v>
      </c>
      <c r="D859">
        <v>0</v>
      </c>
      <c r="E859" t="s">
        <v>9</v>
      </c>
      <c r="F859" t="s">
        <v>15</v>
      </c>
      <c r="G859" s="4">
        <v>15817.985699999999</v>
      </c>
    </row>
    <row r="860" spans="1:7" x14ac:dyDescent="0.25">
      <c r="A860">
        <v>25</v>
      </c>
      <c r="B860" t="s">
        <v>7</v>
      </c>
      <c r="C860" t="s">
        <v>142</v>
      </c>
      <c r="D860">
        <v>1</v>
      </c>
      <c r="E860" t="s">
        <v>13</v>
      </c>
      <c r="F860" t="s">
        <v>14</v>
      </c>
      <c r="G860" s="4">
        <v>18218.161390000001</v>
      </c>
    </row>
    <row r="861" spans="1:7" x14ac:dyDescent="0.25">
      <c r="A861">
        <v>57</v>
      </c>
      <c r="B861" t="s">
        <v>11</v>
      </c>
      <c r="C861" t="s">
        <v>69</v>
      </c>
      <c r="D861">
        <v>0</v>
      </c>
      <c r="E861" t="s">
        <v>13</v>
      </c>
      <c r="F861" t="s">
        <v>10</v>
      </c>
      <c r="G861" s="4">
        <v>10965.446</v>
      </c>
    </row>
    <row r="862" spans="1:7" x14ac:dyDescent="0.25">
      <c r="A862">
        <v>37</v>
      </c>
      <c r="B862" t="s">
        <v>7</v>
      </c>
      <c r="C862" t="s">
        <v>377</v>
      </c>
      <c r="D862">
        <v>2</v>
      </c>
      <c r="E862" t="s">
        <v>9</v>
      </c>
      <c r="F862" t="s">
        <v>10</v>
      </c>
      <c r="G862" s="4">
        <v>46113.510999999999</v>
      </c>
    </row>
    <row r="863" spans="1:7" x14ac:dyDescent="0.25">
      <c r="A863">
        <v>38</v>
      </c>
      <c r="B863" t="s">
        <v>7</v>
      </c>
      <c r="C863">
        <v>28</v>
      </c>
      <c r="D863">
        <v>3</v>
      </c>
      <c r="E863" t="s">
        <v>13</v>
      </c>
      <c r="F863" t="s">
        <v>10</v>
      </c>
      <c r="G863" s="4">
        <v>7151.0919999999996</v>
      </c>
    </row>
    <row r="864" spans="1:7" x14ac:dyDescent="0.25">
      <c r="A864">
        <v>55</v>
      </c>
      <c r="B864" t="s">
        <v>7</v>
      </c>
      <c r="C864" s="1">
        <v>33535</v>
      </c>
      <c r="D864">
        <v>2</v>
      </c>
      <c r="E864" t="s">
        <v>13</v>
      </c>
      <c r="F864" t="s">
        <v>15</v>
      </c>
      <c r="G864" s="4">
        <v>12269.68865</v>
      </c>
    </row>
    <row r="865" spans="1:7" x14ac:dyDescent="0.25">
      <c r="A865">
        <v>36</v>
      </c>
      <c r="B865" t="s">
        <v>7</v>
      </c>
      <c r="C865" s="1">
        <v>19855</v>
      </c>
      <c r="D865">
        <v>0</v>
      </c>
      <c r="E865" t="s">
        <v>13</v>
      </c>
      <c r="F865" t="s">
        <v>21</v>
      </c>
      <c r="G865" s="4">
        <v>5458.0464499999998</v>
      </c>
    </row>
    <row r="866" spans="1:7" x14ac:dyDescent="0.25">
      <c r="A866">
        <v>51</v>
      </c>
      <c r="B866" t="s">
        <v>11</v>
      </c>
      <c r="C866" t="s">
        <v>378</v>
      </c>
      <c r="D866">
        <v>0</v>
      </c>
      <c r="E866" t="s">
        <v>13</v>
      </c>
      <c r="F866" t="s">
        <v>10</v>
      </c>
      <c r="G866" s="4">
        <v>8782.4689999999991</v>
      </c>
    </row>
    <row r="867" spans="1:7" x14ac:dyDescent="0.25">
      <c r="A867">
        <v>40</v>
      </c>
      <c r="B867" t="s">
        <v>11</v>
      </c>
      <c r="C867" t="s">
        <v>379</v>
      </c>
      <c r="D867">
        <v>2</v>
      </c>
      <c r="E867" t="s">
        <v>13</v>
      </c>
      <c r="F867" t="s">
        <v>10</v>
      </c>
      <c r="G867" s="4">
        <v>6600.3609999999999</v>
      </c>
    </row>
    <row r="868" spans="1:7" x14ac:dyDescent="0.25">
      <c r="A868">
        <v>18</v>
      </c>
      <c r="B868" t="s">
        <v>11</v>
      </c>
      <c r="C868" t="s">
        <v>299</v>
      </c>
      <c r="D868">
        <v>0</v>
      </c>
      <c r="E868" t="s">
        <v>13</v>
      </c>
      <c r="F868" t="s">
        <v>14</v>
      </c>
      <c r="G868" s="4">
        <v>1141.4450999999999</v>
      </c>
    </row>
    <row r="869" spans="1:7" x14ac:dyDescent="0.25">
      <c r="A869">
        <v>57</v>
      </c>
      <c r="B869" t="s">
        <v>11</v>
      </c>
      <c r="C869" t="s">
        <v>380</v>
      </c>
      <c r="D869">
        <v>1</v>
      </c>
      <c r="E869" t="s">
        <v>13</v>
      </c>
      <c r="F869" t="s">
        <v>10</v>
      </c>
      <c r="G869" s="4">
        <v>11576.13</v>
      </c>
    </row>
    <row r="870" spans="1:7" x14ac:dyDescent="0.25">
      <c r="A870">
        <v>61</v>
      </c>
      <c r="B870" t="s">
        <v>11</v>
      </c>
      <c r="C870" s="1">
        <v>23655</v>
      </c>
      <c r="D870">
        <v>0</v>
      </c>
      <c r="E870" t="s">
        <v>13</v>
      </c>
      <c r="F870" t="s">
        <v>21</v>
      </c>
      <c r="G870" s="4">
        <v>13129.603450000001</v>
      </c>
    </row>
    <row r="871" spans="1:7" x14ac:dyDescent="0.25">
      <c r="A871">
        <v>25</v>
      </c>
      <c r="B871" t="s">
        <v>7</v>
      </c>
      <c r="C871" t="s">
        <v>179</v>
      </c>
      <c r="D871">
        <v>3</v>
      </c>
      <c r="E871" t="s">
        <v>13</v>
      </c>
      <c r="F871" t="s">
        <v>10</v>
      </c>
      <c r="G871" s="4">
        <v>4391.652</v>
      </c>
    </row>
    <row r="872" spans="1:7" x14ac:dyDescent="0.25">
      <c r="A872">
        <v>50</v>
      </c>
      <c r="B872" t="s">
        <v>11</v>
      </c>
      <c r="C872" t="s">
        <v>337</v>
      </c>
      <c r="D872">
        <v>0</v>
      </c>
      <c r="E872" t="s">
        <v>13</v>
      </c>
      <c r="F872" t="s">
        <v>10</v>
      </c>
      <c r="G872" s="4">
        <v>8457.8179999999993</v>
      </c>
    </row>
    <row r="873" spans="1:7" x14ac:dyDescent="0.25">
      <c r="A873">
        <v>26</v>
      </c>
      <c r="B873" t="s">
        <v>7</v>
      </c>
      <c r="C873" t="s">
        <v>312</v>
      </c>
      <c r="D873">
        <v>1</v>
      </c>
      <c r="E873" t="s">
        <v>13</v>
      </c>
      <c r="F873" t="s">
        <v>14</v>
      </c>
      <c r="G873" s="4">
        <v>3392.3652000000002</v>
      </c>
    </row>
    <row r="874" spans="1:7" x14ac:dyDescent="0.25">
      <c r="A874">
        <v>42</v>
      </c>
      <c r="B874" t="s">
        <v>11</v>
      </c>
      <c r="C874" t="s">
        <v>382</v>
      </c>
      <c r="D874">
        <v>0</v>
      </c>
      <c r="E874" t="s">
        <v>13</v>
      </c>
      <c r="F874" t="s">
        <v>14</v>
      </c>
      <c r="G874" s="4">
        <v>5966.8873999999996</v>
      </c>
    </row>
    <row r="875" spans="1:7" x14ac:dyDescent="0.25">
      <c r="A875">
        <v>43</v>
      </c>
      <c r="B875" t="s">
        <v>11</v>
      </c>
      <c r="C875" t="s">
        <v>347</v>
      </c>
      <c r="D875">
        <v>1</v>
      </c>
      <c r="E875" t="s">
        <v>13</v>
      </c>
      <c r="F875" t="s">
        <v>10</v>
      </c>
      <c r="G875" s="4">
        <v>6849.0259999999998</v>
      </c>
    </row>
    <row r="876" spans="1:7" x14ac:dyDescent="0.25">
      <c r="A876">
        <v>44</v>
      </c>
      <c r="B876" t="s">
        <v>11</v>
      </c>
      <c r="C876" t="s">
        <v>310</v>
      </c>
      <c r="D876">
        <v>3</v>
      </c>
      <c r="E876" t="s">
        <v>13</v>
      </c>
      <c r="F876" t="s">
        <v>21</v>
      </c>
      <c r="G876" s="4">
        <v>8891.1394999999993</v>
      </c>
    </row>
    <row r="877" spans="1:7" x14ac:dyDescent="0.25">
      <c r="A877">
        <v>23</v>
      </c>
      <c r="B877" t="s">
        <v>7</v>
      </c>
      <c r="C877" t="s">
        <v>182</v>
      </c>
      <c r="D877">
        <v>0</v>
      </c>
      <c r="E877" t="s">
        <v>13</v>
      </c>
      <c r="F877" t="s">
        <v>15</v>
      </c>
      <c r="G877" s="4">
        <v>2690.1138000000001</v>
      </c>
    </row>
    <row r="878" spans="1:7" x14ac:dyDescent="0.25">
      <c r="A878">
        <v>49</v>
      </c>
      <c r="B878" t="s">
        <v>7</v>
      </c>
      <c r="C878" t="s">
        <v>355</v>
      </c>
      <c r="D878">
        <v>1</v>
      </c>
      <c r="E878" t="s">
        <v>13</v>
      </c>
      <c r="F878" t="s">
        <v>10</v>
      </c>
      <c r="G878" s="4">
        <v>26140.3603</v>
      </c>
    </row>
    <row r="879" spans="1:7" x14ac:dyDescent="0.25">
      <c r="A879">
        <v>33</v>
      </c>
      <c r="B879" t="s">
        <v>11</v>
      </c>
      <c r="C879" t="s">
        <v>18</v>
      </c>
      <c r="D879">
        <v>5</v>
      </c>
      <c r="E879" t="s">
        <v>13</v>
      </c>
      <c r="F879" t="s">
        <v>14</v>
      </c>
      <c r="G879" s="4">
        <v>6653.7885999999999</v>
      </c>
    </row>
    <row r="880" spans="1:7" x14ac:dyDescent="0.25">
      <c r="A880">
        <v>41</v>
      </c>
      <c r="B880" t="s">
        <v>11</v>
      </c>
      <c r="C880" t="s">
        <v>383</v>
      </c>
      <c r="D880">
        <v>1</v>
      </c>
      <c r="E880" t="s">
        <v>13</v>
      </c>
      <c r="F880" t="s">
        <v>10</v>
      </c>
      <c r="G880" s="4">
        <v>6282.2349999999997</v>
      </c>
    </row>
    <row r="881" spans="1:7" x14ac:dyDescent="0.25">
      <c r="A881">
        <v>37</v>
      </c>
      <c r="B881" t="s">
        <v>7</v>
      </c>
      <c r="C881" t="s">
        <v>384</v>
      </c>
      <c r="D881">
        <v>2</v>
      </c>
      <c r="E881" t="s">
        <v>13</v>
      </c>
      <c r="F881" t="s">
        <v>10</v>
      </c>
      <c r="G881" s="4">
        <v>6311.9520000000002</v>
      </c>
    </row>
    <row r="882" spans="1:7" x14ac:dyDescent="0.25">
      <c r="A882">
        <v>22</v>
      </c>
      <c r="B882" t="s">
        <v>11</v>
      </c>
      <c r="C882" t="s">
        <v>77</v>
      </c>
      <c r="D882">
        <v>3</v>
      </c>
      <c r="E882" t="s">
        <v>13</v>
      </c>
      <c r="F882" t="s">
        <v>10</v>
      </c>
      <c r="G882" s="4">
        <v>3443.0639999999999</v>
      </c>
    </row>
    <row r="883" spans="1:7" x14ac:dyDescent="0.25">
      <c r="A883">
        <v>23</v>
      </c>
      <c r="B883" t="s">
        <v>11</v>
      </c>
      <c r="C883" t="s">
        <v>59</v>
      </c>
      <c r="D883">
        <v>1</v>
      </c>
      <c r="E883" t="s">
        <v>13</v>
      </c>
      <c r="F883" t="s">
        <v>15</v>
      </c>
      <c r="G883" s="4">
        <v>2789.0574000000001</v>
      </c>
    </row>
    <row r="884" spans="1:7" x14ac:dyDescent="0.25">
      <c r="A884">
        <v>21</v>
      </c>
      <c r="B884" t="s">
        <v>7</v>
      </c>
      <c r="C884" s="1">
        <v>22135</v>
      </c>
      <c r="D884">
        <v>0</v>
      </c>
      <c r="E884" t="s">
        <v>13</v>
      </c>
      <c r="F884" t="s">
        <v>21</v>
      </c>
      <c r="G884" s="4">
        <v>2585.8506499999999</v>
      </c>
    </row>
    <row r="885" spans="1:7" x14ac:dyDescent="0.25">
      <c r="A885">
        <v>51</v>
      </c>
      <c r="B885" t="s">
        <v>7</v>
      </c>
      <c r="C885" t="s">
        <v>49</v>
      </c>
      <c r="D885">
        <v>3</v>
      </c>
      <c r="E885" t="s">
        <v>9</v>
      </c>
      <c r="F885" t="s">
        <v>21</v>
      </c>
      <c r="G885" s="4">
        <v>46255.112500000003</v>
      </c>
    </row>
    <row r="886" spans="1:7" x14ac:dyDescent="0.25">
      <c r="A886">
        <v>25</v>
      </c>
      <c r="B886" t="s">
        <v>11</v>
      </c>
      <c r="C886" s="1">
        <v>26695</v>
      </c>
      <c r="D886">
        <v>4</v>
      </c>
      <c r="E886" t="s">
        <v>13</v>
      </c>
      <c r="F886" t="s">
        <v>15</v>
      </c>
      <c r="G886" s="4">
        <v>4877.9810500000003</v>
      </c>
    </row>
    <row r="887" spans="1:7" x14ac:dyDescent="0.25">
      <c r="A887">
        <v>32</v>
      </c>
      <c r="B887" t="s">
        <v>11</v>
      </c>
      <c r="C887" t="s">
        <v>281</v>
      </c>
      <c r="D887">
        <v>1</v>
      </c>
      <c r="E887" t="s">
        <v>9</v>
      </c>
      <c r="F887" t="s">
        <v>14</v>
      </c>
      <c r="G887" s="4">
        <v>19719.6947</v>
      </c>
    </row>
    <row r="888" spans="1:7" x14ac:dyDescent="0.25">
      <c r="A888">
        <v>57</v>
      </c>
      <c r="B888" t="s">
        <v>11</v>
      </c>
      <c r="C888" s="1">
        <v>28975</v>
      </c>
      <c r="D888">
        <v>0</v>
      </c>
      <c r="E888" t="s">
        <v>9</v>
      </c>
      <c r="F888" t="s">
        <v>21</v>
      </c>
      <c r="G888" s="4">
        <v>27218.437249999999</v>
      </c>
    </row>
    <row r="889" spans="1:7" x14ac:dyDescent="0.25">
      <c r="A889">
        <v>36</v>
      </c>
      <c r="B889" t="s">
        <v>7</v>
      </c>
      <c r="C889" t="s">
        <v>163</v>
      </c>
      <c r="D889">
        <v>0</v>
      </c>
      <c r="E889" t="s">
        <v>13</v>
      </c>
      <c r="F889" t="s">
        <v>15</v>
      </c>
      <c r="G889" s="4">
        <v>5272.1758</v>
      </c>
    </row>
    <row r="890" spans="1:7" x14ac:dyDescent="0.25">
      <c r="A890">
        <v>22</v>
      </c>
      <c r="B890" t="s">
        <v>11</v>
      </c>
      <c r="C890" t="s">
        <v>270</v>
      </c>
      <c r="D890">
        <v>0</v>
      </c>
      <c r="E890" t="s">
        <v>13</v>
      </c>
      <c r="F890" t="s">
        <v>10</v>
      </c>
      <c r="G890" s="4">
        <v>1682.597</v>
      </c>
    </row>
    <row r="891" spans="1:7" x14ac:dyDescent="0.25">
      <c r="A891">
        <v>57</v>
      </c>
      <c r="B891" t="s">
        <v>11</v>
      </c>
      <c r="C891" t="s">
        <v>54</v>
      </c>
      <c r="D891">
        <v>1</v>
      </c>
      <c r="E891" t="s">
        <v>13</v>
      </c>
      <c r="F891" t="s">
        <v>15</v>
      </c>
      <c r="G891" s="4">
        <v>11945.1327</v>
      </c>
    </row>
    <row r="892" spans="1:7" x14ac:dyDescent="0.25">
      <c r="A892">
        <v>64</v>
      </c>
      <c r="B892" t="s">
        <v>7</v>
      </c>
      <c r="C892" s="1">
        <v>26885</v>
      </c>
      <c r="D892">
        <v>0</v>
      </c>
      <c r="E892" t="s">
        <v>9</v>
      </c>
      <c r="F892" t="s">
        <v>15</v>
      </c>
      <c r="G892" s="4">
        <v>29330.98315</v>
      </c>
    </row>
    <row r="893" spans="1:7" x14ac:dyDescent="0.25">
      <c r="A893">
        <v>36</v>
      </c>
      <c r="B893" t="s">
        <v>7</v>
      </c>
      <c r="C893" t="s">
        <v>385</v>
      </c>
      <c r="D893">
        <v>4</v>
      </c>
      <c r="E893" t="s">
        <v>13</v>
      </c>
      <c r="F893" t="s">
        <v>14</v>
      </c>
      <c r="G893" s="4">
        <v>7243.8136000000004</v>
      </c>
    </row>
    <row r="894" spans="1:7" x14ac:dyDescent="0.25">
      <c r="A894">
        <v>54</v>
      </c>
      <c r="B894" t="s">
        <v>11</v>
      </c>
      <c r="C894" s="1">
        <v>24035</v>
      </c>
      <c r="D894">
        <v>0</v>
      </c>
      <c r="E894" t="s">
        <v>13</v>
      </c>
      <c r="F894" t="s">
        <v>21</v>
      </c>
      <c r="G894" s="4">
        <v>10422.916649999999</v>
      </c>
    </row>
    <row r="895" spans="1:7" x14ac:dyDescent="0.25">
      <c r="A895">
        <v>47</v>
      </c>
      <c r="B895" t="s">
        <v>11</v>
      </c>
      <c r="C895" t="s">
        <v>386</v>
      </c>
      <c r="D895">
        <v>2</v>
      </c>
      <c r="E895" t="s">
        <v>9</v>
      </c>
      <c r="F895" t="s">
        <v>14</v>
      </c>
      <c r="G895" s="4">
        <v>44202.653599999998</v>
      </c>
    </row>
    <row r="896" spans="1:7" x14ac:dyDescent="0.25">
      <c r="A896">
        <v>62</v>
      </c>
      <c r="B896" t="s">
        <v>11</v>
      </c>
      <c r="C896" t="s">
        <v>135</v>
      </c>
      <c r="D896">
        <v>0</v>
      </c>
      <c r="E896" t="s">
        <v>13</v>
      </c>
      <c r="F896" t="s">
        <v>21</v>
      </c>
      <c r="G896" s="4">
        <v>13555.0049</v>
      </c>
    </row>
    <row r="897" spans="1:7" x14ac:dyDescent="0.25">
      <c r="A897">
        <v>61</v>
      </c>
      <c r="B897" t="s">
        <v>7</v>
      </c>
      <c r="C897">
        <v>44</v>
      </c>
      <c r="D897">
        <v>0</v>
      </c>
      <c r="E897" t="s">
        <v>13</v>
      </c>
      <c r="F897" t="s">
        <v>10</v>
      </c>
      <c r="G897" s="4">
        <v>13063.883</v>
      </c>
    </row>
    <row r="898" spans="1:7" x14ac:dyDescent="0.25">
      <c r="A898">
        <v>43</v>
      </c>
      <c r="B898" t="s">
        <v>7</v>
      </c>
      <c r="C898" s="1">
        <v>20045</v>
      </c>
      <c r="D898">
        <v>2</v>
      </c>
      <c r="E898" t="s">
        <v>9</v>
      </c>
      <c r="F898" t="s">
        <v>21</v>
      </c>
      <c r="G898" s="4">
        <v>19798.054550000001</v>
      </c>
    </row>
    <row r="899" spans="1:7" x14ac:dyDescent="0.25">
      <c r="A899">
        <v>19</v>
      </c>
      <c r="B899" t="s">
        <v>11</v>
      </c>
      <c r="C899" s="1">
        <v>25555</v>
      </c>
      <c r="D899">
        <v>1</v>
      </c>
      <c r="E899" t="s">
        <v>13</v>
      </c>
      <c r="F899" t="s">
        <v>15</v>
      </c>
      <c r="G899" s="4">
        <v>2221.5644499999999</v>
      </c>
    </row>
    <row r="900" spans="1:7" x14ac:dyDescent="0.25">
      <c r="A900">
        <v>18</v>
      </c>
      <c r="B900" t="s">
        <v>7</v>
      </c>
      <c r="C900" t="s">
        <v>311</v>
      </c>
      <c r="D900">
        <v>0</v>
      </c>
      <c r="E900" t="s">
        <v>13</v>
      </c>
      <c r="F900" t="s">
        <v>14</v>
      </c>
      <c r="G900" s="4">
        <v>1634.5734</v>
      </c>
    </row>
    <row r="901" spans="1:7" x14ac:dyDescent="0.25">
      <c r="A901">
        <v>19</v>
      </c>
      <c r="B901" t="s">
        <v>7</v>
      </c>
      <c r="C901" s="1">
        <v>22515</v>
      </c>
      <c r="D901">
        <v>0</v>
      </c>
      <c r="E901" t="s">
        <v>13</v>
      </c>
      <c r="F901" t="s">
        <v>15</v>
      </c>
      <c r="G901" s="4">
        <v>2117.3388500000001</v>
      </c>
    </row>
    <row r="902" spans="1:7" x14ac:dyDescent="0.25">
      <c r="A902">
        <v>49</v>
      </c>
      <c r="B902" t="s">
        <v>11</v>
      </c>
      <c r="C902" s="1">
        <v>22515</v>
      </c>
      <c r="D902">
        <v>0</v>
      </c>
      <c r="E902" t="s">
        <v>13</v>
      </c>
      <c r="F902" t="s">
        <v>21</v>
      </c>
      <c r="G902" s="4">
        <v>8688.8588500000005</v>
      </c>
    </row>
    <row r="903" spans="1:7" x14ac:dyDescent="0.25">
      <c r="A903">
        <v>60</v>
      </c>
      <c r="B903" t="s">
        <v>11</v>
      </c>
      <c r="C903" t="s">
        <v>387</v>
      </c>
      <c r="D903">
        <v>0</v>
      </c>
      <c r="E903" t="s">
        <v>9</v>
      </c>
      <c r="F903" t="s">
        <v>14</v>
      </c>
      <c r="G903" s="4">
        <v>48673.558799999999</v>
      </c>
    </row>
    <row r="904" spans="1:7" x14ac:dyDescent="0.25">
      <c r="A904">
        <v>26</v>
      </c>
      <c r="B904" t="s">
        <v>11</v>
      </c>
      <c r="C904" s="1">
        <v>27265</v>
      </c>
      <c r="D904">
        <v>3</v>
      </c>
      <c r="E904" t="s">
        <v>13</v>
      </c>
      <c r="F904" t="s">
        <v>21</v>
      </c>
      <c r="G904" s="4">
        <v>4661.2863500000003</v>
      </c>
    </row>
    <row r="905" spans="1:7" x14ac:dyDescent="0.25">
      <c r="A905">
        <v>49</v>
      </c>
      <c r="B905" t="s">
        <v>11</v>
      </c>
      <c r="C905" t="s">
        <v>119</v>
      </c>
      <c r="D905">
        <v>0</v>
      </c>
      <c r="E905" t="s">
        <v>13</v>
      </c>
      <c r="F905" t="s">
        <v>14</v>
      </c>
      <c r="G905" s="4">
        <v>8125.7844999999998</v>
      </c>
    </row>
    <row r="906" spans="1:7" x14ac:dyDescent="0.25">
      <c r="A906">
        <v>60</v>
      </c>
      <c r="B906" t="s">
        <v>7</v>
      </c>
      <c r="C906" t="s">
        <v>388</v>
      </c>
      <c r="D906">
        <v>0</v>
      </c>
      <c r="E906" t="s">
        <v>13</v>
      </c>
      <c r="F906" t="s">
        <v>10</v>
      </c>
      <c r="G906" s="4">
        <v>12644.589</v>
      </c>
    </row>
    <row r="907" spans="1:7" x14ac:dyDescent="0.25">
      <c r="A907">
        <v>26</v>
      </c>
      <c r="B907" t="s">
        <v>7</v>
      </c>
      <c r="C907" s="1">
        <v>29355</v>
      </c>
      <c r="D907">
        <v>2</v>
      </c>
      <c r="E907" t="s">
        <v>13</v>
      </c>
      <c r="F907" t="s">
        <v>21</v>
      </c>
      <c r="G907" s="4">
        <v>4564.1914500000003</v>
      </c>
    </row>
    <row r="908" spans="1:7" x14ac:dyDescent="0.25">
      <c r="A908">
        <v>27</v>
      </c>
      <c r="B908" t="s">
        <v>11</v>
      </c>
      <c r="C908" s="1">
        <v>32585</v>
      </c>
      <c r="D908">
        <v>3</v>
      </c>
      <c r="E908" t="s">
        <v>13</v>
      </c>
      <c r="F908" t="s">
        <v>21</v>
      </c>
      <c r="G908" s="4">
        <v>4846.9201499999999</v>
      </c>
    </row>
    <row r="909" spans="1:7" x14ac:dyDescent="0.25">
      <c r="A909">
        <v>44</v>
      </c>
      <c r="B909" t="s">
        <v>7</v>
      </c>
      <c r="C909" t="s">
        <v>389</v>
      </c>
      <c r="D909">
        <v>1</v>
      </c>
      <c r="E909" t="s">
        <v>13</v>
      </c>
      <c r="F909" t="s">
        <v>14</v>
      </c>
      <c r="G909" s="4">
        <v>7633.7205999999996</v>
      </c>
    </row>
    <row r="910" spans="1:7" x14ac:dyDescent="0.25">
      <c r="A910">
        <v>63</v>
      </c>
      <c r="B910" t="s">
        <v>11</v>
      </c>
      <c r="C910" t="s">
        <v>390</v>
      </c>
      <c r="D910">
        <v>3</v>
      </c>
      <c r="E910" t="s">
        <v>13</v>
      </c>
      <c r="F910" t="s">
        <v>10</v>
      </c>
      <c r="G910" s="4">
        <v>15170.069</v>
      </c>
    </row>
    <row r="911" spans="1:7" x14ac:dyDescent="0.25">
      <c r="A911">
        <v>32</v>
      </c>
      <c r="B911" t="s">
        <v>7</v>
      </c>
      <c r="C911" t="s">
        <v>28</v>
      </c>
      <c r="D911">
        <v>0</v>
      </c>
      <c r="E911" t="s">
        <v>9</v>
      </c>
      <c r="F911" t="s">
        <v>10</v>
      </c>
      <c r="G911" s="4">
        <v>17496.306</v>
      </c>
    </row>
    <row r="912" spans="1:7" x14ac:dyDescent="0.25">
      <c r="A912">
        <v>22</v>
      </c>
      <c r="B912" t="s">
        <v>11</v>
      </c>
      <c r="C912" t="s">
        <v>39</v>
      </c>
      <c r="D912">
        <v>1</v>
      </c>
      <c r="E912" t="s">
        <v>13</v>
      </c>
      <c r="F912" t="s">
        <v>15</v>
      </c>
      <c r="G912" s="4">
        <v>2639.0428999999999</v>
      </c>
    </row>
    <row r="913" spans="1:7" x14ac:dyDescent="0.25">
      <c r="A913">
        <v>18</v>
      </c>
      <c r="B913" t="s">
        <v>11</v>
      </c>
      <c r="C913" t="s">
        <v>249</v>
      </c>
      <c r="D913">
        <v>0</v>
      </c>
      <c r="E913" t="s">
        <v>9</v>
      </c>
      <c r="F913" t="s">
        <v>21</v>
      </c>
      <c r="G913" s="4">
        <v>33732.686699999998</v>
      </c>
    </row>
    <row r="914" spans="1:7" x14ac:dyDescent="0.25">
      <c r="A914">
        <v>59</v>
      </c>
      <c r="B914" t="s">
        <v>7</v>
      </c>
      <c r="C914" s="1">
        <v>26695</v>
      </c>
      <c r="D914">
        <v>3</v>
      </c>
      <c r="E914" t="s">
        <v>13</v>
      </c>
      <c r="F914" t="s">
        <v>15</v>
      </c>
      <c r="G914" s="4">
        <v>14382.709049999999</v>
      </c>
    </row>
    <row r="915" spans="1:7" x14ac:dyDescent="0.25">
      <c r="A915">
        <v>44</v>
      </c>
      <c r="B915" t="s">
        <v>7</v>
      </c>
      <c r="C915" t="s">
        <v>90</v>
      </c>
      <c r="D915">
        <v>1</v>
      </c>
      <c r="E915" t="s">
        <v>13</v>
      </c>
      <c r="F915" t="s">
        <v>10</v>
      </c>
      <c r="G915" s="4">
        <v>7626.9930000000004</v>
      </c>
    </row>
    <row r="916" spans="1:7" x14ac:dyDescent="0.25">
      <c r="A916">
        <v>33</v>
      </c>
      <c r="B916" t="s">
        <v>11</v>
      </c>
      <c r="C916" s="1">
        <v>24605</v>
      </c>
      <c r="D916">
        <v>2</v>
      </c>
      <c r="E916" t="s">
        <v>13</v>
      </c>
      <c r="F916" t="s">
        <v>15</v>
      </c>
      <c r="G916" s="4">
        <v>5257.5079500000002</v>
      </c>
    </row>
    <row r="917" spans="1:7" x14ac:dyDescent="0.25">
      <c r="A917">
        <v>24</v>
      </c>
      <c r="B917" t="s">
        <v>7</v>
      </c>
      <c r="C917" t="s">
        <v>391</v>
      </c>
      <c r="D917">
        <v>0</v>
      </c>
      <c r="E917" t="s">
        <v>13</v>
      </c>
      <c r="F917" t="s">
        <v>14</v>
      </c>
      <c r="G917" s="4">
        <v>2473.3341</v>
      </c>
    </row>
    <row r="918" spans="1:7" x14ac:dyDescent="0.25">
      <c r="A918">
        <v>43</v>
      </c>
      <c r="B918" t="s">
        <v>7</v>
      </c>
      <c r="C918" s="1">
        <v>26885</v>
      </c>
      <c r="D918">
        <v>0</v>
      </c>
      <c r="E918" t="s">
        <v>9</v>
      </c>
      <c r="F918" t="s">
        <v>15</v>
      </c>
      <c r="G918" s="4">
        <v>21774.32215</v>
      </c>
    </row>
    <row r="919" spans="1:7" x14ac:dyDescent="0.25">
      <c r="A919">
        <v>45</v>
      </c>
      <c r="B919" t="s">
        <v>11</v>
      </c>
      <c r="C919" s="1">
        <v>22895</v>
      </c>
      <c r="D919">
        <v>0</v>
      </c>
      <c r="E919" t="s">
        <v>9</v>
      </c>
      <c r="F919" t="s">
        <v>21</v>
      </c>
      <c r="G919" s="4">
        <v>35069.374519999998</v>
      </c>
    </row>
    <row r="920" spans="1:7" x14ac:dyDescent="0.25">
      <c r="A920">
        <v>61</v>
      </c>
      <c r="B920" t="s">
        <v>7</v>
      </c>
      <c r="C920" t="s">
        <v>392</v>
      </c>
      <c r="D920">
        <v>0</v>
      </c>
      <c r="E920" t="s">
        <v>13</v>
      </c>
      <c r="F920" t="s">
        <v>10</v>
      </c>
      <c r="G920" s="4">
        <v>13041.921</v>
      </c>
    </row>
    <row r="921" spans="1:7" x14ac:dyDescent="0.25">
      <c r="A921">
        <v>35</v>
      </c>
      <c r="B921" t="s">
        <v>7</v>
      </c>
      <c r="C921" t="s">
        <v>167</v>
      </c>
      <c r="D921">
        <v>1</v>
      </c>
      <c r="E921" t="s">
        <v>13</v>
      </c>
      <c r="F921" t="s">
        <v>14</v>
      </c>
      <c r="G921" s="4">
        <v>5245.2268999999997</v>
      </c>
    </row>
    <row r="922" spans="1:7" x14ac:dyDescent="0.25">
      <c r="A922">
        <v>62</v>
      </c>
      <c r="B922" t="s">
        <v>7</v>
      </c>
      <c r="C922">
        <v>25</v>
      </c>
      <c r="D922">
        <v>0</v>
      </c>
      <c r="E922" t="s">
        <v>13</v>
      </c>
      <c r="F922" t="s">
        <v>10</v>
      </c>
      <c r="G922" s="4">
        <v>13451.121999999999</v>
      </c>
    </row>
    <row r="923" spans="1:7" x14ac:dyDescent="0.25">
      <c r="A923">
        <v>62</v>
      </c>
      <c r="B923" t="s">
        <v>7</v>
      </c>
      <c r="C923" t="s">
        <v>393</v>
      </c>
      <c r="D923">
        <v>0</v>
      </c>
      <c r="E923" t="s">
        <v>13</v>
      </c>
      <c r="F923" t="s">
        <v>10</v>
      </c>
      <c r="G923" s="4">
        <v>13462.52</v>
      </c>
    </row>
    <row r="924" spans="1:7" x14ac:dyDescent="0.25">
      <c r="A924">
        <v>38</v>
      </c>
      <c r="B924" t="s">
        <v>11</v>
      </c>
      <c r="C924">
        <v>31</v>
      </c>
      <c r="D924">
        <v>1</v>
      </c>
      <c r="E924" t="s">
        <v>13</v>
      </c>
      <c r="F924" t="s">
        <v>10</v>
      </c>
      <c r="G924" s="4">
        <v>5488.2619999999997</v>
      </c>
    </row>
    <row r="925" spans="1:7" x14ac:dyDescent="0.25">
      <c r="A925">
        <v>34</v>
      </c>
      <c r="B925" t="s">
        <v>11</v>
      </c>
      <c r="C925" s="1">
        <v>35815</v>
      </c>
      <c r="D925">
        <v>0</v>
      </c>
      <c r="E925" t="s">
        <v>13</v>
      </c>
      <c r="F925" t="s">
        <v>15</v>
      </c>
      <c r="G925" s="4">
        <v>4320.4108500000002</v>
      </c>
    </row>
    <row r="926" spans="1:7" x14ac:dyDescent="0.25">
      <c r="A926">
        <v>43</v>
      </c>
      <c r="B926" t="s">
        <v>11</v>
      </c>
      <c r="C926" t="s">
        <v>395</v>
      </c>
      <c r="D926">
        <v>0</v>
      </c>
      <c r="E926" t="s">
        <v>13</v>
      </c>
      <c r="F926" t="s">
        <v>10</v>
      </c>
      <c r="G926" s="4">
        <v>6250.4350000000004</v>
      </c>
    </row>
    <row r="927" spans="1:7" x14ac:dyDescent="0.25">
      <c r="A927">
        <v>50</v>
      </c>
      <c r="B927" t="s">
        <v>11</v>
      </c>
      <c r="C927" t="s">
        <v>135</v>
      </c>
      <c r="D927">
        <v>2</v>
      </c>
      <c r="E927" t="s">
        <v>13</v>
      </c>
      <c r="F927" t="s">
        <v>21</v>
      </c>
      <c r="G927" s="4">
        <v>25333.332839999999</v>
      </c>
    </row>
    <row r="928" spans="1:7" x14ac:dyDescent="0.25">
      <c r="A928">
        <v>19</v>
      </c>
      <c r="B928" t="s">
        <v>7</v>
      </c>
      <c r="C928" t="s">
        <v>259</v>
      </c>
      <c r="D928">
        <v>2</v>
      </c>
      <c r="E928" t="s">
        <v>13</v>
      </c>
      <c r="F928" t="s">
        <v>10</v>
      </c>
      <c r="G928" s="4">
        <v>2913.569</v>
      </c>
    </row>
    <row r="929" spans="1:7" x14ac:dyDescent="0.25">
      <c r="A929">
        <v>57</v>
      </c>
      <c r="B929" t="s">
        <v>7</v>
      </c>
      <c r="C929" t="s">
        <v>396</v>
      </c>
      <c r="D929">
        <v>1</v>
      </c>
      <c r="E929" t="s">
        <v>13</v>
      </c>
      <c r="F929" t="s">
        <v>10</v>
      </c>
      <c r="G929" s="4">
        <v>12032.325999999999</v>
      </c>
    </row>
    <row r="930" spans="1:7" x14ac:dyDescent="0.25">
      <c r="A930">
        <v>62</v>
      </c>
      <c r="B930" t="s">
        <v>7</v>
      </c>
      <c r="C930" t="s">
        <v>244</v>
      </c>
      <c r="D930">
        <v>0</v>
      </c>
      <c r="E930" t="s">
        <v>13</v>
      </c>
      <c r="F930" t="s">
        <v>14</v>
      </c>
      <c r="G930" s="4">
        <v>13470.804400000001</v>
      </c>
    </row>
    <row r="931" spans="1:7" x14ac:dyDescent="0.25">
      <c r="A931">
        <v>41</v>
      </c>
      <c r="B931" t="s">
        <v>11</v>
      </c>
      <c r="C931" t="s">
        <v>167</v>
      </c>
      <c r="D931">
        <v>1</v>
      </c>
      <c r="E931" t="s">
        <v>13</v>
      </c>
      <c r="F931" t="s">
        <v>14</v>
      </c>
      <c r="G931" s="4">
        <v>6289.7548999999999</v>
      </c>
    </row>
    <row r="932" spans="1:7" x14ac:dyDescent="0.25">
      <c r="A932">
        <v>26</v>
      </c>
      <c r="B932" t="s">
        <v>11</v>
      </c>
      <c r="C932" t="s">
        <v>260</v>
      </c>
      <c r="D932">
        <v>1</v>
      </c>
      <c r="E932" t="s">
        <v>13</v>
      </c>
      <c r="F932" t="s">
        <v>14</v>
      </c>
      <c r="G932" s="4">
        <v>2927.0646999999999</v>
      </c>
    </row>
    <row r="933" spans="1:7" x14ac:dyDescent="0.25">
      <c r="A933">
        <v>39</v>
      </c>
      <c r="B933" t="s">
        <v>7</v>
      </c>
      <c r="C933" t="s">
        <v>397</v>
      </c>
      <c r="D933">
        <v>1</v>
      </c>
      <c r="E933" t="s">
        <v>13</v>
      </c>
      <c r="F933" t="s">
        <v>10</v>
      </c>
      <c r="G933" s="4">
        <v>6238.2979999999998</v>
      </c>
    </row>
    <row r="934" spans="1:7" x14ac:dyDescent="0.25">
      <c r="A934">
        <v>46</v>
      </c>
      <c r="B934" t="s">
        <v>11</v>
      </c>
      <c r="C934" t="s">
        <v>288</v>
      </c>
      <c r="D934">
        <v>5</v>
      </c>
      <c r="E934" t="s">
        <v>13</v>
      </c>
      <c r="F934" t="s">
        <v>10</v>
      </c>
      <c r="G934" s="4">
        <v>10096.969999999999</v>
      </c>
    </row>
    <row r="935" spans="1:7" x14ac:dyDescent="0.25">
      <c r="A935">
        <v>45</v>
      </c>
      <c r="B935" t="s">
        <v>7</v>
      </c>
      <c r="C935" t="s">
        <v>31</v>
      </c>
      <c r="D935">
        <v>0</v>
      </c>
      <c r="E935" t="s">
        <v>13</v>
      </c>
      <c r="F935" t="s">
        <v>10</v>
      </c>
      <c r="G935" s="4">
        <v>7348.1419999999998</v>
      </c>
    </row>
    <row r="936" spans="1:7" x14ac:dyDescent="0.25">
      <c r="A936">
        <v>32</v>
      </c>
      <c r="B936" t="s">
        <v>11</v>
      </c>
      <c r="C936" t="s">
        <v>399</v>
      </c>
      <c r="D936">
        <v>2</v>
      </c>
      <c r="E936" t="s">
        <v>13</v>
      </c>
      <c r="F936" t="s">
        <v>14</v>
      </c>
      <c r="G936" s="4">
        <v>4673.3922000000002</v>
      </c>
    </row>
    <row r="937" spans="1:7" x14ac:dyDescent="0.25">
      <c r="A937">
        <v>59</v>
      </c>
      <c r="B937" t="s">
        <v>7</v>
      </c>
      <c r="C937" t="s">
        <v>90</v>
      </c>
      <c r="D937">
        <v>0</v>
      </c>
      <c r="E937" t="s">
        <v>13</v>
      </c>
      <c r="F937" t="s">
        <v>10</v>
      </c>
      <c r="G937" s="4">
        <v>12233.828</v>
      </c>
    </row>
    <row r="938" spans="1:7" x14ac:dyDescent="0.25">
      <c r="A938">
        <v>44</v>
      </c>
      <c r="B938" t="s">
        <v>11</v>
      </c>
      <c r="C938" s="1">
        <v>29735</v>
      </c>
      <c r="D938">
        <v>2</v>
      </c>
      <c r="E938" t="s">
        <v>13</v>
      </c>
      <c r="F938" t="s">
        <v>21</v>
      </c>
      <c r="G938" s="4">
        <v>32108.662820000001</v>
      </c>
    </row>
    <row r="939" spans="1:7" x14ac:dyDescent="0.25">
      <c r="A939">
        <v>39</v>
      </c>
      <c r="B939" t="s">
        <v>7</v>
      </c>
      <c r="C939" s="1">
        <v>24225</v>
      </c>
      <c r="D939">
        <v>5</v>
      </c>
      <c r="E939" t="s">
        <v>13</v>
      </c>
      <c r="F939" t="s">
        <v>15</v>
      </c>
      <c r="G939" s="4">
        <v>8965.7957499999993</v>
      </c>
    </row>
    <row r="940" spans="1:7" x14ac:dyDescent="0.25">
      <c r="A940">
        <v>18</v>
      </c>
      <c r="B940" t="s">
        <v>11</v>
      </c>
      <c r="C940" t="s">
        <v>362</v>
      </c>
      <c r="D940">
        <v>2</v>
      </c>
      <c r="E940" t="s">
        <v>13</v>
      </c>
      <c r="F940" t="s">
        <v>14</v>
      </c>
      <c r="G940" s="4">
        <v>2304.0021999999999</v>
      </c>
    </row>
    <row r="941" spans="1:7" x14ac:dyDescent="0.25">
      <c r="A941">
        <v>53</v>
      </c>
      <c r="B941" t="s">
        <v>11</v>
      </c>
      <c r="C941" t="s">
        <v>312</v>
      </c>
      <c r="D941">
        <v>0</v>
      </c>
      <c r="E941" t="s">
        <v>13</v>
      </c>
      <c r="F941" t="s">
        <v>14</v>
      </c>
      <c r="G941" s="4">
        <v>9487.6442000000006</v>
      </c>
    </row>
    <row r="942" spans="1:7" x14ac:dyDescent="0.25">
      <c r="A942">
        <v>18</v>
      </c>
      <c r="B942" t="s">
        <v>11</v>
      </c>
      <c r="C942" t="s">
        <v>150</v>
      </c>
      <c r="D942">
        <v>0</v>
      </c>
      <c r="E942" t="s">
        <v>13</v>
      </c>
      <c r="F942" t="s">
        <v>14</v>
      </c>
      <c r="G942" s="4">
        <v>1121.8739</v>
      </c>
    </row>
    <row r="943" spans="1:7" x14ac:dyDescent="0.25">
      <c r="A943">
        <v>50</v>
      </c>
      <c r="B943" t="s">
        <v>7</v>
      </c>
      <c r="C943" t="s">
        <v>400</v>
      </c>
      <c r="D943">
        <v>1</v>
      </c>
      <c r="E943" t="s">
        <v>13</v>
      </c>
      <c r="F943" t="s">
        <v>14</v>
      </c>
      <c r="G943" s="4">
        <v>9549.5650999999998</v>
      </c>
    </row>
    <row r="944" spans="1:7" x14ac:dyDescent="0.25">
      <c r="A944">
        <v>18</v>
      </c>
      <c r="B944" t="s">
        <v>7</v>
      </c>
      <c r="C944" s="1">
        <v>40185</v>
      </c>
      <c r="D944">
        <v>0</v>
      </c>
      <c r="E944" t="s">
        <v>13</v>
      </c>
      <c r="F944" t="s">
        <v>21</v>
      </c>
      <c r="G944" s="4">
        <v>2217.4691499999999</v>
      </c>
    </row>
    <row r="945" spans="1:7" x14ac:dyDescent="0.25">
      <c r="A945">
        <v>19</v>
      </c>
      <c r="B945" t="s">
        <v>11</v>
      </c>
      <c r="C945" t="s">
        <v>194</v>
      </c>
      <c r="D945">
        <v>0</v>
      </c>
      <c r="E945" t="s">
        <v>13</v>
      </c>
      <c r="F945" t="s">
        <v>15</v>
      </c>
      <c r="G945" s="4">
        <v>1628.4709</v>
      </c>
    </row>
    <row r="946" spans="1:7" x14ac:dyDescent="0.25">
      <c r="A946">
        <v>62</v>
      </c>
      <c r="B946" t="s">
        <v>11</v>
      </c>
      <c r="C946" t="s">
        <v>401</v>
      </c>
      <c r="D946">
        <v>0</v>
      </c>
      <c r="E946" t="s">
        <v>13</v>
      </c>
      <c r="F946" t="s">
        <v>14</v>
      </c>
      <c r="G946" s="4">
        <v>12982.8747</v>
      </c>
    </row>
    <row r="947" spans="1:7" x14ac:dyDescent="0.25">
      <c r="A947">
        <v>56</v>
      </c>
      <c r="B947" t="s">
        <v>7</v>
      </c>
      <c r="C947" t="s">
        <v>402</v>
      </c>
      <c r="D947">
        <v>1</v>
      </c>
      <c r="E947" t="s">
        <v>13</v>
      </c>
      <c r="F947" t="s">
        <v>10</v>
      </c>
      <c r="G947" s="4">
        <v>11674.13</v>
      </c>
    </row>
    <row r="948" spans="1:7" x14ac:dyDescent="0.25">
      <c r="A948">
        <v>42</v>
      </c>
      <c r="B948" t="s">
        <v>11</v>
      </c>
      <c r="C948" t="s">
        <v>402</v>
      </c>
      <c r="D948">
        <v>2</v>
      </c>
      <c r="E948" t="s">
        <v>13</v>
      </c>
      <c r="F948" t="s">
        <v>10</v>
      </c>
      <c r="G948" s="4">
        <v>7160.0940000000001</v>
      </c>
    </row>
    <row r="949" spans="1:7" x14ac:dyDescent="0.25">
      <c r="A949">
        <v>37</v>
      </c>
      <c r="B949" t="s">
        <v>11</v>
      </c>
      <c r="C949" t="s">
        <v>177</v>
      </c>
      <c r="D949">
        <v>1</v>
      </c>
      <c r="E949" t="s">
        <v>9</v>
      </c>
      <c r="F949" t="s">
        <v>21</v>
      </c>
      <c r="G949" s="4">
        <v>39047.285000000003</v>
      </c>
    </row>
    <row r="950" spans="1:7" x14ac:dyDescent="0.25">
      <c r="A950">
        <v>42</v>
      </c>
      <c r="B950" t="s">
        <v>11</v>
      </c>
      <c r="C950" s="1">
        <v>31255</v>
      </c>
      <c r="D950">
        <v>0</v>
      </c>
      <c r="E950" t="s">
        <v>13</v>
      </c>
      <c r="F950" t="s">
        <v>15</v>
      </c>
      <c r="G950" s="4">
        <v>6358.7764500000003</v>
      </c>
    </row>
    <row r="951" spans="1:7" x14ac:dyDescent="0.25">
      <c r="A951">
        <v>25</v>
      </c>
      <c r="B951" t="s">
        <v>11</v>
      </c>
      <c r="C951" t="s">
        <v>94</v>
      </c>
      <c r="D951">
        <v>3</v>
      </c>
      <c r="E951" t="s">
        <v>9</v>
      </c>
      <c r="F951" t="s">
        <v>10</v>
      </c>
      <c r="G951" s="4">
        <v>19933.457999999999</v>
      </c>
    </row>
    <row r="952" spans="1:7" x14ac:dyDescent="0.25">
      <c r="A952">
        <v>57</v>
      </c>
      <c r="B952" t="s">
        <v>11</v>
      </c>
      <c r="C952" s="1">
        <v>18335</v>
      </c>
      <c r="D952">
        <v>0</v>
      </c>
      <c r="E952" t="s">
        <v>13</v>
      </c>
      <c r="F952" t="s">
        <v>21</v>
      </c>
      <c r="G952" s="4">
        <v>11534.872649999999</v>
      </c>
    </row>
    <row r="953" spans="1:7" x14ac:dyDescent="0.25">
      <c r="A953">
        <v>51</v>
      </c>
      <c r="B953" t="s">
        <v>11</v>
      </c>
      <c r="C953" t="s">
        <v>404</v>
      </c>
      <c r="D953">
        <v>2</v>
      </c>
      <c r="E953" t="s">
        <v>9</v>
      </c>
      <c r="F953" t="s">
        <v>14</v>
      </c>
      <c r="G953" s="4">
        <v>47462.894</v>
      </c>
    </row>
    <row r="954" spans="1:7" x14ac:dyDescent="0.25">
      <c r="A954">
        <v>30</v>
      </c>
      <c r="B954" t="s">
        <v>7</v>
      </c>
      <c r="C954" s="1">
        <v>28405</v>
      </c>
      <c r="D954">
        <v>1</v>
      </c>
      <c r="E954" t="s">
        <v>13</v>
      </c>
      <c r="F954" t="s">
        <v>15</v>
      </c>
      <c r="G954" s="4">
        <v>4527.1829500000003</v>
      </c>
    </row>
    <row r="955" spans="1:7" x14ac:dyDescent="0.25">
      <c r="A955">
        <v>44</v>
      </c>
      <c r="B955" t="s">
        <v>11</v>
      </c>
      <c r="C955" t="s">
        <v>175</v>
      </c>
      <c r="D955">
        <v>2</v>
      </c>
      <c r="E955" t="s">
        <v>9</v>
      </c>
      <c r="F955" t="s">
        <v>10</v>
      </c>
      <c r="G955" s="4">
        <v>38998.546000000002</v>
      </c>
    </row>
    <row r="956" spans="1:7" x14ac:dyDescent="0.25">
      <c r="A956">
        <v>34</v>
      </c>
      <c r="B956" t="s">
        <v>11</v>
      </c>
      <c r="C956" s="1">
        <v>27835</v>
      </c>
      <c r="D956">
        <v>1</v>
      </c>
      <c r="E956" t="s">
        <v>9</v>
      </c>
      <c r="F956" t="s">
        <v>15</v>
      </c>
      <c r="G956" s="4">
        <v>20009.63365</v>
      </c>
    </row>
    <row r="957" spans="1:7" x14ac:dyDescent="0.25">
      <c r="A957">
        <v>31</v>
      </c>
      <c r="B957" t="s">
        <v>11</v>
      </c>
      <c r="C957" t="s">
        <v>81</v>
      </c>
      <c r="D957">
        <v>1</v>
      </c>
      <c r="E957" t="s">
        <v>13</v>
      </c>
      <c r="F957" t="s">
        <v>14</v>
      </c>
      <c r="G957" s="4">
        <v>3875.7341000000001</v>
      </c>
    </row>
    <row r="958" spans="1:7" x14ac:dyDescent="0.25">
      <c r="A958">
        <v>54</v>
      </c>
      <c r="B958" t="s">
        <v>11</v>
      </c>
      <c r="C958" t="s">
        <v>48</v>
      </c>
      <c r="D958">
        <v>1</v>
      </c>
      <c r="E958" t="s">
        <v>9</v>
      </c>
      <c r="F958" t="s">
        <v>14</v>
      </c>
      <c r="G958" s="4">
        <v>41999.519999999997</v>
      </c>
    </row>
    <row r="959" spans="1:7" x14ac:dyDescent="0.25">
      <c r="A959">
        <v>24</v>
      </c>
      <c r="B959" t="s">
        <v>11</v>
      </c>
      <c r="C959" t="s">
        <v>406</v>
      </c>
      <c r="D959">
        <v>1</v>
      </c>
      <c r="E959" t="s">
        <v>13</v>
      </c>
      <c r="F959" t="s">
        <v>15</v>
      </c>
      <c r="G959" s="4">
        <v>12609.88702</v>
      </c>
    </row>
    <row r="960" spans="1:7" x14ac:dyDescent="0.25">
      <c r="A960">
        <v>43</v>
      </c>
      <c r="B960" t="s">
        <v>11</v>
      </c>
      <c r="C960" t="s">
        <v>325</v>
      </c>
      <c r="D960">
        <v>1</v>
      </c>
      <c r="E960" t="s">
        <v>9</v>
      </c>
      <c r="F960" t="s">
        <v>21</v>
      </c>
      <c r="G960" s="4">
        <v>41034.221400000002</v>
      </c>
    </row>
    <row r="961" spans="1:7" x14ac:dyDescent="0.25">
      <c r="A961">
        <v>48</v>
      </c>
      <c r="B961" t="s">
        <v>11</v>
      </c>
      <c r="C961" t="s">
        <v>43</v>
      </c>
      <c r="D961">
        <v>1</v>
      </c>
      <c r="E961" t="s">
        <v>13</v>
      </c>
      <c r="F961" t="s">
        <v>15</v>
      </c>
      <c r="G961" s="4">
        <v>28468.919010000001</v>
      </c>
    </row>
    <row r="962" spans="1:7" x14ac:dyDescent="0.25">
      <c r="A962">
        <v>19</v>
      </c>
      <c r="B962" t="s">
        <v>7</v>
      </c>
      <c r="C962" s="1">
        <v>39615</v>
      </c>
      <c r="D962">
        <v>1</v>
      </c>
      <c r="E962" t="s">
        <v>13</v>
      </c>
      <c r="F962" t="s">
        <v>15</v>
      </c>
      <c r="G962" s="4">
        <v>2730.1078499999999</v>
      </c>
    </row>
    <row r="963" spans="1:7" x14ac:dyDescent="0.25">
      <c r="A963">
        <v>29</v>
      </c>
      <c r="B963" t="s">
        <v>7</v>
      </c>
      <c r="C963" t="s">
        <v>407</v>
      </c>
      <c r="D963">
        <v>0</v>
      </c>
      <c r="E963" t="s">
        <v>13</v>
      </c>
      <c r="F963" t="s">
        <v>10</v>
      </c>
      <c r="G963" s="4">
        <v>3353.2840000000001</v>
      </c>
    </row>
    <row r="964" spans="1:7" x14ac:dyDescent="0.25">
      <c r="A964">
        <v>63</v>
      </c>
      <c r="B964" t="s">
        <v>7</v>
      </c>
      <c r="C964" t="s">
        <v>53</v>
      </c>
      <c r="D964">
        <v>1</v>
      </c>
      <c r="E964" t="s">
        <v>13</v>
      </c>
      <c r="F964" t="s">
        <v>14</v>
      </c>
      <c r="G964" s="4">
        <v>14474.674999999999</v>
      </c>
    </row>
    <row r="965" spans="1:7" x14ac:dyDescent="0.25">
      <c r="A965">
        <v>46</v>
      </c>
      <c r="B965" t="s">
        <v>11</v>
      </c>
      <c r="C965" s="1">
        <v>24795</v>
      </c>
      <c r="D965">
        <v>3</v>
      </c>
      <c r="E965" t="s">
        <v>13</v>
      </c>
      <c r="F965" t="s">
        <v>21</v>
      </c>
      <c r="G965" s="4">
        <v>9500.5730500000009</v>
      </c>
    </row>
    <row r="966" spans="1:7" x14ac:dyDescent="0.25">
      <c r="A966">
        <v>52</v>
      </c>
      <c r="B966" t="s">
        <v>11</v>
      </c>
      <c r="C966" s="1">
        <v>36765</v>
      </c>
      <c r="D966">
        <v>2</v>
      </c>
      <c r="E966" t="s">
        <v>13</v>
      </c>
      <c r="F966" t="s">
        <v>15</v>
      </c>
      <c r="G966" s="4">
        <v>26467.09737</v>
      </c>
    </row>
    <row r="967" spans="1:7" x14ac:dyDescent="0.25">
      <c r="A967">
        <v>35</v>
      </c>
      <c r="B967" t="s">
        <v>11</v>
      </c>
      <c r="C967" t="s">
        <v>355</v>
      </c>
      <c r="D967">
        <v>1</v>
      </c>
      <c r="E967" t="s">
        <v>13</v>
      </c>
      <c r="F967" t="s">
        <v>10</v>
      </c>
      <c r="G967" s="4">
        <v>4746.3440000000001</v>
      </c>
    </row>
    <row r="968" spans="1:7" x14ac:dyDescent="0.25">
      <c r="A968">
        <v>51</v>
      </c>
      <c r="B968" t="s">
        <v>11</v>
      </c>
      <c r="C968" s="1">
        <v>24795</v>
      </c>
      <c r="D968">
        <v>2</v>
      </c>
      <c r="E968" t="s">
        <v>9</v>
      </c>
      <c r="F968" t="s">
        <v>15</v>
      </c>
      <c r="G968" s="4">
        <v>23967.38305</v>
      </c>
    </row>
    <row r="969" spans="1:7" x14ac:dyDescent="0.25">
      <c r="A969">
        <v>44</v>
      </c>
      <c r="B969" t="s">
        <v>11</v>
      </c>
      <c r="C969" s="1">
        <v>25365</v>
      </c>
      <c r="D969">
        <v>1</v>
      </c>
      <c r="E969" t="s">
        <v>13</v>
      </c>
      <c r="F969" t="s">
        <v>15</v>
      </c>
      <c r="G969" s="4">
        <v>7518.0253499999999</v>
      </c>
    </row>
    <row r="970" spans="1:7" x14ac:dyDescent="0.25">
      <c r="A970">
        <v>21</v>
      </c>
      <c r="B970" t="s">
        <v>11</v>
      </c>
      <c r="C970" s="1">
        <v>25745</v>
      </c>
      <c r="D970">
        <v>2</v>
      </c>
      <c r="E970" t="s">
        <v>13</v>
      </c>
      <c r="F970" t="s">
        <v>21</v>
      </c>
      <c r="G970" s="4">
        <v>3279.8685500000001</v>
      </c>
    </row>
    <row r="971" spans="1:7" x14ac:dyDescent="0.25">
      <c r="A971">
        <v>39</v>
      </c>
      <c r="B971" t="s">
        <v>7</v>
      </c>
      <c r="C971" t="s">
        <v>358</v>
      </c>
      <c r="D971">
        <v>5</v>
      </c>
      <c r="E971" t="s">
        <v>13</v>
      </c>
      <c r="F971" t="s">
        <v>14</v>
      </c>
      <c r="G971" s="4">
        <v>8596.8277999999991</v>
      </c>
    </row>
    <row r="972" spans="1:7" x14ac:dyDescent="0.25">
      <c r="A972">
        <v>50</v>
      </c>
      <c r="B972" t="s">
        <v>7</v>
      </c>
      <c r="C972" t="s">
        <v>408</v>
      </c>
      <c r="D972">
        <v>3</v>
      </c>
      <c r="E972" t="s">
        <v>13</v>
      </c>
      <c r="F972" t="s">
        <v>14</v>
      </c>
      <c r="G972" s="4">
        <v>10702.642400000001</v>
      </c>
    </row>
    <row r="973" spans="1:7" x14ac:dyDescent="0.25">
      <c r="A973">
        <v>34</v>
      </c>
      <c r="B973" t="s">
        <v>7</v>
      </c>
      <c r="C973" t="s">
        <v>409</v>
      </c>
      <c r="D973">
        <v>0</v>
      </c>
      <c r="E973" t="s">
        <v>13</v>
      </c>
      <c r="F973" t="s">
        <v>21</v>
      </c>
      <c r="G973" s="4">
        <v>4992.3764000000001</v>
      </c>
    </row>
    <row r="974" spans="1:7" x14ac:dyDescent="0.25">
      <c r="A974">
        <v>22</v>
      </c>
      <c r="B974" t="s">
        <v>7</v>
      </c>
      <c r="C974" s="1">
        <v>20235</v>
      </c>
      <c r="D974">
        <v>0</v>
      </c>
      <c r="E974" t="s">
        <v>13</v>
      </c>
      <c r="F974" t="s">
        <v>15</v>
      </c>
      <c r="G974" s="4">
        <v>2527.8186500000002</v>
      </c>
    </row>
    <row r="975" spans="1:7" x14ac:dyDescent="0.25">
      <c r="A975">
        <v>19</v>
      </c>
      <c r="B975" t="s">
        <v>7</v>
      </c>
      <c r="C975" t="s">
        <v>410</v>
      </c>
      <c r="D975">
        <v>0</v>
      </c>
      <c r="E975" t="s">
        <v>13</v>
      </c>
      <c r="F975" t="s">
        <v>10</v>
      </c>
      <c r="G975" s="4">
        <v>1759.338</v>
      </c>
    </row>
    <row r="976" spans="1:7" x14ac:dyDescent="0.25">
      <c r="A976">
        <v>26</v>
      </c>
      <c r="B976" t="s">
        <v>11</v>
      </c>
      <c r="C976" t="s">
        <v>411</v>
      </c>
      <c r="D976">
        <v>0</v>
      </c>
      <c r="E976" t="s">
        <v>13</v>
      </c>
      <c r="F976" t="s">
        <v>14</v>
      </c>
      <c r="G976" s="4">
        <v>2322.6217999999999</v>
      </c>
    </row>
    <row r="977" spans="1:7" x14ac:dyDescent="0.25">
      <c r="A977">
        <v>29</v>
      </c>
      <c r="B977" t="s">
        <v>11</v>
      </c>
      <c r="C977" s="1">
        <v>22895</v>
      </c>
      <c r="D977">
        <v>0</v>
      </c>
      <c r="E977" t="s">
        <v>9</v>
      </c>
      <c r="F977" t="s">
        <v>21</v>
      </c>
      <c r="G977" s="4">
        <v>16138.762049999999</v>
      </c>
    </row>
    <row r="978" spans="1:7" x14ac:dyDescent="0.25">
      <c r="A978">
        <v>48</v>
      </c>
      <c r="B978" t="s">
        <v>11</v>
      </c>
      <c r="C978" t="s">
        <v>168</v>
      </c>
      <c r="D978">
        <v>0</v>
      </c>
      <c r="E978" t="s">
        <v>13</v>
      </c>
      <c r="F978" t="s">
        <v>14</v>
      </c>
      <c r="G978" s="4">
        <v>7804.1605</v>
      </c>
    </row>
    <row r="979" spans="1:7" x14ac:dyDescent="0.25">
      <c r="A979">
        <v>26</v>
      </c>
      <c r="B979" t="s">
        <v>11</v>
      </c>
      <c r="C979" t="s">
        <v>351</v>
      </c>
      <c r="D979">
        <v>1</v>
      </c>
      <c r="E979" t="s">
        <v>13</v>
      </c>
      <c r="F979" t="s">
        <v>14</v>
      </c>
      <c r="G979" s="4">
        <v>2902.9065000000001</v>
      </c>
    </row>
    <row r="980" spans="1:7" x14ac:dyDescent="0.25">
      <c r="A980">
        <v>45</v>
      </c>
      <c r="B980" t="s">
        <v>7</v>
      </c>
      <c r="C980" s="1">
        <v>39995</v>
      </c>
      <c r="D980">
        <v>3</v>
      </c>
      <c r="E980" t="s">
        <v>13</v>
      </c>
      <c r="F980" t="s">
        <v>21</v>
      </c>
      <c r="G980" s="4">
        <v>9704.6680500000002</v>
      </c>
    </row>
    <row r="981" spans="1:7" x14ac:dyDescent="0.25">
      <c r="A981">
        <v>36</v>
      </c>
      <c r="B981" t="s">
        <v>7</v>
      </c>
      <c r="C981" t="s">
        <v>89</v>
      </c>
      <c r="D981">
        <v>0</v>
      </c>
      <c r="E981" t="s">
        <v>13</v>
      </c>
      <c r="F981" t="s">
        <v>14</v>
      </c>
      <c r="G981" s="4">
        <v>4889.0367999999999</v>
      </c>
    </row>
    <row r="982" spans="1:7" x14ac:dyDescent="0.25">
      <c r="A982">
        <v>54</v>
      </c>
      <c r="B982" t="s">
        <v>11</v>
      </c>
      <c r="C982" t="s">
        <v>88</v>
      </c>
      <c r="D982">
        <v>1</v>
      </c>
      <c r="E982" t="s">
        <v>13</v>
      </c>
      <c r="F982" t="s">
        <v>21</v>
      </c>
      <c r="G982" s="4">
        <v>25517.11363</v>
      </c>
    </row>
    <row r="983" spans="1:7" x14ac:dyDescent="0.25">
      <c r="A983">
        <v>34</v>
      </c>
      <c r="B983" t="s">
        <v>11</v>
      </c>
      <c r="C983" s="1">
        <v>21375</v>
      </c>
      <c r="D983">
        <v>0</v>
      </c>
      <c r="E983" t="s">
        <v>13</v>
      </c>
      <c r="F983" t="s">
        <v>21</v>
      </c>
      <c r="G983" s="4">
        <v>4500.33925</v>
      </c>
    </row>
    <row r="984" spans="1:7" x14ac:dyDescent="0.25">
      <c r="A984">
        <v>31</v>
      </c>
      <c r="B984" t="s">
        <v>11</v>
      </c>
      <c r="C984" t="s">
        <v>407</v>
      </c>
      <c r="D984">
        <v>3</v>
      </c>
      <c r="E984" t="s">
        <v>9</v>
      </c>
      <c r="F984" t="s">
        <v>10</v>
      </c>
      <c r="G984" s="4">
        <v>19199.944</v>
      </c>
    </row>
    <row r="985" spans="1:7" x14ac:dyDescent="0.25">
      <c r="A985">
        <v>27</v>
      </c>
      <c r="B985" t="s">
        <v>7</v>
      </c>
      <c r="C985" t="s">
        <v>138</v>
      </c>
      <c r="D985">
        <v>1</v>
      </c>
      <c r="E985" t="s">
        <v>13</v>
      </c>
      <c r="F985" t="s">
        <v>21</v>
      </c>
      <c r="G985" s="4">
        <v>16796.411940000002</v>
      </c>
    </row>
    <row r="986" spans="1:7" x14ac:dyDescent="0.25">
      <c r="A986">
        <v>20</v>
      </c>
      <c r="B986" t="s">
        <v>11</v>
      </c>
      <c r="C986" s="1">
        <v>30115</v>
      </c>
      <c r="D986">
        <v>5</v>
      </c>
      <c r="E986" t="s">
        <v>13</v>
      </c>
      <c r="F986" t="s">
        <v>21</v>
      </c>
      <c r="G986" s="4">
        <v>4915.0598499999996</v>
      </c>
    </row>
    <row r="987" spans="1:7" x14ac:dyDescent="0.25">
      <c r="A987">
        <v>44</v>
      </c>
      <c r="B987" t="s">
        <v>7</v>
      </c>
      <c r="C987" t="s">
        <v>288</v>
      </c>
      <c r="D987">
        <v>1</v>
      </c>
      <c r="E987" t="s">
        <v>13</v>
      </c>
      <c r="F987" t="s">
        <v>10</v>
      </c>
      <c r="G987" s="4">
        <v>7624.63</v>
      </c>
    </row>
    <row r="988" spans="1:7" x14ac:dyDescent="0.25">
      <c r="A988">
        <v>43</v>
      </c>
      <c r="B988" t="s">
        <v>11</v>
      </c>
      <c r="C988" s="1">
        <v>30115</v>
      </c>
      <c r="D988">
        <v>3</v>
      </c>
      <c r="E988" t="s">
        <v>13</v>
      </c>
      <c r="F988" t="s">
        <v>15</v>
      </c>
      <c r="G988" s="4">
        <v>8410.0468500000006</v>
      </c>
    </row>
    <row r="989" spans="1:7" x14ac:dyDescent="0.25">
      <c r="A989">
        <v>45</v>
      </c>
      <c r="B989" t="s">
        <v>7</v>
      </c>
      <c r="C989" s="1">
        <v>27645</v>
      </c>
      <c r="D989">
        <v>1</v>
      </c>
      <c r="E989" t="s">
        <v>13</v>
      </c>
      <c r="F989" t="s">
        <v>15</v>
      </c>
      <c r="G989" s="4">
        <v>28340.188849999999</v>
      </c>
    </row>
    <row r="990" spans="1:7" x14ac:dyDescent="0.25">
      <c r="A990">
        <v>34</v>
      </c>
      <c r="B990" t="s">
        <v>11</v>
      </c>
      <c r="C990" s="1">
        <v>34675</v>
      </c>
      <c r="D990">
        <v>0</v>
      </c>
      <c r="E990" t="s">
        <v>13</v>
      </c>
      <c r="F990" t="s">
        <v>21</v>
      </c>
      <c r="G990" s="4">
        <v>4518.8262500000001</v>
      </c>
    </row>
    <row r="991" spans="1:7" x14ac:dyDescent="0.25">
      <c r="A991">
        <v>24</v>
      </c>
      <c r="B991" t="s">
        <v>7</v>
      </c>
      <c r="C991" t="s">
        <v>413</v>
      </c>
      <c r="D991">
        <v>0</v>
      </c>
      <c r="E991" t="s">
        <v>9</v>
      </c>
      <c r="F991" t="s">
        <v>21</v>
      </c>
      <c r="G991" s="4">
        <v>14571.890799999999</v>
      </c>
    </row>
    <row r="992" spans="1:7" x14ac:dyDescent="0.25">
      <c r="A992">
        <v>26</v>
      </c>
      <c r="B992" t="s">
        <v>7</v>
      </c>
      <c r="C992" t="s">
        <v>174</v>
      </c>
      <c r="D992">
        <v>1</v>
      </c>
      <c r="E992" t="s">
        <v>13</v>
      </c>
      <c r="F992" t="s">
        <v>10</v>
      </c>
      <c r="G992" s="4">
        <v>3378.91</v>
      </c>
    </row>
    <row r="993" spans="1:7" x14ac:dyDescent="0.25">
      <c r="A993">
        <v>38</v>
      </c>
      <c r="B993" t="s">
        <v>7</v>
      </c>
      <c r="C993" s="1">
        <v>27835</v>
      </c>
      <c r="D993">
        <v>2</v>
      </c>
      <c r="E993" t="s">
        <v>13</v>
      </c>
      <c r="F993" t="s">
        <v>21</v>
      </c>
      <c r="G993" s="4">
        <v>7144.86265</v>
      </c>
    </row>
    <row r="994" spans="1:7" x14ac:dyDescent="0.25">
      <c r="A994">
        <v>50</v>
      </c>
      <c r="B994" t="s">
        <v>7</v>
      </c>
      <c r="C994" t="s">
        <v>87</v>
      </c>
      <c r="D994">
        <v>2</v>
      </c>
      <c r="E994" t="s">
        <v>13</v>
      </c>
      <c r="F994" t="s">
        <v>10</v>
      </c>
      <c r="G994" s="4">
        <v>10118.424000000001</v>
      </c>
    </row>
    <row r="995" spans="1:7" x14ac:dyDescent="0.25">
      <c r="A995">
        <v>38</v>
      </c>
      <c r="B995" t="s">
        <v>11</v>
      </c>
      <c r="C995" t="s">
        <v>306</v>
      </c>
      <c r="D995">
        <v>1</v>
      </c>
      <c r="E995" t="s">
        <v>13</v>
      </c>
      <c r="F995" t="s">
        <v>14</v>
      </c>
      <c r="G995" s="4">
        <v>5484.4673000000003</v>
      </c>
    </row>
    <row r="996" spans="1:7" x14ac:dyDescent="0.25">
      <c r="A996">
        <v>27</v>
      </c>
      <c r="B996" t="s">
        <v>7</v>
      </c>
      <c r="C996" s="1">
        <v>20045</v>
      </c>
      <c r="D996">
        <v>3</v>
      </c>
      <c r="E996" t="s">
        <v>9</v>
      </c>
      <c r="F996" t="s">
        <v>15</v>
      </c>
      <c r="G996" s="4">
        <v>16420.494549999999</v>
      </c>
    </row>
    <row r="997" spans="1:7" x14ac:dyDescent="0.25">
      <c r="A997">
        <v>39</v>
      </c>
      <c r="B997" t="s">
        <v>7</v>
      </c>
      <c r="C997" s="1">
        <v>23275</v>
      </c>
      <c r="D997">
        <v>3</v>
      </c>
      <c r="E997" t="s">
        <v>13</v>
      </c>
      <c r="F997" t="s">
        <v>21</v>
      </c>
      <c r="G997" s="4">
        <v>7986.4752500000004</v>
      </c>
    </row>
    <row r="998" spans="1:7" x14ac:dyDescent="0.25">
      <c r="A998">
        <v>39</v>
      </c>
      <c r="B998" t="s">
        <v>7</v>
      </c>
      <c r="C998" t="s">
        <v>33</v>
      </c>
      <c r="D998">
        <v>3</v>
      </c>
      <c r="E998" t="s">
        <v>13</v>
      </c>
      <c r="F998" t="s">
        <v>10</v>
      </c>
      <c r="G998" s="4">
        <v>7418.5219999999999</v>
      </c>
    </row>
    <row r="999" spans="1:7" x14ac:dyDescent="0.25">
      <c r="A999">
        <v>63</v>
      </c>
      <c r="B999" t="s">
        <v>7</v>
      </c>
      <c r="C999" t="s">
        <v>119</v>
      </c>
      <c r="D999">
        <v>0</v>
      </c>
      <c r="E999" t="s">
        <v>13</v>
      </c>
      <c r="F999" t="s">
        <v>14</v>
      </c>
      <c r="G999" s="4">
        <v>13887.968500000001</v>
      </c>
    </row>
    <row r="1000" spans="1:7" x14ac:dyDescent="0.25">
      <c r="A1000">
        <v>33</v>
      </c>
      <c r="B1000" t="s">
        <v>7</v>
      </c>
      <c r="C1000" t="s">
        <v>415</v>
      </c>
      <c r="D1000">
        <v>3</v>
      </c>
      <c r="E1000" t="s">
        <v>13</v>
      </c>
      <c r="F1000" t="s">
        <v>21</v>
      </c>
      <c r="G1000" s="4">
        <v>6551.7501000000002</v>
      </c>
    </row>
    <row r="1001" spans="1:7" x14ac:dyDescent="0.25">
      <c r="A1001">
        <v>36</v>
      </c>
      <c r="B1001" t="s">
        <v>7</v>
      </c>
      <c r="C1001" s="1">
        <v>26885</v>
      </c>
      <c r="D1001">
        <v>0</v>
      </c>
      <c r="E1001" t="s">
        <v>13</v>
      </c>
      <c r="F1001" t="s">
        <v>15</v>
      </c>
      <c r="G1001" s="4">
        <v>5267.8181500000001</v>
      </c>
    </row>
    <row r="1002" spans="1:7" x14ac:dyDescent="0.25">
      <c r="A1002">
        <v>30</v>
      </c>
      <c r="B1002" t="s">
        <v>11</v>
      </c>
      <c r="C1002" t="s">
        <v>190</v>
      </c>
      <c r="D1002">
        <v>2</v>
      </c>
      <c r="E1002" t="s">
        <v>9</v>
      </c>
      <c r="F1002" t="s">
        <v>15</v>
      </c>
      <c r="G1002" s="4">
        <v>17361.766100000001</v>
      </c>
    </row>
    <row r="1003" spans="1:7" x14ac:dyDescent="0.25">
      <c r="A1003">
        <v>24</v>
      </c>
      <c r="B1003" t="s">
        <v>11</v>
      </c>
      <c r="C1003" t="s">
        <v>416</v>
      </c>
      <c r="D1003">
        <v>0</v>
      </c>
      <c r="E1003" t="s">
        <v>9</v>
      </c>
      <c r="F1003" t="s">
        <v>10</v>
      </c>
      <c r="G1003" s="4">
        <v>34472.841</v>
      </c>
    </row>
    <row r="1004" spans="1:7" x14ac:dyDescent="0.25">
      <c r="A1004">
        <v>24</v>
      </c>
      <c r="B1004" t="s">
        <v>11</v>
      </c>
      <c r="C1004" t="s">
        <v>288</v>
      </c>
      <c r="D1004">
        <v>0</v>
      </c>
      <c r="E1004" t="s">
        <v>13</v>
      </c>
      <c r="F1004" t="s">
        <v>10</v>
      </c>
      <c r="G1004" s="4">
        <v>1972.95</v>
      </c>
    </row>
    <row r="1005" spans="1:7" x14ac:dyDescent="0.25">
      <c r="A1005">
        <v>48</v>
      </c>
      <c r="B1005" t="s">
        <v>11</v>
      </c>
      <c r="C1005" t="s">
        <v>257</v>
      </c>
      <c r="D1005">
        <v>0</v>
      </c>
      <c r="E1005" t="s">
        <v>13</v>
      </c>
      <c r="F1005" t="s">
        <v>10</v>
      </c>
      <c r="G1005" s="4">
        <v>21232.182260000001</v>
      </c>
    </row>
    <row r="1006" spans="1:7" x14ac:dyDescent="0.25">
      <c r="A1006">
        <v>47</v>
      </c>
      <c r="B1006" t="s">
        <v>11</v>
      </c>
      <c r="C1006" t="s">
        <v>418</v>
      </c>
      <c r="D1006">
        <v>1</v>
      </c>
      <c r="E1006" t="s">
        <v>13</v>
      </c>
      <c r="F1006" t="s">
        <v>21</v>
      </c>
      <c r="G1006" s="4">
        <v>8627.5411000000004</v>
      </c>
    </row>
    <row r="1007" spans="1:7" x14ac:dyDescent="0.25">
      <c r="A1007">
        <v>29</v>
      </c>
      <c r="B1007" t="s">
        <v>11</v>
      </c>
      <c r="C1007" t="s">
        <v>249</v>
      </c>
      <c r="D1007">
        <v>2</v>
      </c>
      <c r="E1007" t="s">
        <v>13</v>
      </c>
      <c r="F1007" t="s">
        <v>15</v>
      </c>
      <c r="G1007" s="4">
        <v>4433.3877000000002</v>
      </c>
    </row>
    <row r="1008" spans="1:7" x14ac:dyDescent="0.25">
      <c r="A1008">
        <v>28</v>
      </c>
      <c r="B1008" t="s">
        <v>11</v>
      </c>
      <c r="C1008" t="s">
        <v>209</v>
      </c>
      <c r="D1008">
        <v>2</v>
      </c>
      <c r="E1008" t="s">
        <v>13</v>
      </c>
      <c r="F1008" t="s">
        <v>21</v>
      </c>
      <c r="G1008" s="4">
        <v>4438.2633999999998</v>
      </c>
    </row>
    <row r="1009" spans="1:7" x14ac:dyDescent="0.25">
      <c r="A1009">
        <v>47</v>
      </c>
      <c r="B1009" t="s">
        <v>11</v>
      </c>
      <c r="C1009" s="1">
        <v>28215</v>
      </c>
      <c r="D1009">
        <v>3</v>
      </c>
      <c r="E1009" t="s">
        <v>9</v>
      </c>
      <c r="F1009" t="s">
        <v>15</v>
      </c>
      <c r="G1009" s="4">
        <v>24915.220850000002</v>
      </c>
    </row>
    <row r="1010" spans="1:7" x14ac:dyDescent="0.25">
      <c r="A1010">
        <v>25</v>
      </c>
      <c r="B1010" t="s">
        <v>11</v>
      </c>
      <c r="C1010" s="1">
        <v>24985</v>
      </c>
      <c r="D1010">
        <v>2</v>
      </c>
      <c r="E1010" t="s">
        <v>13</v>
      </c>
      <c r="F1010" t="s">
        <v>21</v>
      </c>
      <c r="G1010" s="4">
        <v>23241.47453</v>
      </c>
    </row>
    <row r="1011" spans="1:7" x14ac:dyDescent="0.25">
      <c r="A1011">
        <v>51</v>
      </c>
      <c r="B1011" t="s">
        <v>11</v>
      </c>
      <c r="C1011" t="s">
        <v>19</v>
      </c>
      <c r="D1011">
        <v>1</v>
      </c>
      <c r="E1011" t="s">
        <v>13</v>
      </c>
      <c r="F1011" t="s">
        <v>21</v>
      </c>
      <c r="G1011" s="4">
        <v>9957.7216000000008</v>
      </c>
    </row>
    <row r="1012" spans="1:7" x14ac:dyDescent="0.25">
      <c r="A1012">
        <v>48</v>
      </c>
      <c r="B1012" t="s">
        <v>7</v>
      </c>
      <c r="C1012" t="s">
        <v>353</v>
      </c>
      <c r="D1012">
        <v>0</v>
      </c>
      <c r="E1012" t="s">
        <v>13</v>
      </c>
      <c r="F1012" t="s">
        <v>10</v>
      </c>
      <c r="G1012" s="4">
        <v>8269.0439999999999</v>
      </c>
    </row>
    <row r="1013" spans="1:7" x14ac:dyDescent="0.25">
      <c r="A1013">
        <v>43</v>
      </c>
      <c r="B1013" t="s">
        <v>11</v>
      </c>
      <c r="C1013" t="s">
        <v>419</v>
      </c>
      <c r="D1013">
        <v>2</v>
      </c>
      <c r="E1013" t="s">
        <v>9</v>
      </c>
      <c r="F1013" t="s">
        <v>14</v>
      </c>
      <c r="G1013" s="4">
        <v>18767.737700000001</v>
      </c>
    </row>
    <row r="1014" spans="1:7" x14ac:dyDescent="0.25">
      <c r="A1014">
        <v>61</v>
      </c>
      <c r="B1014" t="s">
        <v>7</v>
      </c>
      <c r="C1014" t="s">
        <v>196</v>
      </c>
      <c r="D1014">
        <v>4</v>
      </c>
      <c r="E1014" t="s">
        <v>13</v>
      </c>
      <c r="F1014" t="s">
        <v>14</v>
      </c>
      <c r="G1014" s="4">
        <v>36580.282160000002</v>
      </c>
    </row>
    <row r="1015" spans="1:7" x14ac:dyDescent="0.25">
      <c r="A1015">
        <v>48</v>
      </c>
      <c r="B1015" t="s">
        <v>11</v>
      </c>
      <c r="C1015" t="s">
        <v>207</v>
      </c>
      <c r="D1015">
        <v>1</v>
      </c>
      <c r="E1015" t="s">
        <v>13</v>
      </c>
      <c r="F1015" t="s">
        <v>15</v>
      </c>
      <c r="G1015" s="4">
        <v>8765.2489999999998</v>
      </c>
    </row>
    <row r="1016" spans="1:7" x14ac:dyDescent="0.25">
      <c r="A1016">
        <v>38</v>
      </c>
      <c r="B1016" t="s">
        <v>7</v>
      </c>
      <c r="C1016" t="s">
        <v>208</v>
      </c>
      <c r="D1016">
        <v>0</v>
      </c>
      <c r="E1016" t="s">
        <v>13</v>
      </c>
      <c r="F1016" t="s">
        <v>10</v>
      </c>
      <c r="G1016" s="4">
        <v>5383.5360000000001</v>
      </c>
    </row>
    <row r="1017" spans="1:7" x14ac:dyDescent="0.25">
      <c r="A1017">
        <v>59</v>
      </c>
      <c r="B1017" t="s">
        <v>11</v>
      </c>
      <c r="C1017" t="s">
        <v>88</v>
      </c>
      <c r="D1017">
        <v>0</v>
      </c>
      <c r="E1017" t="s">
        <v>13</v>
      </c>
      <c r="F1017" t="s">
        <v>15</v>
      </c>
      <c r="G1017" s="4">
        <v>12124.992399999999</v>
      </c>
    </row>
    <row r="1018" spans="1:7" x14ac:dyDescent="0.25">
      <c r="A1018">
        <v>19</v>
      </c>
      <c r="B1018" t="s">
        <v>7</v>
      </c>
      <c r="C1018" s="1">
        <v>24605</v>
      </c>
      <c r="D1018">
        <v>1</v>
      </c>
      <c r="E1018" t="s">
        <v>13</v>
      </c>
      <c r="F1018" t="s">
        <v>15</v>
      </c>
      <c r="G1018" s="4">
        <v>2709.24395</v>
      </c>
    </row>
    <row r="1019" spans="1:7" x14ac:dyDescent="0.25">
      <c r="A1019">
        <v>26</v>
      </c>
      <c r="B1019" t="s">
        <v>7</v>
      </c>
      <c r="C1019" t="s">
        <v>177</v>
      </c>
      <c r="D1019">
        <v>2</v>
      </c>
      <c r="E1019" t="s">
        <v>13</v>
      </c>
      <c r="F1019" t="s">
        <v>10</v>
      </c>
      <c r="G1019" s="4">
        <v>3987.9259999999999</v>
      </c>
    </row>
    <row r="1020" spans="1:7" x14ac:dyDescent="0.25">
      <c r="A1020">
        <v>54</v>
      </c>
      <c r="B1020" t="s">
        <v>7</v>
      </c>
      <c r="C1020" s="1">
        <v>35815</v>
      </c>
      <c r="D1020">
        <v>3</v>
      </c>
      <c r="E1020" t="s">
        <v>13</v>
      </c>
      <c r="F1020" t="s">
        <v>15</v>
      </c>
      <c r="G1020" s="4">
        <v>12495.290849999999</v>
      </c>
    </row>
    <row r="1021" spans="1:7" x14ac:dyDescent="0.25">
      <c r="A1021">
        <v>21</v>
      </c>
      <c r="B1021" t="s">
        <v>7</v>
      </c>
      <c r="C1021" t="s">
        <v>252</v>
      </c>
      <c r="D1021">
        <v>2</v>
      </c>
      <c r="E1021" t="s">
        <v>13</v>
      </c>
      <c r="F1021" t="s">
        <v>15</v>
      </c>
      <c r="G1021" s="4">
        <v>26018.950519999999</v>
      </c>
    </row>
    <row r="1022" spans="1:7" x14ac:dyDescent="0.25">
      <c r="A1022">
        <v>51</v>
      </c>
      <c r="B1022" t="s">
        <v>11</v>
      </c>
      <c r="C1022">
        <v>37</v>
      </c>
      <c r="D1022">
        <v>0</v>
      </c>
      <c r="E1022" t="s">
        <v>13</v>
      </c>
      <c r="F1022" t="s">
        <v>10</v>
      </c>
      <c r="G1022" s="4">
        <v>8798.5930000000008</v>
      </c>
    </row>
    <row r="1023" spans="1:7" x14ac:dyDescent="0.25">
      <c r="A1023">
        <v>22</v>
      </c>
      <c r="B1023" t="s">
        <v>7</v>
      </c>
      <c r="C1023" t="s">
        <v>228</v>
      </c>
      <c r="D1023">
        <v>3</v>
      </c>
      <c r="E1023" t="s">
        <v>9</v>
      </c>
      <c r="F1023" t="s">
        <v>14</v>
      </c>
      <c r="G1023" s="4">
        <v>35595.589800000002</v>
      </c>
    </row>
    <row r="1024" spans="1:7" x14ac:dyDescent="0.25">
      <c r="A1024">
        <v>47</v>
      </c>
      <c r="B1024" t="s">
        <v>11</v>
      </c>
      <c r="C1024" t="s">
        <v>143</v>
      </c>
      <c r="D1024">
        <v>1</v>
      </c>
      <c r="E1024" t="s">
        <v>9</v>
      </c>
      <c r="F1024" t="s">
        <v>14</v>
      </c>
      <c r="G1024" s="4">
        <v>42211.138200000001</v>
      </c>
    </row>
    <row r="1025" spans="1:7" x14ac:dyDescent="0.25">
      <c r="A1025">
        <v>18</v>
      </c>
      <c r="B1025" t="s">
        <v>11</v>
      </c>
      <c r="C1025" t="s">
        <v>420</v>
      </c>
      <c r="D1025">
        <v>1</v>
      </c>
      <c r="E1025" t="s">
        <v>13</v>
      </c>
      <c r="F1025" t="s">
        <v>14</v>
      </c>
      <c r="G1025" s="4">
        <v>1711.0268000000001</v>
      </c>
    </row>
    <row r="1026" spans="1:7" x14ac:dyDescent="0.25">
      <c r="A1026">
        <v>47</v>
      </c>
      <c r="B1026" t="s">
        <v>7</v>
      </c>
      <c r="C1026" t="s">
        <v>421</v>
      </c>
      <c r="D1026">
        <v>1</v>
      </c>
      <c r="E1026" t="s">
        <v>13</v>
      </c>
      <c r="F1026" t="s">
        <v>14</v>
      </c>
      <c r="G1026" s="4">
        <v>8569.8618000000006</v>
      </c>
    </row>
    <row r="1027" spans="1:7" x14ac:dyDescent="0.25">
      <c r="A1027">
        <v>21</v>
      </c>
      <c r="B1027" t="s">
        <v>7</v>
      </c>
      <c r="C1027" t="s">
        <v>422</v>
      </c>
      <c r="D1027">
        <v>0</v>
      </c>
      <c r="E1027" t="s">
        <v>13</v>
      </c>
      <c r="F1027" t="s">
        <v>10</v>
      </c>
      <c r="G1027" s="4">
        <v>2020.1769999999999</v>
      </c>
    </row>
    <row r="1028" spans="1:7" x14ac:dyDescent="0.25">
      <c r="A1028">
        <v>19</v>
      </c>
      <c r="B1028" t="s">
        <v>11</v>
      </c>
      <c r="C1028" t="s">
        <v>279</v>
      </c>
      <c r="D1028">
        <v>1</v>
      </c>
      <c r="E1028" t="s">
        <v>9</v>
      </c>
      <c r="F1028" t="s">
        <v>15</v>
      </c>
      <c r="G1028" s="4">
        <v>16450.894700000001</v>
      </c>
    </row>
    <row r="1029" spans="1:7" x14ac:dyDescent="0.25">
      <c r="A1029">
        <v>23</v>
      </c>
      <c r="B1029" t="s">
        <v>11</v>
      </c>
      <c r="C1029" s="1">
        <v>18715</v>
      </c>
      <c r="D1029">
        <v>0</v>
      </c>
      <c r="E1029" t="s">
        <v>13</v>
      </c>
      <c r="F1029" t="s">
        <v>15</v>
      </c>
      <c r="G1029" s="4">
        <v>21595.382290000001</v>
      </c>
    </row>
    <row r="1030" spans="1:7" x14ac:dyDescent="0.25">
      <c r="A1030">
        <v>54</v>
      </c>
      <c r="B1030" t="s">
        <v>11</v>
      </c>
      <c r="C1030" t="s">
        <v>87</v>
      </c>
      <c r="D1030">
        <v>0</v>
      </c>
      <c r="E1030" t="s">
        <v>13</v>
      </c>
      <c r="F1030" t="s">
        <v>10</v>
      </c>
      <c r="G1030" s="4">
        <v>9850.4320000000007</v>
      </c>
    </row>
    <row r="1031" spans="1:7" x14ac:dyDescent="0.25">
      <c r="A1031">
        <v>37</v>
      </c>
      <c r="B1031" t="s">
        <v>7</v>
      </c>
      <c r="C1031" t="s">
        <v>166</v>
      </c>
      <c r="D1031">
        <v>2</v>
      </c>
      <c r="E1031" t="s">
        <v>13</v>
      </c>
      <c r="F1031" t="s">
        <v>21</v>
      </c>
      <c r="G1031" s="4">
        <v>6877.9800999999998</v>
      </c>
    </row>
    <row r="1032" spans="1:7" x14ac:dyDescent="0.25">
      <c r="A1032">
        <v>46</v>
      </c>
      <c r="B1032" t="s">
        <v>7</v>
      </c>
      <c r="C1032" s="1">
        <v>23655</v>
      </c>
      <c r="D1032">
        <v>1</v>
      </c>
      <c r="E1032" t="s">
        <v>9</v>
      </c>
      <c r="F1032" t="s">
        <v>15</v>
      </c>
      <c r="G1032" s="4">
        <v>21677.283449999999</v>
      </c>
    </row>
    <row r="1033" spans="1:7" x14ac:dyDescent="0.25">
      <c r="A1033">
        <v>55</v>
      </c>
      <c r="B1033" t="s">
        <v>7</v>
      </c>
      <c r="C1033" t="s">
        <v>53</v>
      </c>
      <c r="D1033">
        <v>0</v>
      </c>
      <c r="E1033" t="s">
        <v>9</v>
      </c>
      <c r="F1033" t="s">
        <v>14</v>
      </c>
      <c r="G1033" s="4">
        <v>44423.803</v>
      </c>
    </row>
    <row r="1034" spans="1:7" x14ac:dyDescent="0.25">
      <c r="A1034">
        <v>30</v>
      </c>
      <c r="B1034" t="s">
        <v>7</v>
      </c>
      <c r="C1034" t="s">
        <v>276</v>
      </c>
      <c r="D1034">
        <v>0</v>
      </c>
      <c r="E1034" t="s">
        <v>13</v>
      </c>
      <c r="F1034" t="s">
        <v>21</v>
      </c>
      <c r="G1034" s="4">
        <v>4137.5227000000004</v>
      </c>
    </row>
    <row r="1035" spans="1:7" x14ac:dyDescent="0.25">
      <c r="A1035">
        <v>18</v>
      </c>
      <c r="B1035" t="s">
        <v>11</v>
      </c>
      <c r="C1035" s="1">
        <v>21565</v>
      </c>
      <c r="D1035">
        <v>0</v>
      </c>
      <c r="E1035" t="s">
        <v>9</v>
      </c>
      <c r="F1035" t="s">
        <v>21</v>
      </c>
      <c r="G1035" s="4">
        <v>13747.87235</v>
      </c>
    </row>
    <row r="1036" spans="1:7" x14ac:dyDescent="0.25">
      <c r="A1036">
        <v>61</v>
      </c>
      <c r="B1036" t="s">
        <v>11</v>
      </c>
      <c r="C1036" t="s">
        <v>234</v>
      </c>
      <c r="D1036">
        <v>0</v>
      </c>
      <c r="E1036" t="s">
        <v>13</v>
      </c>
      <c r="F1036" t="s">
        <v>15</v>
      </c>
      <c r="G1036" s="4">
        <v>12950.0712</v>
      </c>
    </row>
    <row r="1037" spans="1:7" x14ac:dyDescent="0.25">
      <c r="A1037">
        <v>54</v>
      </c>
      <c r="B1037" t="s">
        <v>7</v>
      </c>
      <c r="C1037">
        <v>23</v>
      </c>
      <c r="D1037">
        <v>3</v>
      </c>
      <c r="E1037" t="s">
        <v>13</v>
      </c>
      <c r="F1037" t="s">
        <v>10</v>
      </c>
      <c r="G1037" s="4">
        <v>12094.477999999999</v>
      </c>
    </row>
    <row r="1038" spans="1:7" x14ac:dyDescent="0.25">
      <c r="A1038">
        <v>22</v>
      </c>
      <c r="B1038" t="s">
        <v>11</v>
      </c>
      <c r="C1038" t="s">
        <v>423</v>
      </c>
      <c r="D1038">
        <v>2</v>
      </c>
      <c r="E1038" t="s">
        <v>9</v>
      </c>
      <c r="F1038" t="s">
        <v>14</v>
      </c>
      <c r="G1038" s="4">
        <v>37484.4493</v>
      </c>
    </row>
    <row r="1039" spans="1:7" x14ac:dyDescent="0.25">
      <c r="A1039">
        <v>45</v>
      </c>
      <c r="B1039" t="s">
        <v>7</v>
      </c>
      <c r="C1039" s="1">
        <v>30495</v>
      </c>
      <c r="D1039">
        <v>1</v>
      </c>
      <c r="E1039" t="s">
        <v>9</v>
      </c>
      <c r="F1039" t="s">
        <v>15</v>
      </c>
      <c r="G1039" s="4">
        <v>39725.518049999999</v>
      </c>
    </row>
    <row r="1040" spans="1:7" x14ac:dyDescent="0.25">
      <c r="A1040">
        <v>22</v>
      </c>
      <c r="B1040" t="s">
        <v>11</v>
      </c>
      <c r="C1040" t="s">
        <v>16</v>
      </c>
      <c r="D1040">
        <v>0</v>
      </c>
      <c r="E1040" t="s">
        <v>13</v>
      </c>
      <c r="F1040" t="s">
        <v>21</v>
      </c>
      <c r="G1040" s="4">
        <v>2250.8352</v>
      </c>
    </row>
    <row r="1041" spans="1:7" x14ac:dyDescent="0.25">
      <c r="A1041">
        <v>19</v>
      </c>
      <c r="B1041" t="s">
        <v>11</v>
      </c>
      <c r="C1041" s="1">
        <v>27265</v>
      </c>
      <c r="D1041">
        <v>2</v>
      </c>
      <c r="E1041" t="s">
        <v>13</v>
      </c>
      <c r="F1041" t="s">
        <v>15</v>
      </c>
      <c r="G1041" s="4">
        <v>22493.659640000002</v>
      </c>
    </row>
    <row r="1042" spans="1:7" x14ac:dyDescent="0.25">
      <c r="A1042">
        <v>35</v>
      </c>
      <c r="B1042" t="s">
        <v>7</v>
      </c>
      <c r="C1042" s="1">
        <v>28025</v>
      </c>
      <c r="D1042">
        <v>0</v>
      </c>
      <c r="E1042" t="s">
        <v>9</v>
      </c>
      <c r="F1042" t="s">
        <v>15</v>
      </c>
      <c r="G1042" s="4">
        <v>20234.854749999999</v>
      </c>
    </row>
    <row r="1043" spans="1:7" x14ac:dyDescent="0.25">
      <c r="A1043">
        <v>18</v>
      </c>
      <c r="B1043" t="s">
        <v>11</v>
      </c>
      <c r="C1043" s="1">
        <v>23085</v>
      </c>
      <c r="D1043">
        <v>0</v>
      </c>
      <c r="E1043" t="s">
        <v>13</v>
      </c>
      <c r="F1043" t="s">
        <v>21</v>
      </c>
      <c r="G1043" s="4">
        <v>1704.7001499999999</v>
      </c>
    </row>
    <row r="1044" spans="1:7" x14ac:dyDescent="0.25">
      <c r="A1044">
        <v>20</v>
      </c>
      <c r="B1044" t="s">
        <v>11</v>
      </c>
      <c r="C1044" s="1">
        <v>30685</v>
      </c>
      <c r="D1044">
        <v>0</v>
      </c>
      <c r="E1044" t="s">
        <v>9</v>
      </c>
      <c r="F1044" t="s">
        <v>21</v>
      </c>
      <c r="G1044" s="4">
        <v>33475.817150000003</v>
      </c>
    </row>
    <row r="1045" spans="1:7" x14ac:dyDescent="0.25">
      <c r="A1045">
        <v>28</v>
      </c>
      <c r="B1045" t="s">
        <v>7</v>
      </c>
      <c r="C1045" t="s">
        <v>288</v>
      </c>
      <c r="D1045">
        <v>0</v>
      </c>
      <c r="E1045" t="s">
        <v>13</v>
      </c>
      <c r="F1045" t="s">
        <v>10</v>
      </c>
      <c r="G1045" s="4">
        <v>3161.4540000000002</v>
      </c>
    </row>
    <row r="1046" spans="1:7" x14ac:dyDescent="0.25">
      <c r="A1046">
        <v>55</v>
      </c>
      <c r="B1046" t="s">
        <v>11</v>
      </c>
      <c r="C1046" s="1">
        <v>35245</v>
      </c>
      <c r="D1046">
        <v>1</v>
      </c>
      <c r="E1046" t="s">
        <v>13</v>
      </c>
      <c r="F1046" t="s">
        <v>21</v>
      </c>
      <c r="G1046" s="4">
        <v>11394.065549999999</v>
      </c>
    </row>
    <row r="1047" spans="1:7" x14ac:dyDescent="0.25">
      <c r="A1047">
        <v>43</v>
      </c>
      <c r="B1047" t="s">
        <v>7</v>
      </c>
      <c r="C1047" t="s">
        <v>61</v>
      </c>
      <c r="D1047">
        <v>2</v>
      </c>
      <c r="E1047" t="s">
        <v>9</v>
      </c>
      <c r="F1047" t="s">
        <v>15</v>
      </c>
      <c r="G1047" s="4">
        <v>21880.82</v>
      </c>
    </row>
    <row r="1048" spans="1:7" x14ac:dyDescent="0.25">
      <c r="A1048">
        <v>43</v>
      </c>
      <c r="B1048" t="s">
        <v>7</v>
      </c>
      <c r="C1048" t="s">
        <v>273</v>
      </c>
      <c r="D1048">
        <v>0</v>
      </c>
      <c r="E1048" t="s">
        <v>13</v>
      </c>
      <c r="F1048" t="s">
        <v>21</v>
      </c>
      <c r="G1048" s="4">
        <v>7325.0482000000002</v>
      </c>
    </row>
    <row r="1049" spans="1:7" x14ac:dyDescent="0.25">
      <c r="A1049">
        <v>22</v>
      </c>
      <c r="B1049" t="s">
        <v>11</v>
      </c>
      <c r="C1049" t="s">
        <v>425</v>
      </c>
      <c r="D1049">
        <v>1</v>
      </c>
      <c r="E1049" t="s">
        <v>9</v>
      </c>
      <c r="F1049" t="s">
        <v>14</v>
      </c>
      <c r="G1049" s="4">
        <v>44501.398200000003</v>
      </c>
    </row>
    <row r="1050" spans="1:7" x14ac:dyDescent="0.25">
      <c r="A1050">
        <v>25</v>
      </c>
      <c r="B1050" t="s">
        <v>7</v>
      </c>
      <c r="C1050" s="1">
        <v>22515</v>
      </c>
      <c r="D1050">
        <v>1</v>
      </c>
      <c r="E1050" t="s">
        <v>13</v>
      </c>
      <c r="F1050" t="s">
        <v>15</v>
      </c>
      <c r="G1050" s="4">
        <v>3594.17085</v>
      </c>
    </row>
    <row r="1051" spans="1:7" x14ac:dyDescent="0.25">
      <c r="A1051">
        <v>49</v>
      </c>
      <c r="B1051" t="s">
        <v>11</v>
      </c>
      <c r="C1051" t="s">
        <v>133</v>
      </c>
      <c r="D1051">
        <v>0</v>
      </c>
      <c r="E1051" t="s">
        <v>9</v>
      </c>
      <c r="F1051" t="s">
        <v>10</v>
      </c>
      <c r="G1051" s="4">
        <v>39727.614000000001</v>
      </c>
    </row>
    <row r="1052" spans="1:7" x14ac:dyDescent="0.25">
      <c r="A1052">
        <v>44</v>
      </c>
      <c r="B1052" t="s">
        <v>7</v>
      </c>
      <c r="C1052" s="1">
        <v>36955</v>
      </c>
      <c r="D1052">
        <v>1</v>
      </c>
      <c r="E1052" t="s">
        <v>13</v>
      </c>
      <c r="F1052" t="s">
        <v>15</v>
      </c>
      <c r="G1052" s="4">
        <v>8023.1354499999998</v>
      </c>
    </row>
    <row r="1053" spans="1:7" x14ac:dyDescent="0.25">
      <c r="A1053">
        <v>64</v>
      </c>
      <c r="B1053" t="s">
        <v>11</v>
      </c>
      <c r="C1053" t="s">
        <v>131</v>
      </c>
      <c r="D1053">
        <v>0</v>
      </c>
      <c r="E1053" t="s">
        <v>13</v>
      </c>
      <c r="F1053" t="s">
        <v>21</v>
      </c>
      <c r="G1053" s="4">
        <v>14394.5579</v>
      </c>
    </row>
    <row r="1054" spans="1:7" x14ac:dyDescent="0.25">
      <c r="A1054">
        <v>49</v>
      </c>
      <c r="B1054" t="s">
        <v>11</v>
      </c>
      <c r="C1054" t="s">
        <v>20</v>
      </c>
      <c r="D1054">
        <v>1</v>
      </c>
      <c r="E1054" t="s">
        <v>13</v>
      </c>
      <c r="F1054" t="s">
        <v>21</v>
      </c>
      <c r="G1054" s="4">
        <v>9288.0267000000003</v>
      </c>
    </row>
    <row r="1055" spans="1:7" x14ac:dyDescent="0.25">
      <c r="A1055">
        <v>47</v>
      </c>
      <c r="B1055" t="s">
        <v>11</v>
      </c>
      <c r="C1055" t="s">
        <v>121</v>
      </c>
      <c r="D1055">
        <v>3</v>
      </c>
      <c r="E1055" t="s">
        <v>9</v>
      </c>
      <c r="F1055" t="s">
        <v>10</v>
      </c>
      <c r="G1055" s="4">
        <v>25309.489000000001</v>
      </c>
    </row>
    <row r="1056" spans="1:7" x14ac:dyDescent="0.25">
      <c r="A1056">
        <v>27</v>
      </c>
      <c r="B1056" t="s">
        <v>7</v>
      </c>
      <c r="C1056" t="s">
        <v>272</v>
      </c>
      <c r="D1056">
        <v>0</v>
      </c>
      <c r="E1056" t="s">
        <v>13</v>
      </c>
      <c r="F1056" t="s">
        <v>15</v>
      </c>
      <c r="G1056" s="4">
        <v>3353.4703</v>
      </c>
    </row>
    <row r="1057" spans="1:7" x14ac:dyDescent="0.25">
      <c r="A1057">
        <v>55</v>
      </c>
      <c r="B1057" t="s">
        <v>11</v>
      </c>
      <c r="C1057" s="1">
        <v>27645</v>
      </c>
      <c r="D1057">
        <v>0</v>
      </c>
      <c r="E1057" t="s">
        <v>13</v>
      </c>
      <c r="F1057" t="s">
        <v>15</v>
      </c>
      <c r="G1057" s="4">
        <v>10594.501550000001</v>
      </c>
    </row>
    <row r="1058" spans="1:7" x14ac:dyDescent="0.25">
      <c r="A1058">
        <v>48</v>
      </c>
      <c r="B1058" t="s">
        <v>7</v>
      </c>
      <c r="C1058" t="s">
        <v>63</v>
      </c>
      <c r="D1058">
        <v>0</v>
      </c>
      <c r="E1058" t="s">
        <v>13</v>
      </c>
      <c r="F1058" t="s">
        <v>10</v>
      </c>
      <c r="G1058" s="4">
        <v>8277.5229999999992</v>
      </c>
    </row>
    <row r="1059" spans="1:7" x14ac:dyDescent="0.25">
      <c r="A1059">
        <v>45</v>
      </c>
      <c r="B1059" t="s">
        <v>7</v>
      </c>
      <c r="C1059" t="s">
        <v>180</v>
      </c>
      <c r="D1059">
        <v>0</v>
      </c>
      <c r="E1059" t="s">
        <v>13</v>
      </c>
      <c r="F1059" t="s">
        <v>14</v>
      </c>
      <c r="G1059" s="4">
        <v>17929.303370000001</v>
      </c>
    </row>
    <row r="1060" spans="1:7" x14ac:dyDescent="0.25">
      <c r="A1060">
        <v>24</v>
      </c>
      <c r="B1060" t="s">
        <v>7</v>
      </c>
      <c r="C1060" t="s">
        <v>81</v>
      </c>
      <c r="D1060">
        <v>0</v>
      </c>
      <c r="E1060" t="s">
        <v>13</v>
      </c>
      <c r="F1060" t="s">
        <v>14</v>
      </c>
      <c r="G1060" s="4">
        <v>2480.9791</v>
      </c>
    </row>
    <row r="1061" spans="1:7" x14ac:dyDescent="0.25">
      <c r="A1061">
        <v>32</v>
      </c>
      <c r="B1061" t="s">
        <v>11</v>
      </c>
      <c r="C1061" t="s">
        <v>265</v>
      </c>
      <c r="D1061">
        <v>1</v>
      </c>
      <c r="E1061" t="s">
        <v>13</v>
      </c>
      <c r="F1061" t="s">
        <v>15</v>
      </c>
      <c r="G1061" s="4">
        <v>4462.7218000000003</v>
      </c>
    </row>
    <row r="1062" spans="1:7" x14ac:dyDescent="0.25">
      <c r="A1062">
        <v>24</v>
      </c>
      <c r="B1062" t="s">
        <v>11</v>
      </c>
      <c r="C1062" t="s">
        <v>70</v>
      </c>
      <c r="D1062">
        <v>0</v>
      </c>
      <c r="E1062" t="s">
        <v>13</v>
      </c>
      <c r="F1062" t="s">
        <v>14</v>
      </c>
      <c r="G1062" s="4">
        <v>1981.5818999999999</v>
      </c>
    </row>
    <row r="1063" spans="1:7" x14ac:dyDescent="0.25">
      <c r="A1063">
        <v>57</v>
      </c>
      <c r="B1063" t="s">
        <v>11</v>
      </c>
      <c r="C1063" t="s">
        <v>92</v>
      </c>
      <c r="D1063">
        <v>1</v>
      </c>
      <c r="E1063" t="s">
        <v>13</v>
      </c>
      <c r="F1063" t="s">
        <v>14</v>
      </c>
      <c r="G1063" s="4">
        <v>11554.223599999999</v>
      </c>
    </row>
    <row r="1064" spans="1:7" x14ac:dyDescent="0.25">
      <c r="A1064">
        <v>59</v>
      </c>
      <c r="B1064" t="s">
        <v>11</v>
      </c>
      <c r="C1064" t="s">
        <v>360</v>
      </c>
      <c r="D1064">
        <v>1</v>
      </c>
      <c r="E1064" t="s">
        <v>9</v>
      </c>
      <c r="F1064" t="s">
        <v>14</v>
      </c>
      <c r="G1064" s="4">
        <v>48970.247600000002</v>
      </c>
    </row>
    <row r="1065" spans="1:7" x14ac:dyDescent="0.25">
      <c r="A1065">
        <v>36</v>
      </c>
      <c r="B1065" t="s">
        <v>11</v>
      </c>
      <c r="C1065" s="1">
        <v>28595</v>
      </c>
      <c r="D1065">
        <v>3</v>
      </c>
      <c r="E1065" t="s">
        <v>13</v>
      </c>
      <c r="F1065" t="s">
        <v>15</v>
      </c>
      <c r="G1065" s="4">
        <v>6548.1950500000003</v>
      </c>
    </row>
    <row r="1066" spans="1:7" x14ac:dyDescent="0.25">
      <c r="A1066">
        <v>29</v>
      </c>
      <c r="B1066" t="s">
        <v>7</v>
      </c>
      <c r="C1066" t="s">
        <v>212</v>
      </c>
      <c r="D1066">
        <v>4</v>
      </c>
      <c r="E1066" t="s">
        <v>13</v>
      </c>
      <c r="F1066" t="s">
        <v>10</v>
      </c>
      <c r="G1066" s="4">
        <v>5708.8670000000002</v>
      </c>
    </row>
    <row r="1067" spans="1:7" x14ac:dyDescent="0.25">
      <c r="A1067">
        <v>42</v>
      </c>
      <c r="B1067" t="s">
        <v>7</v>
      </c>
      <c r="C1067" t="s">
        <v>111</v>
      </c>
      <c r="D1067">
        <v>1</v>
      </c>
      <c r="E1067" t="s">
        <v>13</v>
      </c>
      <c r="F1067" t="s">
        <v>10</v>
      </c>
      <c r="G1067" s="4">
        <v>7045.4989999999998</v>
      </c>
    </row>
    <row r="1068" spans="1:7" x14ac:dyDescent="0.25">
      <c r="A1068">
        <v>48</v>
      </c>
      <c r="B1068" t="s">
        <v>11</v>
      </c>
      <c r="C1068" t="s">
        <v>299</v>
      </c>
      <c r="D1068">
        <v>2</v>
      </c>
      <c r="E1068" t="s">
        <v>13</v>
      </c>
      <c r="F1068" t="s">
        <v>14</v>
      </c>
      <c r="G1068" s="4">
        <v>8978.1851000000006</v>
      </c>
    </row>
    <row r="1069" spans="1:7" x14ac:dyDescent="0.25">
      <c r="A1069">
        <v>39</v>
      </c>
      <c r="B1069" t="s">
        <v>11</v>
      </c>
      <c r="C1069" s="1">
        <v>42655</v>
      </c>
      <c r="D1069">
        <v>0</v>
      </c>
      <c r="E1069" t="s">
        <v>13</v>
      </c>
      <c r="F1069" t="s">
        <v>21</v>
      </c>
      <c r="G1069" s="4">
        <v>5757.41345</v>
      </c>
    </row>
    <row r="1070" spans="1:7" x14ac:dyDescent="0.25">
      <c r="A1070">
        <v>63</v>
      </c>
      <c r="B1070" t="s">
        <v>11</v>
      </c>
      <c r="C1070" t="s">
        <v>426</v>
      </c>
      <c r="D1070">
        <v>1</v>
      </c>
      <c r="E1070" t="s">
        <v>13</v>
      </c>
      <c r="F1070" t="s">
        <v>15</v>
      </c>
      <c r="G1070" s="4">
        <v>14349.8544</v>
      </c>
    </row>
    <row r="1071" spans="1:7" x14ac:dyDescent="0.25">
      <c r="A1071">
        <v>54</v>
      </c>
      <c r="B1071" t="s">
        <v>7</v>
      </c>
      <c r="C1071" t="s">
        <v>109</v>
      </c>
      <c r="D1071">
        <v>1</v>
      </c>
      <c r="E1071" t="s">
        <v>13</v>
      </c>
      <c r="F1071" t="s">
        <v>14</v>
      </c>
      <c r="G1071" s="4">
        <v>10928.849</v>
      </c>
    </row>
    <row r="1072" spans="1:7" x14ac:dyDescent="0.25">
      <c r="A1072">
        <v>37</v>
      </c>
      <c r="B1072" t="s">
        <v>11</v>
      </c>
      <c r="C1072" t="s">
        <v>423</v>
      </c>
      <c r="D1072">
        <v>1</v>
      </c>
      <c r="E1072" t="s">
        <v>9</v>
      </c>
      <c r="F1072" t="s">
        <v>14</v>
      </c>
      <c r="G1072" s="4">
        <v>39871.704299999998</v>
      </c>
    </row>
    <row r="1073" spans="1:7" x14ac:dyDescent="0.25">
      <c r="A1073">
        <v>63</v>
      </c>
      <c r="B1073" t="s">
        <v>11</v>
      </c>
      <c r="C1073" s="1">
        <v>31445</v>
      </c>
      <c r="D1073">
        <v>0</v>
      </c>
      <c r="E1073" t="s">
        <v>13</v>
      </c>
      <c r="F1073" t="s">
        <v>21</v>
      </c>
      <c r="G1073" s="4">
        <v>13974.455550000001</v>
      </c>
    </row>
    <row r="1074" spans="1:7" x14ac:dyDescent="0.25">
      <c r="A1074">
        <v>21</v>
      </c>
      <c r="B1074" t="s">
        <v>11</v>
      </c>
      <c r="C1074" s="1">
        <v>31255</v>
      </c>
      <c r="D1074">
        <v>0</v>
      </c>
      <c r="E1074" t="s">
        <v>13</v>
      </c>
      <c r="F1074" t="s">
        <v>15</v>
      </c>
      <c r="G1074" s="4">
        <v>1909.52745</v>
      </c>
    </row>
    <row r="1075" spans="1:7" x14ac:dyDescent="0.25">
      <c r="A1075">
        <v>54</v>
      </c>
      <c r="B1075" t="s">
        <v>7</v>
      </c>
      <c r="C1075" t="s">
        <v>16</v>
      </c>
      <c r="D1075">
        <v>2</v>
      </c>
      <c r="E1075" t="s">
        <v>13</v>
      </c>
      <c r="F1075" t="s">
        <v>21</v>
      </c>
      <c r="G1075" s="4">
        <v>12096.6512</v>
      </c>
    </row>
    <row r="1076" spans="1:7" x14ac:dyDescent="0.25">
      <c r="A1076">
        <v>60</v>
      </c>
      <c r="B1076" t="s">
        <v>7</v>
      </c>
      <c r="C1076" s="1">
        <v>18335</v>
      </c>
      <c r="D1076">
        <v>0</v>
      </c>
      <c r="E1076" t="s">
        <v>13</v>
      </c>
      <c r="F1076" t="s">
        <v>21</v>
      </c>
      <c r="G1076" s="4">
        <v>13204.28565</v>
      </c>
    </row>
    <row r="1077" spans="1:7" x14ac:dyDescent="0.25">
      <c r="A1077">
        <v>32</v>
      </c>
      <c r="B1077" t="s">
        <v>7</v>
      </c>
      <c r="C1077" t="s">
        <v>73</v>
      </c>
      <c r="D1077">
        <v>1</v>
      </c>
      <c r="E1077" t="s">
        <v>13</v>
      </c>
      <c r="F1077" t="s">
        <v>14</v>
      </c>
      <c r="G1077" s="4">
        <v>4562.8420999999998</v>
      </c>
    </row>
    <row r="1078" spans="1:7" x14ac:dyDescent="0.25">
      <c r="A1078">
        <v>47</v>
      </c>
      <c r="B1078" t="s">
        <v>7</v>
      </c>
      <c r="C1078">
        <v>32</v>
      </c>
      <c r="D1078">
        <v>1</v>
      </c>
      <c r="E1078" t="s">
        <v>13</v>
      </c>
      <c r="F1078" t="s">
        <v>10</v>
      </c>
      <c r="G1078" s="4">
        <v>8551.3469999999998</v>
      </c>
    </row>
    <row r="1079" spans="1:7" x14ac:dyDescent="0.25">
      <c r="A1079">
        <v>21</v>
      </c>
      <c r="B1079" t="s">
        <v>11</v>
      </c>
      <c r="C1079" t="s">
        <v>279</v>
      </c>
      <c r="D1079">
        <v>0</v>
      </c>
      <c r="E1079" t="s">
        <v>13</v>
      </c>
      <c r="F1079" t="s">
        <v>21</v>
      </c>
      <c r="G1079" s="4">
        <v>2102.2647000000002</v>
      </c>
    </row>
    <row r="1080" spans="1:7" x14ac:dyDescent="0.25">
      <c r="A1080">
        <v>28</v>
      </c>
      <c r="B1080" t="s">
        <v>11</v>
      </c>
      <c r="C1080" t="s">
        <v>57</v>
      </c>
      <c r="D1080">
        <v>0</v>
      </c>
      <c r="E1080" t="s">
        <v>9</v>
      </c>
      <c r="F1080" t="s">
        <v>14</v>
      </c>
      <c r="G1080" s="4">
        <v>34672.147199999999</v>
      </c>
    </row>
    <row r="1081" spans="1:7" x14ac:dyDescent="0.25">
      <c r="A1081">
        <v>63</v>
      </c>
      <c r="B1081" t="s">
        <v>11</v>
      </c>
      <c r="C1081" t="s">
        <v>60</v>
      </c>
      <c r="D1081">
        <v>3</v>
      </c>
      <c r="E1081" t="s">
        <v>13</v>
      </c>
      <c r="F1081" t="s">
        <v>14</v>
      </c>
      <c r="G1081" s="4">
        <v>15161.5344</v>
      </c>
    </row>
    <row r="1082" spans="1:7" x14ac:dyDescent="0.25">
      <c r="A1082">
        <v>18</v>
      </c>
      <c r="B1082" t="s">
        <v>11</v>
      </c>
      <c r="C1082" t="s">
        <v>47</v>
      </c>
      <c r="D1082">
        <v>2</v>
      </c>
      <c r="E1082" t="s">
        <v>13</v>
      </c>
      <c r="F1082" t="s">
        <v>14</v>
      </c>
      <c r="G1082" s="4">
        <v>11884.048580000001</v>
      </c>
    </row>
    <row r="1083" spans="1:7" x14ac:dyDescent="0.25">
      <c r="A1083">
        <v>32</v>
      </c>
      <c r="B1083" t="s">
        <v>11</v>
      </c>
      <c r="C1083" s="1">
        <v>27835</v>
      </c>
      <c r="D1083">
        <v>1</v>
      </c>
      <c r="E1083" t="s">
        <v>13</v>
      </c>
      <c r="F1083" t="s">
        <v>15</v>
      </c>
      <c r="G1083" s="4">
        <v>4454.40265</v>
      </c>
    </row>
    <row r="1084" spans="1:7" x14ac:dyDescent="0.25">
      <c r="A1084">
        <v>38</v>
      </c>
      <c r="B1084" t="s">
        <v>11</v>
      </c>
      <c r="C1084" t="s">
        <v>85</v>
      </c>
      <c r="D1084">
        <v>1</v>
      </c>
      <c r="E1084" t="s">
        <v>13</v>
      </c>
      <c r="F1084" t="s">
        <v>15</v>
      </c>
      <c r="G1084" s="4">
        <v>5855.9025000000001</v>
      </c>
    </row>
    <row r="1085" spans="1:7" x14ac:dyDescent="0.25">
      <c r="A1085">
        <v>32</v>
      </c>
      <c r="B1085" t="s">
        <v>11</v>
      </c>
      <c r="C1085" t="s">
        <v>371</v>
      </c>
      <c r="D1085">
        <v>1</v>
      </c>
      <c r="E1085" t="s">
        <v>13</v>
      </c>
      <c r="F1085" t="s">
        <v>10</v>
      </c>
      <c r="G1085" s="4">
        <v>4076.4969999999998</v>
      </c>
    </row>
    <row r="1086" spans="1:7" x14ac:dyDescent="0.25">
      <c r="A1086">
        <v>62</v>
      </c>
      <c r="B1086" t="s">
        <v>7</v>
      </c>
      <c r="C1086" s="1">
        <v>30495</v>
      </c>
      <c r="D1086">
        <v>2</v>
      </c>
      <c r="E1086" t="s">
        <v>13</v>
      </c>
      <c r="F1086" t="s">
        <v>15</v>
      </c>
      <c r="G1086" s="4">
        <v>15019.760050000001</v>
      </c>
    </row>
    <row r="1087" spans="1:7" x14ac:dyDescent="0.25">
      <c r="A1087">
        <v>39</v>
      </c>
      <c r="B1087" t="s">
        <v>7</v>
      </c>
      <c r="C1087" t="s">
        <v>427</v>
      </c>
      <c r="D1087">
        <v>5</v>
      </c>
      <c r="E1087" t="s">
        <v>9</v>
      </c>
      <c r="F1087" t="s">
        <v>10</v>
      </c>
      <c r="G1087" s="4">
        <v>19023.259999999998</v>
      </c>
    </row>
    <row r="1088" spans="1:7" x14ac:dyDescent="0.25">
      <c r="A1088">
        <v>55</v>
      </c>
      <c r="B1088" t="s">
        <v>11</v>
      </c>
      <c r="C1088" s="1">
        <v>28975</v>
      </c>
      <c r="D1088">
        <v>0</v>
      </c>
      <c r="E1088" t="s">
        <v>13</v>
      </c>
      <c r="F1088" t="s">
        <v>21</v>
      </c>
      <c r="G1088" s="4">
        <v>10796.35025</v>
      </c>
    </row>
    <row r="1089" spans="1:7" x14ac:dyDescent="0.25">
      <c r="A1089">
        <v>57</v>
      </c>
      <c r="B1089" t="s">
        <v>11</v>
      </c>
      <c r="C1089" t="s">
        <v>327</v>
      </c>
      <c r="D1089">
        <v>0</v>
      </c>
      <c r="E1089" t="s">
        <v>13</v>
      </c>
      <c r="F1089" t="s">
        <v>15</v>
      </c>
      <c r="G1089" s="4">
        <v>11353.2276</v>
      </c>
    </row>
    <row r="1090" spans="1:7" x14ac:dyDescent="0.25">
      <c r="A1090">
        <v>52</v>
      </c>
      <c r="B1090" t="s">
        <v>11</v>
      </c>
      <c r="C1090" t="s">
        <v>429</v>
      </c>
      <c r="D1090">
        <v>1</v>
      </c>
      <c r="E1090" t="s">
        <v>13</v>
      </c>
      <c r="F1090" t="s">
        <v>14</v>
      </c>
      <c r="G1090" s="4">
        <v>9748.9105999999992</v>
      </c>
    </row>
    <row r="1091" spans="1:7" x14ac:dyDescent="0.25">
      <c r="A1091">
        <v>56</v>
      </c>
      <c r="B1091" t="s">
        <v>11</v>
      </c>
      <c r="C1091" t="s">
        <v>430</v>
      </c>
      <c r="D1091">
        <v>0</v>
      </c>
      <c r="E1091" t="s">
        <v>13</v>
      </c>
      <c r="F1091" t="s">
        <v>10</v>
      </c>
      <c r="G1091" s="4">
        <v>10577.087</v>
      </c>
    </row>
    <row r="1092" spans="1:7" x14ac:dyDescent="0.25">
      <c r="A1092">
        <v>47</v>
      </c>
      <c r="B1092" t="s">
        <v>11</v>
      </c>
      <c r="C1092" t="s">
        <v>65</v>
      </c>
      <c r="D1092">
        <v>0</v>
      </c>
      <c r="E1092" t="s">
        <v>9</v>
      </c>
      <c r="F1092" t="s">
        <v>14</v>
      </c>
      <c r="G1092" s="4">
        <v>41676.081100000003</v>
      </c>
    </row>
    <row r="1093" spans="1:7" x14ac:dyDescent="0.25">
      <c r="A1093">
        <v>55</v>
      </c>
      <c r="B1093" t="s">
        <v>7</v>
      </c>
      <c r="C1093" t="s">
        <v>20</v>
      </c>
      <c r="D1093">
        <v>0</v>
      </c>
      <c r="E1093" t="s">
        <v>13</v>
      </c>
      <c r="F1093" t="s">
        <v>21</v>
      </c>
      <c r="G1093" s="4">
        <v>11286.538699999999</v>
      </c>
    </row>
    <row r="1094" spans="1:7" x14ac:dyDescent="0.25">
      <c r="A1094">
        <v>23</v>
      </c>
      <c r="B1094" t="s">
        <v>11</v>
      </c>
      <c r="C1094" t="s">
        <v>416</v>
      </c>
      <c r="D1094">
        <v>3</v>
      </c>
      <c r="E1094" t="s">
        <v>13</v>
      </c>
      <c r="F1094" t="s">
        <v>10</v>
      </c>
      <c r="G1094" s="4">
        <v>3591.48</v>
      </c>
    </row>
    <row r="1095" spans="1:7" x14ac:dyDescent="0.25">
      <c r="A1095">
        <v>22</v>
      </c>
      <c r="B1095" t="s">
        <v>7</v>
      </c>
      <c r="C1095" t="s">
        <v>219</v>
      </c>
      <c r="D1095">
        <v>0</v>
      </c>
      <c r="E1095" t="s">
        <v>9</v>
      </c>
      <c r="F1095" t="s">
        <v>15</v>
      </c>
      <c r="G1095" s="4">
        <v>33907.548000000003</v>
      </c>
    </row>
    <row r="1096" spans="1:7" x14ac:dyDescent="0.25">
      <c r="A1096">
        <v>50</v>
      </c>
      <c r="B1096" t="s">
        <v>7</v>
      </c>
      <c r="C1096" t="s">
        <v>151</v>
      </c>
      <c r="D1096">
        <v>4</v>
      </c>
      <c r="E1096" t="s">
        <v>13</v>
      </c>
      <c r="F1096" t="s">
        <v>10</v>
      </c>
      <c r="G1096" s="4">
        <v>11299.343000000001</v>
      </c>
    </row>
    <row r="1097" spans="1:7" x14ac:dyDescent="0.25">
      <c r="A1097">
        <v>18</v>
      </c>
      <c r="B1097" t="s">
        <v>7</v>
      </c>
      <c r="C1097" t="s">
        <v>101</v>
      </c>
      <c r="D1097">
        <v>4</v>
      </c>
      <c r="E1097" t="s">
        <v>13</v>
      </c>
      <c r="F1097" t="s">
        <v>21</v>
      </c>
      <c r="G1097" s="4">
        <v>4561.1885000000002</v>
      </c>
    </row>
    <row r="1098" spans="1:7" x14ac:dyDescent="0.25">
      <c r="A1098">
        <v>51</v>
      </c>
      <c r="B1098" t="s">
        <v>7</v>
      </c>
      <c r="C1098" t="s">
        <v>325</v>
      </c>
      <c r="D1098">
        <v>2</v>
      </c>
      <c r="E1098" t="s">
        <v>9</v>
      </c>
      <c r="F1098" t="s">
        <v>21</v>
      </c>
      <c r="G1098" s="4">
        <v>44641.197399999997</v>
      </c>
    </row>
    <row r="1099" spans="1:7" x14ac:dyDescent="0.25">
      <c r="A1099">
        <v>22</v>
      </c>
      <c r="B1099" t="s">
        <v>11</v>
      </c>
      <c r="C1099" t="s">
        <v>12</v>
      </c>
      <c r="D1099">
        <v>0</v>
      </c>
      <c r="E1099" t="s">
        <v>13</v>
      </c>
      <c r="F1099" t="s">
        <v>14</v>
      </c>
      <c r="G1099" s="4">
        <v>1674.6323</v>
      </c>
    </row>
    <row r="1100" spans="1:7" x14ac:dyDescent="0.25">
      <c r="A1100">
        <v>52</v>
      </c>
      <c r="B1100" t="s">
        <v>7</v>
      </c>
      <c r="C1100" s="1">
        <v>30875</v>
      </c>
      <c r="D1100">
        <v>0</v>
      </c>
      <c r="E1100" t="s">
        <v>13</v>
      </c>
      <c r="F1100" t="s">
        <v>21</v>
      </c>
      <c r="G1100" s="4">
        <v>23045.566159999998</v>
      </c>
    </row>
    <row r="1101" spans="1:7" x14ac:dyDescent="0.25">
      <c r="A1101">
        <v>25</v>
      </c>
      <c r="B1101" t="s">
        <v>7</v>
      </c>
      <c r="C1101" t="s">
        <v>391</v>
      </c>
      <c r="D1101">
        <v>1</v>
      </c>
      <c r="E1101" t="s">
        <v>13</v>
      </c>
      <c r="F1101" t="s">
        <v>14</v>
      </c>
      <c r="G1101" s="4">
        <v>3227.1210999999998</v>
      </c>
    </row>
    <row r="1102" spans="1:7" x14ac:dyDescent="0.25">
      <c r="A1102">
        <v>33</v>
      </c>
      <c r="B1102" t="s">
        <v>7</v>
      </c>
      <c r="C1102" s="1">
        <v>19095</v>
      </c>
      <c r="D1102">
        <v>2</v>
      </c>
      <c r="E1102" t="s">
        <v>9</v>
      </c>
      <c r="F1102" t="s">
        <v>21</v>
      </c>
      <c r="G1102" s="4">
        <v>16776.304049999999</v>
      </c>
    </row>
    <row r="1103" spans="1:7" x14ac:dyDescent="0.25">
      <c r="A1103">
        <v>53</v>
      </c>
      <c r="B1103" t="s">
        <v>11</v>
      </c>
      <c r="C1103" t="s">
        <v>38</v>
      </c>
      <c r="D1103">
        <v>3</v>
      </c>
      <c r="E1103" t="s">
        <v>13</v>
      </c>
      <c r="F1103" t="s">
        <v>10</v>
      </c>
      <c r="G1103" s="4">
        <v>11253.421</v>
      </c>
    </row>
    <row r="1104" spans="1:7" x14ac:dyDescent="0.25">
      <c r="A1104">
        <v>29</v>
      </c>
      <c r="B1104" t="s">
        <v>11</v>
      </c>
      <c r="C1104" t="s">
        <v>386</v>
      </c>
      <c r="D1104">
        <v>1</v>
      </c>
      <c r="E1104" t="s">
        <v>13</v>
      </c>
      <c r="F1104" t="s">
        <v>14</v>
      </c>
      <c r="G1104" s="4">
        <v>3471.4096</v>
      </c>
    </row>
    <row r="1105" spans="1:7" x14ac:dyDescent="0.25">
      <c r="A1105">
        <v>58</v>
      </c>
      <c r="B1105" t="s">
        <v>11</v>
      </c>
      <c r="C1105" t="s">
        <v>143</v>
      </c>
      <c r="D1105">
        <v>0</v>
      </c>
      <c r="E1105" t="s">
        <v>13</v>
      </c>
      <c r="F1105" t="s">
        <v>14</v>
      </c>
      <c r="G1105" s="4">
        <v>11363.2832</v>
      </c>
    </row>
    <row r="1106" spans="1:7" x14ac:dyDescent="0.25">
      <c r="A1106">
        <v>37</v>
      </c>
      <c r="B1106" t="s">
        <v>11</v>
      </c>
      <c r="C1106" t="s">
        <v>121</v>
      </c>
      <c r="D1106">
        <v>0</v>
      </c>
      <c r="E1106" t="s">
        <v>13</v>
      </c>
      <c r="F1106" t="s">
        <v>10</v>
      </c>
      <c r="G1106" s="4">
        <v>20420.604650000001</v>
      </c>
    </row>
    <row r="1107" spans="1:7" x14ac:dyDescent="0.25">
      <c r="A1107">
        <v>54</v>
      </c>
      <c r="B1107" t="s">
        <v>7</v>
      </c>
      <c r="C1107" t="s">
        <v>432</v>
      </c>
      <c r="D1107">
        <v>0</v>
      </c>
      <c r="E1107" t="s">
        <v>13</v>
      </c>
      <c r="F1107" t="s">
        <v>14</v>
      </c>
      <c r="G1107" s="4">
        <v>10338.9316</v>
      </c>
    </row>
    <row r="1108" spans="1:7" x14ac:dyDescent="0.25">
      <c r="A1108">
        <v>49</v>
      </c>
      <c r="B1108" t="s">
        <v>7</v>
      </c>
      <c r="C1108" s="1">
        <v>29925</v>
      </c>
      <c r="D1108">
        <v>0</v>
      </c>
      <c r="E1108" t="s">
        <v>13</v>
      </c>
      <c r="F1108" t="s">
        <v>15</v>
      </c>
      <c r="G1108" s="4">
        <v>8988.1587500000005</v>
      </c>
    </row>
    <row r="1109" spans="1:7" x14ac:dyDescent="0.25">
      <c r="A1109">
        <v>50</v>
      </c>
      <c r="B1109" t="s">
        <v>7</v>
      </c>
      <c r="C1109" t="s">
        <v>23</v>
      </c>
      <c r="D1109">
        <v>2</v>
      </c>
      <c r="E1109" t="s">
        <v>13</v>
      </c>
      <c r="F1109" t="s">
        <v>15</v>
      </c>
      <c r="G1109" s="4">
        <v>10493.9458</v>
      </c>
    </row>
    <row r="1110" spans="1:7" x14ac:dyDescent="0.25">
      <c r="A1110">
        <v>26</v>
      </c>
      <c r="B1110" t="s">
        <v>11</v>
      </c>
      <c r="C1110">
        <v>30</v>
      </c>
      <c r="D1110">
        <v>1</v>
      </c>
      <c r="E1110" t="s">
        <v>13</v>
      </c>
      <c r="F1110" t="s">
        <v>10</v>
      </c>
      <c r="G1110" s="4">
        <v>2904.0880000000002</v>
      </c>
    </row>
    <row r="1111" spans="1:7" x14ac:dyDescent="0.25">
      <c r="A1111">
        <v>45</v>
      </c>
      <c r="B1111" t="s">
        <v>11</v>
      </c>
      <c r="C1111" t="s">
        <v>433</v>
      </c>
      <c r="D1111">
        <v>3</v>
      </c>
      <c r="E1111" t="s">
        <v>13</v>
      </c>
      <c r="F1111" t="s">
        <v>14</v>
      </c>
      <c r="G1111" s="4">
        <v>8605.3615000000009</v>
      </c>
    </row>
    <row r="1112" spans="1:7" x14ac:dyDescent="0.25">
      <c r="A1112">
        <v>54</v>
      </c>
      <c r="B1112" t="s">
        <v>7</v>
      </c>
      <c r="C1112" t="s">
        <v>207</v>
      </c>
      <c r="D1112">
        <v>1</v>
      </c>
      <c r="E1112" t="s">
        <v>13</v>
      </c>
      <c r="F1112" t="s">
        <v>21</v>
      </c>
      <c r="G1112" s="4">
        <v>11512.405000000001</v>
      </c>
    </row>
    <row r="1113" spans="1:7" x14ac:dyDescent="0.25">
      <c r="A1113">
        <v>38</v>
      </c>
      <c r="B1113" t="s">
        <v>11</v>
      </c>
      <c r="C1113" t="s">
        <v>160</v>
      </c>
      <c r="D1113">
        <v>3</v>
      </c>
      <c r="E1113" t="s">
        <v>9</v>
      </c>
      <c r="F1113" t="s">
        <v>14</v>
      </c>
      <c r="G1113" s="4">
        <v>41949.244100000004</v>
      </c>
    </row>
    <row r="1114" spans="1:7" x14ac:dyDescent="0.25">
      <c r="A1114">
        <v>48</v>
      </c>
      <c r="B1114" t="s">
        <v>7</v>
      </c>
      <c r="C1114" t="s">
        <v>434</v>
      </c>
      <c r="D1114">
        <v>3</v>
      </c>
      <c r="E1114" t="s">
        <v>9</v>
      </c>
      <c r="F1114" t="s">
        <v>14</v>
      </c>
      <c r="G1114" s="4">
        <v>24180.933499999999</v>
      </c>
    </row>
    <row r="1115" spans="1:7" x14ac:dyDescent="0.25">
      <c r="A1115">
        <v>28</v>
      </c>
      <c r="B1115" t="s">
        <v>7</v>
      </c>
      <c r="C1115" s="1">
        <v>26315</v>
      </c>
      <c r="D1115">
        <v>3</v>
      </c>
      <c r="E1115" t="s">
        <v>13</v>
      </c>
      <c r="F1115" t="s">
        <v>15</v>
      </c>
      <c r="G1115" s="4">
        <v>5312.1698500000002</v>
      </c>
    </row>
    <row r="1116" spans="1:7" x14ac:dyDescent="0.25">
      <c r="A1116">
        <v>23</v>
      </c>
      <c r="B1116" t="s">
        <v>11</v>
      </c>
      <c r="C1116" t="s">
        <v>158</v>
      </c>
      <c r="D1116">
        <v>0</v>
      </c>
      <c r="E1116" t="s">
        <v>13</v>
      </c>
      <c r="F1116" t="s">
        <v>21</v>
      </c>
      <c r="G1116" s="4">
        <v>2396.0958999999998</v>
      </c>
    </row>
    <row r="1117" spans="1:7" x14ac:dyDescent="0.25">
      <c r="A1117">
        <v>55</v>
      </c>
      <c r="B1117" t="s">
        <v>11</v>
      </c>
      <c r="C1117" t="s">
        <v>267</v>
      </c>
      <c r="D1117">
        <v>1</v>
      </c>
      <c r="E1117" t="s">
        <v>13</v>
      </c>
      <c r="F1117" t="s">
        <v>14</v>
      </c>
      <c r="G1117" s="4">
        <v>10807.4863</v>
      </c>
    </row>
    <row r="1118" spans="1:7" x14ac:dyDescent="0.25">
      <c r="A1118">
        <v>41</v>
      </c>
      <c r="B1118" t="s">
        <v>11</v>
      </c>
      <c r="C1118" t="s">
        <v>122</v>
      </c>
      <c r="D1118">
        <v>5</v>
      </c>
      <c r="E1118" t="s">
        <v>13</v>
      </c>
      <c r="F1118" t="s">
        <v>21</v>
      </c>
      <c r="G1118" s="4">
        <v>9222.4025999999994</v>
      </c>
    </row>
    <row r="1119" spans="1:7" x14ac:dyDescent="0.25">
      <c r="A1119">
        <v>25</v>
      </c>
      <c r="B1119" t="s">
        <v>11</v>
      </c>
      <c r="C1119" t="s">
        <v>196</v>
      </c>
      <c r="D1119">
        <v>2</v>
      </c>
      <c r="E1119" t="s">
        <v>9</v>
      </c>
      <c r="F1119" t="s">
        <v>14</v>
      </c>
      <c r="G1119" s="4">
        <v>36124.573700000001</v>
      </c>
    </row>
    <row r="1120" spans="1:7" x14ac:dyDescent="0.25">
      <c r="A1120">
        <v>33</v>
      </c>
      <c r="B1120" t="s">
        <v>11</v>
      </c>
      <c r="C1120" t="s">
        <v>210</v>
      </c>
      <c r="D1120">
        <v>1</v>
      </c>
      <c r="E1120" t="s">
        <v>9</v>
      </c>
      <c r="F1120" t="s">
        <v>14</v>
      </c>
      <c r="G1120" s="4">
        <v>38282.749499999998</v>
      </c>
    </row>
    <row r="1121" spans="1:7" x14ac:dyDescent="0.25">
      <c r="A1121">
        <v>30</v>
      </c>
      <c r="B1121" t="s">
        <v>7</v>
      </c>
      <c r="C1121" t="s">
        <v>85</v>
      </c>
      <c r="D1121">
        <v>3</v>
      </c>
      <c r="E1121" t="s">
        <v>13</v>
      </c>
      <c r="F1121" t="s">
        <v>15</v>
      </c>
      <c r="G1121" s="4">
        <v>5693.4305000000004</v>
      </c>
    </row>
    <row r="1122" spans="1:7" x14ac:dyDescent="0.25">
      <c r="A1122">
        <v>23</v>
      </c>
      <c r="B1122" t="s">
        <v>7</v>
      </c>
      <c r="C1122" t="s">
        <v>199</v>
      </c>
      <c r="D1122">
        <v>0</v>
      </c>
      <c r="E1122" t="s">
        <v>9</v>
      </c>
      <c r="F1122" t="s">
        <v>10</v>
      </c>
      <c r="G1122" s="4">
        <v>34166.273000000001</v>
      </c>
    </row>
    <row r="1123" spans="1:7" x14ac:dyDescent="0.25">
      <c r="A1123">
        <v>46</v>
      </c>
      <c r="B1123" t="s">
        <v>11</v>
      </c>
      <c r="C1123" t="s">
        <v>229</v>
      </c>
      <c r="D1123">
        <v>2</v>
      </c>
      <c r="E1123" t="s">
        <v>13</v>
      </c>
      <c r="F1123" t="s">
        <v>14</v>
      </c>
      <c r="G1123" s="4">
        <v>8347.1643000000004</v>
      </c>
    </row>
    <row r="1124" spans="1:7" x14ac:dyDescent="0.25">
      <c r="A1124">
        <v>53</v>
      </c>
      <c r="B1124" t="s">
        <v>7</v>
      </c>
      <c r="C1124" t="s">
        <v>301</v>
      </c>
      <c r="D1124">
        <v>3</v>
      </c>
      <c r="E1124" t="s">
        <v>9</v>
      </c>
      <c r="F1124" t="s">
        <v>15</v>
      </c>
      <c r="G1124" s="4">
        <v>46661.4424</v>
      </c>
    </row>
    <row r="1125" spans="1:7" x14ac:dyDescent="0.25">
      <c r="A1125">
        <v>27</v>
      </c>
      <c r="B1125" t="s">
        <v>7</v>
      </c>
      <c r="C1125" s="1">
        <v>32395</v>
      </c>
      <c r="D1125">
        <v>1</v>
      </c>
      <c r="E1125" t="s">
        <v>13</v>
      </c>
      <c r="F1125" t="s">
        <v>21</v>
      </c>
      <c r="G1125" s="4">
        <v>18903.491409999999</v>
      </c>
    </row>
    <row r="1126" spans="1:7" x14ac:dyDescent="0.25">
      <c r="A1126">
        <v>23</v>
      </c>
      <c r="B1126" t="s">
        <v>7</v>
      </c>
      <c r="C1126" t="s">
        <v>435</v>
      </c>
      <c r="D1126">
        <v>1</v>
      </c>
      <c r="E1126" t="s">
        <v>9</v>
      </c>
      <c r="F1126" t="s">
        <v>21</v>
      </c>
      <c r="G1126" s="4">
        <v>40904.199500000002</v>
      </c>
    </row>
    <row r="1127" spans="1:7" x14ac:dyDescent="0.25">
      <c r="A1127">
        <v>63</v>
      </c>
      <c r="B1127" t="s">
        <v>7</v>
      </c>
      <c r="C1127" t="s">
        <v>273</v>
      </c>
      <c r="D1127">
        <v>0</v>
      </c>
      <c r="E1127" t="s">
        <v>13</v>
      </c>
      <c r="F1127" t="s">
        <v>15</v>
      </c>
      <c r="G1127" s="4">
        <v>14254.608200000001</v>
      </c>
    </row>
    <row r="1128" spans="1:7" x14ac:dyDescent="0.25">
      <c r="A1128">
        <v>55</v>
      </c>
      <c r="B1128" t="s">
        <v>11</v>
      </c>
      <c r="C1128" t="s">
        <v>379</v>
      </c>
      <c r="D1128">
        <v>0</v>
      </c>
      <c r="E1128" t="s">
        <v>13</v>
      </c>
      <c r="F1128" t="s">
        <v>10</v>
      </c>
      <c r="G1128" s="4">
        <v>10214.636</v>
      </c>
    </row>
    <row r="1129" spans="1:7" x14ac:dyDescent="0.25">
      <c r="A1129">
        <v>35</v>
      </c>
      <c r="B1129" t="s">
        <v>7</v>
      </c>
      <c r="C1129" t="s">
        <v>164</v>
      </c>
      <c r="D1129">
        <v>2</v>
      </c>
      <c r="E1129" t="s">
        <v>13</v>
      </c>
      <c r="F1129" t="s">
        <v>14</v>
      </c>
      <c r="G1129" s="4">
        <v>5836.5204000000003</v>
      </c>
    </row>
    <row r="1130" spans="1:7" x14ac:dyDescent="0.25">
      <c r="A1130">
        <v>34</v>
      </c>
      <c r="B1130" t="s">
        <v>11</v>
      </c>
      <c r="C1130" t="s">
        <v>139</v>
      </c>
      <c r="D1130">
        <v>1</v>
      </c>
      <c r="E1130" t="s">
        <v>13</v>
      </c>
      <c r="F1130" t="s">
        <v>10</v>
      </c>
      <c r="G1130" s="4">
        <v>14358.364369999999</v>
      </c>
    </row>
    <row r="1131" spans="1:7" x14ac:dyDescent="0.25">
      <c r="A1131">
        <v>19</v>
      </c>
      <c r="B1131" t="s">
        <v>7</v>
      </c>
      <c r="C1131" t="s">
        <v>436</v>
      </c>
      <c r="D1131">
        <v>0</v>
      </c>
      <c r="E1131" t="s">
        <v>13</v>
      </c>
      <c r="F1131" t="s">
        <v>10</v>
      </c>
      <c r="G1131" s="4">
        <v>1728.8969999999999</v>
      </c>
    </row>
    <row r="1132" spans="1:7" x14ac:dyDescent="0.25">
      <c r="A1132">
        <v>39</v>
      </c>
      <c r="B1132" t="s">
        <v>7</v>
      </c>
      <c r="C1132" t="s">
        <v>437</v>
      </c>
      <c r="D1132">
        <v>5</v>
      </c>
      <c r="E1132" t="s">
        <v>13</v>
      </c>
      <c r="F1132" t="s">
        <v>14</v>
      </c>
      <c r="G1132" s="4">
        <v>8582.3022999999994</v>
      </c>
    </row>
    <row r="1133" spans="1:7" x14ac:dyDescent="0.25">
      <c r="A1133">
        <v>27</v>
      </c>
      <c r="B1133" t="s">
        <v>11</v>
      </c>
      <c r="C1133" t="s">
        <v>438</v>
      </c>
      <c r="D1133">
        <v>2</v>
      </c>
      <c r="E1133" t="s">
        <v>13</v>
      </c>
      <c r="F1133" t="s">
        <v>10</v>
      </c>
      <c r="G1133" s="4">
        <v>3693.4279999999999</v>
      </c>
    </row>
    <row r="1134" spans="1:7" x14ac:dyDescent="0.25">
      <c r="A1134">
        <v>57</v>
      </c>
      <c r="B1134" t="s">
        <v>11</v>
      </c>
      <c r="C1134" t="s">
        <v>346</v>
      </c>
      <c r="D1134">
        <v>0</v>
      </c>
      <c r="E1134" t="s">
        <v>13</v>
      </c>
      <c r="F1134" t="s">
        <v>21</v>
      </c>
      <c r="G1134" s="4">
        <v>20709.020339999999</v>
      </c>
    </row>
    <row r="1135" spans="1:7" x14ac:dyDescent="0.25">
      <c r="A1135">
        <v>52</v>
      </c>
      <c r="B1135" t="s">
        <v>7</v>
      </c>
      <c r="C1135" s="1">
        <v>18335</v>
      </c>
      <c r="D1135">
        <v>0</v>
      </c>
      <c r="E1135" t="s">
        <v>13</v>
      </c>
      <c r="F1135" t="s">
        <v>15</v>
      </c>
      <c r="G1135" s="4">
        <v>9991.0376500000002</v>
      </c>
    </row>
    <row r="1136" spans="1:7" x14ac:dyDescent="0.25">
      <c r="A1136">
        <v>28</v>
      </c>
      <c r="B1136" t="s">
        <v>11</v>
      </c>
      <c r="C1136" t="s">
        <v>265</v>
      </c>
      <c r="D1136">
        <v>0</v>
      </c>
      <c r="E1136" t="s">
        <v>13</v>
      </c>
      <c r="F1136" t="s">
        <v>15</v>
      </c>
      <c r="G1136" s="4">
        <v>19673.335729999999</v>
      </c>
    </row>
    <row r="1137" spans="1:7" x14ac:dyDescent="0.25">
      <c r="A1137">
        <v>50</v>
      </c>
      <c r="B1137" t="s">
        <v>7</v>
      </c>
      <c r="C1137" t="s">
        <v>182</v>
      </c>
      <c r="D1137">
        <v>3</v>
      </c>
      <c r="E1137" t="s">
        <v>13</v>
      </c>
      <c r="F1137" t="s">
        <v>15</v>
      </c>
      <c r="G1137" s="4">
        <v>11085.586799999999</v>
      </c>
    </row>
    <row r="1138" spans="1:7" x14ac:dyDescent="0.25">
      <c r="A1138">
        <v>44</v>
      </c>
      <c r="B1138" t="s">
        <v>7</v>
      </c>
      <c r="C1138">
        <v>25</v>
      </c>
      <c r="D1138">
        <v>1</v>
      </c>
      <c r="E1138" t="s">
        <v>13</v>
      </c>
      <c r="F1138" t="s">
        <v>10</v>
      </c>
      <c r="G1138" s="4">
        <v>7623.518</v>
      </c>
    </row>
    <row r="1139" spans="1:7" x14ac:dyDescent="0.25">
      <c r="A1139">
        <v>26</v>
      </c>
      <c r="B1139" t="s">
        <v>7</v>
      </c>
      <c r="C1139" t="s">
        <v>221</v>
      </c>
      <c r="D1139">
        <v>0</v>
      </c>
      <c r="E1139" t="s">
        <v>13</v>
      </c>
      <c r="F1139" t="s">
        <v>15</v>
      </c>
      <c r="G1139" s="4">
        <v>3176.2876999999999</v>
      </c>
    </row>
    <row r="1140" spans="1:7" x14ac:dyDescent="0.25">
      <c r="A1140">
        <v>33</v>
      </c>
      <c r="B1140" t="s">
        <v>11</v>
      </c>
      <c r="C1140" t="s">
        <v>280</v>
      </c>
      <c r="D1140">
        <v>0</v>
      </c>
      <c r="E1140" t="s">
        <v>13</v>
      </c>
      <c r="F1140" t="s">
        <v>14</v>
      </c>
      <c r="G1140" s="4">
        <v>3704.3544999999999</v>
      </c>
    </row>
    <row r="1141" spans="1:7" x14ac:dyDescent="0.25">
      <c r="A1141">
        <v>19</v>
      </c>
      <c r="B1141" t="s">
        <v>7</v>
      </c>
      <c r="C1141" t="s">
        <v>110</v>
      </c>
      <c r="D1141">
        <v>0</v>
      </c>
      <c r="E1141" t="s">
        <v>9</v>
      </c>
      <c r="F1141" t="s">
        <v>15</v>
      </c>
      <c r="G1141" s="4">
        <v>36898.733079999998</v>
      </c>
    </row>
    <row r="1142" spans="1:7" x14ac:dyDescent="0.25">
      <c r="A1142">
        <v>50</v>
      </c>
      <c r="B1142" t="s">
        <v>11</v>
      </c>
      <c r="C1142" t="s">
        <v>423</v>
      </c>
      <c r="D1142">
        <v>1</v>
      </c>
      <c r="E1142" t="s">
        <v>13</v>
      </c>
      <c r="F1142" t="s">
        <v>14</v>
      </c>
      <c r="G1142" s="4">
        <v>9048.0272999999997</v>
      </c>
    </row>
    <row r="1143" spans="1:7" x14ac:dyDescent="0.25">
      <c r="A1143">
        <v>41</v>
      </c>
      <c r="B1143" t="s">
        <v>7</v>
      </c>
      <c r="C1143" t="s">
        <v>313</v>
      </c>
      <c r="D1143">
        <v>3</v>
      </c>
      <c r="E1143" t="s">
        <v>13</v>
      </c>
      <c r="F1143" t="s">
        <v>10</v>
      </c>
      <c r="G1143" s="4">
        <v>7954.5169999999998</v>
      </c>
    </row>
    <row r="1144" spans="1:7" x14ac:dyDescent="0.25">
      <c r="A1144">
        <v>52</v>
      </c>
      <c r="B1144" t="s">
        <v>7</v>
      </c>
      <c r="C1144" t="s">
        <v>382</v>
      </c>
      <c r="D1144">
        <v>0</v>
      </c>
      <c r="E1144" t="s">
        <v>13</v>
      </c>
      <c r="F1144" t="s">
        <v>14</v>
      </c>
      <c r="G1144" s="4">
        <v>27117.993780000001</v>
      </c>
    </row>
    <row r="1145" spans="1:7" x14ac:dyDescent="0.25">
      <c r="A1145">
        <v>39</v>
      </c>
      <c r="B1145" t="s">
        <v>11</v>
      </c>
      <c r="C1145" t="s">
        <v>389</v>
      </c>
      <c r="D1145">
        <v>2</v>
      </c>
      <c r="E1145" t="s">
        <v>13</v>
      </c>
      <c r="F1145" t="s">
        <v>14</v>
      </c>
      <c r="G1145" s="4">
        <v>6338.0756000000001</v>
      </c>
    </row>
    <row r="1146" spans="1:7" x14ac:dyDescent="0.25">
      <c r="A1146">
        <v>50</v>
      </c>
      <c r="B1146" t="s">
        <v>11</v>
      </c>
      <c r="C1146" t="s">
        <v>207</v>
      </c>
      <c r="D1146">
        <v>2</v>
      </c>
      <c r="E1146" t="s">
        <v>13</v>
      </c>
      <c r="F1146" t="s">
        <v>10</v>
      </c>
      <c r="G1146" s="4">
        <v>9630.3970000000008</v>
      </c>
    </row>
    <row r="1147" spans="1:7" x14ac:dyDescent="0.25">
      <c r="A1147">
        <v>52</v>
      </c>
      <c r="B1147" t="s">
        <v>11</v>
      </c>
      <c r="C1147" s="1">
        <v>32775</v>
      </c>
      <c r="D1147">
        <v>3</v>
      </c>
      <c r="E1147" t="s">
        <v>13</v>
      </c>
      <c r="F1147" t="s">
        <v>15</v>
      </c>
      <c r="G1147" s="4">
        <v>11289.10925</v>
      </c>
    </row>
    <row r="1148" spans="1:7" x14ac:dyDescent="0.25">
      <c r="A1148">
        <v>60</v>
      </c>
      <c r="B1148" t="s">
        <v>11</v>
      </c>
      <c r="C1148" t="s">
        <v>139</v>
      </c>
      <c r="D1148">
        <v>0</v>
      </c>
      <c r="E1148" t="s">
        <v>9</v>
      </c>
      <c r="F1148" t="s">
        <v>10</v>
      </c>
      <c r="G1148" s="4">
        <v>52590.829389999999</v>
      </c>
    </row>
    <row r="1149" spans="1:7" x14ac:dyDescent="0.25">
      <c r="A1149">
        <v>20</v>
      </c>
      <c r="B1149" t="s">
        <v>7</v>
      </c>
      <c r="C1149" t="s">
        <v>34</v>
      </c>
      <c r="D1149">
        <v>0</v>
      </c>
      <c r="E1149" t="s">
        <v>13</v>
      </c>
      <c r="F1149" t="s">
        <v>15</v>
      </c>
      <c r="G1149" s="4">
        <v>2261.5688</v>
      </c>
    </row>
    <row r="1150" spans="1:7" x14ac:dyDescent="0.25">
      <c r="A1150">
        <v>55</v>
      </c>
      <c r="B1150" t="s">
        <v>11</v>
      </c>
      <c r="C1150" t="s">
        <v>439</v>
      </c>
      <c r="D1150">
        <v>1</v>
      </c>
      <c r="E1150" t="s">
        <v>13</v>
      </c>
      <c r="F1150" t="s">
        <v>10</v>
      </c>
      <c r="G1150" s="4">
        <v>10791.96</v>
      </c>
    </row>
    <row r="1151" spans="1:7" x14ac:dyDescent="0.25">
      <c r="A1151">
        <v>42</v>
      </c>
      <c r="B1151" t="s">
        <v>11</v>
      </c>
      <c r="C1151" t="s">
        <v>33</v>
      </c>
      <c r="D1151">
        <v>0</v>
      </c>
      <c r="E1151" t="s">
        <v>13</v>
      </c>
      <c r="F1151" t="s">
        <v>10</v>
      </c>
      <c r="G1151" s="4">
        <v>5979.7309999999998</v>
      </c>
    </row>
    <row r="1152" spans="1:7" x14ac:dyDescent="0.25">
      <c r="A1152">
        <v>18</v>
      </c>
      <c r="B1152" t="s">
        <v>7</v>
      </c>
      <c r="C1152" s="1">
        <v>30305</v>
      </c>
      <c r="D1152">
        <v>0</v>
      </c>
      <c r="E1152" t="s">
        <v>13</v>
      </c>
      <c r="F1152" t="s">
        <v>21</v>
      </c>
      <c r="G1152" s="4">
        <v>2203.7359499999998</v>
      </c>
    </row>
    <row r="1153" spans="1:7" x14ac:dyDescent="0.25">
      <c r="A1153">
        <v>58</v>
      </c>
      <c r="B1153" t="s">
        <v>7</v>
      </c>
      <c r="C1153" t="s">
        <v>202</v>
      </c>
      <c r="D1153">
        <v>0</v>
      </c>
      <c r="E1153" t="s">
        <v>13</v>
      </c>
      <c r="F1153" t="s">
        <v>15</v>
      </c>
      <c r="G1153" s="4">
        <v>12235.8392</v>
      </c>
    </row>
    <row r="1154" spans="1:7" x14ac:dyDescent="0.25">
      <c r="A1154">
        <v>43</v>
      </c>
      <c r="B1154" t="s">
        <v>7</v>
      </c>
      <c r="C1154" t="s">
        <v>269</v>
      </c>
      <c r="D1154">
        <v>3</v>
      </c>
      <c r="E1154" t="s">
        <v>9</v>
      </c>
      <c r="F1154" t="s">
        <v>14</v>
      </c>
      <c r="G1154" s="4">
        <v>40941.285400000001</v>
      </c>
    </row>
    <row r="1155" spans="1:7" x14ac:dyDescent="0.25">
      <c r="A1155">
        <v>35</v>
      </c>
      <c r="B1155" t="s">
        <v>7</v>
      </c>
      <c r="C1155" s="1">
        <v>35815</v>
      </c>
      <c r="D1155">
        <v>1</v>
      </c>
      <c r="E1155" t="s">
        <v>13</v>
      </c>
      <c r="F1155" t="s">
        <v>15</v>
      </c>
      <c r="G1155" s="4">
        <v>5630.4578499999998</v>
      </c>
    </row>
    <row r="1156" spans="1:7" x14ac:dyDescent="0.25">
      <c r="A1156">
        <v>48</v>
      </c>
      <c r="B1156" t="s">
        <v>7</v>
      </c>
      <c r="C1156" t="s">
        <v>276</v>
      </c>
      <c r="D1156">
        <v>4</v>
      </c>
      <c r="E1156" t="s">
        <v>13</v>
      </c>
      <c r="F1156" t="s">
        <v>15</v>
      </c>
      <c r="G1156" s="4">
        <v>11015.1747</v>
      </c>
    </row>
    <row r="1157" spans="1:7" x14ac:dyDescent="0.25">
      <c r="A1157">
        <v>36</v>
      </c>
      <c r="B1157" t="s">
        <v>7</v>
      </c>
      <c r="C1157" s="1">
        <v>22135</v>
      </c>
      <c r="D1157">
        <v>3</v>
      </c>
      <c r="E1157" t="s">
        <v>13</v>
      </c>
      <c r="F1157" t="s">
        <v>21</v>
      </c>
      <c r="G1157" s="4">
        <v>7228.2156500000001</v>
      </c>
    </row>
    <row r="1158" spans="1:7" x14ac:dyDescent="0.25">
      <c r="A1158">
        <v>19</v>
      </c>
      <c r="B1158" t="s">
        <v>11</v>
      </c>
      <c r="C1158" t="s">
        <v>441</v>
      </c>
      <c r="D1158">
        <v>0</v>
      </c>
      <c r="E1158" t="s">
        <v>9</v>
      </c>
      <c r="F1158" t="s">
        <v>14</v>
      </c>
      <c r="G1158" s="4">
        <v>39722.746200000001</v>
      </c>
    </row>
    <row r="1159" spans="1:7" x14ac:dyDescent="0.25">
      <c r="A1159">
        <v>23</v>
      </c>
      <c r="B1159" t="s">
        <v>7</v>
      </c>
      <c r="C1159" t="s">
        <v>211</v>
      </c>
      <c r="D1159">
        <v>2</v>
      </c>
      <c r="E1159" t="s">
        <v>13</v>
      </c>
      <c r="F1159" t="s">
        <v>15</v>
      </c>
      <c r="G1159" s="4">
        <v>14426.073850000001</v>
      </c>
    </row>
    <row r="1160" spans="1:7" x14ac:dyDescent="0.25">
      <c r="A1160">
        <v>20</v>
      </c>
      <c r="B1160" t="s">
        <v>7</v>
      </c>
      <c r="C1160" t="s">
        <v>138</v>
      </c>
      <c r="D1160">
        <v>0</v>
      </c>
      <c r="E1160" t="s">
        <v>13</v>
      </c>
      <c r="F1160" t="s">
        <v>21</v>
      </c>
      <c r="G1160" s="4">
        <v>2459.7201</v>
      </c>
    </row>
    <row r="1161" spans="1:7" x14ac:dyDescent="0.25">
      <c r="A1161">
        <v>32</v>
      </c>
      <c r="B1161" t="s">
        <v>7</v>
      </c>
      <c r="C1161" t="s">
        <v>442</v>
      </c>
      <c r="D1161">
        <v>0</v>
      </c>
      <c r="E1161" t="s">
        <v>13</v>
      </c>
      <c r="F1161" t="s">
        <v>10</v>
      </c>
      <c r="G1161" s="4">
        <v>3989.8409999999999</v>
      </c>
    </row>
    <row r="1162" spans="1:7" x14ac:dyDescent="0.25">
      <c r="A1162">
        <v>43</v>
      </c>
      <c r="B1162" t="s">
        <v>7</v>
      </c>
      <c r="C1162" t="s">
        <v>354</v>
      </c>
      <c r="D1162">
        <v>1</v>
      </c>
      <c r="E1162" t="s">
        <v>13</v>
      </c>
      <c r="F1162" t="s">
        <v>15</v>
      </c>
      <c r="G1162" s="4">
        <v>7727.2532000000001</v>
      </c>
    </row>
    <row r="1163" spans="1:7" x14ac:dyDescent="0.25">
      <c r="A1163">
        <v>34</v>
      </c>
      <c r="B1163" t="s">
        <v>11</v>
      </c>
      <c r="C1163" t="s">
        <v>27</v>
      </c>
      <c r="D1163">
        <v>2</v>
      </c>
      <c r="E1163" t="s">
        <v>13</v>
      </c>
      <c r="F1163" t="s">
        <v>14</v>
      </c>
      <c r="G1163" s="4">
        <v>5124.1886999999997</v>
      </c>
    </row>
    <row r="1164" spans="1:7" x14ac:dyDescent="0.25">
      <c r="A1164">
        <v>30</v>
      </c>
      <c r="B1164" t="s">
        <v>11</v>
      </c>
      <c r="C1164" t="s">
        <v>112</v>
      </c>
      <c r="D1164">
        <v>1</v>
      </c>
      <c r="E1164" t="s">
        <v>13</v>
      </c>
      <c r="F1164" t="s">
        <v>14</v>
      </c>
      <c r="G1164" s="4">
        <v>18963.171920000001</v>
      </c>
    </row>
    <row r="1165" spans="1:7" x14ac:dyDescent="0.25">
      <c r="A1165">
        <v>18</v>
      </c>
      <c r="B1165" t="s">
        <v>7</v>
      </c>
      <c r="C1165" s="1">
        <v>28215</v>
      </c>
      <c r="D1165">
        <v>0</v>
      </c>
      <c r="E1165" t="s">
        <v>13</v>
      </c>
      <c r="F1165" t="s">
        <v>21</v>
      </c>
      <c r="G1165" s="4">
        <v>2200.8308499999998</v>
      </c>
    </row>
    <row r="1166" spans="1:7" x14ac:dyDescent="0.25">
      <c r="A1166">
        <v>41</v>
      </c>
      <c r="B1166" t="s">
        <v>7</v>
      </c>
      <c r="C1166" t="s">
        <v>39</v>
      </c>
      <c r="D1166">
        <v>1</v>
      </c>
      <c r="E1166" t="s">
        <v>13</v>
      </c>
      <c r="F1166" t="s">
        <v>15</v>
      </c>
      <c r="G1166" s="4">
        <v>7153.5538999999999</v>
      </c>
    </row>
    <row r="1167" spans="1:7" x14ac:dyDescent="0.25">
      <c r="A1167">
        <v>35</v>
      </c>
      <c r="B1167" t="s">
        <v>7</v>
      </c>
      <c r="C1167" s="1">
        <v>26125</v>
      </c>
      <c r="D1167">
        <v>0</v>
      </c>
      <c r="E1167" t="s">
        <v>13</v>
      </c>
      <c r="F1167" t="s">
        <v>21</v>
      </c>
      <c r="G1167" s="4">
        <v>5227.9887500000004</v>
      </c>
    </row>
    <row r="1168" spans="1:7" x14ac:dyDescent="0.25">
      <c r="A1168">
        <v>57</v>
      </c>
      <c r="B1168" t="s">
        <v>11</v>
      </c>
      <c r="C1168" t="s">
        <v>443</v>
      </c>
      <c r="D1168">
        <v>0</v>
      </c>
      <c r="E1168" t="s">
        <v>13</v>
      </c>
      <c r="F1168" t="s">
        <v>14</v>
      </c>
      <c r="G1168" s="4">
        <v>10982.5013</v>
      </c>
    </row>
    <row r="1169" spans="1:7" x14ac:dyDescent="0.25">
      <c r="A1169">
        <v>29</v>
      </c>
      <c r="B1169" t="s">
        <v>7</v>
      </c>
      <c r="C1169" t="s">
        <v>28</v>
      </c>
      <c r="D1169">
        <v>2</v>
      </c>
      <c r="E1169" t="s">
        <v>13</v>
      </c>
      <c r="F1169" t="s">
        <v>10</v>
      </c>
      <c r="G1169" s="4">
        <v>4529.4769999999999</v>
      </c>
    </row>
    <row r="1170" spans="1:7" x14ac:dyDescent="0.25">
      <c r="A1170">
        <v>32</v>
      </c>
      <c r="B1170" t="s">
        <v>11</v>
      </c>
      <c r="C1170" t="s">
        <v>53</v>
      </c>
      <c r="D1170">
        <v>2</v>
      </c>
      <c r="E1170" t="s">
        <v>13</v>
      </c>
      <c r="F1170" t="s">
        <v>10</v>
      </c>
      <c r="G1170" s="4">
        <v>4670.6400000000003</v>
      </c>
    </row>
    <row r="1171" spans="1:7" x14ac:dyDescent="0.25">
      <c r="A1171">
        <v>37</v>
      </c>
      <c r="B1171" t="s">
        <v>7</v>
      </c>
      <c r="C1171" s="1">
        <v>34105</v>
      </c>
      <c r="D1171">
        <v>1</v>
      </c>
      <c r="E1171" t="s">
        <v>13</v>
      </c>
      <c r="F1171" t="s">
        <v>15</v>
      </c>
      <c r="G1171" s="4">
        <v>6112.3529500000004</v>
      </c>
    </row>
    <row r="1172" spans="1:7" x14ac:dyDescent="0.25">
      <c r="A1172">
        <v>18</v>
      </c>
      <c r="B1172" t="s">
        <v>11</v>
      </c>
      <c r="C1172" t="s">
        <v>59</v>
      </c>
      <c r="D1172">
        <v>1</v>
      </c>
      <c r="E1172" t="s">
        <v>9</v>
      </c>
      <c r="F1172" t="s">
        <v>21</v>
      </c>
      <c r="G1172" s="4">
        <v>17178.682400000002</v>
      </c>
    </row>
    <row r="1173" spans="1:7" x14ac:dyDescent="0.25">
      <c r="A1173">
        <v>43</v>
      </c>
      <c r="B1173" t="s">
        <v>7</v>
      </c>
      <c r="C1173" t="s">
        <v>356</v>
      </c>
      <c r="D1173">
        <v>2</v>
      </c>
      <c r="E1173" t="s">
        <v>9</v>
      </c>
      <c r="F1173" t="s">
        <v>10</v>
      </c>
      <c r="G1173" s="4">
        <v>22478.6</v>
      </c>
    </row>
    <row r="1174" spans="1:7" x14ac:dyDescent="0.25">
      <c r="A1174">
        <v>56</v>
      </c>
      <c r="B1174" t="s">
        <v>7</v>
      </c>
      <c r="C1174" t="s">
        <v>156</v>
      </c>
      <c r="D1174">
        <v>0</v>
      </c>
      <c r="E1174" t="s">
        <v>13</v>
      </c>
      <c r="F1174" t="s">
        <v>14</v>
      </c>
      <c r="G1174" s="4">
        <v>11093.6229</v>
      </c>
    </row>
    <row r="1175" spans="1:7" x14ac:dyDescent="0.25">
      <c r="A1175">
        <v>38</v>
      </c>
      <c r="B1175" t="s">
        <v>11</v>
      </c>
      <c r="C1175" t="s">
        <v>209</v>
      </c>
      <c r="D1175">
        <v>2</v>
      </c>
      <c r="E1175" t="s">
        <v>13</v>
      </c>
      <c r="F1175" t="s">
        <v>15</v>
      </c>
      <c r="G1175" s="4">
        <v>6457.8433999999997</v>
      </c>
    </row>
    <row r="1176" spans="1:7" x14ac:dyDescent="0.25">
      <c r="A1176">
        <v>29</v>
      </c>
      <c r="B1176" t="s">
        <v>11</v>
      </c>
      <c r="C1176" t="s">
        <v>135</v>
      </c>
      <c r="D1176">
        <v>2</v>
      </c>
      <c r="E1176" t="s">
        <v>13</v>
      </c>
      <c r="F1176" t="s">
        <v>15</v>
      </c>
      <c r="G1176" s="4">
        <v>4433.9159</v>
      </c>
    </row>
    <row r="1177" spans="1:7" x14ac:dyDescent="0.25">
      <c r="A1177">
        <v>22</v>
      </c>
      <c r="B1177" t="s">
        <v>7</v>
      </c>
      <c r="C1177" t="s">
        <v>355</v>
      </c>
      <c r="D1177">
        <v>0</v>
      </c>
      <c r="E1177" t="s">
        <v>13</v>
      </c>
      <c r="F1177" t="s">
        <v>10</v>
      </c>
      <c r="G1177" s="4">
        <v>2154.3609999999999</v>
      </c>
    </row>
    <row r="1178" spans="1:7" x14ac:dyDescent="0.25">
      <c r="A1178">
        <v>52</v>
      </c>
      <c r="B1178" t="s">
        <v>7</v>
      </c>
      <c r="C1178" t="s">
        <v>115</v>
      </c>
      <c r="D1178">
        <v>1</v>
      </c>
      <c r="E1178" t="s">
        <v>9</v>
      </c>
      <c r="F1178" t="s">
        <v>15</v>
      </c>
      <c r="G1178" s="4">
        <v>23887.662700000001</v>
      </c>
    </row>
    <row r="1179" spans="1:7" x14ac:dyDescent="0.25">
      <c r="A1179">
        <v>40</v>
      </c>
      <c r="B1179" t="s">
        <v>7</v>
      </c>
      <c r="C1179" t="s">
        <v>71</v>
      </c>
      <c r="D1179">
        <v>1</v>
      </c>
      <c r="E1179" t="s">
        <v>13</v>
      </c>
      <c r="F1179" t="s">
        <v>10</v>
      </c>
      <c r="G1179" s="4">
        <v>6496.8860000000004</v>
      </c>
    </row>
    <row r="1180" spans="1:7" x14ac:dyDescent="0.25">
      <c r="A1180">
        <v>23</v>
      </c>
      <c r="B1180" t="s">
        <v>7</v>
      </c>
      <c r="C1180" s="1">
        <v>34865</v>
      </c>
      <c r="D1180">
        <v>0</v>
      </c>
      <c r="E1180" t="s">
        <v>13</v>
      </c>
      <c r="F1180" t="s">
        <v>21</v>
      </c>
      <c r="G1180" s="4">
        <v>2899.4893499999998</v>
      </c>
    </row>
    <row r="1181" spans="1:7" x14ac:dyDescent="0.25">
      <c r="A1181">
        <v>31</v>
      </c>
      <c r="B1181" t="s">
        <v>11</v>
      </c>
      <c r="C1181" t="s">
        <v>328</v>
      </c>
      <c r="D1181">
        <v>0</v>
      </c>
      <c r="E1181" t="s">
        <v>9</v>
      </c>
      <c r="F1181" t="s">
        <v>14</v>
      </c>
      <c r="G1181" s="4">
        <v>19350.368900000001</v>
      </c>
    </row>
    <row r="1182" spans="1:7" x14ac:dyDescent="0.25">
      <c r="A1182">
        <v>42</v>
      </c>
      <c r="B1182" t="s">
        <v>7</v>
      </c>
      <c r="C1182" s="1">
        <v>41325</v>
      </c>
      <c r="D1182">
        <v>1</v>
      </c>
      <c r="E1182" t="s">
        <v>13</v>
      </c>
      <c r="F1182" t="s">
        <v>21</v>
      </c>
      <c r="G1182" s="4">
        <v>7650.7737500000003</v>
      </c>
    </row>
    <row r="1183" spans="1:7" x14ac:dyDescent="0.25">
      <c r="A1183">
        <v>24</v>
      </c>
      <c r="B1183" t="s">
        <v>7</v>
      </c>
      <c r="C1183" s="1">
        <v>29925</v>
      </c>
      <c r="D1183">
        <v>0</v>
      </c>
      <c r="E1183" t="s">
        <v>13</v>
      </c>
      <c r="F1183" t="s">
        <v>15</v>
      </c>
      <c r="G1183" s="4">
        <v>2850.6837500000001</v>
      </c>
    </row>
    <row r="1184" spans="1:7" x14ac:dyDescent="0.25">
      <c r="A1184">
        <v>25</v>
      </c>
      <c r="B1184" t="s">
        <v>7</v>
      </c>
      <c r="C1184" t="s">
        <v>125</v>
      </c>
      <c r="D1184">
        <v>0</v>
      </c>
      <c r="E1184" t="s">
        <v>13</v>
      </c>
      <c r="F1184" t="s">
        <v>10</v>
      </c>
      <c r="G1184" s="4">
        <v>2632.9920000000002</v>
      </c>
    </row>
    <row r="1185" spans="1:7" x14ac:dyDescent="0.25">
      <c r="A1185">
        <v>48</v>
      </c>
      <c r="B1185" t="s">
        <v>7</v>
      </c>
      <c r="C1185" t="s">
        <v>59</v>
      </c>
      <c r="D1185">
        <v>1</v>
      </c>
      <c r="E1185" t="s">
        <v>13</v>
      </c>
      <c r="F1185" t="s">
        <v>21</v>
      </c>
      <c r="G1185" s="4">
        <v>9447.3824000000004</v>
      </c>
    </row>
    <row r="1186" spans="1:7" x14ac:dyDescent="0.25">
      <c r="A1186">
        <v>23</v>
      </c>
      <c r="B1186" t="s">
        <v>7</v>
      </c>
      <c r="C1186" t="s">
        <v>446</v>
      </c>
      <c r="D1186">
        <v>1</v>
      </c>
      <c r="E1186" t="s">
        <v>9</v>
      </c>
      <c r="F1186" t="s">
        <v>14</v>
      </c>
      <c r="G1186" s="4">
        <v>18328.238099999999</v>
      </c>
    </row>
    <row r="1187" spans="1:7" x14ac:dyDescent="0.25">
      <c r="A1187">
        <v>45</v>
      </c>
      <c r="B1187" t="s">
        <v>11</v>
      </c>
      <c r="C1187" t="s">
        <v>409</v>
      </c>
      <c r="D1187">
        <v>2</v>
      </c>
      <c r="E1187" t="s">
        <v>13</v>
      </c>
      <c r="F1187" t="s">
        <v>21</v>
      </c>
      <c r="G1187" s="4">
        <v>8603.8233999999993</v>
      </c>
    </row>
    <row r="1188" spans="1:7" x14ac:dyDescent="0.25">
      <c r="A1188">
        <v>20</v>
      </c>
      <c r="B1188" t="s">
        <v>11</v>
      </c>
      <c r="C1188" s="1">
        <v>35625</v>
      </c>
      <c r="D1188">
        <v>3</v>
      </c>
      <c r="E1188" t="s">
        <v>9</v>
      </c>
      <c r="F1188" t="s">
        <v>15</v>
      </c>
      <c r="G1188" s="4">
        <v>37465.34375</v>
      </c>
    </row>
    <row r="1189" spans="1:7" x14ac:dyDescent="0.25">
      <c r="A1189">
        <v>62</v>
      </c>
      <c r="B1189" t="s">
        <v>7</v>
      </c>
      <c r="C1189" t="s">
        <v>252</v>
      </c>
      <c r="D1189">
        <v>0</v>
      </c>
      <c r="E1189" t="s">
        <v>13</v>
      </c>
      <c r="F1189" t="s">
        <v>15</v>
      </c>
      <c r="G1189" s="4">
        <v>13844.797200000001</v>
      </c>
    </row>
    <row r="1190" spans="1:7" x14ac:dyDescent="0.25">
      <c r="A1190">
        <v>43</v>
      </c>
      <c r="B1190" t="s">
        <v>7</v>
      </c>
      <c r="C1190" t="s">
        <v>200</v>
      </c>
      <c r="D1190">
        <v>1</v>
      </c>
      <c r="E1190" t="s">
        <v>9</v>
      </c>
      <c r="F1190" t="s">
        <v>21</v>
      </c>
      <c r="G1190" s="4">
        <v>21771.3423</v>
      </c>
    </row>
    <row r="1191" spans="1:7" x14ac:dyDescent="0.25">
      <c r="A1191">
        <v>23</v>
      </c>
      <c r="B1191" t="s">
        <v>7</v>
      </c>
      <c r="C1191">
        <v>28</v>
      </c>
      <c r="D1191">
        <v>0</v>
      </c>
      <c r="E1191" t="s">
        <v>13</v>
      </c>
      <c r="F1191" t="s">
        <v>10</v>
      </c>
      <c r="G1191" s="4">
        <v>13126.677449999999</v>
      </c>
    </row>
    <row r="1192" spans="1:7" x14ac:dyDescent="0.25">
      <c r="A1192">
        <v>31</v>
      </c>
      <c r="B1192" t="s">
        <v>7</v>
      </c>
      <c r="C1192" s="1">
        <v>32775</v>
      </c>
      <c r="D1192">
        <v>2</v>
      </c>
      <c r="E1192" t="s">
        <v>13</v>
      </c>
      <c r="F1192" t="s">
        <v>15</v>
      </c>
      <c r="G1192" s="4">
        <v>5327.4002499999997</v>
      </c>
    </row>
    <row r="1193" spans="1:7" x14ac:dyDescent="0.25">
      <c r="A1193">
        <v>41</v>
      </c>
      <c r="B1193" t="s">
        <v>7</v>
      </c>
      <c r="C1193" s="1">
        <v>21755</v>
      </c>
      <c r="D1193">
        <v>1</v>
      </c>
      <c r="E1193" t="s">
        <v>13</v>
      </c>
      <c r="F1193" t="s">
        <v>21</v>
      </c>
      <c r="G1193" s="4">
        <v>13725.47184</v>
      </c>
    </row>
    <row r="1194" spans="1:7" x14ac:dyDescent="0.25">
      <c r="A1194">
        <v>58</v>
      </c>
      <c r="B1194" t="s">
        <v>7</v>
      </c>
      <c r="C1194" s="1">
        <v>32395</v>
      </c>
      <c r="D1194">
        <v>1</v>
      </c>
      <c r="E1194" t="s">
        <v>13</v>
      </c>
      <c r="F1194" t="s">
        <v>21</v>
      </c>
      <c r="G1194" s="4">
        <v>13019.161050000001</v>
      </c>
    </row>
    <row r="1195" spans="1:7" x14ac:dyDescent="0.25">
      <c r="A1195">
        <v>48</v>
      </c>
      <c r="B1195" t="s">
        <v>7</v>
      </c>
      <c r="C1195" s="1">
        <v>36575</v>
      </c>
      <c r="D1195">
        <v>0</v>
      </c>
      <c r="E1195" t="s">
        <v>13</v>
      </c>
      <c r="F1195" t="s">
        <v>15</v>
      </c>
      <c r="G1195" s="4">
        <v>8671.1912499999999</v>
      </c>
    </row>
    <row r="1196" spans="1:7" x14ac:dyDescent="0.25">
      <c r="A1196">
        <v>31</v>
      </c>
      <c r="B1196" t="s">
        <v>7</v>
      </c>
      <c r="C1196" s="1">
        <v>21755</v>
      </c>
      <c r="D1196">
        <v>0</v>
      </c>
      <c r="E1196" t="s">
        <v>13</v>
      </c>
      <c r="F1196" t="s">
        <v>15</v>
      </c>
      <c r="G1196" s="4">
        <v>4134.0824499999999</v>
      </c>
    </row>
    <row r="1197" spans="1:7" x14ac:dyDescent="0.25">
      <c r="A1197">
        <v>19</v>
      </c>
      <c r="B1197" t="s">
        <v>7</v>
      </c>
      <c r="C1197" t="s">
        <v>276</v>
      </c>
      <c r="D1197">
        <v>3</v>
      </c>
      <c r="E1197" t="s">
        <v>13</v>
      </c>
      <c r="F1197" t="s">
        <v>15</v>
      </c>
      <c r="G1197" s="4">
        <v>18838.703659999999</v>
      </c>
    </row>
    <row r="1198" spans="1:7" x14ac:dyDescent="0.25">
      <c r="A1198">
        <v>19</v>
      </c>
      <c r="B1198" t="s">
        <v>7</v>
      </c>
      <c r="C1198" t="s">
        <v>163</v>
      </c>
      <c r="D1198">
        <v>0</v>
      </c>
      <c r="E1198" t="s">
        <v>9</v>
      </c>
      <c r="F1198" t="s">
        <v>15</v>
      </c>
      <c r="G1198" s="4">
        <v>33307.550799999997</v>
      </c>
    </row>
    <row r="1199" spans="1:7" x14ac:dyDescent="0.25">
      <c r="A1199">
        <v>41</v>
      </c>
      <c r="B1199" t="s">
        <v>11</v>
      </c>
      <c r="C1199" t="s">
        <v>447</v>
      </c>
      <c r="D1199">
        <v>0</v>
      </c>
      <c r="E1199" t="s">
        <v>13</v>
      </c>
      <c r="F1199" t="s">
        <v>14</v>
      </c>
      <c r="G1199" s="4">
        <v>5699.8374999999996</v>
      </c>
    </row>
    <row r="1200" spans="1:7" x14ac:dyDescent="0.25">
      <c r="A1200">
        <v>40</v>
      </c>
      <c r="B1200" t="s">
        <v>11</v>
      </c>
      <c r="C1200" s="1">
        <v>29355</v>
      </c>
      <c r="D1200">
        <v>1</v>
      </c>
      <c r="E1200" t="s">
        <v>13</v>
      </c>
      <c r="F1200" t="s">
        <v>15</v>
      </c>
      <c r="G1200" s="4">
        <v>6393.6034499999996</v>
      </c>
    </row>
    <row r="1201" spans="1:7" x14ac:dyDescent="0.25">
      <c r="A1201">
        <v>31</v>
      </c>
      <c r="B1201" t="s">
        <v>7</v>
      </c>
      <c r="C1201" t="s">
        <v>288</v>
      </c>
      <c r="D1201">
        <v>2</v>
      </c>
      <c r="E1201" t="s">
        <v>13</v>
      </c>
      <c r="F1201" t="s">
        <v>10</v>
      </c>
      <c r="G1201" s="4">
        <v>4934.7049999999999</v>
      </c>
    </row>
    <row r="1202" spans="1:7" x14ac:dyDescent="0.25">
      <c r="A1202">
        <v>37</v>
      </c>
      <c r="B1202" t="s">
        <v>11</v>
      </c>
      <c r="C1202" t="s">
        <v>172</v>
      </c>
      <c r="D1202">
        <v>2</v>
      </c>
      <c r="E1202" t="s">
        <v>13</v>
      </c>
      <c r="F1202" t="s">
        <v>15</v>
      </c>
      <c r="G1202" s="4">
        <v>6198.7518</v>
      </c>
    </row>
    <row r="1203" spans="1:7" x14ac:dyDescent="0.25">
      <c r="A1203">
        <v>46</v>
      </c>
      <c r="B1203" t="s">
        <v>11</v>
      </c>
      <c r="C1203" s="1">
        <v>40375</v>
      </c>
      <c r="D1203">
        <v>2</v>
      </c>
      <c r="E1203" t="s">
        <v>13</v>
      </c>
      <c r="F1203" t="s">
        <v>15</v>
      </c>
      <c r="G1203" s="4">
        <v>8733.2292500000003</v>
      </c>
    </row>
    <row r="1204" spans="1:7" x14ac:dyDescent="0.25">
      <c r="A1204">
        <v>22</v>
      </c>
      <c r="B1204" t="s">
        <v>11</v>
      </c>
      <c r="C1204" t="s">
        <v>135</v>
      </c>
      <c r="D1204">
        <v>0</v>
      </c>
      <c r="E1204" t="s">
        <v>13</v>
      </c>
      <c r="F1204" t="s">
        <v>15</v>
      </c>
      <c r="G1204" s="4">
        <v>2055.3249000000001</v>
      </c>
    </row>
    <row r="1205" spans="1:7" x14ac:dyDescent="0.25">
      <c r="A1205">
        <v>51</v>
      </c>
      <c r="B1205" t="s">
        <v>11</v>
      </c>
      <c r="C1205" t="s">
        <v>207</v>
      </c>
      <c r="D1205">
        <v>1</v>
      </c>
      <c r="E1205" t="s">
        <v>13</v>
      </c>
      <c r="F1205" t="s">
        <v>21</v>
      </c>
      <c r="G1205" s="4">
        <v>9964.06</v>
      </c>
    </row>
    <row r="1206" spans="1:7" x14ac:dyDescent="0.25">
      <c r="A1206">
        <v>18</v>
      </c>
      <c r="B1206" t="s">
        <v>7</v>
      </c>
      <c r="C1206" t="s">
        <v>449</v>
      </c>
      <c r="D1206">
        <v>3</v>
      </c>
      <c r="E1206" t="s">
        <v>9</v>
      </c>
      <c r="F1206" t="s">
        <v>14</v>
      </c>
      <c r="G1206" s="4">
        <v>18223.4512</v>
      </c>
    </row>
    <row r="1207" spans="1:7" x14ac:dyDescent="0.25">
      <c r="A1207">
        <v>35</v>
      </c>
      <c r="B1207" t="s">
        <v>11</v>
      </c>
      <c r="C1207" t="s">
        <v>450</v>
      </c>
      <c r="D1207">
        <v>1</v>
      </c>
      <c r="E1207" t="s">
        <v>13</v>
      </c>
      <c r="F1207" t="s">
        <v>15</v>
      </c>
      <c r="G1207" s="4">
        <v>5116.5003999999999</v>
      </c>
    </row>
    <row r="1208" spans="1:7" x14ac:dyDescent="0.25">
      <c r="A1208">
        <v>59</v>
      </c>
      <c r="B1208" t="s">
        <v>7</v>
      </c>
      <c r="C1208" t="s">
        <v>77</v>
      </c>
      <c r="D1208">
        <v>2</v>
      </c>
      <c r="E1208" t="s">
        <v>13</v>
      </c>
      <c r="F1208" t="s">
        <v>10</v>
      </c>
      <c r="G1208" s="4">
        <v>36910.608030000003</v>
      </c>
    </row>
    <row r="1209" spans="1:7" x14ac:dyDescent="0.25">
      <c r="A1209">
        <v>36</v>
      </c>
      <c r="B1209" t="s">
        <v>11</v>
      </c>
      <c r="C1209" t="s">
        <v>187</v>
      </c>
      <c r="D1209">
        <v>2</v>
      </c>
      <c r="E1209" t="s">
        <v>9</v>
      </c>
      <c r="F1209" t="s">
        <v>10</v>
      </c>
      <c r="G1209" s="4">
        <v>38415.474000000002</v>
      </c>
    </row>
    <row r="1210" spans="1:7" x14ac:dyDescent="0.25">
      <c r="A1210">
        <v>37</v>
      </c>
      <c r="B1210" t="s">
        <v>7</v>
      </c>
      <c r="C1210" s="1">
        <v>25555</v>
      </c>
      <c r="D1210">
        <v>1</v>
      </c>
      <c r="E1210" t="s">
        <v>9</v>
      </c>
      <c r="F1210" t="s">
        <v>21</v>
      </c>
      <c r="G1210" s="4">
        <v>20296.863450000001</v>
      </c>
    </row>
    <row r="1211" spans="1:7" x14ac:dyDescent="0.25">
      <c r="A1211">
        <v>59</v>
      </c>
      <c r="B1211" t="s">
        <v>11</v>
      </c>
      <c r="C1211" t="s">
        <v>99</v>
      </c>
      <c r="D1211">
        <v>1</v>
      </c>
      <c r="E1211" t="s">
        <v>13</v>
      </c>
      <c r="F1211" t="s">
        <v>10</v>
      </c>
      <c r="G1211" s="4">
        <v>12347.172</v>
      </c>
    </row>
    <row r="1212" spans="1:7" x14ac:dyDescent="0.25">
      <c r="A1212">
        <v>36</v>
      </c>
      <c r="B1212" t="s">
        <v>11</v>
      </c>
      <c r="C1212" s="1">
        <v>30875</v>
      </c>
      <c r="D1212">
        <v>1</v>
      </c>
      <c r="E1212" t="s">
        <v>13</v>
      </c>
      <c r="F1212" t="s">
        <v>15</v>
      </c>
      <c r="G1212" s="4">
        <v>5373.3642499999996</v>
      </c>
    </row>
    <row r="1213" spans="1:7" x14ac:dyDescent="0.25">
      <c r="A1213">
        <v>39</v>
      </c>
      <c r="B1213" t="s">
        <v>11</v>
      </c>
      <c r="C1213" t="s">
        <v>33</v>
      </c>
      <c r="D1213">
        <v>2</v>
      </c>
      <c r="E1213" t="s">
        <v>13</v>
      </c>
      <c r="F1213" t="s">
        <v>14</v>
      </c>
      <c r="G1213" s="4">
        <v>23563.016179999999</v>
      </c>
    </row>
    <row r="1214" spans="1:7" x14ac:dyDescent="0.25">
      <c r="A1214">
        <v>18</v>
      </c>
      <c r="B1214" t="s">
        <v>11</v>
      </c>
      <c r="C1214" t="s">
        <v>272</v>
      </c>
      <c r="D1214">
        <v>0</v>
      </c>
      <c r="E1214" t="s">
        <v>13</v>
      </c>
      <c r="F1214" t="s">
        <v>21</v>
      </c>
      <c r="G1214" s="4">
        <v>1702.4553000000001</v>
      </c>
    </row>
    <row r="1215" spans="1:7" x14ac:dyDescent="0.25">
      <c r="A1215">
        <v>52</v>
      </c>
      <c r="B1215" t="s">
        <v>7</v>
      </c>
      <c r="C1215" t="s">
        <v>451</v>
      </c>
      <c r="D1215">
        <v>2</v>
      </c>
      <c r="E1215" t="s">
        <v>13</v>
      </c>
      <c r="F1215" t="s">
        <v>10</v>
      </c>
      <c r="G1215" s="4">
        <v>10806.839</v>
      </c>
    </row>
    <row r="1216" spans="1:7" x14ac:dyDescent="0.25">
      <c r="A1216">
        <v>27</v>
      </c>
      <c r="B1216" t="s">
        <v>7</v>
      </c>
      <c r="C1216" s="1">
        <v>31255</v>
      </c>
      <c r="D1216">
        <v>1</v>
      </c>
      <c r="E1216" t="s">
        <v>13</v>
      </c>
      <c r="F1216" t="s">
        <v>15</v>
      </c>
      <c r="G1216" s="4">
        <v>3956.0714499999999</v>
      </c>
    </row>
    <row r="1217" spans="1:7" x14ac:dyDescent="0.25">
      <c r="A1217">
        <v>18</v>
      </c>
      <c r="B1217" t="s">
        <v>11</v>
      </c>
      <c r="C1217" t="s">
        <v>452</v>
      </c>
      <c r="D1217">
        <v>0</v>
      </c>
      <c r="E1217" t="s">
        <v>13</v>
      </c>
      <c r="F1217" t="s">
        <v>21</v>
      </c>
      <c r="G1217" s="4">
        <v>12890.057650000001</v>
      </c>
    </row>
    <row r="1218" spans="1:7" x14ac:dyDescent="0.25">
      <c r="A1218">
        <v>40</v>
      </c>
      <c r="B1218" t="s">
        <v>11</v>
      </c>
      <c r="C1218" t="s">
        <v>273</v>
      </c>
      <c r="D1218">
        <v>0</v>
      </c>
      <c r="E1218" t="s">
        <v>13</v>
      </c>
      <c r="F1218" t="s">
        <v>14</v>
      </c>
      <c r="G1218" s="4">
        <v>5415.6611999999996</v>
      </c>
    </row>
    <row r="1219" spans="1:7" x14ac:dyDescent="0.25">
      <c r="A1219">
        <v>29</v>
      </c>
      <c r="B1219" t="s">
        <v>11</v>
      </c>
      <c r="C1219" t="s">
        <v>299</v>
      </c>
      <c r="D1219">
        <v>2</v>
      </c>
      <c r="E1219" t="s">
        <v>13</v>
      </c>
      <c r="F1219" t="s">
        <v>14</v>
      </c>
      <c r="G1219" s="4">
        <v>4058.1161000000002</v>
      </c>
    </row>
    <row r="1220" spans="1:7" x14ac:dyDescent="0.25">
      <c r="A1220">
        <v>46</v>
      </c>
      <c r="B1220" t="s">
        <v>7</v>
      </c>
      <c r="C1220" t="s">
        <v>422</v>
      </c>
      <c r="D1220">
        <v>1</v>
      </c>
      <c r="E1220" t="s">
        <v>9</v>
      </c>
      <c r="F1220" t="s">
        <v>10</v>
      </c>
      <c r="G1220" s="4">
        <v>41661.601999999999</v>
      </c>
    </row>
    <row r="1221" spans="1:7" x14ac:dyDescent="0.25">
      <c r="A1221">
        <v>38</v>
      </c>
      <c r="B1221" t="s">
        <v>7</v>
      </c>
      <c r="C1221" t="s">
        <v>227</v>
      </c>
      <c r="D1221">
        <v>3</v>
      </c>
      <c r="E1221" t="s">
        <v>13</v>
      </c>
      <c r="F1221" t="s">
        <v>15</v>
      </c>
      <c r="G1221" s="4">
        <v>7537.1638999999996</v>
      </c>
    </row>
    <row r="1222" spans="1:7" x14ac:dyDescent="0.25">
      <c r="A1222">
        <v>30</v>
      </c>
      <c r="B1222" t="s">
        <v>7</v>
      </c>
      <c r="C1222" s="1">
        <v>21945</v>
      </c>
      <c r="D1222">
        <v>1</v>
      </c>
      <c r="E1222" t="s">
        <v>13</v>
      </c>
      <c r="F1222" t="s">
        <v>21</v>
      </c>
      <c r="G1222" s="4">
        <v>4718.2035500000002</v>
      </c>
    </row>
    <row r="1223" spans="1:7" x14ac:dyDescent="0.25">
      <c r="A1223">
        <v>40</v>
      </c>
      <c r="B1223" t="s">
        <v>11</v>
      </c>
      <c r="C1223" t="s">
        <v>453</v>
      </c>
      <c r="D1223">
        <v>2</v>
      </c>
      <c r="E1223" t="s">
        <v>13</v>
      </c>
      <c r="F1223" t="s">
        <v>14</v>
      </c>
      <c r="G1223" s="4">
        <v>6593.5083000000004</v>
      </c>
    </row>
    <row r="1224" spans="1:7" x14ac:dyDescent="0.25">
      <c r="A1224">
        <v>50</v>
      </c>
      <c r="B1224" t="s">
        <v>11</v>
      </c>
      <c r="C1224" t="s">
        <v>111</v>
      </c>
      <c r="D1224">
        <v>0</v>
      </c>
      <c r="E1224" t="s">
        <v>13</v>
      </c>
      <c r="F1224" t="s">
        <v>14</v>
      </c>
      <c r="G1224" s="4">
        <v>8442.6669999999995</v>
      </c>
    </row>
    <row r="1225" spans="1:7" x14ac:dyDescent="0.25">
      <c r="A1225">
        <v>20</v>
      </c>
      <c r="B1225" t="s">
        <v>7</v>
      </c>
      <c r="C1225" t="s">
        <v>117</v>
      </c>
      <c r="D1225">
        <v>0</v>
      </c>
      <c r="E1225" t="s">
        <v>9</v>
      </c>
      <c r="F1225" t="s">
        <v>14</v>
      </c>
      <c r="G1225" s="4">
        <v>26125.674770000001</v>
      </c>
    </row>
    <row r="1226" spans="1:7" x14ac:dyDescent="0.25">
      <c r="A1226">
        <v>41</v>
      </c>
      <c r="B1226" t="s">
        <v>11</v>
      </c>
      <c r="C1226" t="s">
        <v>454</v>
      </c>
      <c r="D1226">
        <v>1</v>
      </c>
      <c r="E1226" t="s">
        <v>13</v>
      </c>
      <c r="F1226" t="s">
        <v>21</v>
      </c>
      <c r="G1226" s="4">
        <v>6858.4795999999997</v>
      </c>
    </row>
    <row r="1227" spans="1:7" x14ac:dyDescent="0.25">
      <c r="A1227">
        <v>33</v>
      </c>
      <c r="B1227" t="s">
        <v>7</v>
      </c>
      <c r="C1227" t="s">
        <v>26</v>
      </c>
      <c r="D1227">
        <v>1</v>
      </c>
      <c r="E1227" t="s">
        <v>13</v>
      </c>
      <c r="F1227" t="s">
        <v>14</v>
      </c>
      <c r="G1227" s="4">
        <v>4795.6567999999997</v>
      </c>
    </row>
    <row r="1228" spans="1:7" x14ac:dyDescent="0.25">
      <c r="A1228">
        <v>38</v>
      </c>
      <c r="B1228" t="s">
        <v>11</v>
      </c>
      <c r="C1228" s="1">
        <v>16815</v>
      </c>
      <c r="D1228">
        <v>2</v>
      </c>
      <c r="E1228" t="s">
        <v>13</v>
      </c>
      <c r="F1228" t="s">
        <v>21</v>
      </c>
      <c r="G1228" s="4">
        <v>6640.5448500000002</v>
      </c>
    </row>
    <row r="1229" spans="1:7" x14ac:dyDescent="0.25">
      <c r="A1229">
        <v>42</v>
      </c>
      <c r="B1229" t="s">
        <v>11</v>
      </c>
      <c r="C1229" t="s">
        <v>399</v>
      </c>
      <c r="D1229">
        <v>2</v>
      </c>
      <c r="E1229" t="s">
        <v>13</v>
      </c>
      <c r="F1229" t="s">
        <v>14</v>
      </c>
      <c r="G1229" s="4">
        <v>7162.0122000000001</v>
      </c>
    </row>
    <row r="1230" spans="1:7" x14ac:dyDescent="0.25">
      <c r="A1230">
        <v>56</v>
      </c>
      <c r="B1230" t="s">
        <v>11</v>
      </c>
      <c r="C1230" t="s">
        <v>55</v>
      </c>
      <c r="D1230">
        <v>0</v>
      </c>
      <c r="E1230" t="s">
        <v>13</v>
      </c>
      <c r="F1230" t="s">
        <v>14</v>
      </c>
      <c r="G1230" s="4">
        <v>10594.225700000001</v>
      </c>
    </row>
    <row r="1231" spans="1:7" x14ac:dyDescent="0.25">
      <c r="A1231">
        <v>58</v>
      </c>
      <c r="B1231" t="s">
        <v>11</v>
      </c>
      <c r="C1231" s="1">
        <v>30305</v>
      </c>
      <c r="D1231">
        <v>0</v>
      </c>
      <c r="E1231" t="s">
        <v>13</v>
      </c>
      <c r="F1231" t="s">
        <v>21</v>
      </c>
      <c r="G1231" s="4">
        <v>11938.255950000001</v>
      </c>
    </row>
    <row r="1232" spans="1:7" x14ac:dyDescent="0.25">
      <c r="A1232">
        <v>52</v>
      </c>
      <c r="B1232" t="s">
        <v>11</v>
      </c>
      <c r="C1232" s="1">
        <v>34485</v>
      </c>
      <c r="D1232">
        <v>3</v>
      </c>
      <c r="E1232" t="s">
        <v>9</v>
      </c>
      <c r="F1232" t="s">
        <v>15</v>
      </c>
      <c r="G1232" s="4">
        <v>60021.398970000002</v>
      </c>
    </row>
    <row r="1233" spans="1:7" x14ac:dyDescent="0.25">
      <c r="A1233">
        <v>20</v>
      </c>
      <c r="B1233" t="s">
        <v>7</v>
      </c>
      <c r="C1233" t="s">
        <v>455</v>
      </c>
      <c r="D1233">
        <v>0</v>
      </c>
      <c r="E1233" t="s">
        <v>9</v>
      </c>
      <c r="F1233" t="s">
        <v>10</v>
      </c>
      <c r="G1233" s="4">
        <v>20167.336029999999</v>
      </c>
    </row>
    <row r="1234" spans="1:7" x14ac:dyDescent="0.25">
      <c r="A1234">
        <v>54</v>
      </c>
      <c r="B1234" t="s">
        <v>7</v>
      </c>
      <c r="C1234" s="1">
        <v>24605</v>
      </c>
      <c r="D1234">
        <v>3</v>
      </c>
      <c r="E1234" t="s">
        <v>13</v>
      </c>
      <c r="F1234" t="s">
        <v>15</v>
      </c>
      <c r="G1234" s="4">
        <v>12479.70895</v>
      </c>
    </row>
    <row r="1235" spans="1:7" x14ac:dyDescent="0.25">
      <c r="A1235">
        <v>58</v>
      </c>
      <c r="B1235" t="s">
        <v>11</v>
      </c>
      <c r="C1235" t="s">
        <v>456</v>
      </c>
      <c r="D1235">
        <v>0</v>
      </c>
      <c r="E1235" t="s">
        <v>13</v>
      </c>
      <c r="F1235" t="s">
        <v>10</v>
      </c>
      <c r="G1235" s="4">
        <v>11345.519</v>
      </c>
    </row>
    <row r="1236" spans="1:7" x14ac:dyDescent="0.25">
      <c r="A1236">
        <v>45</v>
      </c>
      <c r="B1236" t="s">
        <v>7</v>
      </c>
      <c r="C1236" t="s">
        <v>118</v>
      </c>
      <c r="D1236">
        <v>2</v>
      </c>
      <c r="E1236" t="s">
        <v>13</v>
      </c>
      <c r="F1236" t="s">
        <v>14</v>
      </c>
      <c r="G1236" s="4">
        <v>8515.7587000000003</v>
      </c>
    </row>
    <row r="1237" spans="1:7" x14ac:dyDescent="0.25">
      <c r="A1237">
        <v>26</v>
      </c>
      <c r="B1237" t="s">
        <v>11</v>
      </c>
      <c r="C1237" s="1">
        <v>31065</v>
      </c>
      <c r="D1237">
        <v>0</v>
      </c>
      <c r="E1237" t="s">
        <v>13</v>
      </c>
      <c r="F1237" t="s">
        <v>15</v>
      </c>
      <c r="G1237" s="4">
        <v>2699.56835</v>
      </c>
    </row>
    <row r="1238" spans="1:7" x14ac:dyDescent="0.25">
      <c r="A1238">
        <v>63</v>
      </c>
      <c r="B1238" t="s">
        <v>7</v>
      </c>
      <c r="C1238" t="s">
        <v>426</v>
      </c>
      <c r="D1238">
        <v>0</v>
      </c>
      <c r="E1238" t="s">
        <v>13</v>
      </c>
      <c r="F1238" t="s">
        <v>21</v>
      </c>
      <c r="G1238" s="4">
        <v>14449.8544</v>
      </c>
    </row>
    <row r="1239" spans="1:7" x14ac:dyDescent="0.25">
      <c r="A1239">
        <v>58</v>
      </c>
      <c r="B1239" t="s">
        <v>7</v>
      </c>
      <c r="C1239" s="1">
        <v>28215</v>
      </c>
      <c r="D1239">
        <v>0</v>
      </c>
      <c r="E1239" t="s">
        <v>13</v>
      </c>
      <c r="F1239" t="s">
        <v>15</v>
      </c>
      <c r="G1239" s="4">
        <v>12224.350850000001</v>
      </c>
    </row>
    <row r="1240" spans="1:7" x14ac:dyDescent="0.25">
      <c r="A1240">
        <v>37</v>
      </c>
      <c r="B1240" t="s">
        <v>11</v>
      </c>
      <c r="C1240" s="1">
        <v>22705</v>
      </c>
      <c r="D1240">
        <v>3</v>
      </c>
      <c r="E1240" t="s">
        <v>13</v>
      </c>
      <c r="F1240" t="s">
        <v>21</v>
      </c>
      <c r="G1240" s="4">
        <v>6985.50695</v>
      </c>
    </row>
    <row r="1241" spans="1:7" x14ac:dyDescent="0.25">
      <c r="A1241">
        <v>25</v>
      </c>
      <c r="B1241" t="s">
        <v>7</v>
      </c>
      <c r="C1241" t="s">
        <v>27</v>
      </c>
      <c r="D1241">
        <v>1</v>
      </c>
      <c r="E1241" t="s">
        <v>13</v>
      </c>
      <c r="F1241" t="s">
        <v>14</v>
      </c>
      <c r="G1241" s="4">
        <v>3238.4357</v>
      </c>
    </row>
    <row r="1242" spans="1:7" x14ac:dyDescent="0.25">
      <c r="A1242">
        <v>52</v>
      </c>
      <c r="B1242" t="s">
        <v>11</v>
      </c>
      <c r="C1242" t="s">
        <v>361</v>
      </c>
      <c r="D1242">
        <v>2</v>
      </c>
      <c r="E1242" t="s">
        <v>9</v>
      </c>
      <c r="F1242" t="s">
        <v>14</v>
      </c>
      <c r="G1242" s="4">
        <v>47269.853999999999</v>
      </c>
    </row>
    <row r="1243" spans="1:7" x14ac:dyDescent="0.25">
      <c r="A1243">
        <v>64</v>
      </c>
      <c r="B1243" t="s">
        <v>11</v>
      </c>
      <c r="C1243" t="s">
        <v>457</v>
      </c>
      <c r="D1243">
        <v>2</v>
      </c>
      <c r="E1243" t="s">
        <v>9</v>
      </c>
      <c r="F1243" t="s">
        <v>14</v>
      </c>
      <c r="G1243" s="4">
        <v>49577.662400000001</v>
      </c>
    </row>
    <row r="1244" spans="1:7" x14ac:dyDescent="0.25">
      <c r="A1244">
        <v>22</v>
      </c>
      <c r="B1244" t="s">
        <v>7</v>
      </c>
      <c r="C1244" t="s">
        <v>458</v>
      </c>
      <c r="D1244">
        <v>3</v>
      </c>
      <c r="E1244" t="s">
        <v>13</v>
      </c>
      <c r="F1244" t="s">
        <v>15</v>
      </c>
      <c r="G1244" s="4">
        <v>4296.2712000000001</v>
      </c>
    </row>
    <row r="1245" spans="1:7" x14ac:dyDescent="0.25">
      <c r="A1245">
        <v>28</v>
      </c>
      <c r="B1245" t="s">
        <v>7</v>
      </c>
      <c r="C1245" t="s">
        <v>248</v>
      </c>
      <c r="D1245">
        <v>0</v>
      </c>
      <c r="E1245" t="s">
        <v>13</v>
      </c>
      <c r="F1245" t="s">
        <v>14</v>
      </c>
      <c r="G1245" s="4">
        <v>3171.6149</v>
      </c>
    </row>
    <row r="1246" spans="1:7" x14ac:dyDescent="0.25">
      <c r="A1246">
        <v>18</v>
      </c>
      <c r="B1246" t="s">
        <v>11</v>
      </c>
      <c r="C1246" t="s">
        <v>196</v>
      </c>
      <c r="D1246">
        <v>0</v>
      </c>
      <c r="E1246" t="s">
        <v>13</v>
      </c>
      <c r="F1246" t="s">
        <v>14</v>
      </c>
      <c r="G1246" s="4">
        <v>1135.9407000000001</v>
      </c>
    </row>
    <row r="1247" spans="1:7" x14ac:dyDescent="0.25">
      <c r="A1247">
        <v>28</v>
      </c>
      <c r="B1247" t="s">
        <v>11</v>
      </c>
      <c r="C1247" t="s">
        <v>179</v>
      </c>
      <c r="D1247">
        <v>5</v>
      </c>
      <c r="E1247" t="s">
        <v>13</v>
      </c>
      <c r="F1247" t="s">
        <v>10</v>
      </c>
      <c r="G1247" s="4">
        <v>5615.3689999999997</v>
      </c>
    </row>
    <row r="1248" spans="1:7" x14ac:dyDescent="0.25">
      <c r="A1248">
        <v>45</v>
      </c>
      <c r="B1248" t="s">
        <v>7</v>
      </c>
      <c r="C1248" t="s">
        <v>275</v>
      </c>
      <c r="D1248">
        <v>3</v>
      </c>
      <c r="E1248" t="s">
        <v>13</v>
      </c>
      <c r="F1248" t="s">
        <v>10</v>
      </c>
      <c r="G1248" s="4">
        <v>9101.7980000000007</v>
      </c>
    </row>
    <row r="1249" spans="1:7" x14ac:dyDescent="0.25">
      <c r="A1249">
        <v>33</v>
      </c>
      <c r="B1249" t="s">
        <v>11</v>
      </c>
      <c r="C1249" t="s">
        <v>459</v>
      </c>
      <c r="D1249">
        <v>4</v>
      </c>
      <c r="E1249" t="s">
        <v>13</v>
      </c>
      <c r="F1249" t="s">
        <v>10</v>
      </c>
      <c r="G1249" s="4">
        <v>6059.1729999999998</v>
      </c>
    </row>
    <row r="1250" spans="1:7" x14ac:dyDescent="0.25">
      <c r="A1250">
        <v>18</v>
      </c>
      <c r="B1250" t="s">
        <v>7</v>
      </c>
      <c r="C1250" t="s">
        <v>26</v>
      </c>
      <c r="D1250">
        <v>0</v>
      </c>
      <c r="E1250" t="s">
        <v>13</v>
      </c>
      <c r="F1250" t="s">
        <v>14</v>
      </c>
      <c r="G1250" s="4">
        <v>1633.9618</v>
      </c>
    </row>
    <row r="1251" spans="1:7" x14ac:dyDescent="0.25">
      <c r="A1251">
        <v>32</v>
      </c>
      <c r="B1251" t="s">
        <v>11</v>
      </c>
      <c r="C1251" t="s">
        <v>54</v>
      </c>
      <c r="D1251">
        <v>1</v>
      </c>
      <c r="E1251" t="s">
        <v>9</v>
      </c>
      <c r="F1251" t="s">
        <v>21</v>
      </c>
      <c r="G1251" s="4">
        <v>37607.527699999999</v>
      </c>
    </row>
    <row r="1252" spans="1:7" x14ac:dyDescent="0.25">
      <c r="A1252">
        <v>24</v>
      </c>
      <c r="B1252" t="s">
        <v>11</v>
      </c>
      <c r="C1252" t="s">
        <v>20</v>
      </c>
      <c r="D1252">
        <v>0</v>
      </c>
      <c r="E1252" t="s">
        <v>9</v>
      </c>
      <c r="F1252" t="s">
        <v>21</v>
      </c>
      <c r="G1252" s="4">
        <v>18648.421699999999</v>
      </c>
    </row>
    <row r="1253" spans="1:7" x14ac:dyDescent="0.25">
      <c r="A1253">
        <v>19</v>
      </c>
      <c r="B1253" t="s">
        <v>11</v>
      </c>
      <c r="C1253" t="s">
        <v>174</v>
      </c>
      <c r="D1253">
        <v>0</v>
      </c>
      <c r="E1253" t="s">
        <v>13</v>
      </c>
      <c r="F1253" t="s">
        <v>10</v>
      </c>
      <c r="G1253" s="4">
        <v>1241.5650000000001</v>
      </c>
    </row>
    <row r="1254" spans="1:7" x14ac:dyDescent="0.25">
      <c r="A1254">
        <v>20</v>
      </c>
      <c r="B1254" t="s">
        <v>11</v>
      </c>
      <c r="C1254" t="s">
        <v>460</v>
      </c>
      <c r="D1254">
        <v>0</v>
      </c>
      <c r="E1254" t="s">
        <v>9</v>
      </c>
      <c r="F1254" t="s">
        <v>10</v>
      </c>
      <c r="G1254" s="4">
        <v>16232.847</v>
      </c>
    </row>
    <row r="1255" spans="1:7" x14ac:dyDescent="0.25">
      <c r="A1255">
        <v>40</v>
      </c>
      <c r="B1255" t="s">
        <v>7</v>
      </c>
      <c r="C1255" t="s">
        <v>321</v>
      </c>
      <c r="D1255">
        <v>4</v>
      </c>
      <c r="E1255" t="s">
        <v>13</v>
      </c>
      <c r="F1255" t="s">
        <v>10</v>
      </c>
      <c r="G1255" s="4">
        <v>15828.82173</v>
      </c>
    </row>
    <row r="1256" spans="1:7" x14ac:dyDescent="0.25">
      <c r="A1256">
        <v>34</v>
      </c>
      <c r="B1256" t="s">
        <v>7</v>
      </c>
      <c r="C1256" t="s">
        <v>35</v>
      </c>
      <c r="D1256">
        <v>0</v>
      </c>
      <c r="E1256" t="s">
        <v>13</v>
      </c>
      <c r="F1256" t="s">
        <v>14</v>
      </c>
      <c r="G1256" s="4">
        <v>4415.1588000000002</v>
      </c>
    </row>
    <row r="1257" spans="1:7" x14ac:dyDescent="0.25">
      <c r="A1257">
        <v>42</v>
      </c>
      <c r="B1257" t="s">
        <v>7</v>
      </c>
      <c r="C1257" t="s">
        <v>461</v>
      </c>
      <c r="D1257">
        <v>0</v>
      </c>
      <c r="E1257" t="s">
        <v>13</v>
      </c>
      <c r="F1257" t="s">
        <v>10</v>
      </c>
      <c r="G1257" s="4">
        <v>6474.0129999999999</v>
      </c>
    </row>
    <row r="1258" spans="1:7" x14ac:dyDescent="0.25">
      <c r="A1258">
        <v>51</v>
      </c>
      <c r="B1258" t="s">
        <v>7</v>
      </c>
      <c r="C1258" s="1">
        <v>36385</v>
      </c>
      <c r="D1258">
        <v>3</v>
      </c>
      <c r="E1258" t="s">
        <v>13</v>
      </c>
      <c r="F1258" t="s">
        <v>15</v>
      </c>
      <c r="G1258" s="4">
        <v>11436.738149999999</v>
      </c>
    </row>
    <row r="1259" spans="1:7" x14ac:dyDescent="0.25">
      <c r="A1259">
        <v>54</v>
      </c>
      <c r="B1259" t="s">
        <v>7</v>
      </c>
      <c r="C1259" s="1">
        <v>27645</v>
      </c>
      <c r="D1259">
        <v>1</v>
      </c>
      <c r="E1259" t="s">
        <v>13</v>
      </c>
      <c r="F1259" t="s">
        <v>15</v>
      </c>
      <c r="G1259" s="4">
        <v>11305.93455</v>
      </c>
    </row>
    <row r="1260" spans="1:7" x14ac:dyDescent="0.25">
      <c r="A1260">
        <v>55</v>
      </c>
      <c r="B1260" t="s">
        <v>11</v>
      </c>
      <c r="C1260" s="1">
        <v>37715</v>
      </c>
      <c r="D1260">
        <v>3</v>
      </c>
      <c r="E1260" t="s">
        <v>13</v>
      </c>
      <c r="F1260" t="s">
        <v>15</v>
      </c>
      <c r="G1260" s="4">
        <v>30063.580549999999</v>
      </c>
    </row>
    <row r="1261" spans="1:7" x14ac:dyDescent="0.25">
      <c r="A1261">
        <v>52</v>
      </c>
      <c r="B1261" t="s">
        <v>7</v>
      </c>
      <c r="C1261" t="s">
        <v>211</v>
      </c>
      <c r="D1261">
        <v>0</v>
      </c>
      <c r="E1261" t="s">
        <v>13</v>
      </c>
      <c r="F1261" t="s">
        <v>21</v>
      </c>
      <c r="G1261" s="4">
        <v>10197.772199999999</v>
      </c>
    </row>
    <row r="1262" spans="1:7" x14ac:dyDescent="0.25">
      <c r="A1262">
        <v>32</v>
      </c>
      <c r="B1262" t="s">
        <v>7</v>
      </c>
      <c r="C1262" t="s">
        <v>413</v>
      </c>
      <c r="D1262">
        <v>0</v>
      </c>
      <c r="E1262" t="s">
        <v>13</v>
      </c>
      <c r="F1262" t="s">
        <v>21</v>
      </c>
      <c r="G1262" s="4">
        <v>4544.2348000000002</v>
      </c>
    </row>
    <row r="1263" spans="1:7" x14ac:dyDescent="0.25">
      <c r="A1263">
        <v>28</v>
      </c>
      <c r="B1263" t="s">
        <v>11</v>
      </c>
      <c r="C1263" t="s">
        <v>99</v>
      </c>
      <c r="D1263">
        <v>1</v>
      </c>
      <c r="E1263" t="s">
        <v>13</v>
      </c>
      <c r="F1263" t="s">
        <v>10</v>
      </c>
      <c r="G1263" s="4">
        <v>3277.1610000000001</v>
      </c>
    </row>
    <row r="1264" spans="1:7" x14ac:dyDescent="0.25">
      <c r="A1264">
        <v>41</v>
      </c>
      <c r="B1264" t="s">
        <v>7</v>
      </c>
      <c r="C1264" t="s">
        <v>108</v>
      </c>
      <c r="D1264">
        <v>1</v>
      </c>
      <c r="E1264" t="s">
        <v>13</v>
      </c>
      <c r="F1264" t="s">
        <v>14</v>
      </c>
      <c r="G1264" s="4">
        <v>6770.1925000000001</v>
      </c>
    </row>
    <row r="1265" spans="1:7" x14ac:dyDescent="0.25">
      <c r="A1265">
        <v>43</v>
      </c>
      <c r="B1265" t="s">
        <v>7</v>
      </c>
      <c r="C1265" t="s">
        <v>379</v>
      </c>
      <c r="D1265">
        <v>1</v>
      </c>
      <c r="E1265" t="s">
        <v>13</v>
      </c>
      <c r="F1265" t="s">
        <v>10</v>
      </c>
      <c r="G1265" s="4">
        <v>7337.7479999999996</v>
      </c>
    </row>
    <row r="1266" spans="1:7" x14ac:dyDescent="0.25">
      <c r="A1266">
        <v>49</v>
      </c>
      <c r="B1266" t="s">
        <v>7</v>
      </c>
      <c r="C1266" s="1">
        <v>33345</v>
      </c>
      <c r="D1266">
        <v>2</v>
      </c>
      <c r="E1266" t="s">
        <v>13</v>
      </c>
      <c r="F1266" t="s">
        <v>21</v>
      </c>
      <c r="G1266" s="4">
        <v>10370.912549999999</v>
      </c>
    </row>
    <row r="1267" spans="1:7" x14ac:dyDescent="0.25">
      <c r="A1267">
        <v>64</v>
      </c>
      <c r="B1267" t="s">
        <v>11</v>
      </c>
      <c r="C1267" t="s">
        <v>462</v>
      </c>
      <c r="D1267">
        <v>0</v>
      </c>
      <c r="E1267" t="s">
        <v>9</v>
      </c>
      <c r="F1267" t="s">
        <v>14</v>
      </c>
      <c r="G1267" s="4">
        <v>26926.5144</v>
      </c>
    </row>
    <row r="1268" spans="1:7" x14ac:dyDescent="0.25">
      <c r="A1268">
        <v>55</v>
      </c>
      <c r="B1268" t="s">
        <v>7</v>
      </c>
      <c r="C1268" t="s">
        <v>215</v>
      </c>
      <c r="D1268">
        <v>0</v>
      </c>
      <c r="E1268" t="s">
        <v>13</v>
      </c>
      <c r="F1268" t="s">
        <v>10</v>
      </c>
      <c r="G1268" s="4">
        <v>10704.47</v>
      </c>
    </row>
    <row r="1269" spans="1:7" x14ac:dyDescent="0.25">
      <c r="A1269">
        <v>24</v>
      </c>
      <c r="B1269" t="s">
        <v>11</v>
      </c>
      <c r="C1269" s="1">
        <v>31065</v>
      </c>
      <c r="D1269">
        <v>0</v>
      </c>
      <c r="E1269" t="s">
        <v>9</v>
      </c>
      <c r="F1269" t="s">
        <v>21</v>
      </c>
      <c r="G1269" s="4">
        <v>34254.053350000002</v>
      </c>
    </row>
    <row r="1270" spans="1:7" x14ac:dyDescent="0.25">
      <c r="A1270">
        <v>20</v>
      </c>
      <c r="B1270" t="s">
        <v>7</v>
      </c>
      <c r="C1270" t="s">
        <v>451</v>
      </c>
      <c r="D1270">
        <v>0</v>
      </c>
      <c r="E1270" t="s">
        <v>13</v>
      </c>
      <c r="F1270" t="s">
        <v>10</v>
      </c>
      <c r="G1270" s="4">
        <v>1880.4870000000001</v>
      </c>
    </row>
    <row r="1271" spans="1:7" x14ac:dyDescent="0.25">
      <c r="A1271">
        <v>45</v>
      </c>
      <c r="B1271" t="s">
        <v>11</v>
      </c>
      <c r="C1271" t="s">
        <v>90</v>
      </c>
      <c r="D1271">
        <v>3</v>
      </c>
      <c r="E1271" t="s">
        <v>13</v>
      </c>
      <c r="F1271" t="s">
        <v>10</v>
      </c>
      <c r="G1271" s="4">
        <v>8615.2999999999993</v>
      </c>
    </row>
    <row r="1272" spans="1:7" x14ac:dyDescent="0.25">
      <c r="A1272">
        <v>26</v>
      </c>
      <c r="B1272" t="s">
        <v>11</v>
      </c>
      <c r="C1272" s="1">
        <v>33915</v>
      </c>
      <c r="D1272">
        <v>1</v>
      </c>
      <c r="E1272" t="s">
        <v>13</v>
      </c>
      <c r="F1272" t="s">
        <v>15</v>
      </c>
      <c r="G1272" s="4">
        <v>3292.5298499999999</v>
      </c>
    </row>
    <row r="1273" spans="1:7" x14ac:dyDescent="0.25">
      <c r="A1273">
        <v>25</v>
      </c>
      <c r="B1273" t="s">
        <v>7</v>
      </c>
      <c r="C1273" s="1">
        <v>34485</v>
      </c>
      <c r="D1273">
        <v>0</v>
      </c>
      <c r="E1273" t="s">
        <v>13</v>
      </c>
      <c r="F1273" t="s">
        <v>15</v>
      </c>
      <c r="G1273" s="4">
        <v>3021.80915</v>
      </c>
    </row>
    <row r="1274" spans="1:7" x14ac:dyDescent="0.25">
      <c r="A1274">
        <v>43</v>
      </c>
      <c r="B1274" t="s">
        <v>11</v>
      </c>
      <c r="C1274" t="s">
        <v>465</v>
      </c>
      <c r="D1274">
        <v>5</v>
      </c>
      <c r="E1274" t="s">
        <v>13</v>
      </c>
      <c r="F1274" t="s">
        <v>14</v>
      </c>
      <c r="G1274" s="4">
        <v>14478.33015</v>
      </c>
    </row>
    <row r="1275" spans="1:7" x14ac:dyDescent="0.25">
      <c r="A1275">
        <v>35</v>
      </c>
      <c r="B1275" t="s">
        <v>11</v>
      </c>
      <c r="C1275" t="s">
        <v>466</v>
      </c>
      <c r="D1275">
        <v>1</v>
      </c>
      <c r="E1275" t="s">
        <v>13</v>
      </c>
      <c r="F1275" t="s">
        <v>14</v>
      </c>
      <c r="G1275" s="4">
        <v>4747.0528999999997</v>
      </c>
    </row>
    <row r="1276" spans="1:7" x14ac:dyDescent="0.25">
      <c r="A1276">
        <v>26</v>
      </c>
      <c r="B1276" t="s">
        <v>11</v>
      </c>
      <c r="C1276" t="s">
        <v>467</v>
      </c>
      <c r="D1276">
        <v>0</v>
      </c>
      <c r="E1276" t="s">
        <v>9</v>
      </c>
      <c r="F1276" t="s">
        <v>14</v>
      </c>
      <c r="G1276" s="4">
        <v>17043.341400000001</v>
      </c>
    </row>
    <row r="1277" spans="1:7" x14ac:dyDescent="0.25">
      <c r="A1277">
        <v>57</v>
      </c>
      <c r="B1277" t="s">
        <v>11</v>
      </c>
      <c r="C1277" t="s">
        <v>349</v>
      </c>
      <c r="D1277">
        <v>0</v>
      </c>
      <c r="E1277" t="s">
        <v>13</v>
      </c>
      <c r="F1277" t="s">
        <v>10</v>
      </c>
      <c r="G1277" s="4">
        <v>10959.33</v>
      </c>
    </row>
    <row r="1278" spans="1:7" x14ac:dyDescent="0.25">
      <c r="A1278">
        <v>22</v>
      </c>
      <c r="B1278" t="s">
        <v>7</v>
      </c>
      <c r="C1278" t="s">
        <v>219</v>
      </c>
      <c r="D1278">
        <v>0</v>
      </c>
      <c r="E1278" t="s">
        <v>13</v>
      </c>
      <c r="F1278" t="s">
        <v>21</v>
      </c>
      <c r="G1278" s="4">
        <v>2741.9479999999999</v>
      </c>
    </row>
    <row r="1279" spans="1:7" x14ac:dyDescent="0.25">
      <c r="A1279">
        <v>32</v>
      </c>
      <c r="B1279" t="s">
        <v>7</v>
      </c>
      <c r="C1279" s="1">
        <v>29735</v>
      </c>
      <c r="D1279">
        <v>0</v>
      </c>
      <c r="E1279" t="s">
        <v>13</v>
      </c>
      <c r="F1279" t="s">
        <v>15</v>
      </c>
      <c r="G1279" s="4">
        <v>4357.0436499999996</v>
      </c>
    </row>
    <row r="1280" spans="1:7" x14ac:dyDescent="0.25">
      <c r="A1280">
        <v>39</v>
      </c>
      <c r="B1280" t="s">
        <v>11</v>
      </c>
      <c r="C1280" s="1">
        <v>29925</v>
      </c>
      <c r="D1280">
        <v>1</v>
      </c>
      <c r="E1280" t="s">
        <v>9</v>
      </c>
      <c r="F1280" t="s">
        <v>21</v>
      </c>
      <c r="G1280" s="4">
        <v>22462.043750000001</v>
      </c>
    </row>
    <row r="1281" spans="1:7" x14ac:dyDescent="0.25">
      <c r="A1281">
        <v>25</v>
      </c>
      <c r="B1281" t="s">
        <v>7</v>
      </c>
      <c r="C1281" t="s">
        <v>406</v>
      </c>
      <c r="D1281">
        <v>2</v>
      </c>
      <c r="E1281" t="s">
        <v>13</v>
      </c>
      <c r="F1281" t="s">
        <v>15</v>
      </c>
      <c r="G1281" s="4">
        <v>4189.1130999999996</v>
      </c>
    </row>
    <row r="1282" spans="1:7" x14ac:dyDescent="0.25">
      <c r="A1282">
        <v>48</v>
      </c>
      <c r="B1282" t="s">
        <v>7</v>
      </c>
      <c r="C1282" t="s">
        <v>196</v>
      </c>
      <c r="D1282">
        <v>0</v>
      </c>
      <c r="E1282" t="s">
        <v>13</v>
      </c>
      <c r="F1282" t="s">
        <v>14</v>
      </c>
      <c r="G1282" s="4">
        <v>8283.6807000000008</v>
      </c>
    </row>
    <row r="1283" spans="1:7" x14ac:dyDescent="0.25">
      <c r="A1283">
        <v>47</v>
      </c>
      <c r="B1283" t="s">
        <v>7</v>
      </c>
      <c r="C1283" s="1">
        <v>27645</v>
      </c>
      <c r="D1283">
        <v>2</v>
      </c>
      <c r="E1283" t="s">
        <v>9</v>
      </c>
      <c r="F1283" t="s">
        <v>15</v>
      </c>
      <c r="G1283" s="4">
        <v>24535.698550000001</v>
      </c>
    </row>
    <row r="1284" spans="1:7" x14ac:dyDescent="0.25">
      <c r="A1284">
        <v>18</v>
      </c>
      <c r="B1284" t="s">
        <v>7</v>
      </c>
      <c r="C1284" t="s">
        <v>426</v>
      </c>
      <c r="D1284">
        <v>0</v>
      </c>
      <c r="E1284" t="s">
        <v>9</v>
      </c>
      <c r="F1284" t="s">
        <v>21</v>
      </c>
      <c r="G1284" s="4">
        <v>14283.4594</v>
      </c>
    </row>
    <row r="1285" spans="1:7" x14ac:dyDescent="0.25">
      <c r="A1285">
        <v>18</v>
      </c>
      <c r="B1285" t="s">
        <v>11</v>
      </c>
      <c r="C1285" t="s">
        <v>238</v>
      </c>
      <c r="D1285">
        <v>1</v>
      </c>
      <c r="E1285" t="s">
        <v>13</v>
      </c>
      <c r="F1285" t="s">
        <v>14</v>
      </c>
      <c r="G1285" s="4">
        <v>1720.3536999999999</v>
      </c>
    </row>
    <row r="1286" spans="1:7" x14ac:dyDescent="0.25">
      <c r="A1286">
        <v>61</v>
      </c>
      <c r="B1286" t="s">
        <v>11</v>
      </c>
      <c r="C1286" t="s">
        <v>36</v>
      </c>
      <c r="D1286">
        <v>1</v>
      </c>
      <c r="E1286" t="s">
        <v>9</v>
      </c>
      <c r="F1286" t="s">
        <v>10</v>
      </c>
      <c r="G1286" s="4">
        <v>47403.88</v>
      </c>
    </row>
    <row r="1287" spans="1:7" x14ac:dyDescent="0.25">
      <c r="A1287">
        <v>47</v>
      </c>
      <c r="B1287" t="s">
        <v>7</v>
      </c>
      <c r="C1287" t="s">
        <v>172</v>
      </c>
      <c r="D1287">
        <v>0</v>
      </c>
      <c r="E1287" t="s">
        <v>13</v>
      </c>
      <c r="F1287" t="s">
        <v>21</v>
      </c>
      <c r="G1287" s="4">
        <v>8534.6718000000001</v>
      </c>
    </row>
    <row r="1288" spans="1:7" x14ac:dyDescent="0.25">
      <c r="A1288">
        <v>28</v>
      </c>
      <c r="B1288" t="s">
        <v>7</v>
      </c>
      <c r="C1288" t="s">
        <v>166</v>
      </c>
      <c r="D1288">
        <v>0</v>
      </c>
      <c r="E1288" t="s">
        <v>13</v>
      </c>
      <c r="F1288" t="s">
        <v>21</v>
      </c>
      <c r="G1288" s="4">
        <v>3732.6251000000002</v>
      </c>
    </row>
    <row r="1289" spans="1:7" x14ac:dyDescent="0.25">
      <c r="A1289">
        <v>36</v>
      </c>
      <c r="B1289" t="s">
        <v>7</v>
      </c>
      <c r="C1289" t="s">
        <v>407</v>
      </c>
      <c r="D1289">
        <v>1</v>
      </c>
      <c r="E1289" t="s">
        <v>13</v>
      </c>
      <c r="F1289" t="s">
        <v>10</v>
      </c>
      <c r="G1289" s="4">
        <v>5472.4489999999996</v>
      </c>
    </row>
    <row r="1290" spans="1:7" x14ac:dyDescent="0.25">
      <c r="A1290">
        <v>20</v>
      </c>
      <c r="B1290" t="s">
        <v>11</v>
      </c>
      <c r="C1290" t="s">
        <v>470</v>
      </c>
      <c r="D1290">
        <v>2</v>
      </c>
      <c r="E1290" t="s">
        <v>9</v>
      </c>
      <c r="F1290" t="s">
        <v>10</v>
      </c>
      <c r="G1290" s="4">
        <v>38344.565999999999</v>
      </c>
    </row>
    <row r="1291" spans="1:7" x14ac:dyDescent="0.25">
      <c r="A1291">
        <v>44</v>
      </c>
      <c r="B1291" t="s">
        <v>11</v>
      </c>
      <c r="C1291" t="s">
        <v>358</v>
      </c>
      <c r="D1291">
        <v>1</v>
      </c>
      <c r="E1291" t="s">
        <v>13</v>
      </c>
      <c r="F1291" t="s">
        <v>14</v>
      </c>
      <c r="G1291" s="4">
        <v>7147.4727999999996</v>
      </c>
    </row>
    <row r="1292" spans="1:7" x14ac:dyDescent="0.25">
      <c r="A1292">
        <v>38</v>
      </c>
      <c r="B1292" t="s">
        <v>7</v>
      </c>
      <c r="C1292" t="s">
        <v>85</v>
      </c>
      <c r="D1292">
        <v>2</v>
      </c>
      <c r="E1292" t="s">
        <v>13</v>
      </c>
      <c r="F1292" t="s">
        <v>21</v>
      </c>
      <c r="G1292" s="4">
        <v>7133.9025000000001</v>
      </c>
    </row>
    <row r="1293" spans="1:7" x14ac:dyDescent="0.25">
      <c r="A1293">
        <v>19</v>
      </c>
      <c r="B1293" t="s">
        <v>11</v>
      </c>
      <c r="C1293" t="s">
        <v>471</v>
      </c>
      <c r="D1293">
        <v>0</v>
      </c>
      <c r="E1293" t="s">
        <v>9</v>
      </c>
      <c r="F1293" t="s">
        <v>10</v>
      </c>
      <c r="G1293" s="4">
        <v>34828.654000000002</v>
      </c>
    </row>
    <row r="1294" spans="1:7" x14ac:dyDescent="0.25">
      <c r="A1294">
        <v>21</v>
      </c>
      <c r="B1294" t="s">
        <v>11</v>
      </c>
      <c r="C1294" t="s">
        <v>150</v>
      </c>
      <c r="D1294">
        <v>0</v>
      </c>
      <c r="E1294" t="s">
        <v>13</v>
      </c>
      <c r="F1294" t="s">
        <v>14</v>
      </c>
      <c r="G1294" s="4">
        <v>1515.3449000000001</v>
      </c>
    </row>
    <row r="1295" spans="1:7" x14ac:dyDescent="0.25">
      <c r="A1295">
        <v>46</v>
      </c>
      <c r="B1295" t="s">
        <v>11</v>
      </c>
      <c r="C1295" s="1">
        <v>25745</v>
      </c>
      <c r="D1295">
        <v>3</v>
      </c>
      <c r="E1295" t="s">
        <v>13</v>
      </c>
      <c r="F1295" t="s">
        <v>15</v>
      </c>
      <c r="G1295" s="4">
        <v>9301.8935500000007</v>
      </c>
    </row>
    <row r="1296" spans="1:7" x14ac:dyDescent="0.25">
      <c r="A1296">
        <v>58</v>
      </c>
      <c r="B1296" t="s">
        <v>11</v>
      </c>
      <c r="C1296" s="1">
        <v>25175</v>
      </c>
      <c r="D1296">
        <v>0</v>
      </c>
      <c r="E1296" t="s">
        <v>13</v>
      </c>
      <c r="F1296" t="s">
        <v>21</v>
      </c>
      <c r="G1296" s="4">
        <v>11931.125249999999</v>
      </c>
    </row>
    <row r="1297" spans="1:7" x14ac:dyDescent="0.25">
      <c r="A1297">
        <v>20</v>
      </c>
      <c r="B1297" t="s">
        <v>11</v>
      </c>
      <c r="C1297">
        <v>22</v>
      </c>
      <c r="D1297">
        <v>1</v>
      </c>
      <c r="E1297" t="s">
        <v>13</v>
      </c>
      <c r="F1297" t="s">
        <v>10</v>
      </c>
      <c r="G1297" s="4">
        <v>1964.78</v>
      </c>
    </row>
    <row r="1298" spans="1:7" x14ac:dyDescent="0.25">
      <c r="A1298">
        <v>18</v>
      </c>
      <c r="B1298" t="s">
        <v>11</v>
      </c>
      <c r="C1298" s="1">
        <v>26125</v>
      </c>
      <c r="D1298">
        <v>0</v>
      </c>
      <c r="E1298" t="s">
        <v>13</v>
      </c>
      <c r="F1298" t="s">
        <v>21</v>
      </c>
      <c r="G1298" s="4">
        <v>1708.9257500000001</v>
      </c>
    </row>
    <row r="1299" spans="1:7" x14ac:dyDescent="0.25">
      <c r="A1299">
        <v>28</v>
      </c>
      <c r="B1299" t="s">
        <v>7</v>
      </c>
      <c r="C1299" t="s">
        <v>365</v>
      </c>
      <c r="D1299">
        <v>2</v>
      </c>
      <c r="E1299" t="s">
        <v>13</v>
      </c>
      <c r="F1299" t="s">
        <v>14</v>
      </c>
      <c r="G1299" s="4">
        <v>4340.4408999999996</v>
      </c>
    </row>
    <row r="1300" spans="1:7" x14ac:dyDescent="0.25">
      <c r="A1300">
        <v>33</v>
      </c>
      <c r="B1300" t="s">
        <v>11</v>
      </c>
      <c r="C1300" s="1">
        <v>27455</v>
      </c>
      <c r="D1300">
        <v>2</v>
      </c>
      <c r="E1300" t="s">
        <v>13</v>
      </c>
      <c r="F1300" t="s">
        <v>15</v>
      </c>
      <c r="G1300" s="4">
        <v>5261.4694499999996</v>
      </c>
    </row>
    <row r="1301" spans="1:7" x14ac:dyDescent="0.25">
      <c r="A1301">
        <v>19</v>
      </c>
      <c r="B1301" t="s">
        <v>7</v>
      </c>
      <c r="C1301" s="1">
        <v>25745</v>
      </c>
      <c r="D1301">
        <v>1</v>
      </c>
      <c r="E1301" t="s">
        <v>13</v>
      </c>
      <c r="F1301" t="s">
        <v>15</v>
      </c>
      <c r="G1301" s="4">
        <v>2710.8285500000002</v>
      </c>
    </row>
    <row r="1302" spans="1:7" x14ac:dyDescent="0.25">
      <c r="A1302">
        <v>45</v>
      </c>
      <c r="B1302" t="s">
        <v>11</v>
      </c>
      <c r="C1302" t="s">
        <v>473</v>
      </c>
      <c r="D1302">
        <v>0</v>
      </c>
      <c r="E1302" t="s">
        <v>9</v>
      </c>
      <c r="F1302" t="s">
        <v>14</v>
      </c>
      <c r="G1302" s="4">
        <v>62592.873090000001</v>
      </c>
    </row>
    <row r="1303" spans="1:7" x14ac:dyDescent="0.25">
      <c r="A1303">
        <v>62</v>
      </c>
      <c r="B1303" t="s">
        <v>11</v>
      </c>
      <c r="C1303" s="1">
        <v>30875</v>
      </c>
      <c r="D1303">
        <v>3</v>
      </c>
      <c r="E1303" t="s">
        <v>9</v>
      </c>
      <c r="F1303" t="s">
        <v>15</v>
      </c>
      <c r="G1303" s="4">
        <v>46718.163249999998</v>
      </c>
    </row>
    <row r="1304" spans="1:7" x14ac:dyDescent="0.25">
      <c r="A1304">
        <v>25</v>
      </c>
      <c r="B1304" t="s">
        <v>7</v>
      </c>
      <c r="C1304" t="s">
        <v>41</v>
      </c>
      <c r="D1304">
        <v>1</v>
      </c>
      <c r="E1304" t="s">
        <v>13</v>
      </c>
      <c r="F1304" t="s">
        <v>10</v>
      </c>
      <c r="G1304" s="4">
        <v>3208.7869999999998</v>
      </c>
    </row>
    <row r="1305" spans="1:7" x14ac:dyDescent="0.25">
      <c r="A1305">
        <v>43</v>
      </c>
      <c r="B1305" t="s">
        <v>11</v>
      </c>
      <c r="C1305" t="s">
        <v>474</v>
      </c>
      <c r="D1305">
        <v>0</v>
      </c>
      <c r="E1305" t="s">
        <v>9</v>
      </c>
      <c r="F1305" t="s">
        <v>10</v>
      </c>
      <c r="G1305" s="4">
        <v>37829.724199999997</v>
      </c>
    </row>
    <row r="1306" spans="1:7" x14ac:dyDescent="0.25">
      <c r="A1306">
        <v>42</v>
      </c>
      <c r="B1306" t="s">
        <v>11</v>
      </c>
      <c r="C1306" s="1">
        <v>24605</v>
      </c>
      <c r="D1306">
        <v>2</v>
      </c>
      <c r="E1306" t="s">
        <v>9</v>
      </c>
      <c r="F1306" t="s">
        <v>21</v>
      </c>
      <c r="G1306" s="4">
        <v>21259.377949999998</v>
      </c>
    </row>
    <row r="1307" spans="1:7" x14ac:dyDescent="0.25">
      <c r="A1307">
        <v>24</v>
      </c>
      <c r="B1307" t="s">
        <v>7</v>
      </c>
      <c r="C1307" t="s">
        <v>35</v>
      </c>
      <c r="D1307">
        <v>0</v>
      </c>
      <c r="E1307" t="s">
        <v>13</v>
      </c>
      <c r="F1307" t="s">
        <v>14</v>
      </c>
      <c r="G1307" s="4">
        <v>2464.6188000000002</v>
      </c>
    </row>
    <row r="1308" spans="1:7" x14ac:dyDescent="0.25">
      <c r="A1308">
        <v>29</v>
      </c>
      <c r="B1308" t="s">
        <v>7</v>
      </c>
      <c r="C1308" t="s">
        <v>310</v>
      </c>
      <c r="D1308">
        <v>0</v>
      </c>
      <c r="E1308" t="s">
        <v>9</v>
      </c>
      <c r="F1308" t="s">
        <v>21</v>
      </c>
      <c r="G1308" s="4">
        <v>16115.3045</v>
      </c>
    </row>
    <row r="1309" spans="1:7" x14ac:dyDescent="0.25">
      <c r="A1309">
        <v>32</v>
      </c>
      <c r="B1309" t="s">
        <v>11</v>
      </c>
      <c r="C1309" t="s">
        <v>182</v>
      </c>
      <c r="D1309">
        <v>4</v>
      </c>
      <c r="E1309" t="s">
        <v>9</v>
      </c>
      <c r="F1309" t="s">
        <v>15</v>
      </c>
      <c r="G1309" s="4">
        <v>21472.478800000001</v>
      </c>
    </row>
    <row r="1310" spans="1:7" x14ac:dyDescent="0.25">
      <c r="A1310">
        <v>25</v>
      </c>
      <c r="B1310" t="s">
        <v>7</v>
      </c>
      <c r="C1310" t="s">
        <v>175</v>
      </c>
      <c r="D1310">
        <v>0</v>
      </c>
      <c r="E1310" t="s">
        <v>9</v>
      </c>
      <c r="F1310" t="s">
        <v>10</v>
      </c>
      <c r="G1310" s="4">
        <v>33900.652999999998</v>
      </c>
    </row>
    <row r="1311" spans="1:7" x14ac:dyDescent="0.25">
      <c r="A1311">
        <v>41</v>
      </c>
      <c r="B1311" t="s">
        <v>11</v>
      </c>
      <c r="C1311" t="s">
        <v>134</v>
      </c>
      <c r="D1311">
        <v>2</v>
      </c>
      <c r="E1311" t="s">
        <v>13</v>
      </c>
      <c r="F1311" t="s">
        <v>10</v>
      </c>
      <c r="G1311" s="4">
        <v>6875.9610000000002</v>
      </c>
    </row>
    <row r="1312" spans="1:7" x14ac:dyDescent="0.25">
      <c r="A1312">
        <v>42</v>
      </c>
      <c r="B1312" t="s">
        <v>11</v>
      </c>
      <c r="C1312" s="1">
        <v>26315</v>
      </c>
      <c r="D1312">
        <v>1</v>
      </c>
      <c r="E1312" t="s">
        <v>13</v>
      </c>
      <c r="F1312" t="s">
        <v>15</v>
      </c>
      <c r="G1312" s="4">
        <v>6940.90985</v>
      </c>
    </row>
    <row r="1313" spans="1:7" x14ac:dyDescent="0.25">
      <c r="A1313">
        <v>33</v>
      </c>
      <c r="B1313" t="s">
        <v>7</v>
      </c>
      <c r="C1313" s="1">
        <v>26695</v>
      </c>
      <c r="D1313">
        <v>0</v>
      </c>
      <c r="E1313" t="s">
        <v>13</v>
      </c>
      <c r="F1313" t="s">
        <v>15</v>
      </c>
      <c r="G1313" s="4">
        <v>4571.4130500000001</v>
      </c>
    </row>
    <row r="1314" spans="1:7" x14ac:dyDescent="0.25">
      <c r="A1314">
        <v>34</v>
      </c>
      <c r="B1314" t="s">
        <v>11</v>
      </c>
      <c r="C1314" t="s">
        <v>404</v>
      </c>
      <c r="D1314">
        <v>1</v>
      </c>
      <c r="E1314" t="s">
        <v>13</v>
      </c>
      <c r="F1314" t="s">
        <v>10</v>
      </c>
      <c r="G1314" s="4">
        <v>4536.259</v>
      </c>
    </row>
    <row r="1315" spans="1:7" x14ac:dyDescent="0.25">
      <c r="A1315">
        <v>19</v>
      </c>
      <c r="B1315" t="s">
        <v>7</v>
      </c>
      <c r="C1315" t="s">
        <v>105</v>
      </c>
      <c r="D1315">
        <v>2</v>
      </c>
      <c r="E1315" t="s">
        <v>9</v>
      </c>
      <c r="F1315" t="s">
        <v>10</v>
      </c>
      <c r="G1315" s="4">
        <v>36397.576000000001</v>
      </c>
    </row>
    <row r="1316" spans="1:7" x14ac:dyDescent="0.25">
      <c r="A1316">
        <v>30</v>
      </c>
      <c r="B1316" t="s">
        <v>7</v>
      </c>
      <c r="C1316" s="1">
        <v>23655</v>
      </c>
      <c r="D1316">
        <v>3</v>
      </c>
      <c r="E1316" t="s">
        <v>9</v>
      </c>
      <c r="F1316" t="s">
        <v>15</v>
      </c>
      <c r="G1316" s="4">
        <v>18765.87545</v>
      </c>
    </row>
    <row r="1317" spans="1:7" x14ac:dyDescent="0.25">
      <c r="A1317">
        <v>18</v>
      </c>
      <c r="B1317" t="s">
        <v>11</v>
      </c>
      <c r="C1317" t="s">
        <v>39</v>
      </c>
      <c r="D1317">
        <v>1</v>
      </c>
      <c r="E1317" t="s">
        <v>13</v>
      </c>
      <c r="F1317" t="s">
        <v>21</v>
      </c>
      <c r="G1317" s="4">
        <v>11272.331389999999</v>
      </c>
    </row>
    <row r="1318" spans="1:7" x14ac:dyDescent="0.25">
      <c r="A1318">
        <v>19</v>
      </c>
      <c r="B1318" t="s">
        <v>7</v>
      </c>
      <c r="C1318" t="s">
        <v>230</v>
      </c>
      <c r="D1318">
        <v>0</v>
      </c>
      <c r="E1318" t="s">
        <v>13</v>
      </c>
      <c r="F1318" t="s">
        <v>10</v>
      </c>
      <c r="G1318" s="4">
        <v>1731.6769999999999</v>
      </c>
    </row>
    <row r="1319" spans="1:7" x14ac:dyDescent="0.25">
      <c r="A1319">
        <v>18</v>
      </c>
      <c r="B1319" t="s">
        <v>11</v>
      </c>
      <c r="C1319" t="s">
        <v>475</v>
      </c>
      <c r="D1319">
        <v>0</v>
      </c>
      <c r="E1319" t="s">
        <v>13</v>
      </c>
      <c r="F1319" t="s">
        <v>14</v>
      </c>
      <c r="G1319" s="4">
        <v>1163.4627</v>
      </c>
    </row>
    <row r="1320" spans="1:7" x14ac:dyDescent="0.25">
      <c r="A1320">
        <v>35</v>
      </c>
      <c r="B1320" t="s">
        <v>11</v>
      </c>
      <c r="C1320" t="s">
        <v>476</v>
      </c>
      <c r="D1320">
        <v>4</v>
      </c>
      <c r="E1320" t="s">
        <v>13</v>
      </c>
      <c r="F1320" t="s">
        <v>21</v>
      </c>
      <c r="G1320" s="4">
        <v>19496.71917</v>
      </c>
    </row>
    <row r="1321" spans="1:7" x14ac:dyDescent="0.25">
      <c r="A1321">
        <v>39</v>
      </c>
      <c r="B1321" t="s">
        <v>7</v>
      </c>
      <c r="C1321" s="1">
        <v>26315</v>
      </c>
      <c r="D1321">
        <v>2</v>
      </c>
      <c r="E1321" t="s">
        <v>13</v>
      </c>
      <c r="F1321" t="s">
        <v>15</v>
      </c>
      <c r="G1321" s="4">
        <v>7201.7008500000002</v>
      </c>
    </row>
    <row r="1322" spans="1:7" x14ac:dyDescent="0.25">
      <c r="A1322">
        <v>31</v>
      </c>
      <c r="B1322" t="s">
        <v>11</v>
      </c>
      <c r="C1322" s="1">
        <v>31065</v>
      </c>
      <c r="D1322">
        <v>3</v>
      </c>
      <c r="E1322" t="s">
        <v>13</v>
      </c>
      <c r="F1322" t="s">
        <v>15</v>
      </c>
      <c r="G1322" s="4">
        <v>5425.0233500000004</v>
      </c>
    </row>
    <row r="1323" spans="1:7" x14ac:dyDescent="0.25">
      <c r="A1323">
        <v>62</v>
      </c>
      <c r="B1323" t="s">
        <v>11</v>
      </c>
      <c r="C1323" s="1">
        <v>26695</v>
      </c>
      <c r="D1323">
        <v>0</v>
      </c>
      <c r="E1323" t="s">
        <v>9</v>
      </c>
      <c r="F1323" t="s">
        <v>21</v>
      </c>
      <c r="G1323" s="4">
        <v>28101.333050000001</v>
      </c>
    </row>
    <row r="1324" spans="1:7" x14ac:dyDescent="0.25">
      <c r="A1324">
        <v>62</v>
      </c>
      <c r="B1324" t="s">
        <v>11</v>
      </c>
      <c r="C1324" t="s">
        <v>112</v>
      </c>
      <c r="D1324">
        <v>0</v>
      </c>
      <c r="E1324" t="s">
        <v>13</v>
      </c>
      <c r="F1324" t="s">
        <v>14</v>
      </c>
      <c r="G1324" s="4">
        <v>12981.3457</v>
      </c>
    </row>
    <row r="1325" spans="1:7" x14ac:dyDescent="0.25">
      <c r="A1325">
        <v>42</v>
      </c>
      <c r="B1325" t="s">
        <v>7</v>
      </c>
      <c r="C1325" t="s">
        <v>443</v>
      </c>
      <c r="D1325">
        <v>2</v>
      </c>
      <c r="E1325" t="s">
        <v>9</v>
      </c>
      <c r="F1325" t="s">
        <v>14</v>
      </c>
      <c r="G1325" s="4">
        <v>43896.376300000004</v>
      </c>
    </row>
    <row r="1326" spans="1:7" x14ac:dyDescent="0.25">
      <c r="A1326">
        <v>31</v>
      </c>
      <c r="B1326" t="s">
        <v>11</v>
      </c>
      <c r="C1326" s="1">
        <v>25935</v>
      </c>
      <c r="D1326">
        <v>1</v>
      </c>
      <c r="E1326" t="s">
        <v>13</v>
      </c>
      <c r="F1326" t="s">
        <v>15</v>
      </c>
      <c r="G1326" s="4">
        <v>4239.8926499999998</v>
      </c>
    </row>
    <row r="1327" spans="1:7" x14ac:dyDescent="0.25">
      <c r="A1327">
        <v>61</v>
      </c>
      <c r="B1327" t="s">
        <v>11</v>
      </c>
      <c r="C1327" s="1">
        <v>33535</v>
      </c>
      <c r="D1327">
        <v>0</v>
      </c>
      <c r="E1327" t="s">
        <v>13</v>
      </c>
      <c r="F1327" t="s">
        <v>21</v>
      </c>
      <c r="G1327" s="4">
        <v>13143.336649999999</v>
      </c>
    </row>
    <row r="1328" spans="1:7" x14ac:dyDescent="0.25">
      <c r="A1328">
        <v>42</v>
      </c>
      <c r="B1328" t="s">
        <v>7</v>
      </c>
      <c r="C1328" t="s">
        <v>477</v>
      </c>
      <c r="D1328">
        <v>0</v>
      </c>
      <c r="E1328" t="s">
        <v>13</v>
      </c>
      <c r="F1328" t="s">
        <v>21</v>
      </c>
      <c r="G1328" s="4">
        <v>7050.0213000000003</v>
      </c>
    </row>
    <row r="1329" spans="1:7" x14ac:dyDescent="0.25">
      <c r="A1329">
        <v>51</v>
      </c>
      <c r="B1329" t="s">
        <v>11</v>
      </c>
      <c r="C1329" t="s">
        <v>238</v>
      </c>
      <c r="D1329">
        <v>1</v>
      </c>
      <c r="E1329" t="s">
        <v>13</v>
      </c>
      <c r="F1329" t="s">
        <v>14</v>
      </c>
      <c r="G1329" s="4">
        <v>9377.9046999999991</v>
      </c>
    </row>
    <row r="1330" spans="1:7" x14ac:dyDescent="0.25">
      <c r="A1330">
        <v>23</v>
      </c>
      <c r="B1330" t="s">
        <v>7</v>
      </c>
      <c r="C1330" s="1">
        <v>24225</v>
      </c>
      <c r="D1330">
        <v>2</v>
      </c>
      <c r="E1330" t="s">
        <v>13</v>
      </c>
      <c r="F1330" t="s">
        <v>21</v>
      </c>
      <c r="G1330" s="4">
        <v>22395.74424</v>
      </c>
    </row>
    <row r="1331" spans="1:7" x14ac:dyDescent="0.25">
      <c r="A1331">
        <v>52</v>
      </c>
      <c r="B1331" t="s">
        <v>11</v>
      </c>
      <c r="C1331" t="s">
        <v>258</v>
      </c>
      <c r="D1331">
        <v>2</v>
      </c>
      <c r="E1331" t="s">
        <v>13</v>
      </c>
      <c r="F1331" t="s">
        <v>10</v>
      </c>
      <c r="G1331" s="4">
        <v>10325.206</v>
      </c>
    </row>
    <row r="1332" spans="1:7" x14ac:dyDescent="0.25">
      <c r="A1332">
        <v>57</v>
      </c>
      <c r="B1332" t="s">
        <v>7</v>
      </c>
      <c r="C1332" t="s">
        <v>17</v>
      </c>
      <c r="D1332">
        <v>2</v>
      </c>
      <c r="E1332" t="s">
        <v>13</v>
      </c>
      <c r="F1332" t="s">
        <v>14</v>
      </c>
      <c r="G1332" s="4">
        <v>12629.1656</v>
      </c>
    </row>
    <row r="1333" spans="1:7" x14ac:dyDescent="0.25">
      <c r="A1333">
        <v>23</v>
      </c>
      <c r="B1333" t="s">
        <v>7</v>
      </c>
      <c r="C1333" t="s">
        <v>187</v>
      </c>
      <c r="D1333">
        <v>0</v>
      </c>
      <c r="E1333" t="s">
        <v>13</v>
      </c>
      <c r="F1333" t="s">
        <v>10</v>
      </c>
      <c r="G1333" s="4">
        <v>10795.937330000001</v>
      </c>
    </row>
    <row r="1334" spans="1:7" x14ac:dyDescent="0.25">
      <c r="A1334">
        <v>52</v>
      </c>
      <c r="B1334" t="s">
        <v>7</v>
      </c>
      <c r="C1334" t="s">
        <v>478</v>
      </c>
      <c r="D1334">
        <v>3</v>
      </c>
      <c r="E1334" t="s">
        <v>13</v>
      </c>
      <c r="F1334" t="s">
        <v>10</v>
      </c>
      <c r="G1334" s="4">
        <v>11411.684999999999</v>
      </c>
    </row>
    <row r="1335" spans="1:7" x14ac:dyDescent="0.25">
      <c r="A1335">
        <v>50</v>
      </c>
      <c r="B1335" t="s">
        <v>11</v>
      </c>
      <c r="C1335" t="s">
        <v>479</v>
      </c>
      <c r="D1335">
        <v>3</v>
      </c>
      <c r="E1335" t="s">
        <v>13</v>
      </c>
      <c r="F1335" t="s">
        <v>15</v>
      </c>
      <c r="G1335" s="4">
        <v>10600.5483</v>
      </c>
    </row>
    <row r="1336" spans="1:7" x14ac:dyDescent="0.25">
      <c r="A1336">
        <v>18</v>
      </c>
      <c r="B1336" t="s">
        <v>7</v>
      </c>
      <c r="C1336" t="s">
        <v>34</v>
      </c>
      <c r="D1336">
        <v>0</v>
      </c>
      <c r="E1336" t="s">
        <v>13</v>
      </c>
      <c r="F1336" t="s">
        <v>21</v>
      </c>
      <c r="G1336" s="4">
        <v>2205.9807999999998</v>
      </c>
    </row>
    <row r="1337" spans="1:7" x14ac:dyDescent="0.25">
      <c r="A1337">
        <v>18</v>
      </c>
      <c r="B1337" t="s">
        <v>7</v>
      </c>
      <c r="C1337" t="s">
        <v>119</v>
      </c>
      <c r="D1337">
        <v>0</v>
      </c>
      <c r="E1337" t="s">
        <v>13</v>
      </c>
      <c r="F1337" t="s">
        <v>14</v>
      </c>
      <c r="G1337" s="4">
        <v>1629.8335</v>
      </c>
    </row>
    <row r="1338" spans="1:7" x14ac:dyDescent="0.25">
      <c r="A1338">
        <v>21</v>
      </c>
      <c r="B1338" t="s">
        <v>7</v>
      </c>
      <c r="C1338" t="s">
        <v>288</v>
      </c>
      <c r="D1338">
        <v>0</v>
      </c>
      <c r="E1338" t="s">
        <v>13</v>
      </c>
      <c r="F1338" t="s">
        <v>10</v>
      </c>
      <c r="G1338" s="4">
        <v>2007.9449999999999</v>
      </c>
    </row>
    <row r="1339" spans="1:7" x14ac:dyDescent="0.25">
      <c r="A1339">
        <v>61</v>
      </c>
      <c r="B1339" t="s">
        <v>7</v>
      </c>
      <c r="C1339" t="s">
        <v>161</v>
      </c>
      <c r="D1339">
        <v>0</v>
      </c>
      <c r="E1339" t="s">
        <v>9</v>
      </c>
      <c r="F1339" t="s">
        <v>15</v>
      </c>
      <c r="G1339" s="4">
        <v>29141.3603</v>
      </c>
    </row>
  </sheetData>
  <autoFilter ref="A1:H133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B18E6-E5CF-42AB-B82B-8EDE3CCB1111}">
  <dimension ref="A1:W1339"/>
  <sheetViews>
    <sheetView tabSelected="1" workbookViewId="0">
      <selection activeCell="O40" sqref="O40"/>
    </sheetView>
  </sheetViews>
  <sheetFormatPr defaultRowHeight="15" x14ac:dyDescent="0.25"/>
  <cols>
    <col min="7" max="7" width="12.42578125" bestFit="1" customWidth="1"/>
    <col min="8" max="9" width="12.42578125" customWidth="1"/>
    <col min="15" max="15" width="10.5703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489</v>
      </c>
      <c r="O1" t="s">
        <v>529</v>
      </c>
      <c r="Q1" t="s">
        <v>531</v>
      </c>
      <c r="U1" t="s">
        <v>530</v>
      </c>
      <c r="W1" t="s">
        <v>532</v>
      </c>
    </row>
    <row r="2" spans="1:23" x14ac:dyDescent="0.25">
      <c r="A2">
        <v>18</v>
      </c>
      <c r="B2" t="s">
        <v>11</v>
      </c>
      <c r="C2" s="11">
        <v>53.13</v>
      </c>
      <c r="D2">
        <v>0</v>
      </c>
      <c r="E2" t="s">
        <v>13</v>
      </c>
      <c r="F2" t="s">
        <v>14</v>
      </c>
      <c r="G2" s="4">
        <v>1163.4627</v>
      </c>
      <c r="H2" t="str">
        <f t="shared" ref="H2:H65" si="0">IF(C2&lt;18.5,"below",IF(AND(C2&gt;=18.5,C2&lt;25),"normal",IF(C2&gt;=25,"over")))</f>
        <v>over</v>
      </c>
      <c r="I2" t="str">
        <f>IF(E2="no","no","smoking")</f>
        <v>no</v>
      </c>
      <c r="J2" s="11">
        <f t="shared" ref="J2:J65" si="1">VALUE(C2)</f>
        <v>53.13</v>
      </c>
      <c r="K2" s="11">
        <f t="shared" ref="K2:K65" si="2">IF(J2&gt;=100,J2/1000,J2)</f>
        <v>53.13</v>
      </c>
      <c r="L2" s="11"/>
      <c r="M2" t="s">
        <v>481</v>
      </c>
      <c r="P2" t="s">
        <v>483</v>
      </c>
    </row>
    <row r="3" spans="1:23" x14ac:dyDescent="0.25">
      <c r="A3">
        <v>22</v>
      </c>
      <c r="B3" t="s">
        <v>11</v>
      </c>
      <c r="C3" s="11">
        <v>52.58</v>
      </c>
      <c r="D3">
        <v>1</v>
      </c>
      <c r="E3" t="s">
        <v>9</v>
      </c>
      <c r="F3" t="s">
        <v>14</v>
      </c>
      <c r="G3" s="4">
        <v>44501.398200000003</v>
      </c>
      <c r="H3" t="str">
        <f t="shared" si="0"/>
        <v>over</v>
      </c>
      <c r="I3" t="str">
        <f t="shared" ref="I3:I66" si="3">IF(E3="no","no","smoking")</f>
        <v>smoking</v>
      </c>
      <c r="J3" s="11">
        <f t="shared" si="1"/>
        <v>52.58</v>
      </c>
      <c r="K3" s="11">
        <f t="shared" si="2"/>
        <v>52.58</v>
      </c>
      <c r="L3" s="11"/>
      <c r="M3" t="s">
        <v>1</v>
      </c>
      <c r="N3" t="s">
        <v>482</v>
      </c>
      <c r="O3" t="s">
        <v>484</v>
      </c>
    </row>
    <row r="4" spans="1:23" x14ac:dyDescent="0.25">
      <c r="A4">
        <v>23</v>
      </c>
      <c r="B4" t="s">
        <v>11</v>
      </c>
      <c r="C4" s="11">
        <v>50.38</v>
      </c>
      <c r="D4">
        <v>1</v>
      </c>
      <c r="E4" t="s">
        <v>13</v>
      </c>
      <c r="F4" t="s">
        <v>14</v>
      </c>
      <c r="G4" s="4">
        <v>2438.0551999999998</v>
      </c>
      <c r="H4" t="str">
        <f t="shared" si="0"/>
        <v>over</v>
      </c>
      <c r="I4" t="str">
        <f t="shared" si="3"/>
        <v>no</v>
      </c>
      <c r="J4" s="11">
        <f t="shared" si="1"/>
        <v>50.38</v>
      </c>
      <c r="K4" s="11">
        <f t="shared" si="2"/>
        <v>50.38</v>
      </c>
      <c r="L4" s="11"/>
      <c r="M4" t="s">
        <v>11</v>
      </c>
      <c r="N4" t="s">
        <v>9</v>
      </c>
      <c r="O4" t="s">
        <v>487</v>
      </c>
      <c r="P4">
        <f>COUNTIFS($B$2:$B$1339,"male",$E$2:$E$1339,N4,$C$2:$C$1339,"&gt;=25")</f>
        <v>141</v>
      </c>
    </row>
    <row r="5" spans="1:23" x14ac:dyDescent="0.25">
      <c r="A5">
        <v>52</v>
      </c>
      <c r="B5" t="s">
        <v>11</v>
      </c>
      <c r="C5" s="11">
        <v>47.74</v>
      </c>
      <c r="D5">
        <v>1</v>
      </c>
      <c r="E5" t="s">
        <v>13</v>
      </c>
      <c r="F5" t="s">
        <v>14</v>
      </c>
      <c r="G5" s="4">
        <v>9748.9105999999992</v>
      </c>
      <c r="H5" t="str">
        <f t="shared" si="0"/>
        <v>over</v>
      </c>
      <c r="I5" t="str">
        <f t="shared" si="3"/>
        <v>no</v>
      </c>
      <c r="J5" s="11">
        <f t="shared" si="1"/>
        <v>47.74</v>
      </c>
      <c r="K5" s="11">
        <f t="shared" si="2"/>
        <v>47.74</v>
      </c>
      <c r="L5" s="11"/>
      <c r="M5" t="s">
        <v>11</v>
      </c>
      <c r="N5" t="s">
        <v>9</v>
      </c>
      <c r="O5" t="s">
        <v>488</v>
      </c>
      <c r="P5">
        <f>COUNTIFS($B$2:$B$1339,"male",$E$2:$E$1339,N5,$C$2:$C$1339,"&lt;25")</f>
        <v>18</v>
      </c>
    </row>
    <row r="6" spans="1:23" x14ac:dyDescent="0.25">
      <c r="A6">
        <v>37</v>
      </c>
      <c r="B6" t="s">
        <v>7</v>
      </c>
      <c r="C6" s="11">
        <v>47.6</v>
      </c>
      <c r="D6">
        <v>2</v>
      </c>
      <c r="E6" t="s">
        <v>9</v>
      </c>
      <c r="F6" t="s">
        <v>10</v>
      </c>
      <c r="G6" s="4">
        <v>46113.510999999999</v>
      </c>
      <c r="H6" t="str">
        <f t="shared" si="0"/>
        <v>over</v>
      </c>
      <c r="I6" t="str">
        <f t="shared" si="3"/>
        <v>smoking</v>
      </c>
      <c r="J6" s="11">
        <f t="shared" si="1"/>
        <v>47.6</v>
      </c>
      <c r="K6" s="11">
        <f t="shared" si="2"/>
        <v>47.6</v>
      </c>
      <c r="L6" s="11"/>
      <c r="M6" t="s">
        <v>11</v>
      </c>
      <c r="N6" t="s">
        <v>13</v>
      </c>
      <c r="O6" t="s">
        <v>487</v>
      </c>
      <c r="P6">
        <f>COUNTIFS($B$2:$B$1339,"male",$E$2:$E$1339,N6,$C$2:$C$1339,"&gt;=25")</f>
        <v>418</v>
      </c>
    </row>
    <row r="7" spans="1:23" x14ac:dyDescent="0.25">
      <c r="A7">
        <v>47</v>
      </c>
      <c r="B7" t="s">
        <v>11</v>
      </c>
      <c r="C7" s="11">
        <v>47.52</v>
      </c>
      <c r="D7">
        <v>1</v>
      </c>
      <c r="E7" t="s">
        <v>13</v>
      </c>
      <c r="F7" t="s">
        <v>14</v>
      </c>
      <c r="G7" s="4">
        <v>8083.9197999999997</v>
      </c>
      <c r="H7" t="str">
        <f t="shared" si="0"/>
        <v>over</v>
      </c>
      <c r="I7" t="str">
        <f t="shared" si="3"/>
        <v>no</v>
      </c>
      <c r="J7" s="11">
        <f t="shared" si="1"/>
        <v>47.52</v>
      </c>
      <c r="K7" s="11">
        <f t="shared" si="2"/>
        <v>47.52</v>
      </c>
      <c r="L7" s="11"/>
      <c r="M7" t="s">
        <v>11</v>
      </c>
      <c r="N7" t="s">
        <v>13</v>
      </c>
      <c r="O7" t="s">
        <v>488</v>
      </c>
      <c r="P7">
        <f>COUNTIFS($B$2:$B$1339,"male",$E$2:$E$1339,N7,$C$2:$C$1339,"&lt;25")</f>
        <v>99</v>
      </c>
    </row>
    <row r="8" spans="1:23" x14ac:dyDescent="0.25">
      <c r="A8">
        <v>54</v>
      </c>
      <c r="B8" t="s">
        <v>7</v>
      </c>
      <c r="C8" s="11">
        <v>47.41</v>
      </c>
      <c r="D8">
        <v>0</v>
      </c>
      <c r="E8" t="s">
        <v>9</v>
      </c>
      <c r="F8" t="s">
        <v>14</v>
      </c>
      <c r="G8" s="4">
        <v>63770.428010000003</v>
      </c>
      <c r="H8" t="str">
        <f t="shared" si="0"/>
        <v>over</v>
      </c>
      <c r="I8" t="str">
        <f t="shared" si="3"/>
        <v>smoking</v>
      </c>
      <c r="J8" s="11">
        <f t="shared" si="1"/>
        <v>47.41</v>
      </c>
      <c r="K8" s="11">
        <f t="shared" si="2"/>
        <v>47.41</v>
      </c>
      <c r="L8" s="11"/>
    </row>
    <row r="9" spans="1:23" x14ac:dyDescent="0.25">
      <c r="A9">
        <v>52</v>
      </c>
      <c r="B9" t="s">
        <v>7</v>
      </c>
      <c r="C9" s="11">
        <v>46.75</v>
      </c>
      <c r="D9">
        <v>5</v>
      </c>
      <c r="E9" t="s">
        <v>13</v>
      </c>
      <c r="F9" t="s">
        <v>14</v>
      </c>
      <c r="G9" s="4">
        <v>12592.5345</v>
      </c>
      <c r="H9" t="str">
        <f t="shared" si="0"/>
        <v>over</v>
      </c>
      <c r="I9" t="str">
        <f t="shared" si="3"/>
        <v>no</v>
      </c>
      <c r="J9" s="11">
        <f t="shared" si="1"/>
        <v>46.75</v>
      </c>
      <c r="K9" s="11">
        <f t="shared" si="2"/>
        <v>46.75</v>
      </c>
      <c r="L9" s="11"/>
      <c r="M9" t="s">
        <v>7</v>
      </c>
      <c r="N9" t="s">
        <v>9</v>
      </c>
      <c r="O9" t="s">
        <v>487</v>
      </c>
      <c r="P9">
        <f>COUNTIFS($B$2:$B$1339,"female",$E$2:$E$1339,N9,$C$2:$C$1339,"&gt;=25")</f>
        <v>86</v>
      </c>
    </row>
    <row r="10" spans="1:23" x14ac:dyDescent="0.25">
      <c r="A10">
        <v>54</v>
      </c>
      <c r="B10" t="s">
        <v>7</v>
      </c>
      <c r="C10" s="11">
        <v>46.7</v>
      </c>
      <c r="D10">
        <v>2</v>
      </c>
      <c r="E10" t="s">
        <v>13</v>
      </c>
      <c r="F10" t="s">
        <v>10</v>
      </c>
      <c r="G10" s="4">
        <v>11538.421</v>
      </c>
      <c r="H10" t="str">
        <f t="shared" si="0"/>
        <v>over</v>
      </c>
      <c r="I10" t="str">
        <f t="shared" si="3"/>
        <v>no</v>
      </c>
      <c r="J10" s="11">
        <f t="shared" si="1"/>
        <v>46.7</v>
      </c>
      <c r="K10" s="11">
        <f t="shared" si="2"/>
        <v>46.7</v>
      </c>
      <c r="L10" s="11"/>
      <c r="M10" t="s">
        <v>7</v>
      </c>
      <c r="N10" t="s">
        <v>9</v>
      </c>
      <c r="O10" t="s">
        <v>488</v>
      </c>
      <c r="P10">
        <f>COUNTIFS($B$2:$B$1339,"female",$E$2:$E$1339,N10,$C$2:$C$1339,"&lt;25")</f>
        <v>29</v>
      </c>
    </row>
    <row r="11" spans="1:23" x14ac:dyDescent="0.25">
      <c r="A11">
        <v>32</v>
      </c>
      <c r="B11" t="s">
        <v>11</v>
      </c>
      <c r="C11" s="11">
        <v>46.53</v>
      </c>
      <c r="D11">
        <v>2</v>
      </c>
      <c r="E11" t="s">
        <v>13</v>
      </c>
      <c r="F11" t="s">
        <v>14</v>
      </c>
      <c r="G11" s="4">
        <v>4686.3887000000004</v>
      </c>
      <c r="H11" t="str">
        <f t="shared" si="0"/>
        <v>over</v>
      </c>
      <c r="I11" t="str">
        <f t="shared" si="3"/>
        <v>no</v>
      </c>
      <c r="J11" s="11">
        <f t="shared" si="1"/>
        <v>46.53</v>
      </c>
      <c r="K11" s="11">
        <f t="shared" si="2"/>
        <v>46.53</v>
      </c>
      <c r="L11" s="11"/>
      <c r="M11" t="s">
        <v>7</v>
      </c>
      <c r="N11" t="s">
        <v>13</v>
      </c>
      <c r="O11" t="s">
        <v>487</v>
      </c>
      <c r="P11">
        <f>COUNTIFS($B$2:$B$1339,"female",$E$2:$E$1339,N11,$C$2:$C$1339,"&gt;=25")</f>
        <v>421</v>
      </c>
    </row>
    <row r="12" spans="1:23" x14ac:dyDescent="0.25">
      <c r="A12">
        <v>37</v>
      </c>
      <c r="B12" t="s">
        <v>11</v>
      </c>
      <c r="C12" s="11">
        <v>46.53</v>
      </c>
      <c r="D12">
        <v>3</v>
      </c>
      <c r="E12" t="s">
        <v>13</v>
      </c>
      <c r="F12" t="s">
        <v>14</v>
      </c>
      <c r="G12" s="4">
        <v>6435.6237000000001</v>
      </c>
      <c r="H12" t="str">
        <f t="shared" si="0"/>
        <v>over</v>
      </c>
      <c r="I12" t="str">
        <f t="shared" si="3"/>
        <v>no</v>
      </c>
      <c r="J12" s="11">
        <f t="shared" si="1"/>
        <v>46.53</v>
      </c>
      <c r="K12" s="11">
        <f t="shared" si="2"/>
        <v>46.53</v>
      </c>
      <c r="L12" s="11"/>
      <c r="M12" t="s">
        <v>7</v>
      </c>
      <c r="N12" t="s">
        <v>13</v>
      </c>
      <c r="O12" t="s">
        <v>488</v>
      </c>
      <c r="P12">
        <f>COUNTIFS($B$2:$B$1339,"female",$E$2:$E$1339,N12,$C$2:$C$1339,"&lt;25")</f>
        <v>126</v>
      </c>
    </row>
    <row r="13" spans="1:23" x14ac:dyDescent="0.25">
      <c r="A13">
        <v>26</v>
      </c>
      <c r="B13" t="s">
        <v>11</v>
      </c>
      <c r="C13" s="11">
        <v>46.53</v>
      </c>
      <c r="D13">
        <v>1</v>
      </c>
      <c r="E13" t="s">
        <v>13</v>
      </c>
      <c r="F13" t="s">
        <v>14</v>
      </c>
      <c r="G13" s="4">
        <v>2927.0646999999999</v>
      </c>
      <c r="H13" t="str">
        <f t="shared" si="0"/>
        <v>over</v>
      </c>
      <c r="I13" t="str">
        <f t="shared" si="3"/>
        <v>no</v>
      </c>
      <c r="J13" s="11">
        <f t="shared" si="1"/>
        <v>46.53</v>
      </c>
      <c r="K13" s="11">
        <f t="shared" si="2"/>
        <v>46.53</v>
      </c>
      <c r="L13" s="11"/>
      <c r="P13">
        <f>SUM(P4:P12)</f>
        <v>1338</v>
      </c>
    </row>
    <row r="14" spans="1:23" x14ac:dyDescent="0.25">
      <c r="A14">
        <v>43</v>
      </c>
      <c r="B14" t="s">
        <v>7</v>
      </c>
      <c r="C14" s="11">
        <v>46.2</v>
      </c>
      <c r="D14">
        <v>0</v>
      </c>
      <c r="E14" t="s">
        <v>9</v>
      </c>
      <c r="F14" t="s">
        <v>14</v>
      </c>
      <c r="G14" s="4">
        <v>45863.205000000002</v>
      </c>
      <c r="H14" t="str">
        <f t="shared" si="0"/>
        <v>over</v>
      </c>
      <c r="I14" t="str">
        <f t="shared" si="3"/>
        <v>smoking</v>
      </c>
      <c r="J14" s="11">
        <f t="shared" si="1"/>
        <v>46.2</v>
      </c>
      <c r="K14" s="11">
        <f t="shared" si="2"/>
        <v>46.2</v>
      </c>
      <c r="L14" s="11"/>
    </row>
    <row r="15" spans="1:23" x14ac:dyDescent="0.25">
      <c r="A15">
        <v>50</v>
      </c>
      <c r="B15" t="s">
        <v>7</v>
      </c>
      <c r="C15" s="11">
        <v>46.09</v>
      </c>
      <c r="D15">
        <v>1</v>
      </c>
      <c r="E15" t="s">
        <v>13</v>
      </c>
      <c r="F15" t="s">
        <v>14</v>
      </c>
      <c r="G15" s="4">
        <v>9549.5650999999998</v>
      </c>
      <c r="H15" t="str">
        <f t="shared" si="0"/>
        <v>over</v>
      </c>
      <c r="I15" t="str">
        <f t="shared" si="3"/>
        <v>no</v>
      </c>
      <c r="J15" s="11">
        <f t="shared" si="1"/>
        <v>46.09</v>
      </c>
      <c r="K15" s="11">
        <f t="shared" si="2"/>
        <v>46.09</v>
      </c>
      <c r="L15" s="11"/>
      <c r="M15" t="s">
        <v>490</v>
      </c>
      <c r="P15" s="2">
        <f>AVERAGE(G2:G1339)</f>
        <v>13270.422265141269</v>
      </c>
    </row>
    <row r="16" spans="1:23" x14ac:dyDescent="0.25">
      <c r="A16">
        <v>27</v>
      </c>
      <c r="B16" t="s">
        <v>11</v>
      </c>
      <c r="C16" s="11">
        <v>45.9</v>
      </c>
      <c r="D16">
        <v>2</v>
      </c>
      <c r="E16" t="s">
        <v>13</v>
      </c>
      <c r="F16" t="s">
        <v>10</v>
      </c>
      <c r="G16" s="4">
        <v>3693.4279999999999</v>
      </c>
      <c r="H16" t="str">
        <f t="shared" si="0"/>
        <v>over</v>
      </c>
      <c r="I16" t="str">
        <f t="shared" si="3"/>
        <v>no</v>
      </c>
      <c r="J16" s="11">
        <f t="shared" si="1"/>
        <v>45.9</v>
      </c>
      <c r="K16" s="11">
        <f t="shared" si="2"/>
        <v>45.9</v>
      </c>
      <c r="L16" s="11"/>
      <c r="M16" t="s">
        <v>491</v>
      </c>
      <c r="P16" s="1">
        <f>MIN(G2:G1339)</f>
        <v>1121.8739</v>
      </c>
    </row>
    <row r="17" spans="1:19" x14ac:dyDescent="0.25">
      <c r="A17">
        <v>39</v>
      </c>
      <c r="B17" t="s">
        <v>11</v>
      </c>
      <c r="C17" s="11">
        <v>45.43</v>
      </c>
      <c r="D17">
        <v>2</v>
      </c>
      <c r="E17" t="s">
        <v>13</v>
      </c>
      <c r="F17" t="s">
        <v>14</v>
      </c>
      <c r="G17" s="4">
        <v>6356.2707</v>
      </c>
      <c r="H17" t="str">
        <f t="shared" si="0"/>
        <v>over</v>
      </c>
      <c r="I17" t="str">
        <f t="shared" si="3"/>
        <v>no</v>
      </c>
      <c r="J17" s="11">
        <f t="shared" si="1"/>
        <v>45.43</v>
      </c>
      <c r="K17" s="11">
        <f t="shared" si="2"/>
        <v>45.43</v>
      </c>
      <c r="L17" s="11"/>
      <c r="M17" t="s">
        <v>492</v>
      </c>
      <c r="P17" s="1">
        <f>MAX(G2:G1339)</f>
        <v>63770.428010000003</v>
      </c>
    </row>
    <row r="18" spans="1:19" x14ac:dyDescent="0.25">
      <c r="A18">
        <v>47</v>
      </c>
      <c r="B18" t="s">
        <v>7</v>
      </c>
      <c r="C18" s="11">
        <v>45.32</v>
      </c>
      <c r="D18">
        <v>1</v>
      </c>
      <c r="E18" t="s">
        <v>13</v>
      </c>
      <c r="F18" t="s">
        <v>14</v>
      </c>
      <c r="G18" s="4">
        <v>8569.8618000000006</v>
      </c>
      <c r="H18" t="str">
        <f t="shared" si="0"/>
        <v>over</v>
      </c>
      <c r="I18" t="str">
        <f t="shared" si="3"/>
        <v>no</v>
      </c>
      <c r="J18" s="11">
        <f t="shared" si="1"/>
        <v>45.32</v>
      </c>
      <c r="K18" s="11">
        <f t="shared" si="2"/>
        <v>45.32</v>
      </c>
      <c r="L18" s="11"/>
    </row>
    <row r="19" spans="1:19" x14ac:dyDescent="0.25">
      <c r="A19">
        <v>19</v>
      </c>
      <c r="B19" t="s">
        <v>11</v>
      </c>
      <c r="C19" s="11">
        <v>44.88</v>
      </c>
      <c r="D19">
        <v>0</v>
      </c>
      <c r="E19" t="s">
        <v>9</v>
      </c>
      <c r="F19" t="s">
        <v>14</v>
      </c>
      <c r="G19" s="4">
        <v>39722.746200000001</v>
      </c>
      <c r="H19" t="str">
        <f t="shared" si="0"/>
        <v>over</v>
      </c>
      <c r="I19" t="str">
        <f t="shared" si="3"/>
        <v>smoking</v>
      </c>
      <c r="J19" s="11">
        <f t="shared" si="1"/>
        <v>44.88</v>
      </c>
      <c r="K19" s="11">
        <f t="shared" si="2"/>
        <v>44.88</v>
      </c>
      <c r="L19" s="11"/>
      <c r="M19" t="s">
        <v>493</v>
      </c>
      <c r="N19">
        <f>AVERAGE(A2:A1339)</f>
        <v>39.207025411061288</v>
      </c>
    </row>
    <row r="20" spans="1:19" x14ac:dyDescent="0.25">
      <c r="A20">
        <v>50</v>
      </c>
      <c r="B20" t="s">
        <v>11</v>
      </c>
      <c r="C20" s="11">
        <v>44.77</v>
      </c>
      <c r="D20">
        <v>1</v>
      </c>
      <c r="E20" t="s">
        <v>13</v>
      </c>
      <c r="F20" t="s">
        <v>14</v>
      </c>
      <c r="G20" s="4">
        <v>9058.7302999999993</v>
      </c>
      <c r="H20" t="str">
        <f t="shared" si="0"/>
        <v>over</v>
      </c>
      <c r="I20" t="str">
        <f t="shared" si="3"/>
        <v>no</v>
      </c>
      <c r="J20" s="11">
        <f t="shared" si="1"/>
        <v>44.77</v>
      </c>
      <c r="K20" s="11">
        <f t="shared" si="2"/>
        <v>44.77</v>
      </c>
      <c r="L20" s="11"/>
      <c r="M20" t="s">
        <v>494</v>
      </c>
      <c r="N20">
        <f>MIN(A2:A1339)</f>
        <v>18</v>
      </c>
    </row>
    <row r="21" spans="1:19" x14ac:dyDescent="0.25">
      <c r="A21">
        <v>40</v>
      </c>
      <c r="B21" t="s">
        <v>7</v>
      </c>
      <c r="C21" s="11">
        <v>44.744999999999997</v>
      </c>
      <c r="D21">
        <v>1</v>
      </c>
      <c r="E21" t="s">
        <v>13</v>
      </c>
      <c r="F21" t="s">
        <v>21</v>
      </c>
      <c r="G21" s="4">
        <v>7077.1894000000002</v>
      </c>
      <c r="H21" t="str">
        <f t="shared" si="0"/>
        <v>over</v>
      </c>
      <c r="I21" t="str">
        <f t="shared" si="3"/>
        <v>no</v>
      </c>
      <c r="J21" s="11">
        <f t="shared" si="1"/>
        <v>44.744999999999997</v>
      </c>
      <c r="K21" s="11">
        <f t="shared" si="2"/>
        <v>44.744999999999997</v>
      </c>
      <c r="L21" s="11"/>
      <c r="M21" t="s">
        <v>495</v>
      </c>
      <c r="N21">
        <f>MAX(A2:A1339)</f>
        <v>64</v>
      </c>
    </row>
    <row r="22" spans="1:19" x14ac:dyDescent="0.25">
      <c r="A22">
        <v>50</v>
      </c>
      <c r="B22" t="s">
        <v>7</v>
      </c>
      <c r="C22" s="11">
        <v>44.744999999999997</v>
      </c>
      <c r="D22">
        <v>0</v>
      </c>
      <c r="E22" t="s">
        <v>13</v>
      </c>
      <c r="F22" t="s">
        <v>21</v>
      </c>
      <c r="G22" s="4">
        <v>9541.6955500000004</v>
      </c>
      <c r="H22" t="str">
        <f t="shared" si="0"/>
        <v>over</v>
      </c>
      <c r="I22" t="str">
        <f t="shared" si="3"/>
        <v>no</v>
      </c>
      <c r="J22" s="11">
        <f t="shared" si="1"/>
        <v>44.744999999999997</v>
      </c>
      <c r="K22" s="11">
        <f t="shared" si="2"/>
        <v>44.744999999999997</v>
      </c>
      <c r="L22" s="11"/>
    </row>
    <row r="23" spans="1:19" x14ac:dyDescent="0.25">
      <c r="A23">
        <v>52</v>
      </c>
      <c r="B23" t="s">
        <v>7</v>
      </c>
      <c r="C23" s="11">
        <v>44.7</v>
      </c>
      <c r="D23">
        <v>3</v>
      </c>
      <c r="E23" t="s">
        <v>13</v>
      </c>
      <c r="F23" t="s">
        <v>10</v>
      </c>
      <c r="G23" s="4">
        <v>11411.684999999999</v>
      </c>
      <c r="H23" t="str">
        <f t="shared" si="0"/>
        <v>over</v>
      </c>
      <c r="I23" t="str">
        <f t="shared" si="3"/>
        <v>no</v>
      </c>
      <c r="J23" s="11">
        <f t="shared" si="1"/>
        <v>44.7</v>
      </c>
      <c r="K23" s="11">
        <f t="shared" si="2"/>
        <v>44.7</v>
      </c>
      <c r="L23" s="11"/>
      <c r="M23" t="s">
        <v>533</v>
      </c>
      <c r="O23">
        <f>COUNTIFS(C2:C1339,"&gt;25",G2:G1339,"&gt;16700")</f>
        <v>287</v>
      </c>
      <c r="P23" s="13">
        <f>O23/(COUNTA(A:A)-1)</f>
        <v>0.21449925261584454</v>
      </c>
    </row>
    <row r="24" spans="1:19" x14ac:dyDescent="0.25">
      <c r="A24">
        <v>32</v>
      </c>
      <c r="B24" t="s">
        <v>7</v>
      </c>
      <c r="C24" s="11">
        <v>44.22</v>
      </c>
      <c r="D24">
        <v>0</v>
      </c>
      <c r="E24" t="s">
        <v>13</v>
      </c>
      <c r="F24" t="s">
        <v>14</v>
      </c>
      <c r="G24" s="4">
        <v>3994.1777999999999</v>
      </c>
      <c r="H24" t="str">
        <f t="shared" si="0"/>
        <v>over</v>
      </c>
      <c r="I24" t="str">
        <f t="shared" si="3"/>
        <v>no</v>
      </c>
      <c r="J24" s="11">
        <f t="shared" si="1"/>
        <v>44.22</v>
      </c>
      <c r="K24" s="11">
        <f t="shared" si="2"/>
        <v>44.22</v>
      </c>
      <c r="L24" s="11"/>
      <c r="M24" t="s">
        <v>534</v>
      </c>
      <c r="O24">
        <f>COUNTIFS(C2:C1339,"&lt;=25",G2:G1339,"&gt;16700")</f>
        <v>47</v>
      </c>
      <c r="P24" s="13">
        <f>O24/(COUNTA(A:A)-1)</f>
        <v>3.5127055306427506E-2</v>
      </c>
    </row>
    <row r="25" spans="1:19" x14ac:dyDescent="0.25">
      <c r="A25">
        <v>30</v>
      </c>
      <c r="B25" t="s">
        <v>11</v>
      </c>
      <c r="C25" s="11">
        <v>44.22</v>
      </c>
      <c r="D25">
        <v>2</v>
      </c>
      <c r="E25" t="s">
        <v>13</v>
      </c>
      <c r="F25" t="s">
        <v>14</v>
      </c>
      <c r="G25" s="4">
        <v>4266.1657999999998</v>
      </c>
      <c r="H25" t="str">
        <f t="shared" si="0"/>
        <v>over</v>
      </c>
      <c r="I25" t="str">
        <f t="shared" si="3"/>
        <v>no</v>
      </c>
      <c r="J25" s="11">
        <f t="shared" si="1"/>
        <v>44.22</v>
      </c>
      <c r="K25" s="11">
        <f t="shared" si="2"/>
        <v>44.22</v>
      </c>
      <c r="L25" s="11"/>
    </row>
    <row r="26" spans="1:19" x14ac:dyDescent="0.25">
      <c r="A26">
        <v>61</v>
      </c>
      <c r="B26" t="s">
        <v>7</v>
      </c>
      <c r="C26" s="11">
        <v>44</v>
      </c>
      <c r="D26">
        <v>0</v>
      </c>
      <c r="E26" t="s">
        <v>13</v>
      </c>
      <c r="F26" t="s">
        <v>10</v>
      </c>
      <c r="G26" s="4">
        <v>13063.883</v>
      </c>
      <c r="H26" t="str">
        <f t="shared" si="0"/>
        <v>over</v>
      </c>
      <c r="I26" t="str">
        <f t="shared" si="3"/>
        <v>no</v>
      </c>
      <c r="J26" s="11">
        <f t="shared" si="1"/>
        <v>44</v>
      </c>
      <c r="K26" s="11">
        <f t="shared" si="2"/>
        <v>44</v>
      </c>
      <c r="L26" s="11"/>
    </row>
    <row r="27" spans="1:19" x14ac:dyDescent="0.25">
      <c r="A27">
        <v>46</v>
      </c>
      <c r="B27" t="s">
        <v>11</v>
      </c>
      <c r="C27" s="11">
        <v>43.89</v>
      </c>
      <c r="D27">
        <v>3</v>
      </c>
      <c r="E27" t="s">
        <v>13</v>
      </c>
      <c r="F27" t="s">
        <v>14</v>
      </c>
      <c r="G27" s="4">
        <v>8944.1151000000009</v>
      </c>
      <c r="H27" t="str">
        <f t="shared" si="0"/>
        <v>over</v>
      </c>
      <c r="I27" t="str">
        <f t="shared" si="3"/>
        <v>no</v>
      </c>
      <c r="J27" s="11">
        <f t="shared" si="1"/>
        <v>43.89</v>
      </c>
      <c r="K27" s="11">
        <f t="shared" si="2"/>
        <v>43.89</v>
      </c>
      <c r="L27" s="11"/>
      <c r="M27" t="s">
        <v>535</v>
      </c>
      <c r="O27">
        <f>COUNTIFS(C2:C1339,"&gt;25",G2:G1339,"&gt;16700",E2:E1339,"yes")</f>
        <v>219</v>
      </c>
      <c r="P27" s="13">
        <f>O27/(COUNTA(A:A)-1)</f>
        <v>0.16367713004484305</v>
      </c>
      <c r="Q27" t="s">
        <v>539</v>
      </c>
      <c r="R27" s="5">
        <f>O27/$O$23</f>
        <v>0.76306620209059228</v>
      </c>
      <c r="S27" t="s">
        <v>540</v>
      </c>
    </row>
    <row r="28" spans="1:19" x14ac:dyDescent="0.25">
      <c r="A28">
        <v>44</v>
      </c>
      <c r="B28" t="s">
        <v>7</v>
      </c>
      <c r="C28" s="11">
        <v>43.89</v>
      </c>
      <c r="D28">
        <v>2</v>
      </c>
      <c r="E28" t="s">
        <v>9</v>
      </c>
      <c r="F28" t="s">
        <v>14</v>
      </c>
      <c r="G28" s="4">
        <v>46200.985099999998</v>
      </c>
      <c r="H28" t="str">
        <f t="shared" si="0"/>
        <v>over</v>
      </c>
      <c r="I28" t="str">
        <f t="shared" si="3"/>
        <v>smoking</v>
      </c>
      <c r="J28" s="11">
        <f t="shared" si="1"/>
        <v>43.89</v>
      </c>
      <c r="K28" s="11">
        <f t="shared" si="2"/>
        <v>43.89</v>
      </c>
      <c r="L28" s="11"/>
      <c r="M28" t="s">
        <v>536</v>
      </c>
      <c r="O28">
        <f>COUNTIFS(C2:C1339,"&lt;=25",G2:G1339,"&gt;16700",E2:E1339,"yes")</f>
        <v>35</v>
      </c>
      <c r="P28" s="13">
        <f>O28/(COUNTA(A:A)-1)</f>
        <v>2.6158445440956652E-2</v>
      </c>
      <c r="Q28" t="s">
        <v>539</v>
      </c>
      <c r="R28" s="5">
        <f>O28/$O$24</f>
        <v>0.74468085106382975</v>
      </c>
      <c r="S28" t="s">
        <v>541</v>
      </c>
    </row>
    <row r="29" spans="1:19" x14ac:dyDescent="0.25">
      <c r="A29">
        <v>57</v>
      </c>
      <c r="B29" t="s">
        <v>11</v>
      </c>
      <c r="C29" s="11">
        <v>43.7</v>
      </c>
      <c r="D29">
        <v>1</v>
      </c>
      <c r="E29" t="s">
        <v>13</v>
      </c>
      <c r="F29" t="s">
        <v>10</v>
      </c>
      <c r="G29" s="4">
        <v>11576.13</v>
      </c>
      <c r="H29" t="str">
        <f t="shared" si="0"/>
        <v>over</v>
      </c>
      <c r="I29" t="str">
        <f t="shared" si="3"/>
        <v>no</v>
      </c>
      <c r="J29" s="11">
        <f t="shared" si="1"/>
        <v>43.7</v>
      </c>
      <c r="K29" s="11">
        <f t="shared" si="2"/>
        <v>43.7</v>
      </c>
      <c r="L29" s="11"/>
    </row>
    <row r="30" spans="1:19" x14ac:dyDescent="0.25">
      <c r="A30">
        <v>61</v>
      </c>
      <c r="B30" t="s">
        <v>11</v>
      </c>
      <c r="C30" s="11">
        <v>43.4</v>
      </c>
      <c r="D30">
        <v>0</v>
      </c>
      <c r="E30" t="s">
        <v>13</v>
      </c>
      <c r="F30" t="s">
        <v>10</v>
      </c>
      <c r="G30" s="4">
        <v>12574.049000000001</v>
      </c>
      <c r="H30" t="str">
        <f t="shared" si="0"/>
        <v>over</v>
      </c>
      <c r="I30" t="str">
        <f t="shared" si="3"/>
        <v>no</v>
      </c>
      <c r="J30" s="11">
        <f t="shared" si="1"/>
        <v>43.4</v>
      </c>
      <c r="K30" s="11">
        <f t="shared" si="2"/>
        <v>43.4</v>
      </c>
      <c r="L30" s="11"/>
      <c r="M30" t="s">
        <v>537</v>
      </c>
      <c r="O30">
        <f>COUNTIFS(C2:C1339,"&gt;25",G2:G1339,"&gt;16700",E2:E1339,"no")</f>
        <v>68</v>
      </c>
      <c r="P30" s="13">
        <f>O30/(COUNTA(A:A)-1)</f>
        <v>5.0822122571001493E-2</v>
      </c>
      <c r="Q30" t="s">
        <v>539</v>
      </c>
      <c r="R30" s="5">
        <f>O30/$O$23</f>
        <v>0.23693379790940766</v>
      </c>
      <c r="S30" t="s">
        <v>540</v>
      </c>
    </row>
    <row r="31" spans="1:19" x14ac:dyDescent="0.25">
      <c r="A31">
        <v>35</v>
      </c>
      <c r="B31" t="s">
        <v>7</v>
      </c>
      <c r="C31" s="11">
        <v>43.34</v>
      </c>
      <c r="D31">
        <v>2</v>
      </c>
      <c r="E31" t="s">
        <v>13</v>
      </c>
      <c r="F31" t="s">
        <v>14</v>
      </c>
      <c r="G31" s="4">
        <v>5846.9175999999998</v>
      </c>
      <c r="H31" t="str">
        <f t="shared" si="0"/>
        <v>over</v>
      </c>
      <c r="I31" t="str">
        <f t="shared" si="3"/>
        <v>no</v>
      </c>
      <c r="J31" s="11">
        <f t="shared" si="1"/>
        <v>43.34</v>
      </c>
      <c r="K31" s="11">
        <f t="shared" si="2"/>
        <v>43.34</v>
      </c>
      <c r="L31" s="11"/>
      <c r="M31" t="s">
        <v>538</v>
      </c>
      <c r="O31">
        <f>COUNTIFS(C2:C1339,"&lt;=25",G2:G1339,"&gt;16700",E2:E1339,"no")</f>
        <v>12</v>
      </c>
      <c r="P31" s="13">
        <f>O31/(COUNTA(A:A)-1)</f>
        <v>8.9686098654708519E-3</v>
      </c>
      <c r="R31" s="5">
        <f>O31/$O$24</f>
        <v>0.25531914893617019</v>
      </c>
      <c r="S31" t="s">
        <v>541</v>
      </c>
    </row>
    <row r="32" spans="1:19" x14ac:dyDescent="0.25">
      <c r="A32">
        <v>30</v>
      </c>
      <c r="B32" t="s">
        <v>7</v>
      </c>
      <c r="C32" s="11">
        <v>43.12</v>
      </c>
      <c r="D32">
        <v>2</v>
      </c>
      <c r="E32" t="s">
        <v>13</v>
      </c>
      <c r="F32" t="s">
        <v>14</v>
      </c>
      <c r="G32" s="4">
        <v>4753.6368000000002</v>
      </c>
      <c r="H32" t="str">
        <f t="shared" si="0"/>
        <v>over</v>
      </c>
      <c r="I32" t="str">
        <f t="shared" si="3"/>
        <v>no</v>
      </c>
      <c r="J32" s="11">
        <f t="shared" si="1"/>
        <v>43.12</v>
      </c>
      <c r="K32" s="11">
        <f t="shared" si="2"/>
        <v>43.12</v>
      </c>
      <c r="L32" s="11"/>
    </row>
    <row r="33" spans="1:15" x14ac:dyDescent="0.25">
      <c r="A33">
        <v>18</v>
      </c>
      <c r="B33" t="s">
        <v>11</v>
      </c>
      <c r="C33" s="11">
        <v>43.01</v>
      </c>
      <c r="D33">
        <v>0</v>
      </c>
      <c r="E33" t="s">
        <v>13</v>
      </c>
      <c r="F33" t="s">
        <v>14</v>
      </c>
      <c r="G33" s="4">
        <v>1149.3959</v>
      </c>
      <c r="H33" t="str">
        <f t="shared" si="0"/>
        <v>over</v>
      </c>
      <c r="I33" t="str">
        <f t="shared" si="3"/>
        <v>no</v>
      </c>
      <c r="J33" s="11">
        <f t="shared" si="1"/>
        <v>43.01</v>
      </c>
      <c r="K33" s="11">
        <f t="shared" si="2"/>
        <v>43.01</v>
      </c>
      <c r="L33" s="11"/>
      <c r="M33" t="s">
        <v>553</v>
      </c>
      <c r="O33" s="3">
        <f>AVERAGEIF(E2:E1339,"yes",G2:G1339)</f>
        <v>32050.231831532856</v>
      </c>
    </row>
    <row r="34" spans="1:15" x14ac:dyDescent="0.25">
      <c r="A34">
        <v>33</v>
      </c>
      <c r="B34" t="s">
        <v>7</v>
      </c>
      <c r="C34" s="11">
        <v>42.94</v>
      </c>
      <c r="D34">
        <v>3</v>
      </c>
      <c r="E34" t="s">
        <v>13</v>
      </c>
      <c r="F34" t="s">
        <v>15</v>
      </c>
      <c r="G34" s="4">
        <v>6360.9935999999998</v>
      </c>
      <c r="H34" t="str">
        <f t="shared" si="0"/>
        <v>over</v>
      </c>
      <c r="I34" t="str">
        <f t="shared" si="3"/>
        <v>no</v>
      </c>
      <c r="J34" s="11">
        <f t="shared" si="1"/>
        <v>42.94</v>
      </c>
      <c r="K34" s="11">
        <f t="shared" si="2"/>
        <v>42.94</v>
      </c>
      <c r="L34" s="11"/>
      <c r="M34" t="s">
        <v>554</v>
      </c>
      <c r="O34" s="3">
        <f>AVERAGEIF(E2:E1339,"no",G2:G1339)</f>
        <v>8434.2682978561952</v>
      </c>
    </row>
    <row r="35" spans="1:15" x14ac:dyDescent="0.25">
      <c r="A35">
        <v>51</v>
      </c>
      <c r="B35" t="s">
        <v>11</v>
      </c>
      <c r="C35" s="11">
        <v>42.9</v>
      </c>
      <c r="D35">
        <v>2</v>
      </c>
      <c r="E35" t="s">
        <v>9</v>
      </c>
      <c r="F35" t="s">
        <v>14</v>
      </c>
      <c r="G35" s="4">
        <v>47462.894</v>
      </c>
      <c r="H35" t="str">
        <f t="shared" si="0"/>
        <v>over</v>
      </c>
      <c r="I35" t="str">
        <f t="shared" si="3"/>
        <v>smoking</v>
      </c>
      <c r="J35" s="11">
        <f t="shared" si="1"/>
        <v>42.9</v>
      </c>
      <c r="K35" s="11">
        <f t="shared" si="2"/>
        <v>42.9</v>
      </c>
      <c r="L35" s="11"/>
    </row>
    <row r="36" spans="1:15" x14ac:dyDescent="0.25">
      <c r="A36">
        <v>34</v>
      </c>
      <c r="B36" t="s">
        <v>11</v>
      </c>
      <c r="C36" s="11">
        <v>42.9</v>
      </c>
      <c r="D36">
        <v>1</v>
      </c>
      <c r="E36" t="s">
        <v>13</v>
      </c>
      <c r="F36" t="s">
        <v>10</v>
      </c>
      <c r="G36" s="4">
        <v>4536.259</v>
      </c>
      <c r="H36" t="str">
        <f t="shared" si="0"/>
        <v>over</v>
      </c>
      <c r="I36" t="str">
        <f t="shared" si="3"/>
        <v>no</v>
      </c>
      <c r="J36" s="11">
        <f t="shared" si="1"/>
        <v>42.9</v>
      </c>
      <c r="K36" s="11">
        <f t="shared" si="2"/>
        <v>42.9</v>
      </c>
      <c r="L36" s="11"/>
      <c r="M36" t="s">
        <v>4</v>
      </c>
      <c r="N36" t="s">
        <v>6</v>
      </c>
    </row>
    <row r="37" spans="1:15" x14ac:dyDescent="0.25">
      <c r="A37">
        <v>23</v>
      </c>
      <c r="B37" t="s">
        <v>7</v>
      </c>
      <c r="C37" s="11">
        <v>42.75</v>
      </c>
      <c r="D37">
        <v>1</v>
      </c>
      <c r="E37" t="s">
        <v>9</v>
      </c>
      <c r="F37" t="s">
        <v>21</v>
      </c>
      <c r="G37" s="4">
        <v>40904.199500000002</v>
      </c>
      <c r="H37" t="str">
        <f t="shared" si="0"/>
        <v>over</v>
      </c>
      <c r="I37" t="str">
        <f t="shared" si="3"/>
        <v>smoking</v>
      </c>
      <c r="J37" s="11">
        <f t="shared" si="1"/>
        <v>42.75</v>
      </c>
      <c r="K37" s="11">
        <f t="shared" si="2"/>
        <v>42.75</v>
      </c>
      <c r="L37" s="11"/>
      <c r="M37" t="s">
        <v>9</v>
      </c>
    </row>
    <row r="38" spans="1:15" x14ac:dyDescent="0.25">
      <c r="A38">
        <v>49</v>
      </c>
      <c r="B38" t="s">
        <v>7</v>
      </c>
      <c r="C38" s="11">
        <v>42.68</v>
      </c>
      <c r="D38">
        <v>2</v>
      </c>
      <c r="E38" t="s">
        <v>13</v>
      </c>
      <c r="F38" t="s">
        <v>14</v>
      </c>
      <c r="G38" s="4">
        <v>9800.8881999999994</v>
      </c>
      <c r="H38" t="str">
        <f t="shared" si="0"/>
        <v>over</v>
      </c>
      <c r="I38" t="str">
        <f t="shared" si="3"/>
        <v>no</v>
      </c>
      <c r="J38" s="11">
        <f t="shared" si="1"/>
        <v>42.68</v>
      </c>
      <c r="K38" s="11">
        <f t="shared" si="2"/>
        <v>42.68</v>
      </c>
      <c r="L38" s="11"/>
    </row>
    <row r="39" spans="1:15" x14ac:dyDescent="0.25">
      <c r="A39">
        <v>54</v>
      </c>
      <c r="B39" t="s">
        <v>11</v>
      </c>
      <c r="C39" s="11">
        <v>42.655000000000001</v>
      </c>
      <c r="D39">
        <v>2</v>
      </c>
      <c r="E39" t="s">
        <v>9</v>
      </c>
      <c r="F39" t="s">
        <v>14</v>
      </c>
      <c r="G39" s="4">
        <v>44260.749900000003</v>
      </c>
      <c r="H39" t="str">
        <f t="shared" si="0"/>
        <v>over</v>
      </c>
      <c r="I39" t="str">
        <f t="shared" si="3"/>
        <v>smoking</v>
      </c>
      <c r="J39" s="11">
        <f t="shared" si="1"/>
        <v>42.655000000000001</v>
      </c>
      <c r="K39" s="11">
        <f t="shared" si="2"/>
        <v>42.655000000000001</v>
      </c>
      <c r="L39" s="11"/>
      <c r="M39" t="s">
        <v>555</v>
      </c>
      <c r="O39">
        <f>DSTDEV(E1:G1339,"charges",M36:N37)</f>
        <v>11541.547175589127</v>
      </c>
    </row>
    <row r="40" spans="1:15" x14ac:dyDescent="0.25">
      <c r="A40">
        <v>39</v>
      </c>
      <c r="B40" t="s">
        <v>11</v>
      </c>
      <c r="C40" s="11">
        <v>42.655000000000001</v>
      </c>
      <c r="D40">
        <v>0</v>
      </c>
      <c r="E40" t="s">
        <v>13</v>
      </c>
      <c r="F40" t="s">
        <v>21</v>
      </c>
      <c r="G40" s="4">
        <v>5757.41345</v>
      </c>
      <c r="H40" t="str">
        <f t="shared" si="0"/>
        <v>over</v>
      </c>
      <c r="I40" t="str">
        <f t="shared" si="3"/>
        <v>no</v>
      </c>
      <c r="J40" s="11">
        <f t="shared" si="1"/>
        <v>42.655000000000001</v>
      </c>
      <c r="K40" s="11">
        <f t="shared" si="2"/>
        <v>42.655000000000001</v>
      </c>
      <c r="L40" s="11"/>
    </row>
    <row r="41" spans="1:15" x14ac:dyDescent="0.25">
      <c r="A41">
        <v>33</v>
      </c>
      <c r="B41" t="s">
        <v>11</v>
      </c>
      <c r="C41" s="11">
        <v>42.46</v>
      </c>
      <c r="D41">
        <v>1</v>
      </c>
      <c r="E41" t="s">
        <v>13</v>
      </c>
      <c r="F41" t="s">
        <v>14</v>
      </c>
      <c r="G41" s="4">
        <v>11326.71487</v>
      </c>
      <c r="H41" t="str">
        <f t="shared" si="0"/>
        <v>over</v>
      </c>
      <c r="I41" t="str">
        <f t="shared" si="3"/>
        <v>no</v>
      </c>
      <c r="J41" s="11">
        <f t="shared" si="1"/>
        <v>42.46</v>
      </c>
      <c r="K41" s="11">
        <f t="shared" si="2"/>
        <v>42.46</v>
      </c>
      <c r="L41" s="11"/>
    </row>
    <row r="42" spans="1:15" x14ac:dyDescent="0.25">
      <c r="A42">
        <v>33</v>
      </c>
      <c r="B42" t="s">
        <v>11</v>
      </c>
      <c r="C42" s="11">
        <v>42.4</v>
      </c>
      <c r="D42">
        <v>5</v>
      </c>
      <c r="E42" t="s">
        <v>13</v>
      </c>
      <c r="F42" t="s">
        <v>10</v>
      </c>
      <c r="G42" s="4">
        <v>6666.2430000000004</v>
      </c>
      <c r="H42" t="str">
        <f t="shared" si="0"/>
        <v>over</v>
      </c>
      <c r="I42" t="str">
        <f t="shared" si="3"/>
        <v>no</v>
      </c>
      <c r="J42" s="11">
        <f t="shared" si="1"/>
        <v>42.4</v>
      </c>
      <c r="K42" s="11">
        <f t="shared" si="2"/>
        <v>42.4</v>
      </c>
      <c r="L42" s="11"/>
    </row>
    <row r="43" spans="1:15" x14ac:dyDescent="0.25">
      <c r="A43">
        <v>26</v>
      </c>
      <c r="B43" t="s">
        <v>7</v>
      </c>
      <c r="C43" s="11">
        <v>42.4</v>
      </c>
      <c r="D43">
        <v>1</v>
      </c>
      <c r="E43" t="s">
        <v>13</v>
      </c>
      <c r="F43" t="s">
        <v>10</v>
      </c>
      <c r="G43" s="4">
        <v>3410.3240000000001</v>
      </c>
      <c r="H43" t="str">
        <f t="shared" si="0"/>
        <v>over</v>
      </c>
      <c r="I43" t="str">
        <f t="shared" si="3"/>
        <v>no</v>
      </c>
      <c r="J43" s="11">
        <f t="shared" si="1"/>
        <v>42.4</v>
      </c>
      <c r="K43" s="11">
        <f t="shared" si="2"/>
        <v>42.4</v>
      </c>
      <c r="L43" s="11"/>
    </row>
    <row r="44" spans="1:15" x14ac:dyDescent="0.25">
      <c r="A44">
        <v>18</v>
      </c>
      <c r="B44" t="s">
        <v>7</v>
      </c>
      <c r="C44" s="11">
        <v>42.24</v>
      </c>
      <c r="D44">
        <v>0</v>
      </c>
      <c r="E44" t="s">
        <v>9</v>
      </c>
      <c r="F44" t="s">
        <v>14</v>
      </c>
      <c r="G44" s="4">
        <v>38792.685599999997</v>
      </c>
      <c r="H44" t="str">
        <f t="shared" si="0"/>
        <v>over</v>
      </c>
      <c r="I44" t="str">
        <f t="shared" si="3"/>
        <v>smoking</v>
      </c>
      <c r="J44" s="11">
        <f t="shared" si="1"/>
        <v>42.24</v>
      </c>
      <c r="K44" s="11">
        <f t="shared" si="2"/>
        <v>42.24</v>
      </c>
      <c r="L44" s="11"/>
    </row>
    <row r="45" spans="1:15" x14ac:dyDescent="0.25">
      <c r="A45">
        <v>57</v>
      </c>
      <c r="B45" t="s">
        <v>11</v>
      </c>
      <c r="C45" s="11">
        <v>42.13</v>
      </c>
      <c r="D45">
        <v>1</v>
      </c>
      <c r="E45" t="s">
        <v>9</v>
      </c>
      <c r="F45" t="s">
        <v>14</v>
      </c>
      <c r="G45" s="4">
        <v>48675.517699999997</v>
      </c>
      <c r="H45" t="str">
        <f t="shared" si="0"/>
        <v>over</v>
      </c>
      <c r="I45" t="str">
        <f t="shared" si="3"/>
        <v>smoking</v>
      </c>
      <c r="J45" s="11">
        <f t="shared" si="1"/>
        <v>42.13</v>
      </c>
      <c r="K45" s="11">
        <f t="shared" si="2"/>
        <v>42.13</v>
      </c>
      <c r="L45" s="11"/>
    </row>
    <row r="46" spans="1:15" x14ac:dyDescent="0.25">
      <c r="A46">
        <v>34</v>
      </c>
      <c r="B46" t="s">
        <v>11</v>
      </c>
      <c r="C46" s="11">
        <v>42.13</v>
      </c>
      <c r="D46">
        <v>2</v>
      </c>
      <c r="E46" t="s">
        <v>13</v>
      </c>
      <c r="F46" t="s">
        <v>14</v>
      </c>
      <c r="G46" s="4">
        <v>5124.1886999999997</v>
      </c>
      <c r="H46" t="str">
        <f t="shared" si="0"/>
        <v>over</v>
      </c>
      <c r="I46" t="str">
        <f t="shared" si="3"/>
        <v>no</v>
      </c>
      <c r="J46" s="11">
        <f t="shared" si="1"/>
        <v>42.13</v>
      </c>
      <c r="K46" s="11">
        <f t="shared" si="2"/>
        <v>42.13</v>
      </c>
      <c r="L46" s="11"/>
    </row>
    <row r="47" spans="1:15" x14ac:dyDescent="0.25">
      <c r="A47">
        <v>25</v>
      </c>
      <c r="B47" t="s">
        <v>7</v>
      </c>
      <c r="C47" s="11">
        <v>42.13</v>
      </c>
      <c r="D47">
        <v>1</v>
      </c>
      <c r="E47" t="s">
        <v>13</v>
      </c>
      <c r="F47" t="s">
        <v>14</v>
      </c>
      <c r="G47" s="4">
        <v>3238.4357</v>
      </c>
      <c r="H47" t="str">
        <f t="shared" si="0"/>
        <v>over</v>
      </c>
      <c r="I47" t="str">
        <f t="shared" si="3"/>
        <v>no</v>
      </c>
      <c r="J47" s="11">
        <f t="shared" si="1"/>
        <v>42.13</v>
      </c>
      <c r="K47" s="11">
        <f t="shared" si="2"/>
        <v>42.13</v>
      </c>
      <c r="L47" s="11"/>
    </row>
    <row r="48" spans="1:15" x14ac:dyDescent="0.25">
      <c r="A48">
        <v>23</v>
      </c>
      <c r="B48" t="s">
        <v>11</v>
      </c>
      <c r="C48" s="11">
        <v>41.91</v>
      </c>
      <c r="D48">
        <v>0</v>
      </c>
      <c r="E48" t="s">
        <v>13</v>
      </c>
      <c r="F48" t="s">
        <v>14</v>
      </c>
      <c r="G48" s="4">
        <v>1837.2819</v>
      </c>
      <c r="H48" t="str">
        <f t="shared" si="0"/>
        <v>over</v>
      </c>
      <c r="I48" t="str">
        <f t="shared" si="3"/>
        <v>no</v>
      </c>
      <c r="J48" s="11">
        <f t="shared" si="1"/>
        <v>41.91</v>
      </c>
      <c r="K48" s="11">
        <f t="shared" si="2"/>
        <v>41.91</v>
      </c>
      <c r="L48" s="11"/>
    </row>
    <row r="49" spans="1:13" x14ac:dyDescent="0.25">
      <c r="A49">
        <v>56</v>
      </c>
      <c r="B49" t="s">
        <v>7</v>
      </c>
      <c r="C49" s="11">
        <v>41.91</v>
      </c>
      <c r="D49">
        <v>0</v>
      </c>
      <c r="E49" t="s">
        <v>13</v>
      </c>
      <c r="F49" t="s">
        <v>14</v>
      </c>
      <c r="G49" s="4">
        <v>11093.6229</v>
      </c>
      <c r="H49" t="str">
        <f t="shared" si="0"/>
        <v>over</v>
      </c>
      <c r="I49" t="str">
        <f t="shared" si="3"/>
        <v>no</v>
      </c>
      <c r="J49" s="11">
        <f t="shared" si="1"/>
        <v>41.91</v>
      </c>
      <c r="K49" s="11">
        <f t="shared" si="2"/>
        <v>41.91</v>
      </c>
      <c r="L49" s="11"/>
    </row>
    <row r="50" spans="1:13" x14ac:dyDescent="0.25">
      <c r="A50">
        <v>39</v>
      </c>
      <c r="B50" t="s">
        <v>7</v>
      </c>
      <c r="C50" s="11">
        <v>41.8</v>
      </c>
      <c r="D50">
        <v>0</v>
      </c>
      <c r="E50" t="s">
        <v>13</v>
      </c>
      <c r="F50" t="s">
        <v>14</v>
      </c>
      <c r="G50" s="4">
        <v>5662.2250000000004</v>
      </c>
      <c r="H50" t="str">
        <f t="shared" si="0"/>
        <v>over</v>
      </c>
      <c r="I50" t="str">
        <f t="shared" si="3"/>
        <v>no</v>
      </c>
      <c r="J50" s="11">
        <f t="shared" si="1"/>
        <v>41.8</v>
      </c>
      <c r="K50" s="11">
        <f t="shared" si="2"/>
        <v>41.8</v>
      </c>
      <c r="L50" s="11"/>
    </row>
    <row r="51" spans="1:13" x14ac:dyDescent="0.25">
      <c r="A51">
        <v>52</v>
      </c>
      <c r="B51" t="s">
        <v>11</v>
      </c>
      <c r="C51" s="11">
        <v>41.8</v>
      </c>
      <c r="D51">
        <v>2</v>
      </c>
      <c r="E51" t="s">
        <v>9</v>
      </c>
      <c r="F51" t="s">
        <v>14</v>
      </c>
      <c r="G51" s="4">
        <v>47269.853999999999</v>
      </c>
      <c r="H51" t="str">
        <f t="shared" si="0"/>
        <v>over</v>
      </c>
      <c r="I51" t="str">
        <f t="shared" si="3"/>
        <v>smoking</v>
      </c>
      <c r="J51" s="11">
        <f t="shared" si="1"/>
        <v>41.8</v>
      </c>
      <c r="K51" s="11">
        <f t="shared" si="2"/>
        <v>41.8</v>
      </c>
      <c r="L51" s="11"/>
    </row>
    <row r="52" spans="1:13" x14ac:dyDescent="0.25">
      <c r="A52">
        <v>40</v>
      </c>
      <c r="B52" t="s">
        <v>11</v>
      </c>
      <c r="C52" s="11">
        <v>41.69</v>
      </c>
      <c r="D52">
        <v>0</v>
      </c>
      <c r="E52" t="s">
        <v>13</v>
      </c>
      <c r="F52" t="s">
        <v>14</v>
      </c>
      <c r="G52" s="4">
        <v>5438.7491</v>
      </c>
      <c r="H52" t="str">
        <f t="shared" si="0"/>
        <v>over</v>
      </c>
      <c r="I52" t="str">
        <f t="shared" si="3"/>
        <v>no</v>
      </c>
      <c r="J52" s="11">
        <f t="shared" si="1"/>
        <v>41.69</v>
      </c>
      <c r="K52" s="11">
        <f t="shared" si="2"/>
        <v>41.69</v>
      </c>
      <c r="L52" s="11"/>
    </row>
    <row r="53" spans="1:13" x14ac:dyDescent="0.25">
      <c r="A53">
        <v>49</v>
      </c>
      <c r="B53" t="s">
        <v>7</v>
      </c>
      <c r="C53" s="11">
        <v>41.47</v>
      </c>
      <c r="D53">
        <v>4</v>
      </c>
      <c r="E53" t="s">
        <v>13</v>
      </c>
      <c r="F53" t="s">
        <v>14</v>
      </c>
      <c r="G53" s="4">
        <v>10977.2063</v>
      </c>
      <c r="H53" t="str">
        <f t="shared" si="0"/>
        <v>over</v>
      </c>
      <c r="I53" t="str">
        <f t="shared" si="3"/>
        <v>no</v>
      </c>
      <c r="J53" s="11">
        <f t="shared" si="1"/>
        <v>41.47</v>
      </c>
      <c r="K53" s="11">
        <f t="shared" si="2"/>
        <v>41.47</v>
      </c>
      <c r="L53" s="11"/>
    </row>
    <row r="54" spans="1:13" x14ac:dyDescent="0.25">
      <c r="A54">
        <v>53</v>
      </c>
      <c r="B54" t="s">
        <v>11</v>
      </c>
      <c r="C54" s="11">
        <v>41.47</v>
      </c>
      <c r="D54">
        <v>0</v>
      </c>
      <c r="E54" t="s">
        <v>13</v>
      </c>
      <c r="F54" t="s">
        <v>14</v>
      </c>
      <c r="G54" s="4">
        <v>9504.3102999999992</v>
      </c>
      <c r="H54" t="str">
        <f t="shared" si="0"/>
        <v>over</v>
      </c>
      <c r="I54" t="str">
        <f t="shared" si="3"/>
        <v>no</v>
      </c>
      <c r="J54" s="11">
        <f t="shared" si="1"/>
        <v>41.47</v>
      </c>
      <c r="K54" s="11">
        <f t="shared" si="2"/>
        <v>41.47</v>
      </c>
      <c r="L54" s="11"/>
    </row>
    <row r="55" spans="1:13" x14ac:dyDescent="0.25">
      <c r="A55">
        <v>40</v>
      </c>
      <c r="B55" t="s">
        <v>7</v>
      </c>
      <c r="C55" s="11">
        <v>41.42</v>
      </c>
      <c r="D55">
        <v>1</v>
      </c>
      <c r="E55" t="s">
        <v>13</v>
      </c>
      <c r="F55" t="s">
        <v>15</v>
      </c>
      <c r="G55" s="4">
        <v>28476.734990000001</v>
      </c>
      <c r="H55" t="str">
        <f t="shared" si="0"/>
        <v>over</v>
      </c>
      <c r="I55" t="str">
        <f t="shared" si="3"/>
        <v>no</v>
      </c>
      <c r="J55" s="11">
        <f t="shared" si="1"/>
        <v>41.42</v>
      </c>
      <c r="K55" s="11">
        <f t="shared" si="2"/>
        <v>41.42</v>
      </c>
      <c r="L55" s="11"/>
    </row>
    <row r="56" spans="1:13" x14ac:dyDescent="0.25">
      <c r="A56">
        <v>18</v>
      </c>
      <c r="B56" t="s">
        <v>7</v>
      </c>
      <c r="C56" s="11">
        <v>41.325000000000003</v>
      </c>
      <c r="D56">
        <v>0</v>
      </c>
      <c r="E56" t="s">
        <v>13</v>
      </c>
      <c r="F56" t="s">
        <v>21</v>
      </c>
      <c r="G56" s="4">
        <v>2198.1898500000002</v>
      </c>
      <c r="H56" t="str">
        <f t="shared" si="0"/>
        <v>over</v>
      </c>
      <c r="I56" t="str">
        <f t="shared" si="3"/>
        <v>no</v>
      </c>
      <c r="J56" s="11">
        <f t="shared" si="1"/>
        <v>41.325000000000003</v>
      </c>
      <c r="K56" s="11">
        <f t="shared" si="2"/>
        <v>41.325000000000003</v>
      </c>
      <c r="L56" s="11"/>
      <c r="M56">
        <f>K56*1000</f>
        <v>41325</v>
      </c>
    </row>
    <row r="57" spans="1:13" x14ac:dyDescent="0.25">
      <c r="A57">
        <v>28</v>
      </c>
      <c r="B57" t="s">
        <v>7</v>
      </c>
      <c r="C57" s="11">
        <v>41.325000000000003</v>
      </c>
      <c r="D57">
        <v>1</v>
      </c>
      <c r="E57" t="s">
        <v>13</v>
      </c>
      <c r="F57" t="s">
        <v>15</v>
      </c>
      <c r="G57" s="4">
        <v>4133.6416499999996</v>
      </c>
      <c r="H57" t="str">
        <f t="shared" si="0"/>
        <v>over</v>
      </c>
      <c r="I57" t="str">
        <f t="shared" si="3"/>
        <v>no</v>
      </c>
      <c r="J57" s="11">
        <f t="shared" si="1"/>
        <v>41.325000000000003</v>
      </c>
      <c r="K57" s="11">
        <f t="shared" si="2"/>
        <v>41.325000000000003</v>
      </c>
      <c r="L57" s="11"/>
      <c r="M57">
        <f>K57*1000</f>
        <v>41325</v>
      </c>
    </row>
    <row r="58" spans="1:13" x14ac:dyDescent="0.25">
      <c r="A58">
        <v>37</v>
      </c>
      <c r="B58" t="s">
        <v>11</v>
      </c>
      <c r="C58" s="11">
        <v>41.325000000000003</v>
      </c>
      <c r="D58">
        <v>0</v>
      </c>
      <c r="E58" t="s">
        <v>13</v>
      </c>
      <c r="F58" t="s">
        <v>10</v>
      </c>
      <c r="G58" s="4">
        <v>4646.759</v>
      </c>
      <c r="H58" t="str">
        <f t="shared" si="0"/>
        <v>over</v>
      </c>
      <c r="I58" t="str">
        <f t="shared" si="3"/>
        <v>no</v>
      </c>
      <c r="J58" s="11">
        <f t="shared" si="1"/>
        <v>41.325000000000003</v>
      </c>
      <c r="K58" s="11">
        <f t="shared" si="2"/>
        <v>41.325000000000003</v>
      </c>
      <c r="L58" s="11"/>
    </row>
    <row r="59" spans="1:13" x14ac:dyDescent="0.25">
      <c r="A59">
        <v>20</v>
      </c>
      <c r="B59" t="s">
        <v>7</v>
      </c>
      <c r="C59" s="11">
        <v>41.325000000000003</v>
      </c>
      <c r="D59">
        <v>0</v>
      </c>
      <c r="E59" t="s">
        <v>13</v>
      </c>
      <c r="F59" t="s">
        <v>15</v>
      </c>
      <c r="G59" s="4">
        <v>2257.47525</v>
      </c>
      <c r="H59" t="str">
        <f t="shared" si="0"/>
        <v>over</v>
      </c>
      <c r="I59" t="str">
        <f t="shared" si="3"/>
        <v>no</v>
      </c>
      <c r="J59" s="11">
        <f t="shared" si="1"/>
        <v>41.325000000000003</v>
      </c>
      <c r="K59" s="11">
        <f t="shared" si="2"/>
        <v>41.325000000000003</v>
      </c>
      <c r="L59" s="11"/>
      <c r="M59">
        <f>K59*1000</f>
        <v>41325</v>
      </c>
    </row>
    <row r="60" spans="1:13" x14ac:dyDescent="0.25">
      <c r="A60">
        <v>50</v>
      </c>
      <c r="B60" t="s">
        <v>11</v>
      </c>
      <c r="C60" s="11">
        <v>41.325000000000003</v>
      </c>
      <c r="D60">
        <v>1</v>
      </c>
      <c r="E60" t="s">
        <v>13</v>
      </c>
      <c r="F60" t="s">
        <v>21</v>
      </c>
      <c r="G60" s="4">
        <v>9617.6624499999998</v>
      </c>
      <c r="H60" t="str">
        <f t="shared" si="0"/>
        <v>over</v>
      </c>
      <c r="I60" t="str">
        <f t="shared" si="3"/>
        <v>no</v>
      </c>
      <c r="J60" s="11">
        <f t="shared" si="1"/>
        <v>41.325000000000003</v>
      </c>
      <c r="K60" s="11">
        <f t="shared" si="2"/>
        <v>41.325000000000003</v>
      </c>
      <c r="L60" s="11"/>
      <c r="M60">
        <f>K60*1000</f>
        <v>41325</v>
      </c>
    </row>
    <row r="61" spans="1:13" x14ac:dyDescent="0.25">
      <c r="A61">
        <v>63</v>
      </c>
      <c r="B61" t="s">
        <v>11</v>
      </c>
      <c r="C61" s="11">
        <v>41.325000000000003</v>
      </c>
      <c r="D61">
        <v>3</v>
      </c>
      <c r="E61" t="s">
        <v>13</v>
      </c>
      <c r="F61" t="s">
        <v>15</v>
      </c>
      <c r="G61" s="4">
        <v>15555.188749999999</v>
      </c>
      <c r="H61" t="str">
        <f t="shared" si="0"/>
        <v>over</v>
      </c>
      <c r="I61" t="str">
        <f t="shared" si="3"/>
        <v>no</v>
      </c>
      <c r="J61" s="11">
        <f t="shared" si="1"/>
        <v>41.325000000000003</v>
      </c>
      <c r="K61" s="11">
        <f t="shared" si="2"/>
        <v>41.325000000000003</v>
      </c>
      <c r="L61" s="11"/>
    </row>
    <row r="62" spans="1:13" x14ac:dyDescent="0.25">
      <c r="A62">
        <v>25</v>
      </c>
      <c r="B62" t="s">
        <v>7</v>
      </c>
      <c r="C62" s="11">
        <v>41.325000000000003</v>
      </c>
      <c r="D62">
        <v>0</v>
      </c>
      <c r="E62" t="s">
        <v>13</v>
      </c>
      <c r="F62" t="s">
        <v>21</v>
      </c>
      <c r="G62" s="4">
        <v>17878.900679999999</v>
      </c>
      <c r="H62" t="str">
        <f t="shared" si="0"/>
        <v>over</v>
      </c>
      <c r="I62" t="str">
        <f t="shared" si="3"/>
        <v>no</v>
      </c>
      <c r="J62" s="11">
        <f t="shared" si="1"/>
        <v>41.325000000000003</v>
      </c>
      <c r="K62" s="11">
        <f t="shared" si="2"/>
        <v>41.325000000000003</v>
      </c>
      <c r="L62" s="11"/>
    </row>
    <row r="63" spans="1:13" x14ac:dyDescent="0.25">
      <c r="A63">
        <v>42</v>
      </c>
      <c r="B63" t="s">
        <v>7</v>
      </c>
      <c r="C63" s="11">
        <v>41.325000000000003</v>
      </c>
      <c r="D63">
        <v>1</v>
      </c>
      <c r="E63" t="s">
        <v>13</v>
      </c>
      <c r="F63" t="s">
        <v>21</v>
      </c>
      <c r="G63" s="4">
        <v>7650.7737500000003</v>
      </c>
      <c r="H63" t="str">
        <f t="shared" si="0"/>
        <v>over</v>
      </c>
      <c r="I63" t="str">
        <f t="shared" si="3"/>
        <v>no</v>
      </c>
      <c r="J63" s="11">
        <f t="shared" si="1"/>
        <v>41.325000000000003</v>
      </c>
      <c r="K63" s="11">
        <f t="shared" si="2"/>
        <v>41.325000000000003</v>
      </c>
      <c r="L63" s="11"/>
    </row>
    <row r="64" spans="1:13" x14ac:dyDescent="0.25">
      <c r="A64">
        <v>18</v>
      </c>
      <c r="B64" t="s">
        <v>11</v>
      </c>
      <c r="C64" s="11">
        <v>41.14</v>
      </c>
      <c r="D64">
        <v>0</v>
      </c>
      <c r="E64" t="s">
        <v>13</v>
      </c>
      <c r="F64" t="s">
        <v>14</v>
      </c>
      <c r="G64" s="4">
        <v>1146.7965999999999</v>
      </c>
      <c r="H64" t="str">
        <f t="shared" si="0"/>
        <v>over</v>
      </c>
      <c r="I64" t="str">
        <f t="shared" si="3"/>
        <v>no</v>
      </c>
      <c r="J64" s="11">
        <f t="shared" si="1"/>
        <v>41.14</v>
      </c>
      <c r="K64" s="11">
        <f t="shared" si="2"/>
        <v>41.14</v>
      </c>
      <c r="L64" s="11"/>
    </row>
    <row r="65" spans="1:13" x14ac:dyDescent="0.25">
      <c r="A65">
        <v>59</v>
      </c>
      <c r="B65" t="s">
        <v>11</v>
      </c>
      <c r="C65" s="11">
        <v>41.14</v>
      </c>
      <c r="D65">
        <v>1</v>
      </c>
      <c r="E65" t="s">
        <v>9</v>
      </c>
      <c r="F65" t="s">
        <v>14</v>
      </c>
      <c r="G65" s="4">
        <v>48970.247600000002</v>
      </c>
      <c r="H65" t="str">
        <f t="shared" si="0"/>
        <v>over</v>
      </c>
      <c r="I65" t="str">
        <f t="shared" si="3"/>
        <v>smoking</v>
      </c>
      <c r="J65" s="11">
        <f t="shared" si="1"/>
        <v>41.14</v>
      </c>
      <c r="K65" s="11">
        <f t="shared" si="2"/>
        <v>41.14</v>
      </c>
      <c r="L65" s="11"/>
    </row>
    <row r="66" spans="1:13" x14ac:dyDescent="0.25">
      <c r="A66">
        <v>32</v>
      </c>
      <c r="B66" t="s">
        <v>7</v>
      </c>
      <c r="C66" s="11">
        <v>41.1</v>
      </c>
      <c r="D66">
        <v>0</v>
      </c>
      <c r="E66" t="s">
        <v>13</v>
      </c>
      <c r="F66" t="s">
        <v>10</v>
      </c>
      <c r="G66" s="4">
        <v>3989.8409999999999</v>
      </c>
      <c r="H66" t="str">
        <f t="shared" ref="H66:H129" si="4">IF(C66&lt;18.5,"below",IF(AND(C66&gt;=18.5,C66&lt;25),"normal",IF(C66&gt;=25,"over")))</f>
        <v>over</v>
      </c>
      <c r="I66" t="str">
        <f t="shared" si="3"/>
        <v>no</v>
      </c>
      <c r="J66" s="11">
        <f t="shared" ref="J66:J129" si="5">VALUE(C66)</f>
        <v>41.1</v>
      </c>
      <c r="K66" s="11">
        <f t="shared" ref="K66:K129" si="6">IF(J66&gt;=100,J66/1000,J66)</f>
        <v>41.1</v>
      </c>
      <c r="L66" s="11"/>
    </row>
    <row r="67" spans="1:13" x14ac:dyDescent="0.25">
      <c r="A67">
        <v>57</v>
      </c>
      <c r="B67" t="s">
        <v>11</v>
      </c>
      <c r="C67" s="11">
        <v>40.945</v>
      </c>
      <c r="D67">
        <v>0</v>
      </c>
      <c r="E67" t="s">
        <v>13</v>
      </c>
      <c r="F67" t="s">
        <v>15</v>
      </c>
      <c r="G67" s="4">
        <v>11356.660900000001</v>
      </c>
      <c r="H67" t="str">
        <f t="shared" si="4"/>
        <v>over</v>
      </c>
      <c r="I67" t="str">
        <f t="shared" ref="I67:I130" si="7">IF(E67="no","no","smoking")</f>
        <v>no</v>
      </c>
      <c r="J67" s="11">
        <f t="shared" si="5"/>
        <v>40.945</v>
      </c>
      <c r="K67" s="11">
        <f t="shared" si="6"/>
        <v>40.945</v>
      </c>
      <c r="L67" s="11"/>
    </row>
    <row r="68" spans="1:13" x14ac:dyDescent="0.25">
      <c r="A68">
        <v>57</v>
      </c>
      <c r="B68" t="s">
        <v>11</v>
      </c>
      <c r="C68" s="11">
        <v>40.945</v>
      </c>
      <c r="D68">
        <v>0</v>
      </c>
      <c r="E68" t="s">
        <v>13</v>
      </c>
      <c r="F68" t="s">
        <v>21</v>
      </c>
      <c r="G68" s="4">
        <v>11566.30055</v>
      </c>
      <c r="H68" t="str">
        <f t="shared" si="4"/>
        <v>over</v>
      </c>
      <c r="I68" t="str">
        <f t="shared" si="7"/>
        <v>no</v>
      </c>
      <c r="J68" s="11">
        <f t="shared" si="5"/>
        <v>40.945</v>
      </c>
      <c r="K68" s="11">
        <f t="shared" si="6"/>
        <v>40.945</v>
      </c>
      <c r="L68" s="11"/>
    </row>
    <row r="69" spans="1:13" x14ac:dyDescent="0.25">
      <c r="A69">
        <v>60</v>
      </c>
      <c r="B69" t="s">
        <v>11</v>
      </c>
      <c r="C69" s="11">
        <v>40.92</v>
      </c>
      <c r="D69">
        <v>0</v>
      </c>
      <c r="E69" t="s">
        <v>9</v>
      </c>
      <c r="F69" t="s">
        <v>14</v>
      </c>
      <c r="G69" s="4">
        <v>48673.558799999999</v>
      </c>
      <c r="H69" t="str">
        <f t="shared" si="4"/>
        <v>over</v>
      </c>
      <c r="I69" t="str">
        <f t="shared" si="7"/>
        <v>smoking</v>
      </c>
      <c r="J69" s="11">
        <f t="shared" si="5"/>
        <v>40.92</v>
      </c>
      <c r="K69" s="11">
        <f t="shared" si="6"/>
        <v>40.92</v>
      </c>
      <c r="L69" s="11"/>
    </row>
    <row r="70" spans="1:13" x14ac:dyDescent="0.25">
      <c r="A70">
        <v>55</v>
      </c>
      <c r="B70" t="s">
        <v>7</v>
      </c>
      <c r="C70" s="11">
        <v>40.81</v>
      </c>
      <c r="D70">
        <v>3</v>
      </c>
      <c r="E70" t="s">
        <v>13</v>
      </c>
      <c r="F70" t="s">
        <v>14</v>
      </c>
      <c r="G70" s="4">
        <v>12485.8009</v>
      </c>
      <c r="H70" t="str">
        <f t="shared" si="4"/>
        <v>over</v>
      </c>
      <c r="I70" t="str">
        <f t="shared" si="7"/>
        <v>no</v>
      </c>
      <c r="J70" s="11">
        <f t="shared" si="5"/>
        <v>40.81</v>
      </c>
      <c r="K70" s="11">
        <f t="shared" si="6"/>
        <v>40.81</v>
      </c>
      <c r="L70" s="11"/>
    </row>
    <row r="71" spans="1:13" x14ac:dyDescent="0.25">
      <c r="A71">
        <v>51</v>
      </c>
      <c r="B71" t="s">
        <v>7</v>
      </c>
      <c r="C71" s="11">
        <v>40.659999999999997</v>
      </c>
      <c r="D71">
        <v>0</v>
      </c>
      <c r="E71" t="s">
        <v>13</v>
      </c>
      <c r="F71" t="s">
        <v>21</v>
      </c>
      <c r="G71" s="4">
        <v>9875.6803999999993</v>
      </c>
      <c r="H71" t="str">
        <f t="shared" si="4"/>
        <v>over</v>
      </c>
      <c r="I71" t="str">
        <f t="shared" si="7"/>
        <v>no</v>
      </c>
      <c r="J71" s="11">
        <f t="shared" si="5"/>
        <v>40.659999999999997</v>
      </c>
      <c r="K71" s="11">
        <f t="shared" si="6"/>
        <v>40.659999999999997</v>
      </c>
      <c r="L71" s="11"/>
    </row>
    <row r="72" spans="1:13" x14ac:dyDescent="0.25">
      <c r="A72">
        <v>63</v>
      </c>
      <c r="B72" t="s">
        <v>11</v>
      </c>
      <c r="C72" s="11">
        <v>40.564999999999998</v>
      </c>
      <c r="D72">
        <v>0</v>
      </c>
      <c r="E72" t="s">
        <v>13</v>
      </c>
      <c r="F72" t="s">
        <v>15</v>
      </c>
      <c r="G72" s="4">
        <v>13770.097900000001</v>
      </c>
      <c r="H72" t="str">
        <f t="shared" si="4"/>
        <v>over</v>
      </c>
      <c r="I72" t="str">
        <f t="shared" si="7"/>
        <v>no</v>
      </c>
      <c r="J72" s="11">
        <f t="shared" si="5"/>
        <v>40.564999999999998</v>
      </c>
      <c r="K72" s="11">
        <f t="shared" si="6"/>
        <v>40.564999999999998</v>
      </c>
      <c r="L72" s="11"/>
    </row>
    <row r="73" spans="1:13" x14ac:dyDescent="0.25">
      <c r="A73">
        <v>26</v>
      </c>
      <c r="B73" t="s">
        <v>7</v>
      </c>
      <c r="C73" s="11">
        <v>40.564999999999998</v>
      </c>
      <c r="D73">
        <v>0</v>
      </c>
      <c r="E73" t="s">
        <v>13</v>
      </c>
      <c r="F73" t="s">
        <v>21</v>
      </c>
      <c r="G73" s="4">
        <v>3385.3991500000002</v>
      </c>
      <c r="H73" t="str">
        <f t="shared" si="4"/>
        <v>over</v>
      </c>
      <c r="I73" t="str">
        <f t="shared" si="7"/>
        <v>no</v>
      </c>
      <c r="J73" s="11">
        <f t="shared" si="5"/>
        <v>40.564999999999998</v>
      </c>
      <c r="K73" s="11">
        <f t="shared" si="6"/>
        <v>40.564999999999998</v>
      </c>
      <c r="L73" s="11"/>
      <c r="M73">
        <f>K73*1000</f>
        <v>40565</v>
      </c>
    </row>
    <row r="74" spans="1:13" x14ac:dyDescent="0.25">
      <c r="A74">
        <v>19</v>
      </c>
      <c r="B74" t="s">
        <v>7</v>
      </c>
      <c r="C74" s="11">
        <v>40.564999999999998</v>
      </c>
      <c r="D74">
        <v>0</v>
      </c>
      <c r="E74" t="s">
        <v>9</v>
      </c>
      <c r="F74" t="s">
        <v>10</v>
      </c>
      <c r="G74" s="4">
        <v>17081.080000000002</v>
      </c>
      <c r="H74" t="str">
        <f t="shared" si="4"/>
        <v>over</v>
      </c>
      <c r="I74" t="str">
        <f t="shared" si="7"/>
        <v>smoking</v>
      </c>
      <c r="J74" s="11">
        <f t="shared" si="5"/>
        <v>40.564999999999998</v>
      </c>
      <c r="K74" s="11">
        <f t="shared" si="6"/>
        <v>40.564999999999998</v>
      </c>
      <c r="L74" s="11"/>
    </row>
    <row r="75" spans="1:13" x14ac:dyDescent="0.25">
      <c r="A75">
        <v>38</v>
      </c>
      <c r="B75" t="s">
        <v>7</v>
      </c>
      <c r="C75" s="11">
        <v>40.564999999999998</v>
      </c>
      <c r="D75">
        <v>1</v>
      </c>
      <c r="E75" t="s">
        <v>13</v>
      </c>
      <c r="F75" t="s">
        <v>15</v>
      </c>
      <c r="G75" s="4">
        <v>6373.55735</v>
      </c>
      <c r="H75" t="str">
        <f t="shared" si="4"/>
        <v>over</v>
      </c>
      <c r="I75" t="str">
        <f t="shared" si="7"/>
        <v>no</v>
      </c>
      <c r="J75" s="11">
        <f t="shared" si="5"/>
        <v>40.564999999999998</v>
      </c>
      <c r="K75" s="11">
        <f t="shared" si="6"/>
        <v>40.564999999999998</v>
      </c>
      <c r="L75" s="11"/>
    </row>
    <row r="76" spans="1:13" x14ac:dyDescent="0.25">
      <c r="A76">
        <v>48</v>
      </c>
      <c r="B76" t="s">
        <v>11</v>
      </c>
      <c r="C76" s="11">
        <v>40.564999999999998</v>
      </c>
      <c r="D76">
        <v>2</v>
      </c>
      <c r="E76" t="s">
        <v>9</v>
      </c>
      <c r="F76" t="s">
        <v>15</v>
      </c>
      <c r="G76" s="4">
        <v>45702.022349999999</v>
      </c>
      <c r="H76" t="str">
        <f t="shared" si="4"/>
        <v>over</v>
      </c>
      <c r="I76" t="str">
        <f t="shared" si="7"/>
        <v>smoking</v>
      </c>
      <c r="J76" s="11">
        <f t="shared" si="5"/>
        <v>40.564999999999998</v>
      </c>
      <c r="K76" s="11">
        <f t="shared" si="6"/>
        <v>40.564999999999998</v>
      </c>
      <c r="L76" s="11"/>
    </row>
    <row r="77" spans="1:13" x14ac:dyDescent="0.25">
      <c r="A77">
        <v>19</v>
      </c>
      <c r="B77" t="s">
        <v>7</v>
      </c>
      <c r="C77" s="11">
        <v>40.5</v>
      </c>
      <c r="D77">
        <v>0</v>
      </c>
      <c r="E77" t="s">
        <v>13</v>
      </c>
      <c r="F77" t="s">
        <v>10</v>
      </c>
      <c r="G77" s="4">
        <v>1759.338</v>
      </c>
      <c r="H77" t="str">
        <f t="shared" si="4"/>
        <v>over</v>
      </c>
      <c r="I77" t="str">
        <f t="shared" si="7"/>
        <v>no</v>
      </c>
      <c r="J77" s="11">
        <f t="shared" si="5"/>
        <v>40.5</v>
      </c>
      <c r="K77" s="11">
        <f t="shared" si="6"/>
        <v>40.5</v>
      </c>
      <c r="L77" s="11"/>
    </row>
    <row r="78" spans="1:13" x14ac:dyDescent="0.25">
      <c r="A78">
        <v>64</v>
      </c>
      <c r="B78" t="s">
        <v>11</v>
      </c>
      <c r="C78" s="11">
        <v>40.479999999999997</v>
      </c>
      <c r="D78">
        <v>0</v>
      </c>
      <c r="E78" t="s">
        <v>13</v>
      </c>
      <c r="F78" t="s">
        <v>14</v>
      </c>
      <c r="G78" s="4">
        <v>13831.1152</v>
      </c>
      <c r="H78" t="str">
        <f t="shared" si="4"/>
        <v>over</v>
      </c>
      <c r="I78" t="str">
        <f t="shared" si="7"/>
        <v>no</v>
      </c>
      <c r="J78" s="11">
        <f t="shared" si="5"/>
        <v>40.479999999999997</v>
      </c>
      <c r="K78" s="11">
        <f t="shared" si="6"/>
        <v>40.479999999999997</v>
      </c>
      <c r="L78" s="11"/>
    </row>
    <row r="79" spans="1:13" x14ac:dyDescent="0.25">
      <c r="A79">
        <v>20</v>
      </c>
      <c r="B79" t="s">
        <v>11</v>
      </c>
      <c r="C79" s="11">
        <v>40.47</v>
      </c>
      <c r="D79">
        <v>0</v>
      </c>
      <c r="E79" t="s">
        <v>13</v>
      </c>
      <c r="F79" t="s">
        <v>21</v>
      </c>
      <c r="G79" s="4">
        <v>1984.4532999999999</v>
      </c>
      <c r="H79" t="str">
        <f t="shared" si="4"/>
        <v>over</v>
      </c>
      <c r="I79" t="str">
        <f t="shared" si="7"/>
        <v>no</v>
      </c>
      <c r="J79" s="11">
        <f t="shared" si="5"/>
        <v>40.47</v>
      </c>
      <c r="K79" s="11">
        <f t="shared" si="6"/>
        <v>40.47</v>
      </c>
      <c r="L79" s="11"/>
    </row>
    <row r="80" spans="1:13" x14ac:dyDescent="0.25">
      <c r="A80">
        <v>61</v>
      </c>
      <c r="B80" t="s">
        <v>7</v>
      </c>
      <c r="C80" s="11">
        <v>40.375</v>
      </c>
      <c r="D80">
        <v>2</v>
      </c>
      <c r="E80" t="s">
        <v>13</v>
      </c>
      <c r="F80" t="s">
        <v>10</v>
      </c>
      <c r="G80" s="4">
        <v>14235.072</v>
      </c>
      <c r="H80" t="str">
        <f t="shared" si="4"/>
        <v>over</v>
      </c>
      <c r="I80" t="str">
        <f t="shared" si="7"/>
        <v>no</v>
      </c>
      <c r="J80" s="11">
        <f t="shared" si="5"/>
        <v>40.375</v>
      </c>
      <c r="K80" s="11">
        <f t="shared" si="6"/>
        <v>40.375</v>
      </c>
      <c r="L80" s="11"/>
    </row>
    <row r="81" spans="1:13" x14ac:dyDescent="0.25">
      <c r="A81">
        <v>30</v>
      </c>
      <c r="B81" t="s">
        <v>11</v>
      </c>
      <c r="C81" s="11">
        <v>40.375</v>
      </c>
      <c r="D81">
        <v>1</v>
      </c>
      <c r="E81" t="s">
        <v>13</v>
      </c>
      <c r="F81" t="s">
        <v>21</v>
      </c>
      <c r="G81" s="4">
        <v>4237.12655</v>
      </c>
      <c r="H81" t="str">
        <f t="shared" si="4"/>
        <v>over</v>
      </c>
      <c r="I81" t="str">
        <f t="shared" si="7"/>
        <v>no</v>
      </c>
      <c r="J81" s="11">
        <f t="shared" si="5"/>
        <v>40.375</v>
      </c>
      <c r="K81" s="11">
        <f t="shared" si="6"/>
        <v>40.375</v>
      </c>
      <c r="L81" s="11"/>
      <c r="M81">
        <f>K81*1000</f>
        <v>40375</v>
      </c>
    </row>
    <row r="82" spans="1:13" x14ac:dyDescent="0.25">
      <c r="A82">
        <v>46</v>
      </c>
      <c r="B82" t="s">
        <v>11</v>
      </c>
      <c r="C82" s="11">
        <v>40.375</v>
      </c>
      <c r="D82">
        <v>2</v>
      </c>
      <c r="E82" t="s">
        <v>13</v>
      </c>
      <c r="F82" t="s">
        <v>15</v>
      </c>
      <c r="G82" s="4">
        <v>8733.2292500000003</v>
      </c>
      <c r="H82" t="str">
        <f t="shared" si="4"/>
        <v>over</v>
      </c>
      <c r="I82" t="str">
        <f t="shared" si="7"/>
        <v>no</v>
      </c>
      <c r="J82" s="11">
        <f t="shared" si="5"/>
        <v>40.375</v>
      </c>
      <c r="K82" s="11">
        <f t="shared" si="6"/>
        <v>40.375</v>
      </c>
      <c r="L82" s="11"/>
    </row>
    <row r="83" spans="1:13" x14ac:dyDescent="0.25">
      <c r="A83">
        <v>57</v>
      </c>
      <c r="B83" t="s">
        <v>11</v>
      </c>
      <c r="C83" s="11">
        <v>40.369999999999997</v>
      </c>
      <c r="D83">
        <v>0</v>
      </c>
      <c r="E83" t="s">
        <v>13</v>
      </c>
      <c r="F83" t="s">
        <v>14</v>
      </c>
      <c r="G83" s="4">
        <v>10982.5013</v>
      </c>
      <c r="H83" t="str">
        <f t="shared" si="4"/>
        <v>over</v>
      </c>
      <c r="I83" t="str">
        <f t="shared" si="7"/>
        <v>no</v>
      </c>
      <c r="J83" s="11">
        <f t="shared" si="5"/>
        <v>40.369999999999997</v>
      </c>
      <c r="K83" s="11">
        <f t="shared" si="6"/>
        <v>40.369999999999997</v>
      </c>
      <c r="L83" s="11"/>
    </row>
    <row r="84" spans="1:13" x14ac:dyDescent="0.25">
      <c r="A84">
        <v>42</v>
      </c>
      <c r="B84" t="s">
        <v>7</v>
      </c>
      <c r="C84" s="11">
        <v>40.369999999999997</v>
      </c>
      <c r="D84">
        <v>2</v>
      </c>
      <c r="E84" t="s">
        <v>9</v>
      </c>
      <c r="F84" t="s">
        <v>14</v>
      </c>
      <c r="G84" s="4">
        <v>43896.376300000004</v>
      </c>
      <c r="H84" t="str">
        <f t="shared" si="4"/>
        <v>over</v>
      </c>
      <c r="I84" t="str">
        <f t="shared" si="7"/>
        <v>smoking</v>
      </c>
      <c r="J84" s="11">
        <f t="shared" si="5"/>
        <v>40.369999999999997</v>
      </c>
      <c r="K84" s="11">
        <f t="shared" si="6"/>
        <v>40.369999999999997</v>
      </c>
      <c r="L84" s="11"/>
    </row>
    <row r="85" spans="1:13" x14ac:dyDescent="0.25">
      <c r="A85">
        <v>18</v>
      </c>
      <c r="B85" t="s">
        <v>7</v>
      </c>
      <c r="C85" s="11">
        <v>40.28</v>
      </c>
      <c r="D85">
        <v>0</v>
      </c>
      <c r="E85" t="s">
        <v>13</v>
      </c>
      <c r="F85" t="s">
        <v>21</v>
      </c>
      <c r="G85" s="4">
        <v>2217.6012000000001</v>
      </c>
      <c r="H85" t="str">
        <f t="shared" si="4"/>
        <v>over</v>
      </c>
      <c r="I85" t="str">
        <f t="shared" si="7"/>
        <v>no</v>
      </c>
      <c r="J85" s="11">
        <f t="shared" si="5"/>
        <v>40.28</v>
      </c>
      <c r="K85" s="11">
        <f t="shared" si="6"/>
        <v>40.28</v>
      </c>
      <c r="L85" s="11"/>
    </row>
    <row r="86" spans="1:13" x14ac:dyDescent="0.25">
      <c r="A86">
        <v>57</v>
      </c>
      <c r="B86" t="s">
        <v>11</v>
      </c>
      <c r="C86" s="11">
        <v>40.28</v>
      </c>
      <c r="D86">
        <v>0</v>
      </c>
      <c r="E86" t="s">
        <v>13</v>
      </c>
      <c r="F86" t="s">
        <v>21</v>
      </c>
      <c r="G86" s="4">
        <v>20709.020339999999</v>
      </c>
      <c r="H86" t="str">
        <f t="shared" si="4"/>
        <v>over</v>
      </c>
      <c r="I86" t="str">
        <f t="shared" si="7"/>
        <v>no</v>
      </c>
      <c r="J86" s="11">
        <f t="shared" si="5"/>
        <v>40.28</v>
      </c>
      <c r="K86" s="11">
        <f t="shared" si="6"/>
        <v>40.28</v>
      </c>
      <c r="L86" s="11"/>
    </row>
    <row r="87" spans="1:13" x14ac:dyDescent="0.25">
      <c r="A87">
        <v>41</v>
      </c>
      <c r="B87" t="s">
        <v>11</v>
      </c>
      <c r="C87" s="11">
        <v>40.26</v>
      </c>
      <c r="D87">
        <v>0</v>
      </c>
      <c r="E87" t="s">
        <v>13</v>
      </c>
      <c r="F87" t="s">
        <v>14</v>
      </c>
      <c r="G87" s="4">
        <v>5709.1643999999997</v>
      </c>
      <c r="H87" t="str">
        <f t="shared" si="4"/>
        <v>over</v>
      </c>
      <c r="I87" t="str">
        <f t="shared" si="7"/>
        <v>no</v>
      </c>
      <c r="J87" s="11">
        <f t="shared" si="5"/>
        <v>40.26</v>
      </c>
      <c r="K87" s="11">
        <f t="shared" si="6"/>
        <v>40.26</v>
      </c>
      <c r="L87" s="11"/>
    </row>
    <row r="88" spans="1:13" x14ac:dyDescent="0.25">
      <c r="A88">
        <v>18</v>
      </c>
      <c r="B88" t="s">
        <v>7</v>
      </c>
      <c r="C88" s="11">
        <v>40.26</v>
      </c>
      <c r="D88">
        <v>0</v>
      </c>
      <c r="E88" t="s">
        <v>13</v>
      </c>
      <c r="F88" t="s">
        <v>14</v>
      </c>
      <c r="G88" s="4">
        <v>1634.5734</v>
      </c>
      <c r="H88" t="str">
        <f t="shared" si="4"/>
        <v>over</v>
      </c>
      <c r="I88" t="str">
        <f t="shared" si="7"/>
        <v>no</v>
      </c>
      <c r="J88" s="11">
        <f t="shared" si="5"/>
        <v>40.26</v>
      </c>
      <c r="K88" s="11">
        <f t="shared" si="6"/>
        <v>40.26</v>
      </c>
      <c r="L88" s="11"/>
    </row>
    <row r="89" spans="1:13" x14ac:dyDescent="0.25">
      <c r="A89">
        <v>31</v>
      </c>
      <c r="B89" t="s">
        <v>7</v>
      </c>
      <c r="C89" s="11">
        <v>40.185000000000002</v>
      </c>
      <c r="D89">
        <v>2</v>
      </c>
      <c r="E89" t="s">
        <v>13</v>
      </c>
      <c r="F89" t="s">
        <v>14</v>
      </c>
      <c r="G89" s="4">
        <v>4949.7587000000003</v>
      </c>
      <c r="H89" t="str">
        <f t="shared" si="4"/>
        <v>over</v>
      </c>
      <c r="I89" t="str">
        <f t="shared" si="7"/>
        <v>no</v>
      </c>
      <c r="J89" s="11">
        <f t="shared" si="5"/>
        <v>40.185000000000002</v>
      </c>
      <c r="K89" s="11">
        <f t="shared" si="6"/>
        <v>40.185000000000002</v>
      </c>
      <c r="L89" s="11"/>
    </row>
    <row r="90" spans="1:13" x14ac:dyDescent="0.25">
      <c r="A90">
        <v>32</v>
      </c>
      <c r="B90" t="s">
        <v>7</v>
      </c>
      <c r="C90" s="11">
        <v>40.185000000000002</v>
      </c>
      <c r="D90">
        <v>3</v>
      </c>
      <c r="E90" t="s">
        <v>13</v>
      </c>
      <c r="F90" t="s">
        <v>21</v>
      </c>
      <c r="G90" s="4">
        <v>6334.3435499999996</v>
      </c>
      <c r="H90" t="str">
        <f t="shared" si="4"/>
        <v>over</v>
      </c>
      <c r="I90" t="str">
        <f t="shared" si="7"/>
        <v>no</v>
      </c>
      <c r="J90" s="11">
        <f t="shared" si="5"/>
        <v>40.185000000000002</v>
      </c>
      <c r="K90" s="11">
        <f t="shared" si="6"/>
        <v>40.185000000000002</v>
      </c>
      <c r="L90" s="11"/>
      <c r="M90">
        <f>K90*1000</f>
        <v>40185</v>
      </c>
    </row>
    <row r="91" spans="1:13" x14ac:dyDescent="0.25">
      <c r="A91">
        <v>24</v>
      </c>
      <c r="B91" t="s">
        <v>11</v>
      </c>
      <c r="C91" s="11">
        <v>40.185000000000002</v>
      </c>
      <c r="D91">
        <v>2</v>
      </c>
      <c r="E91" t="s">
        <v>13</v>
      </c>
      <c r="F91" t="s">
        <v>15</v>
      </c>
      <c r="G91" s="4">
        <v>3537.703</v>
      </c>
      <c r="H91" t="str">
        <f t="shared" si="4"/>
        <v>over</v>
      </c>
      <c r="I91" t="str">
        <f t="shared" si="7"/>
        <v>no</v>
      </c>
      <c r="J91" s="11">
        <f t="shared" si="5"/>
        <v>40.185000000000002</v>
      </c>
      <c r="K91" s="11">
        <f t="shared" si="6"/>
        <v>40.185000000000002</v>
      </c>
      <c r="L91" s="11"/>
    </row>
    <row r="92" spans="1:13" x14ac:dyDescent="0.25">
      <c r="A92">
        <v>26</v>
      </c>
      <c r="B92" t="s">
        <v>7</v>
      </c>
      <c r="C92" s="11">
        <v>40.185000000000002</v>
      </c>
      <c r="D92">
        <v>0</v>
      </c>
      <c r="E92" t="s">
        <v>13</v>
      </c>
      <c r="F92" t="s">
        <v>15</v>
      </c>
      <c r="G92" s="4">
        <v>3201.2451500000002</v>
      </c>
      <c r="H92" t="str">
        <f t="shared" si="4"/>
        <v>over</v>
      </c>
      <c r="I92" t="str">
        <f t="shared" si="7"/>
        <v>no</v>
      </c>
      <c r="J92" s="11">
        <f t="shared" si="5"/>
        <v>40.185000000000002</v>
      </c>
      <c r="K92" s="11">
        <f t="shared" si="6"/>
        <v>40.185000000000002</v>
      </c>
      <c r="L92" s="11"/>
    </row>
    <row r="93" spans="1:13" x14ac:dyDescent="0.25">
      <c r="A93">
        <v>18</v>
      </c>
      <c r="B93" t="s">
        <v>7</v>
      </c>
      <c r="C93" s="11">
        <v>40.185000000000002</v>
      </c>
      <c r="D93">
        <v>0</v>
      </c>
      <c r="E93" t="s">
        <v>13</v>
      </c>
      <c r="F93" t="s">
        <v>21</v>
      </c>
      <c r="G93" s="4">
        <v>2217.4691499999999</v>
      </c>
      <c r="H93" t="str">
        <f t="shared" si="4"/>
        <v>over</v>
      </c>
      <c r="I93" t="str">
        <f t="shared" si="7"/>
        <v>no</v>
      </c>
      <c r="J93" s="11">
        <f t="shared" si="5"/>
        <v>40.185000000000002</v>
      </c>
      <c r="K93" s="11">
        <f t="shared" si="6"/>
        <v>40.185000000000002</v>
      </c>
      <c r="L93" s="11"/>
    </row>
    <row r="94" spans="1:13" x14ac:dyDescent="0.25">
      <c r="A94">
        <v>24</v>
      </c>
      <c r="B94" t="s">
        <v>11</v>
      </c>
      <c r="C94" s="11">
        <v>40.15</v>
      </c>
      <c r="D94">
        <v>0</v>
      </c>
      <c r="E94" t="s">
        <v>9</v>
      </c>
      <c r="F94" t="s">
        <v>14</v>
      </c>
      <c r="G94" s="4">
        <v>38126.246500000001</v>
      </c>
      <c r="H94" t="str">
        <f t="shared" si="4"/>
        <v>over</v>
      </c>
      <c r="I94" t="str">
        <f t="shared" si="7"/>
        <v>smoking</v>
      </c>
      <c r="J94" s="11">
        <f t="shared" si="5"/>
        <v>40.15</v>
      </c>
      <c r="K94" s="11">
        <f t="shared" si="6"/>
        <v>40.15</v>
      </c>
      <c r="L94" s="11"/>
    </row>
    <row r="95" spans="1:13" x14ac:dyDescent="0.25">
      <c r="A95">
        <v>48</v>
      </c>
      <c r="B95" t="s">
        <v>11</v>
      </c>
      <c r="C95" s="11">
        <v>40.15</v>
      </c>
      <c r="D95">
        <v>0</v>
      </c>
      <c r="E95" t="s">
        <v>13</v>
      </c>
      <c r="F95" t="s">
        <v>14</v>
      </c>
      <c r="G95" s="4">
        <v>7804.1605</v>
      </c>
      <c r="H95" t="str">
        <f t="shared" si="4"/>
        <v>over</v>
      </c>
      <c r="I95" t="str">
        <f t="shared" si="7"/>
        <v>no</v>
      </c>
      <c r="J95" s="11">
        <f t="shared" si="5"/>
        <v>40.15</v>
      </c>
      <c r="K95" s="11">
        <f t="shared" si="6"/>
        <v>40.15</v>
      </c>
      <c r="L95" s="11"/>
    </row>
    <row r="96" spans="1:13" x14ac:dyDescent="0.25">
      <c r="A96">
        <v>55</v>
      </c>
      <c r="B96" t="s">
        <v>11</v>
      </c>
      <c r="C96" s="11">
        <v>39.994999999999997</v>
      </c>
      <c r="D96">
        <v>3</v>
      </c>
      <c r="E96" t="s">
        <v>13</v>
      </c>
      <c r="F96" t="s">
        <v>14</v>
      </c>
      <c r="G96" s="4">
        <v>11987.1682</v>
      </c>
      <c r="H96" t="str">
        <f t="shared" si="4"/>
        <v>over</v>
      </c>
      <c r="I96" t="str">
        <f t="shared" si="7"/>
        <v>no</v>
      </c>
      <c r="J96" s="11">
        <f t="shared" si="5"/>
        <v>39.994999999999997</v>
      </c>
      <c r="K96" s="11">
        <f t="shared" si="6"/>
        <v>39.994999999999997</v>
      </c>
      <c r="L96" s="11"/>
    </row>
    <row r="97" spans="1:12" x14ac:dyDescent="0.25">
      <c r="A97">
        <v>45</v>
      </c>
      <c r="B97" t="s">
        <v>7</v>
      </c>
      <c r="C97" s="11">
        <v>39.994999999999997</v>
      </c>
      <c r="D97">
        <v>3</v>
      </c>
      <c r="E97" t="s">
        <v>13</v>
      </c>
      <c r="F97" t="s">
        <v>21</v>
      </c>
      <c r="G97" s="4">
        <v>9704.6680500000002</v>
      </c>
      <c r="H97" t="str">
        <f t="shared" si="4"/>
        <v>over</v>
      </c>
      <c r="I97" t="str">
        <f t="shared" si="7"/>
        <v>no</v>
      </c>
      <c r="J97" s="11">
        <f t="shared" si="5"/>
        <v>39.994999999999997</v>
      </c>
      <c r="K97" s="11">
        <f t="shared" si="6"/>
        <v>39.994999999999997</v>
      </c>
      <c r="L97" s="11"/>
    </row>
    <row r="98" spans="1:12" x14ac:dyDescent="0.25">
      <c r="A98">
        <v>62</v>
      </c>
      <c r="B98" t="s">
        <v>11</v>
      </c>
      <c r="C98" s="11">
        <v>39.93</v>
      </c>
      <c r="D98">
        <v>0</v>
      </c>
      <c r="E98" t="s">
        <v>13</v>
      </c>
      <c r="F98" t="s">
        <v>14</v>
      </c>
      <c r="G98" s="4">
        <v>12982.8747</v>
      </c>
      <c r="H98" t="str">
        <f t="shared" si="4"/>
        <v>over</v>
      </c>
      <c r="I98" t="str">
        <f t="shared" si="7"/>
        <v>no</v>
      </c>
      <c r="J98" s="11">
        <f t="shared" si="5"/>
        <v>39.93</v>
      </c>
      <c r="K98" s="11">
        <f t="shared" si="6"/>
        <v>39.93</v>
      </c>
      <c r="L98" s="11"/>
    </row>
    <row r="99" spans="1:12" x14ac:dyDescent="0.25">
      <c r="A99">
        <v>33</v>
      </c>
      <c r="B99" t="s">
        <v>7</v>
      </c>
      <c r="C99" s="11">
        <v>39.82</v>
      </c>
      <c r="D99">
        <v>1</v>
      </c>
      <c r="E99" t="s">
        <v>13</v>
      </c>
      <c r="F99" t="s">
        <v>14</v>
      </c>
      <c r="G99" s="4">
        <v>4795.6567999999997</v>
      </c>
      <c r="H99" t="str">
        <f t="shared" si="4"/>
        <v>over</v>
      </c>
      <c r="I99" t="str">
        <f t="shared" si="7"/>
        <v>no</v>
      </c>
      <c r="J99" s="11">
        <f t="shared" si="5"/>
        <v>39.82</v>
      </c>
      <c r="K99" s="11">
        <f t="shared" si="6"/>
        <v>39.82</v>
      </c>
      <c r="L99" s="11"/>
    </row>
    <row r="100" spans="1:12" x14ac:dyDescent="0.25">
      <c r="A100">
        <v>18</v>
      </c>
      <c r="B100" t="s">
        <v>7</v>
      </c>
      <c r="C100" s="11">
        <v>39.82</v>
      </c>
      <c r="D100">
        <v>0</v>
      </c>
      <c r="E100" t="s">
        <v>13</v>
      </c>
      <c r="F100" t="s">
        <v>14</v>
      </c>
      <c r="G100" s="4">
        <v>1633.9618</v>
      </c>
      <c r="H100" t="str">
        <f t="shared" si="4"/>
        <v>over</v>
      </c>
      <c r="I100" t="str">
        <f t="shared" si="7"/>
        <v>no</v>
      </c>
      <c r="J100" s="11">
        <f t="shared" si="5"/>
        <v>39.82</v>
      </c>
      <c r="K100" s="11">
        <f t="shared" si="6"/>
        <v>39.82</v>
      </c>
      <c r="L100" s="11"/>
    </row>
    <row r="101" spans="1:12" x14ac:dyDescent="0.25">
      <c r="A101">
        <v>31</v>
      </c>
      <c r="B101" t="s">
        <v>7</v>
      </c>
      <c r="C101" s="11">
        <v>39.805</v>
      </c>
      <c r="D101">
        <v>0</v>
      </c>
      <c r="E101" t="s">
        <v>13</v>
      </c>
      <c r="F101" t="s">
        <v>14</v>
      </c>
      <c r="G101" s="4">
        <v>3756.6215999999999</v>
      </c>
      <c r="H101" t="str">
        <f t="shared" si="4"/>
        <v>over</v>
      </c>
      <c r="I101" t="str">
        <f t="shared" si="7"/>
        <v>no</v>
      </c>
      <c r="J101" s="11">
        <f t="shared" si="5"/>
        <v>39.805</v>
      </c>
      <c r="K101" s="11">
        <f t="shared" si="6"/>
        <v>39.805</v>
      </c>
      <c r="L101" s="11"/>
    </row>
    <row r="102" spans="1:12" x14ac:dyDescent="0.25">
      <c r="A102">
        <v>35</v>
      </c>
      <c r="B102" t="s">
        <v>7</v>
      </c>
      <c r="C102" s="11">
        <v>39.805</v>
      </c>
      <c r="D102">
        <v>1</v>
      </c>
      <c r="E102" t="s">
        <v>13</v>
      </c>
      <c r="F102" t="s">
        <v>10</v>
      </c>
      <c r="G102" s="4">
        <v>5246.0469999999996</v>
      </c>
      <c r="H102" t="str">
        <f t="shared" si="4"/>
        <v>over</v>
      </c>
      <c r="I102" t="str">
        <f t="shared" si="7"/>
        <v>no</v>
      </c>
      <c r="J102" s="11">
        <f t="shared" si="5"/>
        <v>39.805</v>
      </c>
      <c r="K102" s="11">
        <f t="shared" si="6"/>
        <v>39.805</v>
      </c>
      <c r="L102" s="11"/>
    </row>
    <row r="103" spans="1:12" x14ac:dyDescent="0.25">
      <c r="A103">
        <v>45</v>
      </c>
      <c r="B103" t="s">
        <v>11</v>
      </c>
      <c r="C103" s="11">
        <v>39.805</v>
      </c>
      <c r="D103">
        <v>0</v>
      </c>
      <c r="E103" t="s">
        <v>13</v>
      </c>
      <c r="F103" t="s">
        <v>21</v>
      </c>
      <c r="G103" s="4">
        <v>7448.4039499999999</v>
      </c>
      <c r="H103" t="str">
        <f t="shared" si="4"/>
        <v>over</v>
      </c>
      <c r="I103" t="str">
        <f t="shared" si="7"/>
        <v>no</v>
      </c>
      <c r="J103" s="11">
        <f t="shared" si="5"/>
        <v>39.805</v>
      </c>
      <c r="K103" s="11">
        <f t="shared" si="6"/>
        <v>39.805</v>
      </c>
      <c r="L103" s="11"/>
    </row>
    <row r="104" spans="1:12" x14ac:dyDescent="0.25">
      <c r="A104">
        <v>63</v>
      </c>
      <c r="B104" t="s">
        <v>11</v>
      </c>
      <c r="C104" s="11">
        <v>39.799999999999997</v>
      </c>
      <c r="D104">
        <v>3</v>
      </c>
      <c r="E104" t="s">
        <v>13</v>
      </c>
      <c r="F104" t="s">
        <v>10</v>
      </c>
      <c r="G104" s="4">
        <v>15170.069</v>
      </c>
      <c r="H104" t="str">
        <f t="shared" si="4"/>
        <v>over</v>
      </c>
      <c r="I104" t="str">
        <f t="shared" si="7"/>
        <v>no</v>
      </c>
      <c r="J104" s="11">
        <f t="shared" si="5"/>
        <v>39.799999999999997</v>
      </c>
      <c r="K104" s="11">
        <f t="shared" si="6"/>
        <v>39.799999999999997</v>
      </c>
      <c r="L104" s="11"/>
    </row>
    <row r="105" spans="1:12" x14ac:dyDescent="0.25">
      <c r="A105">
        <v>35</v>
      </c>
      <c r="B105" t="s">
        <v>11</v>
      </c>
      <c r="C105" s="11">
        <v>39.71</v>
      </c>
      <c r="D105">
        <v>4</v>
      </c>
      <c r="E105" t="s">
        <v>13</v>
      </c>
      <c r="F105" t="s">
        <v>21</v>
      </c>
      <c r="G105" s="4">
        <v>19496.71917</v>
      </c>
      <c r="H105" t="str">
        <f t="shared" si="4"/>
        <v>over</v>
      </c>
      <c r="I105" t="str">
        <f t="shared" si="7"/>
        <v>no</v>
      </c>
      <c r="J105" s="11">
        <f t="shared" si="5"/>
        <v>39.71</v>
      </c>
      <c r="K105" s="11">
        <f t="shared" si="6"/>
        <v>39.71</v>
      </c>
      <c r="L105" s="11"/>
    </row>
    <row r="106" spans="1:12" x14ac:dyDescent="0.25">
      <c r="A106">
        <v>51</v>
      </c>
      <c r="B106" t="s">
        <v>11</v>
      </c>
      <c r="C106" s="11">
        <v>39.700000000000003</v>
      </c>
      <c r="D106">
        <v>1</v>
      </c>
      <c r="E106" t="s">
        <v>13</v>
      </c>
      <c r="F106" t="s">
        <v>10</v>
      </c>
      <c r="G106" s="4">
        <v>9391.3459999999995</v>
      </c>
      <c r="H106" t="str">
        <f t="shared" si="4"/>
        <v>over</v>
      </c>
      <c r="I106" t="str">
        <f t="shared" si="7"/>
        <v>no</v>
      </c>
      <c r="J106" s="11">
        <f t="shared" si="5"/>
        <v>39.700000000000003</v>
      </c>
      <c r="K106" s="11">
        <f t="shared" si="6"/>
        <v>39.700000000000003</v>
      </c>
      <c r="L106" s="11"/>
    </row>
    <row r="107" spans="1:12" x14ac:dyDescent="0.25">
      <c r="A107">
        <v>64</v>
      </c>
      <c r="B107" t="s">
        <v>7</v>
      </c>
      <c r="C107" s="11">
        <v>39.700000000000003</v>
      </c>
      <c r="D107">
        <v>0</v>
      </c>
      <c r="E107" t="s">
        <v>13</v>
      </c>
      <c r="F107" t="s">
        <v>10</v>
      </c>
      <c r="G107" s="4">
        <v>14319.031000000001</v>
      </c>
      <c r="H107" t="str">
        <f t="shared" si="4"/>
        <v>over</v>
      </c>
      <c r="I107" t="str">
        <f t="shared" si="7"/>
        <v>no</v>
      </c>
      <c r="J107" s="11">
        <f t="shared" si="5"/>
        <v>39.700000000000003</v>
      </c>
      <c r="K107" s="11">
        <f t="shared" si="6"/>
        <v>39.700000000000003</v>
      </c>
      <c r="L107" s="11"/>
    </row>
    <row r="108" spans="1:12" x14ac:dyDescent="0.25">
      <c r="A108">
        <v>27</v>
      </c>
      <c r="B108" t="s">
        <v>11</v>
      </c>
      <c r="C108" s="11">
        <v>39.615000000000002</v>
      </c>
      <c r="D108">
        <v>0</v>
      </c>
      <c r="E108" t="s">
        <v>13</v>
      </c>
      <c r="F108" t="s">
        <v>14</v>
      </c>
      <c r="G108" s="4">
        <v>2483.7359999999999</v>
      </c>
      <c r="H108" t="str">
        <f t="shared" si="4"/>
        <v>over</v>
      </c>
      <c r="I108" t="str">
        <f t="shared" si="7"/>
        <v>no</v>
      </c>
      <c r="J108" s="11">
        <f t="shared" si="5"/>
        <v>39.615000000000002</v>
      </c>
      <c r="K108" s="11">
        <f t="shared" si="6"/>
        <v>39.615000000000002</v>
      </c>
      <c r="L108" s="11"/>
    </row>
    <row r="109" spans="1:12" x14ac:dyDescent="0.25">
      <c r="A109">
        <v>19</v>
      </c>
      <c r="B109" t="s">
        <v>7</v>
      </c>
      <c r="C109" s="11">
        <v>39.615000000000002</v>
      </c>
      <c r="D109">
        <v>1</v>
      </c>
      <c r="E109" t="s">
        <v>13</v>
      </c>
      <c r="F109" t="s">
        <v>15</v>
      </c>
      <c r="G109" s="4">
        <v>2730.1078499999999</v>
      </c>
      <c r="H109" t="str">
        <f t="shared" si="4"/>
        <v>over</v>
      </c>
      <c r="I109" t="str">
        <f t="shared" si="7"/>
        <v>no</v>
      </c>
      <c r="J109" s="11">
        <f t="shared" si="5"/>
        <v>39.615000000000002</v>
      </c>
      <c r="K109" s="11">
        <f t="shared" si="6"/>
        <v>39.615000000000002</v>
      </c>
      <c r="L109" s="11"/>
    </row>
    <row r="110" spans="1:12" x14ac:dyDescent="0.25">
      <c r="A110">
        <v>56</v>
      </c>
      <c r="B110" t="s">
        <v>11</v>
      </c>
      <c r="C110" s="11">
        <v>39.6</v>
      </c>
      <c r="D110">
        <v>0</v>
      </c>
      <c r="E110" t="s">
        <v>13</v>
      </c>
      <c r="F110" t="s">
        <v>10</v>
      </c>
      <c r="G110" s="4">
        <v>10601.412</v>
      </c>
      <c r="H110" t="str">
        <f t="shared" si="4"/>
        <v>over</v>
      </c>
      <c r="I110" t="str">
        <f t="shared" si="7"/>
        <v>no</v>
      </c>
      <c r="J110" s="11">
        <f t="shared" si="5"/>
        <v>39.6</v>
      </c>
      <c r="K110" s="11">
        <f t="shared" si="6"/>
        <v>39.6</v>
      </c>
      <c r="L110" s="11"/>
    </row>
    <row r="111" spans="1:12" x14ac:dyDescent="0.25">
      <c r="A111">
        <v>53</v>
      </c>
      <c r="B111" t="s">
        <v>7</v>
      </c>
      <c r="C111" s="11">
        <v>39.6</v>
      </c>
      <c r="D111">
        <v>1</v>
      </c>
      <c r="E111" t="s">
        <v>13</v>
      </c>
      <c r="F111" t="s">
        <v>14</v>
      </c>
      <c r="G111" s="4">
        <v>10579.710999999999</v>
      </c>
      <c r="H111" t="str">
        <f t="shared" si="4"/>
        <v>over</v>
      </c>
      <c r="I111" t="str">
        <f t="shared" si="7"/>
        <v>no</v>
      </c>
      <c r="J111" s="11">
        <f t="shared" si="5"/>
        <v>39.6</v>
      </c>
      <c r="K111" s="11">
        <f t="shared" si="6"/>
        <v>39.6</v>
      </c>
      <c r="L111" s="11"/>
    </row>
    <row r="112" spans="1:12" x14ac:dyDescent="0.25">
      <c r="A112">
        <v>51</v>
      </c>
      <c r="B112" t="s">
        <v>7</v>
      </c>
      <c r="C112" s="11">
        <v>39.5</v>
      </c>
      <c r="D112">
        <v>1</v>
      </c>
      <c r="E112" t="s">
        <v>13</v>
      </c>
      <c r="F112" t="s">
        <v>10</v>
      </c>
      <c r="G112" s="4">
        <v>9880.0679999999993</v>
      </c>
      <c r="H112" t="str">
        <f t="shared" si="4"/>
        <v>over</v>
      </c>
      <c r="I112" t="str">
        <f t="shared" si="7"/>
        <v>no</v>
      </c>
      <c r="J112" s="11">
        <f t="shared" si="5"/>
        <v>39.5</v>
      </c>
      <c r="K112" s="11">
        <f t="shared" si="6"/>
        <v>39.5</v>
      </c>
      <c r="L112" s="11"/>
    </row>
    <row r="113" spans="1:12" x14ac:dyDescent="0.25">
      <c r="A113">
        <v>22</v>
      </c>
      <c r="B113" t="s">
        <v>11</v>
      </c>
      <c r="C113" s="11">
        <v>39.5</v>
      </c>
      <c r="D113">
        <v>0</v>
      </c>
      <c r="E113" t="s">
        <v>13</v>
      </c>
      <c r="F113" t="s">
        <v>10</v>
      </c>
      <c r="G113" s="4">
        <v>1682.597</v>
      </c>
      <c r="H113" t="str">
        <f t="shared" si="4"/>
        <v>over</v>
      </c>
      <c r="I113" t="str">
        <f t="shared" si="7"/>
        <v>no</v>
      </c>
      <c r="J113" s="11">
        <f t="shared" si="5"/>
        <v>39.5</v>
      </c>
      <c r="K113" s="11">
        <f t="shared" si="6"/>
        <v>39.5</v>
      </c>
      <c r="L113" s="11"/>
    </row>
    <row r="114" spans="1:12" x14ac:dyDescent="0.25">
      <c r="A114">
        <v>31</v>
      </c>
      <c r="B114" t="s">
        <v>11</v>
      </c>
      <c r="C114" s="11">
        <v>39.49</v>
      </c>
      <c r="D114">
        <v>1</v>
      </c>
      <c r="E114" t="s">
        <v>13</v>
      </c>
      <c r="F114" t="s">
        <v>14</v>
      </c>
      <c r="G114" s="4">
        <v>3875.7341000000001</v>
      </c>
      <c r="H114" t="str">
        <f t="shared" si="4"/>
        <v>over</v>
      </c>
      <c r="I114" t="str">
        <f t="shared" si="7"/>
        <v>no</v>
      </c>
      <c r="J114" s="11">
        <f t="shared" si="5"/>
        <v>39.49</v>
      </c>
      <c r="K114" s="11">
        <f t="shared" si="6"/>
        <v>39.49</v>
      </c>
      <c r="L114" s="11"/>
    </row>
    <row r="115" spans="1:12" x14ac:dyDescent="0.25">
      <c r="A115">
        <v>24</v>
      </c>
      <c r="B115" t="s">
        <v>7</v>
      </c>
      <c r="C115" s="11">
        <v>39.49</v>
      </c>
      <c r="D115">
        <v>0</v>
      </c>
      <c r="E115" t="s">
        <v>13</v>
      </c>
      <c r="F115" t="s">
        <v>14</v>
      </c>
      <c r="G115" s="4">
        <v>2480.9791</v>
      </c>
      <c r="H115" t="str">
        <f t="shared" si="4"/>
        <v>over</v>
      </c>
      <c r="I115" t="str">
        <f t="shared" si="7"/>
        <v>no</v>
      </c>
      <c r="J115" s="11">
        <f t="shared" si="5"/>
        <v>39.49</v>
      </c>
      <c r="K115" s="11">
        <f t="shared" si="6"/>
        <v>39.49</v>
      </c>
      <c r="L115" s="11"/>
    </row>
    <row r="116" spans="1:12" x14ac:dyDescent="0.25">
      <c r="A116">
        <v>49</v>
      </c>
      <c r="B116" t="s">
        <v>7</v>
      </c>
      <c r="C116" s="11">
        <v>39.424999999999997</v>
      </c>
      <c r="D116">
        <v>0</v>
      </c>
      <c r="E116" t="s">
        <v>13</v>
      </c>
      <c r="F116" t="s">
        <v>14</v>
      </c>
      <c r="G116" s="4">
        <v>8601.3292999999994</v>
      </c>
      <c r="H116" t="str">
        <f t="shared" si="4"/>
        <v>over</v>
      </c>
      <c r="I116" t="str">
        <f t="shared" si="7"/>
        <v>no</v>
      </c>
      <c r="J116" s="11">
        <f t="shared" si="5"/>
        <v>39.424999999999997</v>
      </c>
      <c r="K116" s="11">
        <f t="shared" si="6"/>
        <v>39.424999999999997</v>
      </c>
      <c r="L116" s="11"/>
    </row>
    <row r="117" spans="1:12" x14ac:dyDescent="0.25">
      <c r="A117">
        <v>46</v>
      </c>
      <c r="B117" t="s">
        <v>11</v>
      </c>
      <c r="C117" s="11">
        <v>39.424999999999997</v>
      </c>
      <c r="D117">
        <v>1</v>
      </c>
      <c r="E117" t="s">
        <v>13</v>
      </c>
      <c r="F117" t="s">
        <v>21</v>
      </c>
      <c r="G117" s="4">
        <v>8342.9087500000005</v>
      </c>
      <c r="H117" t="str">
        <f t="shared" si="4"/>
        <v>over</v>
      </c>
      <c r="I117" t="str">
        <f t="shared" si="7"/>
        <v>no</v>
      </c>
      <c r="J117" s="11">
        <f t="shared" si="5"/>
        <v>39.424999999999997</v>
      </c>
      <c r="K117" s="11">
        <f t="shared" si="6"/>
        <v>39.424999999999997</v>
      </c>
      <c r="L117" s="11"/>
    </row>
    <row r="118" spans="1:12" x14ac:dyDescent="0.25">
      <c r="A118">
        <v>20</v>
      </c>
      <c r="B118" t="s">
        <v>11</v>
      </c>
      <c r="C118" s="11">
        <v>39.4</v>
      </c>
      <c r="D118">
        <v>2</v>
      </c>
      <c r="E118" t="s">
        <v>9</v>
      </c>
      <c r="F118" t="s">
        <v>10</v>
      </c>
      <c r="G118" s="4">
        <v>38344.565999999999</v>
      </c>
      <c r="H118" t="str">
        <f t="shared" si="4"/>
        <v>over</v>
      </c>
      <c r="I118" t="str">
        <f t="shared" si="7"/>
        <v>smoking</v>
      </c>
      <c r="J118" s="11">
        <f t="shared" si="5"/>
        <v>39.4</v>
      </c>
      <c r="K118" s="11">
        <f t="shared" si="6"/>
        <v>39.4</v>
      </c>
      <c r="L118" s="11"/>
    </row>
    <row r="119" spans="1:12" x14ac:dyDescent="0.25">
      <c r="A119">
        <v>23</v>
      </c>
      <c r="B119" t="s">
        <v>7</v>
      </c>
      <c r="C119" s="11">
        <v>39.270000000000003</v>
      </c>
      <c r="D119">
        <v>2</v>
      </c>
      <c r="E119" t="s">
        <v>13</v>
      </c>
      <c r="F119" t="s">
        <v>14</v>
      </c>
      <c r="G119" s="4">
        <v>3500.6122999999998</v>
      </c>
      <c r="H119" t="str">
        <f t="shared" si="4"/>
        <v>over</v>
      </c>
      <c r="I119" t="str">
        <f t="shared" si="7"/>
        <v>no</v>
      </c>
      <c r="J119" s="11">
        <f t="shared" si="5"/>
        <v>39.270000000000003</v>
      </c>
      <c r="K119" s="11">
        <f t="shared" si="6"/>
        <v>39.270000000000003</v>
      </c>
      <c r="L119" s="11"/>
    </row>
    <row r="120" spans="1:12" x14ac:dyDescent="0.25">
      <c r="A120">
        <v>62</v>
      </c>
      <c r="B120" t="s">
        <v>7</v>
      </c>
      <c r="C120" s="11">
        <v>39.200000000000003</v>
      </c>
      <c r="D120">
        <v>0</v>
      </c>
      <c r="E120" t="s">
        <v>13</v>
      </c>
      <c r="F120" t="s">
        <v>10</v>
      </c>
      <c r="G120" s="4">
        <v>13470.86</v>
      </c>
      <c r="H120" t="str">
        <f t="shared" si="4"/>
        <v>over</v>
      </c>
      <c r="I120" t="str">
        <f t="shared" si="7"/>
        <v>no</v>
      </c>
      <c r="J120" s="11">
        <f t="shared" si="5"/>
        <v>39.200000000000003</v>
      </c>
      <c r="K120" s="11">
        <f t="shared" si="6"/>
        <v>39.200000000000003</v>
      </c>
      <c r="L120" s="11"/>
    </row>
    <row r="121" spans="1:12" x14ac:dyDescent="0.25">
      <c r="A121">
        <v>64</v>
      </c>
      <c r="B121" t="s">
        <v>11</v>
      </c>
      <c r="C121" s="11">
        <v>39.159999999999997</v>
      </c>
      <c r="D121">
        <v>1</v>
      </c>
      <c r="E121" t="s">
        <v>13</v>
      </c>
      <c r="F121" t="s">
        <v>14</v>
      </c>
      <c r="G121" s="4">
        <v>14418.2804</v>
      </c>
      <c r="H121" t="str">
        <f t="shared" si="4"/>
        <v>over</v>
      </c>
      <c r="I121" t="str">
        <f t="shared" si="7"/>
        <v>no</v>
      </c>
      <c r="J121" s="11">
        <f t="shared" si="5"/>
        <v>39.159999999999997</v>
      </c>
      <c r="K121" s="11">
        <f t="shared" si="6"/>
        <v>39.159999999999997</v>
      </c>
      <c r="L121" s="11"/>
    </row>
    <row r="122" spans="1:12" x14ac:dyDescent="0.25">
      <c r="A122">
        <v>18</v>
      </c>
      <c r="B122" t="s">
        <v>7</v>
      </c>
      <c r="C122" s="11">
        <v>39.159999999999997</v>
      </c>
      <c r="D122">
        <v>0</v>
      </c>
      <c r="E122" t="s">
        <v>13</v>
      </c>
      <c r="F122" t="s">
        <v>14</v>
      </c>
      <c r="G122" s="4">
        <v>1633.0444</v>
      </c>
      <c r="H122" t="str">
        <f t="shared" si="4"/>
        <v>over</v>
      </c>
      <c r="I122" t="str">
        <f t="shared" si="7"/>
        <v>no</v>
      </c>
      <c r="J122" s="11">
        <f t="shared" si="5"/>
        <v>39.159999999999997</v>
      </c>
      <c r="K122" s="11">
        <f t="shared" si="6"/>
        <v>39.159999999999997</v>
      </c>
      <c r="L122" s="11"/>
    </row>
    <row r="123" spans="1:12" x14ac:dyDescent="0.25">
      <c r="A123">
        <v>62</v>
      </c>
      <c r="B123" t="s">
        <v>7</v>
      </c>
      <c r="C123" s="11">
        <v>39.159999999999997</v>
      </c>
      <c r="D123">
        <v>0</v>
      </c>
      <c r="E123" t="s">
        <v>13</v>
      </c>
      <c r="F123" t="s">
        <v>14</v>
      </c>
      <c r="G123" s="4">
        <v>13470.804400000001</v>
      </c>
      <c r="H123" t="str">
        <f t="shared" si="4"/>
        <v>over</v>
      </c>
      <c r="I123" t="str">
        <f t="shared" si="7"/>
        <v>no</v>
      </c>
      <c r="J123" s="11">
        <f t="shared" si="5"/>
        <v>39.159999999999997</v>
      </c>
      <c r="K123" s="11">
        <f t="shared" si="6"/>
        <v>39.159999999999997</v>
      </c>
      <c r="L123" s="11"/>
    </row>
    <row r="124" spans="1:12" x14ac:dyDescent="0.25">
      <c r="A124">
        <v>18</v>
      </c>
      <c r="B124" t="s">
        <v>11</v>
      </c>
      <c r="C124" s="11">
        <v>39.14</v>
      </c>
      <c r="D124">
        <v>0</v>
      </c>
      <c r="E124" t="s">
        <v>13</v>
      </c>
      <c r="F124" t="s">
        <v>21</v>
      </c>
      <c r="G124" s="4">
        <v>12890.057650000001</v>
      </c>
      <c r="H124" t="str">
        <f t="shared" si="4"/>
        <v>over</v>
      </c>
      <c r="I124" t="str">
        <f t="shared" si="7"/>
        <v>no</v>
      </c>
      <c r="J124" s="11">
        <f t="shared" si="5"/>
        <v>39.14</v>
      </c>
      <c r="K124" s="11">
        <f t="shared" si="6"/>
        <v>39.14</v>
      </c>
      <c r="L124" s="11"/>
    </row>
    <row r="125" spans="1:12" x14ac:dyDescent="0.25">
      <c r="A125">
        <v>58</v>
      </c>
      <c r="B125" t="s">
        <v>7</v>
      </c>
      <c r="C125" s="11">
        <v>39.049999999999997</v>
      </c>
      <c r="D125">
        <v>0</v>
      </c>
      <c r="E125" t="s">
        <v>13</v>
      </c>
      <c r="F125" t="s">
        <v>14</v>
      </c>
      <c r="G125" s="4">
        <v>11856.4115</v>
      </c>
      <c r="H125" t="str">
        <f t="shared" si="4"/>
        <v>over</v>
      </c>
      <c r="I125" t="str">
        <f t="shared" si="7"/>
        <v>no</v>
      </c>
      <c r="J125" s="11">
        <f t="shared" si="5"/>
        <v>39.049999999999997</v>
      </c>
      <c r="K125" s="11">
        <f t="shared" si="6"/>
        <v>39.049999999999997</v>
      </c>
      <c r="L125" s="11"/>
    </row>
    <row r="126" spans="1:12" x14ac:dyDescent="0.25">
      <c r="A126">
        <v>64</v>
      </c>
      <c r="B126" t="s">
        <v>7</v>
      </c>
      <c r="C126" s="11">
        <v>39.049999999999997</v>
      </c>
      <c r="D126">
        <v>3</v>
      </c>
      <c r="E126" t="s">
        <v>13</v>
      </c>
      <c r="F126" t="s">
        <v>14</v>
      </c>
      <c r="G126" s="4">
        <v>16085.127500000001</v>
      </c>
      <c r="H126" t="str">
        <f t="shared" si="4"/>
        <v>over</v>
      </c>
      <c r="I126" t="str">
        <f t="shared" si="7"/>
        <v>no</v>
      </c>
      <c r="J126" s="11">
        <f t="shared" si="5"/>
        <v>39.049999999999997</v>
      </c>
      <c r="K126" s="11">
        <f t="shared" si="6"/>
        <v>39.049999999999997</v>
      </c>
      <c r="L126" s="11"/>
    </row>
    <row r="127" spans="1:12" x14ac:dyDescent="0.25">
      <c r="A127">
        <v>30</v>
      </c>
      <c r="B127" t="s">
        <v>7</v>
      </c>
      <c r="C127" s="11">
        <v>39.049999999999997</v>
      </c>
      <c r="D127">
        <v>3</v>
      </c>
      <c r="E127" t="s">
        <v>9</v>
      </c>
      <c r="F127" t="s">
        <v>14</v>
      </c>
      <c r="G127" s="4">
        <v>40932.429499999998</v>
      </c>
      <c r="H127" t="str">
        <f t="shared" si="4"/>
        <v>over</v>
      </c>
      <c r="I127" t="str">
        <f t="shared" si="7"/>
        <v>smoking</v>
      </c>
      <c r="J127" s="11">
        <f t="shared" si="5"/>
        <v>39.049999999999997</v>
      </c>
      <c r="K127" s="11">
        <f t="shared" si="6"/>
        <v>39.049999999999997</v>
      </c>
      <c r="L127" s="11"/>
    </row>
    <row r="128" spans="1:12" x14ac:dyDescent="0.25">
      <c r="A128">
        <v>44</v>
      </c>
      <c r="B128" t="s">
        <v>7</v>
      </c>
      <c r="C128" s="11">
        <v>38.950000000000003</v>
      </c>
      <c r="D128">
        <v>0</v>
      </c>
      <c r="E128" t="s">
        <v>9</v>
      </c>
      <c r="F128" t="s">
        <v>15</v>
      </c>
      <c r="G128" s="4">
        <v>42983.458500000001</v>
      </c>
      <c r="H128" t="str">
        <f t="shared" si="4"/>
        <v>over</v>
      </c>
      <c r="I128" t="str">
        <f t="shared" si="7"/>
        <v>smoking</v>
      </c>
      <c r="J128" s="11">
        <f t="shared" si="5"/>
        <v>38.950000000000003</v>
      </c>
      <c r="K128" s="11">
        <f t="shared" si="6"/>
        <v>38.950000000000003</v>
      </c>
      <c r="L128" s="11"/>
    </row>
    <row r="129" spans="1:12" x14ac:dyDescent="0.25">
      <c r="A129">
        <v>47</v>
      </c>
      <c r="B129" t="s">
        <v>11</v>
      </c>
      <c r="C129" s="11">
        <v>38.94</v>
      </c>
      <c r="D129">
        <v>2</v>
      </c>
      <c r="E129" t="s">
        <v>9</v>
      </c>
      <c r="F129" t="s">
        <v>14</v>
      </c>
      <c r="G129" s="4">
        <v>44202.653599999998</v>
      </c>
      <c r="H129" t="str">
        <f t="shared" si="4"/>
        <v>over</v>
      </c>
      <c r="I129" t="str">
        <f t="shared" si="7"/>
        <v>smoking</v>
      </c>
      <c r="J129" s="11">
        <f t="shared" si="5"/>
        <v>38.94</v>
      </c>
      <c r="K129" s="11">
        <f t="shared" si="6"/>
        <v>38.94</v>
      </c>
      <c r="L129" s="11"/>
    </row>
    <row r="130" spans="1:12" x14ac:dyDescent="0.25">
      <c r="A130">
        <v>29</v>
      </c>
      <c r="B130" t="s">
        <v>11</v>
      </c>
      <c r="C130" s="11">
        <v>38.94</v>
      </c>
      <c r="D130">
        <v>1</v>
      </c>
      <c r="E130" t="s">
        <v>13</v>
      </c>
      <c r="F130" t="s">
        <v>14</v>
      </c>
      <c r="G130" s="4">
        <v>3471.4096</v>
      </c>
      <c r="H130" t="str">
        <f t="shared" ref="H130:H193" si="8">IF(C130&lt;18.5,"below",IF(AND(C130&gt;=18.5,C130&lt;25),"normal",IF(C130&gt;=25,"over")))</f>
        <v>over</v>
      </c>
      <c r="I130" t="str">
        <f t="shared" si="7"/>
        <v>no</v>
      </c>
      <c r="J130" s="11">
        <f t="shared" ref="J130:J193" si="9">VALUE(C130)</f>
        <v>38.94</v>
      </c>
      <c r="K130" s="11">
        <f t="shared" ref="K130:K193" si="10">IF(J130&gt;=100,J130/1000,J130)</f>
        <v>38.94</v>
      </c>
      <c r="L130" s="11"/>
    </row>
    <row r="131" spans="1:12" x14ac:dyDescent="0.25">
      <c r="A131">
        <v>33</v>
      </c>
      <c r="B131" t="s">
        <v>7</v>
      </c>
      <c r="C131" s="11">
        <v>38.9</v>
      </c>
      <c r="D131">
        <v>3</v>
      </c>
      <c r="E131" t="s">
        <v>13</v>
      </c>
      <c r="F131" t="s">
        <v>10</v>
      </c>
      <c r="G131" s="4">
        <v>5972.3779999999997</v>
      </c>
      <c r="H131" t="str">
        <f t="shared" si="8"/>
        <v>over</v>
      </c>
      <c r="I131" t="str">
        <f t="shared" ref="I131:I194" si="11">IF(E131="no","no","smoking")</f>
        <v>no</v>
      </c>
      <c r="J131" s="11">
        <f t="shared" si="9"/>
        <v>38.9</v>
      </c>
      <c r="K131" s="11">
        <f t="shared" si="10"/>
        <v>38.9</v>
      </c>
      <c r="L131" s="11"/>
    </row>
    <row r="132" spans="1:12" x14ac:dyDescent="0.25">
      <c r="A132">
        <v>30</v>
      </c>
      <c r="B132" t="s">
        <v>11</v>
      </c>
      <c r="C132" s="11">
        <v>38.83</v>
      </c>
      <c r="D132">
        <v>1</v>
      </c>
      <c r="E132" t="s">
        <v>13</v>
      </c>
      <c r="F132" t="s">
        <v>14</v>
      </c>
      <c r="G132" s="4">
        <v>18963.171920000001</v>
      </c>
      <c r="H132" t="str">
        <f t="shared" si="8"/>
        <v>over</v>
      </c>
      <c r="I132" t="str">
        <f t="shared" si="11"/>
        <v>no</v>
      </c>
      <c r="J132" s="11">
        <f t="shared" si="9"/>
        <v>38.83</v>
      </c>
      <c r="K132" s="11">
        <f t="shared" si="10"/>
        <v>38.83</v>
      </c>
      <c r="L132" s="11"/>
    </row>
    <row r="133" spans="1:12" x14ac:dyDescent="0.25">
      <c r="A133">
        <v>62</v>
      </c>
      <c r="B133" t="s">
        <v>11</v>
      </c>
      <c r="C133" s="11">
        <v>38.83</v>
      </c>
      <c r="D133">
        <v>0</v>
      </c>
      <c r="E133" t="s">
        <v>13</v>
      </c>
      <c r="F133" t="s">
        <v>14</v>
      </c>
      <c r="G133" s="4">
        <v>12981.3457</v>
      </c>
      <c r="H133" t="str">
        <f t="shared" si="8"/>
        <v>over</v>
      </c>
      <c r="I133" t="str">
        <f t="shared" si="11"/>
        <v>no</v>
      </c>
      <c r="J133" s="11">
        <f t="shared" si="9"/>
        <v>38.83</v>
      </c>
      <c r="K133" s="11">
        <f t="shared" si="10"/>
        <v>38.83</v>
      </c>
      <c r="L133" s="11"/>
    </row>
    <row r="134" spans="1:12" x14ac:dyDescent="0.25">
      <c r="A134">
        <v>35</v>
      </c>
      <c r="B134" t="s">
        <v>11</v>
      </c>
      <c r="C134" s="11">
        <v>38.6</v>
      </c>
      <c r="D134">
        <v>1</v>
      </c>
      <c r="E134" t="s">
        <v>13</v>
      </c>
      <c r="F134" t="s">
        <v>10</v>
      </c>
      <c r="G134" s="4">
        <v>4762.3289999999997</v>
      </c>
      <c r="H134" t="str">
        <f t="shared" si="8"/>
        <v>over</v>
      </c>
      <c r="I134" t="str">
        <f t="shared" si="11"/>
        <v>no</v>
      </c>
      <c r="J134" s="11">
        <f t="shared" si="9"/>
        <v>38.6</v>
      </c>
      <c r="K134" s="11">
        <f t="shared" si="10"/>
        <v>38.6</v>
      </c>
      <c r="L134" s="11"/>
    </row>
    <row r="135" spans="1:12" x14ac:dyDescent="0.25">
      <c r="A135">
        <v>52</v>
      </c>
      <c r="B135" t="s">
        <v>11</v>
      </c>
      <c r="C135" s="11">
        <v>38.6</v>
      </c>
      <c r="D135">
        <v>2</v>
      </c>
      <c r="E135" t="s">
        <v>13</v>
      </c>
      <c r="F135" t="s">
        <v>10</v>
      </c>
      <c r="G135" s="4">
        <v>10325.206</v>
      </c>
      <c r="H135" t="str">
        <f t="shared" si="8"/>
        <v>over</v>
      </c>
      <c r="I135" t="str">
        <f t="shared" si="11"/>
        <v>no</v>
      </c>
      <c r="J135" s="11">
        <f t="shared" si="9"/>
        <v>38.6</v>
      </c>
      <c r="K135" s="11">
        <f t="shared" si="10"/>
        <v>38.6</v>
      </c>
      <c r="L135" s="11"/>
    </row>
    <row r="136" spans="1:12" x14ac:dyDescent="0.25">
      <c r="A136">
        <v>37</v>
      </c>
      <c r="B136" t="s">
        <v>7</v>
      </c>
      <c r="C136" s="11">
        <v>38.39</v>
      </c>
      <c r="D136">
        <v>0</v>
      </c>
      <c r="E136" t="s">
        <v>9</v>
      </c>
      <c r="F136" t="s">
        <v>14</v>
      </c>
      <c r="G136" s="4">
        <v>40419.019099999998</v>
      </c>
      <c r="H136" t="str">
        <f t="shared" si="8"/>
        <v>over</v>
      </c>
      <c r="I136" t="str">
        <f t="shared" si="11"/>
        <v>smoking</v>
      </c>
      <c r="J136" s="11">
        <f t="shared" si="9"/>
        <v>38.39</v>
      </c>
      <c r="K136" s="11">
        <f t="shared" si="10"/>
        <v>38.39</v>
      </c>
      <c r="L136" s="11"/>
    </row>
    <row r="137" spans="1:12" x14ac:dyDescent="0.25">
      <c r="A137">
        <v>38</v>
      </c>
      <c r="B137" t="s">
        <v>11</v>
      </c>
      <c r="C137" s="11">
        <v>38.39</v>
      </c>
      <c r="D137">
        <v>3</v>
      </c>
      <c r="E137" t="s">
        <v>9</v>
      </c>
      <c r="F137" t="s">
        <v>14</v>
      </c>
      <c r="G137" s="4">
        <v>41949.244100000004</v>
      </c>
      <c r="H137" t="str">
        <f t="shared" si="8"/>
        <v>over</v>
      </c>
      <c r="I137" t="str">
        <f t="shared" si="11"/>
        <v>smoking</v>
      </c>
      <c r="J137" s="11">
        <f t="shared" si="9"/>
        <v>38.39</v>
      </c>
      <c r="K137" s="11">
        <f t="shared" si="10"/>
        <v>38.39</v>
      </c>
      <c r="L137" s="11"/>
    </row>
    <row r="138" spans="1:12" x14ac:dyDescent="0.25">
      <c r="A138">
        <v>52</v>
      </c>
      <c r="B138" t="s">
        <v>7</v>
      </c>
      <c r="C138" s="11">
        <v>38.380000000000003</v>
      </c>
      <c r="D138">
        <v>2</v>
      </c>
      <c r="E138" t="s">
        <v>13</v>
      </c>
      <c r="F138" t="s">
        <v>21</v>
      </c>
      <c r="G138" s="4">
        <v>11396.9002</v>
      </c>
      <c r="H138" t="str">
        <f t="shared" si="8"/>
        <v>over</v>
      </c>
      <c r="I138" t="str">
        <f t="shared" si="11"/>
        <v>no</v>
      </c>
      <c r="J138" s="11">
        <f t="shared" si="9"/>
        <v>38.380000000000003</v>
      </c>
      <c r="K138" s="11">
        <f t="shared" si="10"/>
        <v>38.380000000000003</v>
      </c>
      <c r="L138" s="11"/>
    </row>
    <row r="139" spans="1:12" x14ac:dyDescent="0.25">
      <c r="A139">
        <v>61</v>
      </c>
      <c r="B139" t="s">
        <v>11</v>
      </c>
      <c r="C139" s="11">
        <v>38.380000000000003</v>
      </c>
      <c r="D139">
        <v>0</v>
      </c>
      <c r="E139" t="s">
        <v>13</v>
      </c>
      <c r="F139" t="s">
        <v>15</v>
      </c>
      <c r="G139" s="4">
        <v>12950.0712</v>
      </c>
      <c r="H139" t="str">
        <f t="shared" si="8"/>
        <v>over</v>
      </c>
      <c r="I139" t="str">
        <f t="shared" si="11"/>
        <v>no</v>
      </c>
      <c r="J139" s="11">
        <f t="shared" si="9"/>
        <v>38.380000000000003</v>
      </c>
      <c r="K139" s="11">
        <f t="shared" si="10"/>
        <v>38.380000000000003</v>
      </c>
      <c r="L139" s="11"/>
    </row>
    <row r="140" spans="1:12" x14ac:dyDescent="0.25">
      <c r="A140">
        <v>18</v>
      </c>
      <c r="B140" t="s">
        <v>7</v>
      </c>
      <c r="C140" s="11">
        <v>38.28</v>
      </c>
      <c r="D140">
        <v>0</v>
      </c>
      <c r="E140" t="s">
        <v>13</v>
      </c>
      <c r="F140" t="s">
        <v>14</v>
      </c>
      <c r="G140" s="4">
        <v>14133.03775</v>
      </c>
      <c r="H140" t="str">
        <f t="shared" si="8"/>
        <v>over</v>
      </c>
      <c r="I140" t="str">
        <f t="shared" si="11"/>
        <v>no</v>
      </c>
      <c r="J140" s="11">
        <f t="shared" si="9"/>
        <v>38.28</v>
      </c>
      <c r="K140" s="11">
        <f t="shared" si="10"/>
        <v>38.28</v>
      </c>
      <c r="L140" s="11"/>
    </row>
    <row r="141" spans="1:12" x14ac:dyDescent="0.25">
      <c r="A141">
        <v>64</v>
      </c>
      <c r="B141" t="s">
        <v>11</v>
      </c>
      <c r="C141" s="11">
        <v>38.19</v>
      </c>
      <c r="D141">
        <v>0</v>
      </c>
      <c r="E141" t="s">
        <v>13</v>
      </c>
      <c r="F141" t="s">
        <v>21</v>
      </c>
      <c r="G141" s="4">
        <v>14410.9321</v>
      </c>
      <c r="H141" t="str">
        <f t="shared" si="8"/>
        <v>over</v>
      </c>
      <c r="I141" t="str">
        <f t="shared" si="11"/>
        <v>no</v>
      </c>
      <c r="J141" s="11">
        <f t="shared" si="9"/>
        <v>38.19</v>
      </c>
      <c r="K141" s="11">
        <f t="shared" si="10"/>
        <v>38.19</v>
      </c>
      <c r="L141" s="11"/>
    </row>
    <row r="142" spans="1:12" x14ac:dyDescent="0.25">
      <c r="A142">
        <v>18</v>
      </c>
      <c r="B142" t="s">
        <v>7</v>
      </c>
      <c r="C142" s="11">
        <v>38.17</v>
      </c>
      <c r="D142">
        <v>0</v>
      </c>
      <c r="E142" t="s">
        <v>13</v>
      </c>
      <c r="F142" t="s">
        <v>14</v>
      </c>
      <c r="G142" s="4">
        <v>1631.6683</v>
      </c>
      <c r="H142" t="str">
        <f t="shared" si="8"/>
        <v>over</v>
      </c>
      <c r="I142" t="str">
        <f t="shared" si="11"/>
        <v>no</v>
      </c>
      <c r="J142" s="11">
        <f t="shared" si="9"/>
        <v>38.17</v>
      </c>
      <c r="K142" s="11">
        <f t="shared" si="10"/>
        <v>38.17</v>
      </c>
      <c r="L142" s="11"/>
    </row>
    <row r="143" spans="1:12" x14ac:dyDescent="0.25">
      <c r="A143">
        <v>18</v>
      </c>
      <c r="B143" t="s">
        <v>11</v>
      </c>
      <c r="C143" s="11">
        <v>38.17</v>
      </c>
      <c r="D143">
        <v>0</v>
      </c>
      <c r="E143" t="s">
        <v>9</v>
      </c>
      <c r="F143" t="s">
        <v>14</v>
      </c>
      <c r="G143" s="4">
        <v>36307.798300000002</v>
      </c>
      <c r="H143" t="str">
        <f t="shared" si="8"/>
        <v>over</v>
      </c>
      <c r="I143" t="str">
        <f t="shared" si="11"/>
        <v>smoking</v>
      </c>
      <c r="J143" s="11">
        <f t="shared" si="9"/>
        <v>38.17</v>
      </c>
      <c r="K143" s="11">
        <f t="shared" si="10"/>
        <v>38.17</v>
      </c>
      <c r="L143" s="11"/>
    </row>
    <row r="144" spans="1:12" x14ac:dyDescent="0.25">
      <c r="A144">
        <v>46</v>
      </c>
      <c r="B144" t="s">
        <v>11</v>
      </c>
      <c r="C144" s="11">
        <v>38.17</v>
      </c>
      <c r="D144">
        <v>2</v>
      </c>
      <c r="E144" t="s">
        <v>13</v>
      </c>
      <c r="F144" t="s">
        <v>14</v>
      </c>
      <c r="G144" s="4">
        <v>8347.1643000000004</v>
      </c>
      <c r="H144" t="str">
        <f t="shared" si="8"/>
        <v>over</v>
      </c>
      <c r="I144" t="str">
        <f t="shared" si="11"/>
        <v>no</v>
      </c>
      <c r="J144" s="11">
        <f t="shared" si="9"/>
        <v>38.17</v>
      </c>
      <c r="K144" s="11">
        <f t="shared" si="10"/>
        <v>38.17</v>
      </c>
      <c r="L144" s="11"/>
    </row>
    <row r="145" spans="1:13" x14ac:dyDescent="0.25">
      <c r="A145">
        <v>28</v>
      </c>
      <c r="B145" t="s">
        <v>11</v>
      </c>
      <c r="C145" s="11">
        <v>38.094999999999999</v>
      </c>
      <c r="D145">
        <v>1</v>
      </c>
      <c r="E145" t="s">
        <v>9</v>
      </c>
      <c r="F145" t="s">
        <v>10</v>
      </c>
      <c r="G145" s="4">
        <v>51194.559139999998</v>
      </c>
      <c r="H145" t="str">
        <f t="shared" si="8"/>
        <v>over</v>
      </c>
      <c r="I145" t="str">
        <f t="shared" si="11"/>
        <v>smoking</v>
      </c>
      <c r="J145" s="11">
        <f t="shared" si="9"/>
        <v>38.094999999999999</v>
      </c>
      <c r="K145" s="11">
        <f t="shared" si="10"/>
        <v>38.094999999999999</v>
      </c>
      <c r="L145" s="11"/>
    </row>
    <row r="146" spans="1:13" x14ac:dyDescent="0.25">
      <c r="A146">
        <v>19</v>
      </c>
      <c r="B146" t="s">
        <v>7</v>
      </c>
      <c r="C146" s="11">
        <v>38.094999999999999</v>
      </c>
      <c r="D146">
        <v>1</v>
      </c>
      <c r="E146" t="s">
        <v>13</v>
      </c>
      <c r="F146" t="s">
        <v>10</v>
      </c>
      <c r="G146" s="4">
        <v>2331.5189999999998</v>
      </c>
      <c r="H146" t="str">
        <f t="shared" si="8"/>
        <v>over</v>
      </c>
      <c r="I146" t="str">
        <f t="shared" si="11"/>
        <v>no</v>
      </c>
      <c r="J146" s="11">
        <f t="shared" si="9"/>
        <v>38.094999999999999</v>
      </c>
      <c r="K146" s="11">
        <f t="shared" si="10"/>
        <v>38.094999999999999</v>
      </c>
      <c r="L146" s="11"/>
    </row>
    <row r="147" spans="1:13" x14ac:dyDescent="0.25">
      <c r="A147">
        <v>32</v>
      </c>
      <c r="B147" t="s">
        <v>7</v>
      </c>
      <c r="C147" s="11">
        <v>38.094999999999999</v>
      </c>
      <c r="D147">
        <v>2</v>
      </c>
      <c r="E147" t="s">
        <v>9</v>
      </c>
      <c r="F147" t="s">
        <v>15</v>
      </c>
      <c r="G147" s="4">
        <v>32734.186300000001</v>
      </c>
      <c r="H147" t="str">
        <f t="shared" si="8"/>
        <v>over</v>
      </c>
      <c r="I147" t="str">
        <f t="shared" si="11"/>
        <v>smoking</v>
      </c>
      <c r="J147" s="11">
        <f t="shared" si="9"/>
        <v>38.094999999999999</v>
      </c>
      <c r="K147" s="11">
        <f t="shared" si="10"/>
        <v>38.094999999999999</v>
      </c>
      <c r="L147" s="11"/>
      <c r="M147">
        <f>K147*1000</f>
        <v>38095</v>
      </c>
    </row>
    <row r="148" spans="1:13" x14ac:dyDescent="0.25">
      <c r="A148">
        <v>26</v>
      </c>
      <c r="B148" t="s">
        <v>11</v>
      </c>
      <c r="C148" s="11">
        <v>38.094999999999999</v>
      </c>
      <c r="D148">
        <v>1</v>
      </c>
      <c r="E148" t="s">
        <v>13</v>
      </c>
      <c r="F148" t="s">
        <v>21</v>
      </c>
      <c r="G148" s="4">
        <v>3490.5491000000002</v>
      </c>
      <c r="H148" t="str">
        <f t="shared" si="8"/>
        <v>over</v>
      </c>
      <c r="I148" t="str">
        <f t="shared" si="11"/>
        <v>no</v>
      </c>
      <c r="J148" s="11">
        <f t="shared" si="9"/>
        <v>38.094999999999999</v>
      </c>
      <c r="K148" s="11">
        <f t="shared" si="10"/>
        <v>38.094999999999999</v>
      </c>
      <c r="L148" s="11"/>
    </row>
    <row r="149" spans="1:13" x14ac:dyDescent="0.25">
      <c r="A149">
        <v>62</v>
      </c>
      <c r="B149" t="s">
        <v>7</v>
      </c>
      <c r="C149" s="11">
        <v>38.094999999999999</v>
      </c>
      <c r="D149">
        <v>2</v>
      </c>
      <c r="E149" t="s">
        <v>13</v>
      </c>
      <c r="F149" t="s">
        <v>21</v>
      </c>
      <c r="G149" s="4">
        <v>15230.324049999999</v>
      </c>
      <c r="H149" t="str">
        <f t="shared" si="8"/>
        <v>over</v>
      </c>
      <c r="I149" t="str">
        <f t="shared" si="11"/>
        <v>no</v>
      </c>
      <c r="J149" s="11">
        <f t="shared" si="9"/>
        <v>38.094999999999999</v>
      </c>
      <c r="K149" s="11">
        <f t="shared" si="10"/>
        <v>38.094999999999999</v>
      </c>
      <c r="L149" s="11"/>
    </row>
    <row r="150" spans="1:13" x14ac:dyDescent="0.25">
      <c r="A150">
        <v>31</v>
      </c>
      <c r="B150" t="s">
        <v>7</v>
      </c>
      <c r="C150" s="11">
        <v>38.094999999999999</v>
      </c>
      <c r="D150">
        <v>1</v>
      </c>
      <c r="E150" t="s">
        <v>9</v>
      </c>
      <c r="F150" t="s">
        <v>21</v>
      </c>
      <c r="G150" s="4">
        <v>58571.074480000003</v>
      </c>
      <c r="H150" t="str">
        <f t="shared" si="8"/>
        <v>over</v>
      </c>
      <c r="I150" t="str">
        <f t="shared" si="11"/>
        <v>smoking</v>
      </c>
      <c r="J150" s="11">
        <f t="shared" si="9"/>
        <v>38.094999999999999</v>
      </c>
      <c r="K150" s="11">
        <f t="shared" si="10"/>
        <v>38.094999999999999</v>
      </c>
      <c r="L150" s="11"/>
    </row>
    <row r="151" spans="1:13" x14ac:dyDescent="0.25">
      <c r="A151">
        <v>35</v>
      </c>
      <c r="B151" t="s">
        <v>7</v>
      </c>
      <c r="C151" s="11">
        <v>38.094999999999999</v>
      </c>
      <c r="D151">
        <v>2</v>
      </c>
      <c r="E151" t="s">
        <v>13</v>
      </c>
      <c r="F151" t="s">
        <v>21</v>
      </c>
      <c r="G151" s="4">
        <v>24915.046259999999</v>
      </c>
      <c r="H151" t="str">
        <f t="shared" si="8"/>
        <v>over</v>
      </c>
      <c r="I151" t="str">
        <f t="shared" si="11"/>
        <v>no</v>
      </c>
      <c r="J151" s="11">
        <f t="shared" si="9"/>
        <v>38.094999999999999</v>
      </c>
      <c r="K151" s="11">
        <f t="shared" si="10"/>
        <v>38.094999999999999</v>
      </c>
      <c r="L151" s="11"/>
    </row>
    <row r="152" spans="1:13" x14ac:dyDescent="0.25">
      <c r="A152">
        <v>44</v>
      </c>
      <c r="B152" t="s">
        <v>7</v>
      </c>
      <c r="C152" s="11">
        <v>38.06</v>
      </c>
      <c r="D152">
        <v>0</v>
      </c>
      <c r="E152" t="s">
        <v>9</v>
      </c>
      <c r="F152" t="s">
        <v>14</v>
      </c>
      <c r="G152" s="4">
        <v>48885.135609999998</v>
      </c>
      <c r="H152" t="str">
        <f t="shared" si="8"/>
        <v>over</v>
      </c>
      <c r="I152" t="str">
        <f t="shared" si="11"/>
        <v>smoking</v>
      </c>
      <c r="J152" s="11">
        <f t="shared" si="9"/>
        <v>38.06</v>
      </c>
      <c r="K152" s="11">
        <f t="shared" si="10"/>
        <v>38.06</v>
      </c>
      <c r="L152" s="11"/>
    </row>
    <row r="153" spans="1:13" x14ac:dyDescent="0.25">
      <c r="A153">
        <v>43</v>
      </c>
      <c r="B153" t="s">
        <v>11</v>
      </c>
      <c r="C153" s="11">
        <v>38.06</v>
      </c>
      <c r="D153">
        <v>2</v>
      </c>
      <c r="E153" t="s">
        <v>9</v>
      </c>
      <c r="F153" t="s">
        <v>14</v>
      </c>
      <c r="G153" s="4">
        <v>42560.430399999997</v>
      </c>
      <c r="H153" t="str">
        <f t="shared" si="8"/>
        <v>over</v>
      </c>
      <c r="I153" t="str">
        <f t="shared" si="11"/>
        <v>smoking</v>
      </c>
      <c r="J153" s="11">
        <f t="shared" si="9"/>
        <v>38.06</v>
      </c>
      <c r="K153" s="11">
        <f t="shared" si="10"/>
        <v>38.06</v>
      </c>
      <c r="L153" s="11"/>
    </row>
    <row r="154" spans="1:13" x14ac:dyDescent="0.25">
      <c r="A154">
        <v>51</v>
      </c>
      <c r="B154" t="s">
        <v>7</v>
      </c>
      <c r="C154" s="11">
        <v>38.06</v>
      </c>
      <c r="D154">
        <v>0</v>
      </c>
      <c r="E154" t="s">
        <v>9</v>
      </c>
      <c r="F154" t="s">
        <v>14</v>
      </c>
      <c r="G154" s="4">
        <v>44400.4064</v>
      </c>
      <c r="H154" t="str">
        <f t="shared" si="8"/>
        <v>over</v>
      </c>
      <c r="I154" t="str">
        <f t="shared" si="11"/>
        <v>smoking</v>
      </c>
      <c r="J154" s="11">
        <f t="shared" si="9"/>
        <v>38.06</v>
      </c>
      <c r="K154" s="11">
        <f t="shared" si="10"/>
        <v>38.06</v>
      </c>
      <c r="L154" s="11"/>
    </row>
    <row r="155" spans="1:13" x14ac:dyDescent="0.25">
      <c r="A155">
        <v>34</v>
      </c>
      <c r="B155" t="s">
        <v>7</v>
      </c>
      <c r="C155" s="11">
        <v>38</v>
      </c>
      <c r="D155">
        <v>3</v>
      </c>
      <c r="E155" t="s">
        <v>13</v>
      </c>
      <c r="F155" t="s">
        <v>10</v>
      </c>
      <c r="G155" s="4">
        <v>6196.4480000000003</v>
      </c>
      <c r="H155" t="str">
        <f t="shared" si="8"/>
        <v>over</v>
      </c>
      <c r="I155" t="str">
        <f t="shared" si="11"/>
        <v>no</v>
      </c>
      <c r="J155" s="11">
        <f t="shared" si="9"/>
        <v>38</v>
      </c>
      <c r="K155" s="11">
        <f t="shared" si="10"/>
        <v>38</v>
      </c>
      <c r="L155" s="11"/>
    </row>
    <row r="156" spans="1:13" x14ac:dyDescent="0.25">
      <c r="A156">
        <v>58</v>
      </c>
      <c r="B156" t="s">
        <v>11</v>
      </c>
      <c r="C156" s="11">
        <v>38</v>
      </c>
      <c r="D156">
        <v>0</v>
      </c>
      <c r="E156" t="s">
        <v>13</v>
      </c>
      <c r="F156" t="s">
        <v>10</v>
      </c>
      <c r="G156" s="4">
        <v>11365.951999999999</v>
      </c>
      <c r="H156" t="str">
        <f t="shared" si="8"/>
        <v>over</v>
      </c>
      <c r="I156" t="str">
        <f t="shared" si="11"/>
        <v>no</v>
      </c>
      <c r="J156" s="11">
        <f t="shared" si="9"/>
        <v>38</v>
      </c>
      <c r="K156" s="11">
        <f t="shared" si="10"/>
        <v>38</v>
      </c>
      <c r="L156" s="11"/>
    </row>
    <row r="157" spans="1:13" x14ac:dyDescent="0.25">
      <c r="A157">
        <v>55</v>
      </c>
      <c r="B157" t="s">
        <v>11</v>
      </c>
      <c r="C157" s="11">
        <v>37.905000000000001</v>
      </c>
      <c r="D157">
        <v>0</v>
      </c>
      <c r="E157" t="s">
        <v>13</v>
      </c>
      <c r="F157" t="s">
        <v>10</v>
      </c>
      <c r="G157" s="4">
        <v>20630.283510000001</v>
      </c>
      <c r="H157" t="str">
        <f t="shared" si="8"/>
        <v>over</v>
      </c>
      <c r="I157" t="str">
        <f t="shared" si="11"/>
        <v>no</v>
      </c>
      <c r="J157" s="11">
        <f t="shared" si="9"/>
        <v>37.905000000000001</v>
      </c>
      <c r="K157" s="11">
        <f t="shared" si="10"/>
        <v>37.905000000000001</v>
      </c>
      <c r="L157" s="11"/>
    </row>
    <row r="158" spans="1:13" x14ac:dyDescent="0.25">
      <c r="A158">
        <v>19</v>
      </c>
      <c r="B158" t="s">
        <v>7</v>
      </c>
      <c r="C158" s="11">
        <v>37.905000000000001</v>
      </c>
      <c r="D158">
        <v>1</v>
      </c>
      <c r="E158" t="s">
        <v>13</v>
      </c>
      <c r="F158" t="s">
        <v>15</v>
      </c>
      <c r="G158" s="4">
        <v>2719.2797500000001</v>
      </c>
      <c r="H158" t="str">
        <f t="shared" si="8"/>
        <v>over</v>
      </c>
      <c r="I158" t="str">
        <f t="shared" si="11"/>
        <v>no</v>
      </c>
      <c r="J158" s="11">
        <f t="shared" si="9"/>
        <v>37.905000000000001</v>
      </c>
      <c r="K158" s="11">
        <f t="shared" si="10"/>
        <v>37.905000000000001</v>
      </c>
      <c r="L158" s="11"/>
      <c r="M158">
        <f>K158*1000</f>
        <v>37905</v>
      </c>
    </row>
    <row r="159" spans="1:13" x14ac:dyDescent="0.25">
      <c r="A159">
        <v>64</v>
      </c>
      <c r="B159" t="s">
        <v>11</v>
      </c>
      <c r="C159" s="11">
        <v>37.905000000000001</v>
      </c>
      <c r="D159">
        <v>0</v>
      </c>
      <c r="E159" t="s">
        <v>13</v>
      </c>
      <c r="F159" t="s">
        <v>15</v>
      </c>
      <c r="G159" s="4">
        <v>14210.53595</v>
      </c>
      <c r="H159" t="str">
        <f t="shared" si="8"/>
        <v>over</v>
      </c>
      <c r="I159" t="str">
        <f t="shared" si="11"/>
        <v>no</v>
      </c>
      <c r="J159" s="11">
        <f t="shared" si="9"/>
        <v>37.905000000000001</v>
      </c>
      <c r="K159" s="11">
        <f t="shared" si="10"/>
        <v>37.905000000000001</v>
      </c>
      <c r="L159" s="11"/>
    </row>
    <row r="160" spans="1:13" x14ac:dyDescent="0.25">
      <c r="A160">
        <v>42</v>
      </c>
      <c r="B160" t="s">
        <v>7</v>
      </c>
      <c r="C160" s="11">
        <v>37.9</v>
      </c>
      <c r="D160">
        <v>0</v>
      </c>
      <c r="E160" t="s">
        <v>13</v>
      </c>
      <c r="F160" t="s">
        <v>10</v>
      </c>
      <c r="G160" s="4">
        <v>6474.0129999999999</v>
      </c>
      <c r="H160" t="str">
        <f t="shared" si="8"/>
        <v>over</v>
      </c>
      <c r="I160" t="str">
        <f t="shared" si="11"/>
        <v>no</v>
      </c>
      <c r="J160" s="11">
        <f t="shared" si="9"/>
        <v>37.9</v>
      </c>
      <c r="K160" s="11">
        <f t="shared" si="10"/>
        <v>37.9</v>
      </c>
      <c r="L160" s="11"/>
    </row>
    <row r="161" spans="1:12" x14ac:dyDescent="0.25">
      <c r="A161">
        <v>30</v>
      </c>
      <c r="B161" t="s">
        <v>11</v>
      </c>
      <c r="C161" s="11">
        <v>37.799999999999997</v>
      </c>
      <c r="D161">
        <v>2</v>
      </c>
      <c r="E161" t="s">
        <v>9</v>
      </c>
      <c r="F161" t="s">
        <v>10</v>
      </c>
      <c r="G161" s="4">
        <v>39241.442000000003</v>
      </c>
      <c r="H161" t="str">
        <f t="shared" si="8"/>
        <v>over</v>
      </c>
      <c r="I161" t="str">
        <f t="shared" si="11"/>
        <v>smoking</v>
      </c>
      <c r="J161" s="11">
        <f t="shared" si="9"/>
        <v>37.799999999999997</v>
      </c>
      <c r="K161" s="11">
        <f t="shared" si="10"/>
        <v>37.799999999999997</v>
      </c>
      <c r="L161" s="11"/>
    </row>
    <row r="162" spans="1:12" x14ac:dyDescent="0.25">
      <c r="A162">
        <v>38</v>
      </c>
      <c r="B162" t="s">
        <v>7</v>
      </c>
      <c r="C162" s="11">
        <v>37.729999999999997</v>
      </c>
      <c r="D162">
        <v>0</v>
      </c>
      <c r="E162" t="s">
        <v>13</v>
      </c>
      <c r="F162" t="s">
        <v>14</v>
      </c>
      <c r="G162" s="4">
        <v>5397.6166999999996</v>
      </c>
      <c r="H162" t="str">
        <f t="shared" si="8"/>
        <v>over</v>
      </c>
      <c r="I162" t="str">
        <f t="shared" si="11"/>
        <v>no</v>
      </c>
      <c r="J162" s="11">
        <f t="shared" si="9"/>
        <v>37.729999999999997</v>
      </c>
      <c r="K162" s="11">
        <f t="shared" si="10"/>
        <v>37.729999999999997</v>
      </c>
      <c r="L162" s="11"/>
    </row>
    <row r="163" spans="1:12" x14ac:dyDescent="0.25">
      <c r="A163">
        <v>19</v>
      </c>
      <c r="B163" t="s">
        <v>11</v>
      </c>
      <c r="C163" s="11">
        <v>37.715000000000003</v>
      </c>
      <c r="D163">
        <v>0</v>
      </c>
      <c r="E163" t="s">
        <v>9</v>
      </c>
      <c r="F163" t="s">
        <v>10</v>
      </c>
      <c r="G163" s="4">
        <v>16297.846</v>
      </c>
      <c r="H163" t="str">
        <f t="shared" si="8"/>
        <v>over</v>
      </c>
      <c r="I163" t="str">
        <f t="shared" si="11"/>
        <v>smoking</v>
      </c>
      <c r="J163" s="11">
        <f t="shared" si="9"/>
        <v>37.715000000000003</v>
      </c>
      <c r="K163" s="11">
        <f t="shared" si="10"/>
        <v>37.715000000000003</v>
      </c>
      <c r="L163" s="11"/>
    </row>
    <row r="164" spans="1:12" x14ac:dyDescent="0.25">
      <c r="A164">
        <v>55</v>
      </c>
      <c r="B164" t="s">
        <v>11</v>
      </c>
      <c r="C164" s="11">
        <v>37.715000000000003</v>
      </c>
      <c r="D164">
        <v>3</v>
      </c>
      <c r="E164" t="s">
        <v>13</v>
      </c>
      <c r="F164" t="s">
        <v>15</v>
      </c>
      <c r="G164" s="4">
        <v>30063.580549999999</v>
      </c>
      <c r="H164" t="str">
        <f t="shared" si="8"/>
        <v>over</v>
      </c>
      <c r="I164" t="str">
        <f t="shared" si="11"/>
        <v>no</v>
      </c>
      <c r="J164" s="11">
        <f t="shared" si="9"/>
        <v>37.715000000000003</v>
      </c>
      <c r="K164" s="11">
        <f t="shared" si="10"/>
        <v>37.715000000000003</v>
      </c>
      <c r="L164" s="11"/>
    </row>
    <row r="165" spans="1:12" x14ac:dyDescent="0.25">
      <c r="A165">
        <v>53</v>
      </c>
      <c r="B165" t="s">
        <v>7</v>
      </c>
      <c r="C165" s="11">
        <v>37.524999999999999</v>
      </c>
      <c r="D165">
        <v>2</v>
      </c>
      <c r="E165" t="s">
        <v>13</v>
      </c>
      <c r="F165" t="s">
        <v>10</v>
      </c>
      <c r="G165" s="4">
        <v>11163.567999999999</v>
      </c>
      <c r="H165" t="str">
        <f t="shared" si="8"/>
        <v>over</v>
      </c>
      <c r="I165" t="str">
        <f t="shared" si="11"/>
        <v>no</v>
      </c>
      <c r="J165" s="11">
        <f t="shared" si="9"/>
        <v>37.524999999999999</v>
      </c>
      <c r="K165" s="11">
        <f t="shared" si="10"/>
        <v>37.524999999999999</v>
      </c>
      <c r="L165" s="11"/>
    </row>
    <row r="166" spans="1:12" x14ac:dyDescent="0.25">
      <c r="A166">
        <v>52</v>
      </c>
      <c r="B166" t="s">
        <v>7</v>
      </c>
      <c r="C166" s="11">
        <v>37.524999999999999</v>
      </c>
      <c r="D166">
        <v>2</v>
      </c>
      <c r="E166" t="s">
        <v>13</v>
      </c>
      <c r="F166" t="s">
        <v>15</v>
      </c>
      <c r="G166" s="4">
        <v>33471.971890000001</v>
      </c>
      <c r="H166" t="str">
        <f t="shared" si="8"/>
        <v>over</v>
      </c>
      <c r="I166" t="str">
        <f t="shared" si="11"/>
        <v>no</v>
      </c>
      <c r="J166" s="11">
        <f t="shared" si="9"/>
        <v>37.524999999999999</v>
      </c>
      <c r="K166" s="11">
        <f t="shared" si="10"/>
        <v>37.524999999999999</v>
      </c>
      <c r="L166" s="11"/>
    </row>
    <row r="167" spans="1:12" x14ac:dyDescent="0.25">
      <c r="A167">
        <v>49</v>
      </c>
      <c r="B167" t="s">
        <v>11</v>
      </c>
      <c r="C167" s="11">
        <v>37.51</v>
      </c>
      <c r="D167">
        <v>2</v>
      </c>
      <c r="E167" t="s">
        <v>13</v>
      </c>
      <c r="F167" t="s">
        <v>14</v>
      </c>
      <c r="G167" s="4">
        <v>9304.7019</v>
      </c>
      <c r="H167" t="str">
        <f t="shared" si="8"/>
        <v>over</v>
      </c>
      <c r="I167" t="str">
        <f t="shared" si="11"/>
        <v>no</v>
      </c>
      <c r="J167" s="11">
        <f t="shared" si="9"/>
        <v>37.51</v>
      </c>
      <c r="K167" s="11">
        <f t="shared" si="10"/>
        <v>37.51</v>
      </c>
      <c r="L167" s="11"/>
    </row>
    <row r="168" spans="1:12" x14ac:dyDescent="0.25">
      <c r="A168">
        <v>19</v>
      </c>
      <c r="B168" t="s">
        <v>7</v>
      </c>
      <c r="C168" s="11">
        <v>37.43</v>
      </c>
      <c r="D168">
        <v>0</v>
      </c>
      <c r="E168" t="s">
        <v>13</v>
      </c>
      <c r="F168" t="s">
        <v>15</v>
      </c>
      <c r="G168" s="4">
        <v>2138.0707000000002</v>
      </c>
      <c r="H168" t="str">
        <f t="shared" si="8"/>
        <v>over</v>
      </c>
      <c r="I168" t="str">
        <f t="shared" si="11"/>
        <v>no</v>
      </c>
      <c r="J168" s="11">
        <f t="shared" si="9"/>
        <v>37.43</v>
      </c>
      <c r="K168" s="11">
        <f t="shared" si="10"/>
        <v>37.43</v>
      </c>
      <c r="L168" s="11"/>
    </row>
    <row r="169" spans="1:12" x14ac:dyDescent="0.25">
      <c r="A169">
        <v>30</v>
      </c>
      <c r="B169" t="s">
        <v>11</v>
      </c>
      <c r="C169" s="11">
        <v>37.43</v>
      </c>
      <c r="D169">
        <v>3</v>
      </c>
      <c r="E169" t="s">
        <v>13</v>
      </c>
      <c r="F169" t="s">
        <v>21</v>
      </c>
      <c r="G169" s="4">
        <v>5428.7277000000004</v>
      </c>
      <c r="H169" t="str">
        <f t="shared" si="8"/>
        <v>over</v>
      </c>
      <c r="I169" t="str">
        <f t="shared" si="11"/>
        <v>no</v>
      </c>
      <c r="J169" s="11">
        <f t="shared" si="9"/>
        <v>37.43</v>
      </c>
      <c r="K169" s="11">
        <f t="shared" si="10"/>
        <v>37.43</v>
      </c>
      <c r="L169" s="11"/>
    </row>
    <row r="170" spans="1:12" x14ac:dyDescent="0.25">
      <c r="A170">
        <v>59</v>
      </c>
      <c r="B170" t="s">
        <v>11</v>
      </c>
      <c r="C170" s="11">
        <v>37.4</v>
      </c>
      <c r="D170">
        <v>0</v>
      </c>
      <c r="E170" t="s">
        <v>13</v>
      </c>
      <c r="F170" t="s">
        <v>10</v>
      </c>
      <c r="G170" s="4">
        <v>21797.000400000001</v>
      </c>
      <c r="H170" t="str">
        <f t="shared" si="8"/>
        <v>over</v>
      </c>
      <c r="I170" t="str">
        <f t="shared" si="11"/>
        <v>no</v>
      </c>
      <c r="J170" s="11">
        <f t="shared" si="9"/>
        <v>37.4</v>
      </c>
      <c r="K170" s="11">
        <f t="shared" si="10"/>
        <v>37.4</v>
      </c>
      <c r="L170" s="11"/>
    </row>
    <row r="171" spans="1:12" x14ac:dyDescent="0.25">
      <c r="A171">
        <v>62</v>
      </c>
      <c r="B171" t="s">
        <v>11</v>
      </c>
      <c r="C171" s="11">
        <v>37.4</v>
      </c>
      <c r="D171">
        <v>0</v>
      </c>
      <c r="E171" t="s">
        <v>13</v>
      </c>
      <c r="F171" t="s">
        <v>10</v>
      </c>
      <c r="G171" s="4">
        <v>12979.358</v>
      </c>
      <c r="H171" t="str">
        <f t="shared" si="8"/>
        <v>over</v>
      </c>
      <c r="I171" t="str">
        <f t="shared" si="11"/>
        <v>no</v>
      </c>
      <c r="J171" s="11">
        <f t="shared" si="9"/>
        <v>37.4</v>
      </c>
      <c r="K171" s="11">
        <f t="shared" si="10"/>
        <v>37.4</v>
      </c>
      <c r="L171" s="11"/>
    </row>
    <row r="172" spans="1:12" x14ac:dyDescent="0.25">
      <c r="A172">
        <v>32</v>
      </c>
      <c r="B172" t="s">
        <v>11</v>
      </c>
      <c r="C172" s="11">
        <v>37.335000000000001</v>
      </c>
      <c r="D172">
        <v>0</v>
      </c>
      <c r="E172" t="s">
        <v>13</v>
      </c>
      <c r="F172" t="s">
        <v>15</v>
      </c>
      <c r="G172" s="4">
        <v>3866.8552</v>
      </c>
      <c r="H172" t="str">
        <f t="shared" si="8"/>
        <v>over</v>
      </c>
      <c r="I172" t="str">
        <f t="shared" si="11"/>
        <v>no</v>
      </c>
      <c r="J172" s="11">
        <f t="shared" si="9"/>
        <v>37.335000000000001</v>
      </c>
      <c r="K172" s="11">
        <f t="shared" si="10"/>
        <v>37.335000000000001</v>
      </c>
      <c r="L172" s="11"/>
    </row>
    <row r="173" spans="1:12" x14ac:dyDescent="0.25">
      <c r="A173">
        <v>18</v>
      </c>
      <c r="B173" t="s">
        <v>7</v>
      </c>
      <c r="C173" s="11">
        <v>37.29</v>
      </c>
      <c r="D173">
        <v>1</v>
      </c>
      <c r="E173" t="s">
        <v>13</v>
      </c>
      <c r="F173" t="s">
        <v>14</v>
      </c>
      <c r="G173" s="4">
        <v>2219.4450999999999</v>
      </c>
      <c r="H173" t="str">
        <f t="shared" si="8"/>
        <v>over</v>
      </c>
      <c r="I173" t="str">
        <f t="shared" si="11"/>
        <v>no</v>
      </c>
      <c r="J173" s="11">
        <f t="shared" si="9"/>
        <v>37.29</v>
      </c>
      <c r="K173" s="11">
        <f t="shared" si="10"/>
        <v>37.29</v>
      </c>
      <c r="L173" s="11"/>
    </row>
    <row r="174" spans="1:12" x14ac:dyDescent="0.25">
      <c r="A174">
        <v>18</v>
      </c>
      <c r="B174" t="s">
        <v>11</v>
      </c>
      <c r="C174" s="11">
        <v>37.29</v>
      </c>
      <c r="D174">
        <v>0</v>
      </c>
      <c r="E174" t="s">
        <v>13</v>
      </c>
      <c r="F174" t="s">
        <v>14</v>
      </c>
      <c r="G174" s="4">
        <v>1141.4450999999999</v>
      </c>
      <c r="H174" t="str">
        <f t="shared" si="8"/>
        <v>over</v>
      </c>
      <c r="I174" t="str">
        <f t="shared" si="11"/>
        <v>no</v>
      </c>
      <c r="J174" s="11">
        <f t="shared" si="9"/>
        <v>37.29</v>
      </c>
      <c r="K174" s="11">
        <f t="shared" si="10"/>
        <v>37.29</v>
      </c>
      <c r="L174" s="11"/>
    </row>
    <row r="175" spans="1:12" x14ac:dyDescent="0.25">
      <c r="A175">
        <v>48</v>
      </c>
      <c r="B175" t="s">
        <v>11</v>
      </c>
      <c r="C175" s="11">
        <v>37.29</v>
      </c>
      <c r="D175">
        <v>2</v>
      </c>
      <c r="E175" t="s">
        <v>13</v>
      </c>
      <c r="F175" t="s">
        <v>14</v>
      </c>
      <c r="G175" s="4">
        <v>8978.1851000000006</v>
      </c>
      <c r="H175" t="str">
        <f t="shared" si="8"/>
        <v>over</v>
      </c>
      <c r="I175" t="str">
        <f t="shared" si="11"/>
        <v>no</v>
      </c>
      <c r="J175" s="11">
        <f t="shared" si="9"/>
        <v>37.29</v>
      </c>
      <c r="K175" s="11">
        <f t="shared" si="10"/>
        <v>37.29</v>
      </c>
      <c r="L175" s="11"/>
    </row>
    <row r="176" spans="1:12" x14ac:dyDescent="0.25">
      <c r="A176">
        <v>29</v>
      </c>
      <c r="B176" t="s">
        <v>11</v>
      </c>
      <c r="C176" s="11">
        <v>37.29</v>
      </c>
      <c r="D176">
        <v>2</v>
      </c>
      <c r="E176" t="s">
        <v>13</v>
      </c>
      <c r="F176" t="s">
        <v>14</v>
      </c>
      <c r="G176" s="4">
        <v>4058.1161000000002</v>
      </c>
      <c r="H176" t="str">
        <f t="shared" si="8"/>
        <v>over</v>
      </c>
      <c r="I176" t="str">
        <f t="shared" si="11"/>
        <v>no</v>
      </c>
      <c r="J176" s="11">
        <f t="shared" si="9"/>
        <v>37.29</v>
      </c>
      <c r="K176" s="11">
        <f t="shared" si="10"/>
        <v>37.29</v>
      </c>
      <c r="L176" s="11"/>
    </row>
    <row r="177" spans="1:13" x14ac:dyDescent="0.25">
      <c r="A177">
        <v>32</v>
      </c>
      <c r="B177" t="s">
        <v>11</v>
      </c>
      <c r="C177" s="11">
        <v>37.18</v>
      </c>
      <c r="D177">
        <v>2</v>
      </c>
      <c r="E177" t="s">
        <v>13</v>
      </c>
      <c r="F177" t="s">
        <v>14</v>
      </c>
      <c r="G177" s="4">
        <v>4673.3922000000002</v>
      </c>
      <c r="H177" t="str">
        <f t="shared" si="8"/>
        <v>over</v>
      </c>
      <c r="I177" t="str">
        <f t="shared" si="11"/>
        <v>no</v>
      </c>
      <c r="J177" s="11">
        <f t="shared" si="9"/>
        <v>37.18</v>
      </c>
      <c r="K177" s="11">
        <f t="shared" si="10"/>
        <v>37.18</v>
      </c>
      <c r="L177" s="11"/>
    </row>
    <row r="178" spans="1:13" x14ac:dyDescent="0.25">
      <c r="A178">
        <v>42</v>
      </c>
      <c r="B178" t="s">
        <v>11</v>
      </c>
      <c r="C178" s="11">
        <v>37.18</v>
      </c>
      <c r="D178">
        <v>2</v>
      </c>
      <c r="E178" t="s">
        <v>13</v>
      </c>
      <c r="F178" t="s">
        <v>14</v>
      </c>
      <c r="G178" s="4">
        <v>7162.0122000000001</v>
      </c>
      <c r="H178" t="str">
        <f t="shared" si="8"/>
        <v>over</v>
      </c>
      <c r="I178" t="str">
        <f t="shared" si="11"/>
        <v>no</v>
      </c>
      <c r="J178" s="11">
        <f t="shared" si="9"/>
        <v>37.18</v>
      </c>
      <c r="K178" s="11">
        <f t="shared" si="10"/>
        <v>37.18</v>
      </c>
      <c r="L178" s="11"/>
    </row>
    <row r="179" spans="1:13" x14ac:dyDescent="0.25">
      <c r="A179">
        <v>55</v>
      </c>
      <c r="B179" t="s">
        <v>7</v>
      </c>
      <c r="C179" s="11">
        <v>37.1</v>
      </c>
      <c r="D179">
        <v>0</v>
      </c>
      <c r="E179" t="s">
        <v>13</v>
      </c>
      <c r="F179" t="s">
        <v>10</v>
      </c>
      <c r="G179" s="4">
        <v>10713.644</v>
      </c>
      <c r="H179" t="str">
        <f t="shared" si="8"/>
        <v>over</v>
      </c>
      <c r="I179" t="str">
        <f t="shared" si="11"/>
        <v>no</v>
      </c>
      <c r="J179" s="11">
        <f t="shared" si="9"/>
        <v>37.1</v>
      </c>
      <c r="K179" s="11">
        <f t="shared" si="10"/>
        <v>37.1</v>
      </c>
      <c r="L179" s="11"/>
    </row>
    <row r="180" spans="1:13" x14ac:dyDescent="0.25">
      <c r="A180">
        <v>23</v>
      </c>
      <c r="B180" t="s">
        <v>11</v>
      </c>
      <c r="C180" s="11">
        <v>37.1</v>
      </c>
      <c r="D180">
        <v>3</v>
      </c>
      <c r="E180" t="s">
        <v>13</v>
      </c>
      <c r="F180" t="s">
        <v>10</v>
      </c>
      <c r="G180" s="4">
        <v>3597.596</v>
      </c>
      <c r="H180" t="str">
        <f t="shared" si="8"/>
        <v>over</v>
      </c>
      <c r="I180" t="str">
        <f t="shared" si="11"/>
        <v>no</v>
      </c>
      <c r="J180" s="11">
        <f t="shared" si="9"/>
        <v>37.1</v>
      </c>
      <c r="K180" s="11">
        <f t="shared" si="10"/>
        <v>37.1</v>
      </c>
      <c r="L180" s="11"/>
    </row>
    <row r="181" spans="1:13" x14ac:dyDescent="0.25">
      <c r="A181">
        <v>59</v>
      </c>
      <c r="B181" t="s">
        <v>11</v>
      </c>
      <c r="C181" s="11">
        <v>37.1</v>
      </c>
      <c r="D181">
        <v>1</v>
      </c>
      <c r="E181" t="s">
        <v>13</v>
      </c>
      <c r="F181" t="s">
        <v>10</v>
      </c>
      <c r="G181" s="4">
        <v>12347.172</v>
      </c>
      <c r="H181" t="str">
        <f t="shared" si="8"/>
        <v>over</v>
      </c>
      <c r="I181" t="str">
        <f t="shared" si="11"/>
        <v>no</v>
      </c>
      <c r="J181" s="11">
        <f t="shared" si="9"/>
        <v>37.1</v>
      </c>
      <c r="K181" s="11">
        <f t="shared" si="10"/>
        <v>37.1</v>
      </c>
      <c r="L181" s="11"/>
    </row>
    <row r="182" spans="1:13" x14ac:dyDescent="0.25">
      <c r="A182">
        <v>28</v>
      </c>
      <c r="B182" t="s">
        <v>11</v>
      </c>
      <c r="C182" s="11">
        <v>37.1</v>
      </c>
      <c r="D182">
        <v>1</v>
      </c>
      <c r="E182" t="s">
        <v>13</v>
      </c>
      <c r="F182" t="s">
        <v>10</v>
      </c>
      <c r="G182" s="4">
        <v>3277.1610000000001</v>
      </c>
      <c r="H182" t="str">
        <f t="shared" si="8"/>
        <v>over</v>
      </c>
      <c r="I182" t="str">
        <f t="shared" si="11"/>
        <v>no</v>
      </c>
      <c r="J182" s="11">
        <f t="shared" si="9"/>
        <v>37.1</v>
      </c>
      <c r="K182" s="11">
        <f t="shared" si="10"/>
        <v>37.1</v>
      </c>
      <c r="L182" s="11"/>
    </row>
    <row r="183" spans="1:13" x14ac:dyDescent="0.25">
      <c r="A183">
        <v>22</v>
      </c>
      <c r="B183" t="s">
        <v>11</v>
      </c>
      <c r="C183" s="11">
        <v>37.07</v>
      </c>
      <c r="D183">
        <v>2</v>
      </c>
      <c r="E183" t="s">
        <v>9</v>
      </c>
      <c r="F183" t="s">
        <v>14</v>
      </c>
      <c r="G183" s="4">
        <v>37484.4493</v>
      </c>
      <c r="H183" t="str">
        <f t="shared" si="8"/>
        <v>over</v>
      </c>
      <c r="I183" t="str">
        <f t="shared" si="11"/>
        <v>smoking</v>
      </c>
      <c r="J183" s="11">
        <f t="shared" si="9"/>
        <v>37.07</v>
      </c>
      <c r="K183" s="11">
        <f t="shared" si="10"/>
        <v>37.07</v>
      </c>
      <c r="L183" s="11"/>
    </row>
    <row r="184" spans="1:13" x14ac:dyDescent="0.25">
      <c r="A184">
        <v>37</v>
      </c>
      <c r="B184" t="s">
        <v>11</v>
      </c>
      <c r="C184" s="11">
        <v>37.07</v>
      </c>
      <c r="D184">
        <v>1</v>
      </c>
      <c r="E184" t="s">
        <v>9</v>
      </c>
      <c r="F184" t="s">
        <v>14</v>
      </c>
      <c r="G184" s="4">
        <v>39871.704299999998</v>
      </c>
      <c r="H184" t="str">
        <f t="shared" si="8"/>
        <v>over</v>
      </c>
      <c r="I184" t="str">
        <f t="shared" si="11"/>
        <v>smoking</v>
      </c>
      <c r="J184" s="11">
        <f t="shared" si="9"/>
        <v>37.07</v>
      </c>
      <c r="K184" s="11">
        <f t="shared" si="10"/>
        <v>37.07</v>
      </c>
      <c r="L184" s="11"/>
    </row>
    <row r="185" spans="1:13" x14ac:dyDescent="0.25">
      <c r="A185">
        <v>50</v>
      </c>
      <c r="B185" t="s">
        <v>11</v>
      </c>
      <c r="C185" s="11">
        <v>37.07</v>
      </c>
      <c r="D185">
        <v>1</v>
      </c>
      <c r="E185" t="s">
        <v>13</v>
      </c>
      <c r="F185" t="s">
        <v>14</v>
      </c>
      <c r="G185" s="4">
        <v>9048.0272999999997</v>
      </c>
      <c r="H185" t="str">
        <f t="shared" si="8"/>
        <v>over</v>
      </c>
      <c r="I185" t="str">
        <f t="shared" si="11"/>
        <v>no</v>
      </c>
      <c r="J185" s="11">
        <f t="shared" si="9"/>
        <v>37.07</v>
      </c>
      <c r="K185" s="11">
        <f t="shared" si="10"/>
        <v>37.07</v>
      </c>
      <c r="L185" s="11"/>
    </row>
    <row r="186" spans="1:13" x14ac:dyDescent="0.25">
      <c r="A186">
        <v>51</v>
      </c>
      <c r="B186" t="s">
        <v>7</v>
      </c>
      <c r="C186" s="11">
        <v>37.049999999999997</v>
      </c>
      <c r="D186">
        <v>3</v>
      </c>
      <c r="E186" t="s">
        <v>9</v>
      </c>
      <c r="F186" t="s">
        <v>21</v>
      </c>
      <c r="G186" s="4">
        <v>46255.112500000003</v>
      </c>
      <c r="H186" t="str">
        <f t="shared" si="8"/>
        <v>over</v>
      </c>
      <c r="I186" t="str">
        <f t="shared" si="11"/>
        <v>smoking</v>
      </c>
      <c r="J186" s="11">
        <f t="shared" si="9"/>
        <v>37.049999999999997</v>
      </c>
      <c r="K186" s="11">
        <f t="shared" si="10"/>
        <v>37.049999999999997</v>
      </c>
      <c r="L186" s="11"/>
    </row>
    <row r="187" spans="1:13" x14ac:dyDescent="0.25">
      <c r="A187">
        <v>51</v>
      </c>
      <c r="B187" t="s">
        <v>11</v>
      </c>
      <c r="C187" s="11">
        <v>37</v>
      </c>
      <c r="D187">
        <v>0</v>
      </c>
      <c r="E187" t="s">
        <v>13</v>
      </c>
      <c r="F187" t="s">
        <v>10</v>
      </c>
      <c r="G187" s="4">
        <v>8798.5930000000008</v>
      </c>
      <c r="H187" t="str">
        <f t="shared" si="8"/>
        <v>over</v>
      </c>
      <c r="I187" t="str">
        <f t="shared" si="11"/>
        <v>no</v>
      </c>
      <c r="J187" s="11">
        <f t="shared" si="9"/>
        <v>37</v>
      </c>
      <c r="K187" s="11">
        <f t="shared" si="10"/>
        <v>37</v>
      </c>
      <c r="L187" s="11"/>
    </row>
    <row r="188" spans="1:13" x14ac:dyDescent="0.25">
      <c r="A188">
        <v>64</v>
      </c>
      <c r="B188" t="s">
        <v>11</v>
      </c>
      <c r="C188" s="11">
        <v>36.96</v>
      </c>
      <c r="D188">
        <v>2</v>
      </c>
      <c r="E188" t="s">
        <v>9</v>
      </c>
      <c r="F188" t="s">
        <v>14</v>
      </c>
      <c r="G188" s="4">
        <v>49577.662400000001</v>
      </c>
      <c r="H188" t="str">
        <f t="shared" si="8"/>
        <v>over</v>
      </c>
      <c r="I188" t="str">
        <f t="shared" si="11"/>
        <v>smoking</v>
      </c>
      <c r="J188" s="11">
        <f t="shared" si="9"/>
        <v>36.96</v>
      </c>
      <c r="K188" s="11">
        <f t="shared" si="10"/>
        <v>36.96</v>
      </c>
      <c r="L188" s="11"/>
    </row>
    <row r="189" spans="1:13" x14ac:dyDescent="0.25">
      <c r="A189">
        <v>28</v>
      </c>
      <c r="B189" t="s">
        <v>7</v>
      </c>
      <c r="C189" s="11">
        <v>36.954999999999998</v>
      </c>
      <c r="D189">
        <v>0</v>
      </c>
      <c r="E189" t="s">
        <v>13</v>
      </c>
      <c r="F189" t="s">
        <v>15</v>
      </c>
      <c r="G189" s="4">
        <v>3556.9223000000002</v>
      </c>
      <c r="H189" t="str">
        <f t="shared" si="8"/>
        <v>over</v>
      </c>
      <c r="I189" t="str">
        <f t="shared" si="11"/>
        <v>no</v>
      </c>
      <c r="J189" s="11">
        <f t="shared" si="9"/>
        <v>36.954999999999998</v>
      </c>
      <c r="K189" s="11">
        <f t="shared" si="10"/>
        <v>36.954999999999998</v>
      </c>
      <c r="L189" s="11"/>
    </row>
    <row r="190" spans="1:13" x14ac:dyDescent="0.25">
      <c r="A190">
        <v>18</v>
      </c>
      <c r="B190" t="s">
        <v>11</v>
      </c>
      <c r="C190" s="11">
        <v>36.954999999999998</v>
      </c>
      <c r="D190">
        <v>2</v>
      </c>
      <c r="E190" t="s">
        <v>9</v>
      </c>
      <c r="F190" t="s">
        <v>14</v>
      </c>
      <c r="G190" s="4">
        <v>34303.167200000004</v>
      </c>
      <c r="H190" t="str">
        <f t="shared" si="8"/>
        <v>over</v>
      </c>
      <c r="I190" t="str">
        <f t="shared" si="11"/>
        <v>smoking</v>
      </c>
      <c r="J190" s="11">
        <f t="shared" si="9"/>
        <v>36.954999999999998</v>
      </c>
      <c r="K190" s="11">
        <f t="shared" si="10"/>
        <v>36.954999999999998</v>
      </c>
      <c r="L190" s="11"/>
    </row>
    <row r="191" spans="1:13" x14ac:dyDescent="0.25">
      <c r="A191">
        <v>24</v>
      </c>
      <c r="B191" t="s">
        <v>7</v>
      </c>
      <c r="C191" s="11">
        <v>36.954999999999998</v>
      </c>
      <c r="D191">
        <v>0</v>
      </c>
      <c r="E191" t="s">
        <v>13</v>
      </c>
      <c r="F191" t="s">
        <v>15</v>
      </c>
      <c r="G191" s="4">
        <v>2855.4375500000001</v>
      </c>
      <c r="H191" t="str">
        <f t="shared" si="8"/>
        <v>over</v>
      </c>
      <c r="I191" t="str">
        <f t="shared" si="11"/>
        <v>no</v>
      </c>
      <c r="J191" s="11">
        <f t="shared" si="9"/>
        <v>36.954999999999998</v>
      </c>
      <c r="K191" s="11">
        <f t="shared" si="10"/>
        <v>36.954999999999998</v>
      </c>
      <c r="L191" s="11"/>
      <c r="M191">
        <f>K191*1000</f>
        <v>36955</v>
      </c>
    </row>
    <row r="192" spans="1:13" x14ac:dyDescent="0.25">
      <c r="A192">
        <v>29</v>
      </c>
      <c r="B192" t="s">
        <v>11</v>
      </c>
      <c r="C192" s="11">
        <v>36.954999999999998</v>
      </c>
      <c r="D192">
        <v>1</v>
      </c>
      <c r="E192" t="s">
        <v>13</v>
      </c>
      <c r="F192" t="s">
        <v>21</v>
      </c>
      <c r="G192" s="4">
        <v>4040.55825</v>
      </c>
      <c r="H192" t="str">
        <f t="shared" si="8"/>
        <v>over</v>
      </c>
      <c r="I192" t="str">
        <f t="shared" si="11"/>
        <v>no</v>
      </c>
      <c r="J192" s="11">
        <f t="shared" si="9"/>
        <v>36.954999999999998</v>
      </c>
      <c r="K192" s="11">
        <f t="shared" si="10"/>
        <v>36.954999999999998</v>
      </c>
      <c r="L192" s="11"/>
      <c r="M192">
        <f>K192*1000</f>
        <v>36955</v>
      </c>
    </row>
    <row r="193" spans="1:13" x14ac:dyDescent="0.25">
      <c r="A193">
        <v>60</v>
      </c>
      <c r="B193" t="s">
        <v>11</v>
      </c>
      <c r="C193" s="11">
        <v>36.954999999999998</v>
      </c>
      <c r="D193">
        <v>0</v>
      </c>
      <c r="E193" t="s">
        <v>13</v>
      </c>
      <c r="F193" t="s">
        <v>21</v>
      </c>
      <c r="G193" s="4">
        <v>12741.167450000001</v>
      </c>
      <c r="H193" t="str">
        <f t="shared" si="8"/>
        <v>over</v>
      </c>
      <c r="I193" t="str">
        <f t="shared" si="11"/>
        <v>no</v>
      </c>
      <c r="J193" s="11">
        <f t="shared" si="9"/>
        <v>36.954999999999998</v>
      </c>
      <c r="K193" s="11">
        <f t="shared" si="10"/>
        <v>36.954999999999998</v>
      </c>
      <c r="L193" s="11"/>
    </row>
    <row r="194" spans="1:13" x14ac:dyDescent="0.25">
      <c r="A194">
        <v>44</v>
      </c>
      <c r="B194" t="s">
        <v>7</v>
      </c>
      <c r="C194" s="11">
        <v>36.954999999999998</v>
      </c>
      <c r="D194">
        <v>1</v>
      </c>
      <c r="E194" t="s">
        <v>13</v>
      </c>
      <c r="F194" t="s">
        <v>15</v>
      </c>
      <c r="G194" s="4">
        <v>8023.1354499999998</v>
      </c>
      <c r="H194" t="str">
        <f t="shared" ref="H194:H257" si="12">IF(C194&lt;18.5,"below",IF(AND(C194&gt;=18.5,C194&lt;25),"normal",IF(C194&gt;=25,"over")))</f>
        <v>over</v>
      </c>
      <c r="I194" t="str">
        <f t="shared" si="11"/>
        <v>no</v>
      </c>
      <c r="J194" s="11">
        <f t="shared" ref="J194:J257" si="13">VALUE(C194)</f>
        <v>36.954999999999998</v>
      </c>
      <c r="K194" s="11">
        <f t="shared" ref="K194:K257" si="14">IF(J194&gt;=100,J194/1000,J194)</f>
        <v>36.954999999999998</v>
      </c>
      <c r="L194" s="11"/>
    </row>
    <row r="195" spans="1:13" x14ac:dyDescent="0.25">
      <c r="A195">
        <v>62</v>
      </c>
      <c r="B195" t="s">
        <v>7</v>
      </c>
      <c r="C195" s="11">
        <v>36.86</v>
      </c>
      <c r="D195">
        <v>1</v>
      </c>
      <c r="E195" t="s">
        <v>13</v>
      </c>
      <c r="F195" t="s">
        <v>21</v>
      </c>
      <c r="G195" s="4">
        <v>31620.001059999999</v>
      </c>
      <c r="H195" t="str">
        <f t="shared" si="12"/>
        <v>over</v>
      </c>
      <c r="I195" t="str">
        <f t="shared" ref="I195:I258" si="15">IF(E195="no","no","smoking")</f>
        <v>no</v>
      </c>
      <c r="J195" s="11">
        <f t="shared" si="13"/>
        <v>36.86</v>
      </c>
      <c r="K195" s="11">
        <f t="shared" si="14"/>
        <v>36.86</v>
      </c>
      <c r="L195" s="11"/>
    </row>
    <row r="196" spans="1:13" x14ac:dyDescent="0.25">
      <c r="A196">
        <v>21</v>
      </c>
      <c r="B196" t="s">
        <v>11</v>
      </c>
      <c r="C196" s="11">
        <v>36.86</v>
      </c>
      <c r="D196">
        <v>0</v>
      </c>
      <c r="E196" t="s">
        <v>13</v>
      </c>
      <c r="F196" t="s">
        <v>15</v>
      </c>
      <c r="G196" s="4">
        <v>1917.3184000000001</v>
      </c>
      <c r="H196" t="str">
        <f t="shared" si="12"/>
        <v>over</v>
      </c>
      <c r="I196" t="str">
        <f t="shared" si="15"/>
        <v>no</v>
      </c>
      <c r="J196" s="11">
        <f t="shared" si="13"/>
        <v>36.86</v>
      </c>
      <c r="K196" s="11">
        <f t="shared" si="14"/>
        <v>36.86</v>
      </c>
      <c r="L196" s="11"/>
    </row>
    <row r="197" spans="1:13" x14ac:dyDescent="0.25">
      <c r="A197">
        <v>53</v>
      </c>
      <c r="B197" t="s">
        <v>7</v>
      </c>
      <c r="C197" s="11">
        <v>36.86</v>
      </c>
      <c r="D197">
        <v>3</v>
      </c>
      <c r="E197" t="s">
        <v>9</v>
      </c>
      <c r="F197" t="s">
        <v>15</v>
      </c>
      <c r="G197" s="4">
        <v>46661.4424</v>
      </c>
      <c r="H197" t="str">
        <f t="shared" si="12"/>
        <v>over</v>
      </c>
      <c r="I197" t="str">
        <f t="shared" si="15"/>
        <v>smoking</v>
      </c>
      <c r="J197" s="11">
        <f t="shared" si="13"/>
        <v>36.86</v>
      </c>
      <c r="K197" s="11">
        <f t="shared" si="14"/>
        <v>36.86</v>
      </c>
      <c r="L197" s="11"/>
    </row>
    <row r="198" spans="1:13" x14ac:dyDescent="0.25">
      <c r="A198">
        <v>21</v>
      </c>
      <c r="B198" t="s">
        <v>11</v>
      </c>
      <c r="C198" s="11">
        <v>36.85</v>
      </c>
      <c r="D198">
        <v>0</v>
      </c>
      <c r="E198" t="s">
        <v>13</v>
      </c>
      <c r="F198" t="s">
        <v>14</v>
      </c>
      <c r="G198" s="4">
        <v>1534.3045</v>
      </c>
      <c r="H198" t="str">
        <f t="shared" si="12"/>
        <v>over</v>
      </c>
      <c r="I198" t="str">
        <f t="shared" si="15"/>
        <v>no</v>
      </c>
      <c r="J198" s="11">
        <f t="shared" si="13"/>
        <v>36.85</v>
      </c>
      <c r="K198" s="11">
        <f t="shared" si="14"/>
        <v>36.85</v>
      </c>
      <c r="L198" s="11"/>
    </row>
    <row r="199" spans="1:13" x14ac:dyDescent="0.25">
      <c r="A199">
        <v>49</v>
      </c>
      <c r="B199" t="s">
        <v>11</v>
      </c>
      <c r="C199" s="11">
        <v>36.85</v>
      </c>
      <c r="D199">
        <v>0</v>
      </c>
      <c r="E199" t="s">
        <v>13</v>
      </c>
      <c r="F199" t="s">
        <v>14</v>
      </c>
      <c r="G199" s="4">
        <v>8125.7844999999998</v>
      </c>
      <c r="H199" t="str">
        <f t="shared" si="12"/>
        <v>over</v>
      </c>
      <c r="I199" t="str">
        <f t="shared" si="15"/>
        <v>no</v>
      </c>
      <c r="J199" s="11">
        <f t="shared" si="13"/>
        <v>36.85</v>
      </c>
      <c r="K199" s="11">
        <f t="shared" si="14"/>
        <v>36.85</v>
      </c>
      <c r="L199" s="11"/>
    </row>
    <row r="200" spans="1:13" x14ac:dyDescent="0.25">
      <c r="A200">
        <v>63</v>
      </c>
      <c r="B200" t="s">
        <v>7</v>
      </c>
      <c r="C200" s="11">
        <v>36.85</v>
      </c>
      <c r="D200">
        <v>0</v>
      </c>
      <c r="E200" t="s">
        <v>13</v>
      </c>
      <c r="F200" t="s">
        <v>14</v>
      </c>
      <c r="G200" s="4">
        <v>13887.968500000001</v>
      </c>
      <c r="H200" t="str">
        <f t="shared" si="12"/>
        <v>over</v>
      </c>
      <c r="I200" t="str">
        <f t="shared" si="15"/>
        <v>no</v>
      </c>
      <c r="J200" s="11">
        <f t="shared" si="13"/>
        <v>36.85</v>
      </c>
      <c r="K200" s="11">
        <f t="shared" si="14"/>
        <v>36.85</v>
      </c>
      <c r="L200" s="11"/>
    </row>
    <row r="201" spans="1:13" x14ac:dyDescent="0.25">
      <c r="A201">
        <v>18</v>
      </c>
      <c r="B201" t="s">
        <v>7</v>
      </c>
      <c r="C201" s="11">
        <v>36.85</v>
      </c>
      <c r="D201">
        <v>0</v>
      </c>
      <c r="E201" t="s">
        <v>13</v>
      </c>
      <c r="F201" t="s">
        <v>14</v>
      </c>
      <c r="G201" s="4">
        <v>1629.8335</v>
      </c>
      <c r="H201" t="str">
        <f t="shared" si="12"/>
        <v>over</v>
      </c>
      <c r="I201" t="str">
        <f t="shared" si="15"/>
        <v>no</v>
      </c>
      <c r="J201" s="11">
        <f t="shared" si="13"/>
        <v>36.85</v>
      </c>
      <c r="K201" s="11">
        <f t="shared" si="14"/>
        <v>36.85</v>
      </c>
      <c r="L201" s="11"/>
    </row>
    <row r="202" spans="1:13" x14ac:dyDescent="0.25">
      <c r="A202">
        <v>30</v>
      </c>
      <c r="B202" t="s">
        <v>7</v>
      </c>
      <c r="C202" s="11">
        <v>36.765000000000001</v>
      </c>
      <c r="D202">
        <v>1</v>
      </c>
      <c r="E202" t="s">
        <v>13</v>
      </c>
      <c r="F202" t="s">
        <v>10</v>
      </c>
      <c r="G202" s="4">
        <v>4149.7359999999999</v>
      </c>
      <c r="H202" t="str">
        <f t="shared" si="12"/>
        <v>over</v>
      </c>
      <c r="I202" t="str">
        <f t="shared" si="15"/>
        <v>no</v>
      </c>
      <c r="J202" s="11">
        <f t="shared" si="13"/>
        <v>36.765000000000001</v>
      </c>
      <c r="K202" s="11">
        <f t="shared" si="14"/>
        <v>36.765000000000001</v>
      </c>
      <c r="L202" s="11"/>
    </row>
    <row r="203" spans="1:13" x14ac:dyDescent="0.25">
      <c r="A203">
        <v>41</v>
      </c>
      <c r="B203" t="s">
        <v>7</v>
      </c>
      <c r="C203" s="11">
        <v>36.765000000000001</v>
      </c>
      <c r="D203">
        <v>0</v>
      </c>
      <c r="E203" t="s">
        <v>13</v>
      </c>
      <c r="F203" t="s">
        <v>15</v>
      </c>
      <c r="G203" s="4">
        <v>6571.0243499999997</v>
      </c>
      <c r="H203" t="str">
        <f t="shared" si="12"/>
        <v>over</v>
      </c>
      <c r="I203" t="str">
        <f t="shared" si="15"/>
        <v>no</v>
      </c>
      <c r="J203" s="11">
        <f t="shared" si="13"/>
        <v>36.765000000000001</v>
      </c>
      <c r="K203" s="11">
        <f t="shared" si="14"/>
        <v>36.765000000000001</v>
      </c>
      <c r="L203" s="11"/>
      <c r="M203">
        <f>K203*1000</f>
        <v>36765</v>
      </c>
    </row>
    <row r="204" spans="1:13" x14ac:dyDescent="0.25">
      <c r="A204">
        <v>24</v>
      </c>
      <c r="B204" t="s">
        <v>7</v>
      </c>
      <c r="C204" s="11">
        <v>36.765000000000001</v>
      </c>
      <c r="D204">
        <v>0</v>
      </c>
      <c r="E204" t="s">
        <v>13</v>
      </c>
      <c r="F204" t="s">
        <v>14</v>
      </c>
      <c r="G204" s="4">
        <v>25081.76784</v>
      </c>
      <c r="H204" t="str">
        <f t="shared" si="12"/>
        <v>over</v>
      </c>
      <c r="I204" t="str">
        <f t="shared" si="15"/>
        <v>no</v>
      </c>
      <c r="J204" s="11">
        <f t="shared" si="13"/>
        <v>36.765000000000001</v>
      </c>
      <c r="K204" s="11">
        <f t="shared" si="14"/>
        <v>36.765000000000001</v>
      </c>
      <c r="L204" s="11"/>
    </row>
    <row r="205" spans="1:13" x14ac:dyDescent="0.25">
      <c r="A205">
        <v>63</v>
      </c>
      <c r="B205" t="s">
        <v>11</v>
      </c>
      <c r="C205" s="11">
        <v>36.765000000000001</v>
      </c>
      <c r="D205">
        <v>0</v>
      </c>
      <c r="E205" t="s">
        <v>13</v>
      </c>
      <c r="F205" t="s">
        <v>21</v>
      </c>
      <c r="G205" s="4">
        <v>13981.850350000001</v>
      </c>
      <c r="H205" t="str">
        <f t="shared" si="12"/>
        <v>over</v>
      </c>
      <c r="I205" t="str">
        <f t="shared" si="15"/>
        <v>no</v>
      </c>
      <c r="J205" s="11">
        <f t="shared" si="13"/>
        <v>36.765000000000001</v>
      </c>
      <c r="K205" s="11">
        <f t="shared" si="14"/>
        <v>36.765000000000001</v>
      </c>
      <c r="L205" s="11"/>
    </row>
    <row r="206" spans="1:13" x14ac:dyDescent="0.25">
      <c r="A206">
        <v>52</v>
      </c>
      <c r="B206" t="s">
        <v>11</v>
      </c>
      <c r="C206" s="11">
        <v>36.765000000000001</v>
      </c>
      <c r="D206">
        <v>2</v>
      </c>
      <c r="E206" t="s">
        <v>13</v>
      </c>
      <c r="F206" t="s">
        <v>15</v>
      </c>
      <c r="G206" s="4">
        <v>26467.09737</v>
      </c>
      <c r="H206" t="str">
        <f t="shared" si="12"/>
        <v>over</v>
      </c>
      <c r="I206" t="str">
        <f t="shared" si="15"/>
        <v>no</v>
      </c>
      <c r="J206" s="11">
        <f t="shared" si="13"/>
        <v>36.765000000000001</v>
      </c>
      <c r="K206" s="11">
        <f t="shared" si="14"/>
        <v>36.765000000000001</v>
      </c>
      <c r="L206" s="11"/>
    </row>
    <row r="207" spans="1:13" x14ac:dyDescent="0.25">
      <c r="A207">
        <v>52</v>
      </c>
      <c r="B207" t="s">
        <v>11</v>
      </c>
      <c r="C207" s="11">
        <v>36.700000000000003</v>
      </c>
      <c r="D207">
        <v>0</v>
      </c>
      <c r="E207" t="s">
        <v>13</v>
      </c>
      <c r="F207" t="s">
        <v>10</v>
      </c>
      <c r="G207" s="4">
        <v>9144.5650000000005</v>
      </c>
      <c r="H207" t="str">
        <f t="shared" si="12"/>
        <v>over</v>
      </c>
      <c r="I207" t="str">
        <f t="shared" si="15"/>
        <v>no</v>
      </c>
      <c r="J207" s="11">
        <f t="shared" si="13"/>
        <v>36.700000000000003</v>
      </c>
      <c r="K207" s="11">
        <f t="shared" si="14"/>
        <v>36.700000000000003</v>
      </c>
      <c r="L207" s="11"/>
    </row>
    <row r="208" spans="1:13" x14ac:dyDescent="0.25">
      <c r="A208">
        <v>51</v>
      </c>
      <c r="B208" t="s">
        <v>7</v>
      </c>
      <c r="C208" s="11">
        <v>36.67</v>
      </c>
      <c r="D208">
        <v>2</v>
      </c>
      <c r="E208" t="s">
        <v>13</v>
      </c>
      <c r="F208" t="s">
        <v>15</v>
      </c>
      <c r="G208" s="4">
        <v>10848.1343</v>
      </c>
      <c r="H208" t="str">
        <f t="shared" si="12"/>
        <v>over</v>
      </c>
      <c r="I208" t="str">
        <f t="shared" si="15"/>
        <v>no</v>
      </c>
      <c r="J208" s="11">
        <f t="shared" si="13"/>
        <v>36.67</v>
      </c>
      <c r="K208" s="11">
        <f t="shared" si="14"/>
        <v>36.67</v>
      </c>
      <c r="L208" s="11"/>
    </row>
    <row r="209" spans="1:13" x14ac:dyDescent="0.25">
      <c r="A209">
        <v>48</v>
      </c>
      <c r="B209" t="s">
        <v>11</v>
      </c>
      <c r="C209" s="11">
        <v>36.67</v>
      </c>
      <c r="D209">
        <v>1</v>
      </c>
      <c r="E209" t="s">
        <v>13</v>
      </c>
      <c r="F209" t="s">
        <v>15</v>
      </c>
      <c r="G209" s="4">
        <v>28468.919010000001</v>
      </c>
      <c r="H209" t="str">
        <f t="shared" si="12"/>
        <v>over</v>
      </c>
      <c r="I209" t="str">
        <f t="shared" si="15"/>
        <v>no</v>
      </c>
      <c r="J209" s="11">
        <f t="shared" si="13"/>
        <v>36.67</v>
      </c>
      <c r="K209" s="11">
        <f t="shared" si="14"/>
        <v>36.67</v>
      </c>
      <c r="L209" s="11"/>
    </row>
    <row r="210" spans="1:13" x14ac:dyDescent="0.25">
      <c r="A210">
        <v>49</v>
      </c>
      <c r="B210" t="s">
        <v>7</v>
      </c>
      <c r="C210" s="11">
        <v>36.630000000000003</v>
      </c>
      <c r="D210">
        <v>3</v>
      </c>
      <c r="E210" t="s">
        <v>13</v>
      </c>
      <c r="F210" t="s">
        <v>14</v>
      </c>
      <c r="G210" s="4">
        <v>10381.4787</v>
      </c>
      <c r="H210" t="str">
        <f t="shared" si="12"/>
        <v>over</v>
      </c>
      <c r="I210" t="str">
        <f t="shared" si="15"/>
        <v>no</v>
      </c>
      <c r="J210" s="11">
        <f t="shared" si="13"/>
        <v>36.630000000000003</v>
      </c>
      <c r="K210" s="11">
        <f t="shared" si="14"/>
        <v>36.630000000000003</v>
      </c>
      <c r="L210" s="11"/>
    </row>
    <row r="211" spans="1:13" x14ac:dyDescent="0.25">
      <c r="A211">
        <v>47</v>
      </c>
      <c r="B211" t="s">
        <v>7</v>
      </c>
      <c r="C211" s="11">
        <v>36.630000000000003</v>
      </c>
      <c r="D211">
        <v>1</v>
      </c>
      <c r="E211" t="s">
        <v>9</v>
      </c>
      <c r="F211" t="s">
        <v>14</v>
      </c>
      <c r="G211" s="4">
        <v>42969.852700000003</v>
      </c>
      <c r="H211" t="str">
        <f t="shared" si="12"/>
        <v>over</v>
      </c>
      <c r="I211" t="str">
        <f t="shared" si="15"/>
        <v>smoking</v>
      </c>
      <c r="J211" s="11">
        <f t="shared" si="13"/>
        <v>36.630000000000003</v>
      </c>
      <c r="K211" s="11">
        <f t="shared" si="14"/>
        <v>36.630000000000003</v>
      </c>
      <c r="L211" s="11"/>
    </row>
    <row r="212" spans="1:13" x14ac:dyDescent="0.25">
      <c r="A212">
        <v>53</v>
      </c>
      <c r="B212" t="s">
        <v>11</v>
      </c>
      <c r="C212" s="11">
        <v>36.6</v>
      </c>
      <c r="D212">
        <v>3</v>
      </c>
      <c r="E212" t="s">
        <v>13</v>
      </c>
      <c r="F212" t="s">
        <v>10</v>
      </c>
      <c r="G212" s="4">
        <v>11264.540999999999</v>
      </c>
      <c r="H212" t="str">
        <f t="shared" si="12"/>
        <v>over</v>
      </c>
      <c r="I212" t="str">
        <f t="shared" si="15"/>
        <v>no</v>
      </c>
      <c r="J212" s="11">
        <f t="shared" si="13"/>
        <v>36.6</v>
      </c>
      <c r="K212" s="11">
        <f t="shared" si="14"/>
        <v>36.6</v>
      </c>
      <c r="L212" s="11"/>
    </row>
    <row r="213" spans="1:13" x14ac:dyDescent="0.25">
      <c r="A213">
        <v>36</v>
      </c>
      <c r="B213" t="s">
        <v>11</v>
      </c>
      <c r="C213" s="11">
        <v>36.575000000000003</v>
      </c>
      <c r="D213">
        <v>1</v>
      </c>
      <c r="E213" t="s">
        <v>9</v>
      </c>
      <c r="F213" t="s">
        <v>14</v>
      </c>
      <c r="G213" s="4">
        <v>38709.175999999999</v>
      </c>
      <c r="H213" t="str">
        <f t="shared" si="12"/>
        <v>over</v>
      </c>
      <c r="I213" t="str">
        <f t="shared" si="15"/>
        <v>smoking</v>
      </c>
      <c r="J213" s="11">
        <f t="shared" si="13"/>
        <v>36.575000000000003</v>
      </c>
      <c r="K213" s="11">
        <f t="shared" si="14"/>
        <v>36.575000000000003</v>
      </c>
      <c r="L213" s="11"/>
    </row>
    <row r="214" spans="1:13" x14ac:dyDescent="0.25">
      <c r="A214">
        <v>41</v>
      </c>
      <c r="B214" t="s">
        <v>7</v>
      </c>
      <c r="C214" s="11">
        <v>36.575000000000003</v>
      </c>
      <c r="D214">
        <v>3</v>
      </c>
      <c r="E214" t="s">
        <v>13</v>
      </c>
      <c r="F214" t="s">
        <v>21</v>
      </c>
      <c r="G214" s="4">
        <v>8538.28845</v>
      </c>
      <c r="H214" t="str">
        <f t="shared" si="12"/>
        <v>over</v>
      </c>
      <c r="I214" t="str">
        <f t="shared" si="15"/>
        <v>no</v>
      </c>
      <c r="J214" s="11">
        <f t="shared" si="13"/>
        <v>36.575000000000003</v>
      </c>
      <c r="K214" s="11">
        <f t="shared" si="14"/>
        <v>36.575000000000003</v>
      </c>
      <c r="L214" s="11"/>
      <c r="M214">
        <f>K214*1000</f>
        <v>36575</v>
      </c>
    </row>
    <row r="215" spans="1:13" x14ac:dyDescent="0.25">
      <c r="A215">
        <v>51</v>
      </c>
      <c r="B215" t="s">
        <v>7</v>
      </c>
      <c r="C215" s="11">
        <v>36.575000000000003</v>
      </c>
      <c r="D215">
        <v>1</v>
      </c>
      <c r="E215" t="s">
        <v>13</v>
      </c>
      <c r="F215" t="s">
        <v>14</v>
      </c>
      <c r="G215" s="4">
        <v>9855.1314000000002</v>
      </c>
      <c r="H215" t="str">
        <f t="shared" si="12"/>
        <v>over</v>
      </c>
      <c r="I215" t="str">
        <f t="shared" si="15"/>
        <v>no</v>
      </c>
      <c r="J215" s="11">
        <f t="shared" si="13"/>
        <v>36.575000000000003</v>
      </c>
      <c r="K215" s="11">
        <f t="shared" si="14"/>
        <v>36.575000000000003</v>
      </c>
      <c r="L215" s="11"/>
    </row>
    <row r="216" spans="1:13" x14ac:dyDescent="0.25">
      <c r="A216">
        <v>19</v>
      </c>
      <c r="B216" t="s">
        <v>7</v>
      </c>
      <c r="C216" s="11">
        <v>36.575000000000003</v>
      </c>
      <c r="D216">
        <v>0</v>
      </c>
      <c r="E216" t="s">
        <v>13</v>
      </c>
      <c r="F216" t="s">
        <v>15</v>
      </c>
      <c r="G216" s="4">
        <v>2136.8822500000001</v>
      </c>
      <c r="H216" t="str">
        <f t="shared" si="12"/>
        <v>over</v>
      </c>
      <c r="I216" t="str">
        <f t="shared" si="15"/>
        <v>no</v>
      </c>
      <c r="J216" s="11">
        <f t="shared" si="13"/>
        <v>36.575000000000003</v>
      </c>
      <c r="K216" s="11">
        <f t="shared" si="14"/>
        <v>36.575000000000003</v>
      </c>
      <c r="L216" s="11"/>
    </row>
    <row r="217" spans="1:13" x14ac:dyDescent="0.25">
      <c r="A217">
        <v>48</v>
      </c>
      <c r="B217" t="s">
        <v>7</v>
      </c>
      <c r="C217" s="11">
        <v>36.575000000000003</v>
      </c>
      <c r="D217">
        <v>0</v>
      </c>
      <c r="E217" t="s">
        <v>13</v>
      </c>
      <c r="F217" t="s">
        <v>15</v>
      </c>
      <c r="G217" s="4">
        <v>8671.1912499999999</v>
      </c>
      <c r="H217" t="str">
        <f t="shared" si="12"/>
        <v>over</v>
      </c>
      <c r="I217" t="str">
        <f t="shared" si="15"/>
        <v>no</v>
      </c>
      <c r="J217" s="11">
        <f t="shared" si="13"/>
        <v>36.575000000000003</v>
      </c>
      <c r="K217" s="11">
        <f t="shared" si="14"/>
        <v>36.575000000000003</v>
      </c>
      <c r="L217" s="11"/>
    </row>
    <row r="218" spans="1:13" x14ac:dyDescent="0.25">
      <c r="A218">
        <v>59</v>
      </c>
      <c r="B218" t="s">
        <v>7</v>
      </c>
      <c r="C218" s="11">
        <v>36.520000000000003</v>
      </c>
      <c r="D218">
        <v>1</v>
      </c>
      <c r="E218" t="s">
        <v>13</v>
      </c>
      <c r="F218" t="s">
        <v>14</v>
      </c>
      <c r="G218" s="4">
        <v>28287.897659999999</v>
      </c>
      <c r="H218" t="str">
        <f t="shared" si="12"/>
        <v>over</v>
      </c>
      <c r="I218" t="str">
        <f t="shared" si="15"/>
        <v>no</v>
      </c>
      <c r="J218" s="11">
        <f t="shared" si="13"/>
        <v>36.520000000000003</v>
      </c>
      <c r="K218" s="11">
        <f t="shared" si="14"/>
        <v>36.520000000000003</v>
      </c>
      <c r="L218" s="11"/>
    </row>
    <row r="219" spans="1:13" x14ac:dyDescent="0.25">
      <c r="A219">
        <v>45</v>
      </c>
      <c r="B219" t="s">
        <v>11</v>
      </c>
      <c r="C219" s="11">
        <v>36.479999999999997</v>
      </c>
      <c r="D219">
        <v>2</v>
      </c>
      <c r="E219" t="s">
        <v>9</v>
      </c>
      <c r="F219" t="s">
        <v>15</v>
      </c>
      <c r="G219" s="4">
        <v>42760.502200000003</v>
      </c>
      <c r="H219" t="str">
        <f t="shared" si="12"/>
        <v>over</v>
      </c>
      <c r="I219" t="str">
        <f t="shared" si="15"/>
        <v>smoking</v>
      </c>
      <c r="J219" s="11">
        <f t="shared" si="13"/>
        <v>36.479999999999997</v>
      </c>
      <c r="K219" s="11">
        <f t="shared" si="14"/>
        <v>36.479999999999997</v>
      </c>
      <c r="L219" s="11"/>
    </row>
    <row r="220" spans="1:13" x14ac:dyDescent="0.25">
      <c r="A220">
        <v>44</v>
      </c>
      <c r="B220" t="s">
        <v>7</v>
      </c>
      <c r="C220" s="11">
        <v>36.479999999999997</v>
      </c>
      <c r="D220">
        <v>0</v>
      </c>
      <c r="E220" t="s">
        <v>13</v>
      </c>
      <c r="F220" t="s">
        <v>21</v>
      </c>
      <c r="G220" s="4">
        <v>12797.20962</v>
      </c>
      <c r="H220" t="str">
        <f t="shared" si="12"/>
        <v>over</v>
      </c>
      <c r="I220" t="str">
        <f t="shared" si="15"/>
        <v>no</v>
      </c>
      <c r="J220" s="11">
        <f t="shared" si="13"/>
        <v>36.479999999999997</v>
      </c>
      <c r="K220" s="11">
        <f t="shared" si="14"/>
        <v>36.479999999999997</v>
      </c>
      <c r="L220" s="11"/>
    </row>
    <row r="221" spans="1:13" x14ac:dyDescent="0.25">
      <c r="A221">
        <v>58</v>
      </c>
      <c r="B221" t="s">
        <v>7</v>
      </c>
      <c r="C221" s="11">
        <v>36.479999999999997</v>
      </c>
      <c r="D221">
        <v>0</v>
      </c>
      <c r="E221" t="s">
        <v>13</v>
      </c>
      <c r="F221" t="s">
        <v>15</v>
      </c>
      <c r="G221" s="4">
        <v>12235.8392</v>
      </c>
      <c r="H221" t="str">
        <f t="shared" si="12"/>
        <v>over</v>
      </c>
      <c r="I221" t="str">
        <f t="shared" si="15"/>
        <v>no</v>
      </c>
      <c r="J221" s="11">
        <f t="shared" si="13"/>
        <v>36.479999999999997</v>
      </c>
      <c r="K221" s="11">
        <f t="shared" si="14"/>
        <v>36.479999999999997</v>
      </c>
      <c r="L221" s="11"/>
    </row>
    <row r="222" spans="1:13" x14ac:dyDescent="0.25">
      <c r="A222">
        <v>21</v>
      </c>
      <c r="B222" t="s">
        <v>11</v>
      </c>
      <c r="C222" s="11">
        <v>36.384999999999998</v>
      </c>
      <c r="D222">
        <v>0</v>
      </c>
      <c r="E222" t="s">
        <v>13</v>
      </c>
      <c r="F222" t="s">
        <v>14</v>
      </c>
      <c r="G222" s="4">
        <v>1532.4697000000001</v>
      </c>
      <c r="H222" t="str">
        <f t="shared" si="12"/>
        <v>over</v>
      </c>
      <c r="I222" t="str">
        <f t="shared" si="15"/>
        <v>no</v>
      </c>
      <c r="J222" s="11">
        <f t="shared" si="13"/>
        <v>36.384999999999998</v>
      </c>
      <c r="K222" s="11">
        <f t="shared" si="14"/>
        <v>36.384999999999998</v>
      </c>
      <c r="L222" s="11"/>
    </row>
    <row r="223" spans="1:13" x14ac:dyDescent="0.25">
      <c r="A223">
        <v>25</v>
      </c>
      <c r="B223" t="s">
        <v>11</v>
      </c>
      <c r="C223" s="11">
        <v>36.384999999999998</v>
      </c>
      <c r="D223">
        <v>3</v>
      </c>
      <c r="E223" t="s">
        <v>13</v>
      </c>
      <c r="F223" t="s">
        <v>10</v>
      </c>
      <c r="G223" s="4">
        <v>3906.127</v>
      </c>
      <c r="H223" t="str">
        <f t="shared" si="12"/>
        <v>over</v>
      </c>
      <c r="I223" t="str">
        <f t="shared" si="15"/>
        <v>no</v>
      </c>
      <c r="J223" s="11">
        <f t="shared" si="13"/>
        <v>36.384999999999998</v>
      </c>
      <c r="K223" s="11">
        <f t="shared" si="14"/>
        <v>36.384999999999998</v>
      </c>
      <c r="L223" s="11"/>
    </row>
    <row r="224" spans="1:13" x14ac:dyDescent="0.25">
      <c r="A224">
        <v>61</v>
      </c>
      <c r="B224" t="s">
        <v>7</v>
      </c>
      <c r="C224" s="11">
        <v>36.384999999999998</v>
      </c>
      <c r="D224">
        <v>1</v>
      </c>
      <c r="E224" t="s">
        <v>9</v>
      </c>
      <c r="F224" t="s">
        <v>21</v>
      </c>
      <c r="G224" s="4">
        <v>48517.563150000002</v>
      </c>
      <c r="H224" t="str">
        <f t="shared" si="12"/>
        <v>over</v>
      </c>
      <c r="I224" t="str">
        <f t="shared" si="15"/>
        <v>smoking</v>
      </c>
      <c r="J224" s="11">
        <f t="shared" si="13"/>
        <v>36.384999999999998</v>
      </c>
      <c r="K224" s="11">
        <f t="shared" si="14"/>
        <v>36.384999999999998</v>
      </c>
      <c r="L224" s="11"/>
    </row>
    <row r="225" spans="1:12" x14ac:dyDescent="0.25">
      <c r="A225">
        <v>51</v>
      </c>
      <c r="B225" t="s">
        <v>7</v>
      </c>
      <c r="C225" s="11">
        <v>36.384999999999998</v>
      </c>
      <c r="D225">
        <v>3</v>
      </c>
      <c r="E225" t="s">
        <v>13</v>
      </c>
      <c r="F225" t="s">
        <v>15</v>
      </c>
      <c r="G225" s="4">
        <v>11436.738149999999</v>
      </c>
      <c r="H225" t="str">
        <f t="shared" si="12"/>
        <v>over</v>
      </c>
      <c r="I225" t="str">
        <f t="shared" si="15"/>
        <v>no</v>
      </c>
      <c r="J225" s="11">
        <f t="shared" si="13"/>
        <v>36.384999999999998</v>
      </c>
      <c r="K225" s="11">
        <f t="shared" si="14"/>
        <v>36.384999999999998</v>
      </c>
      <c r="L225" s="11"/>
    </row>
    <row r="226" spans="1:12" x14ac:dyDescent="0.25">
      <c r="A226">
        <v>63</v>
      </c>
      <c r="B226" t="s">
        <v>7</v>
      </c>
      <c r="C226" s="11">
        <v>36.299999999999997</v>
      </c>
      <c r="D226">
        <v>0</v>
      </c>
      <c r="E226" t="s">
        <v>13</v>
      </c>
      <c r="F226" t="s">
        <v>14</v>
      </c>
      <c r="G226" s="4">
        <v>13887.204</v>
      </c>
      <c r="H226" t="str">
        <f t="shared" si="12"/>
        <v>over</v>
      </c>
      <c r="I226" t="str">
        <f t="shared" si="15"/>
        <v>no</v>
      </c>
      <c r="J226" s="11">
        <f t="shared" si="13"/>
        <v>36.299999999999997</v>
      </c>
      <c r="K226" s="11">
        <f t="shared" si="14"/>
        <v>36.299999999999997</v>
      </c>
      <c r="L226" s="11"/>
    </row>
    <row r="227" spans="1:12" x14ac:dyDescent="0.25">
      <c r="A227">
        <v>45</v>
      </c>
      <c r="B227" t="s">
        <v>7</v>
      </c>
      <c r="C227" s="11">
        <v>36.299999999999997</v>
      </c>
      <c r="D227">
        <v>2</v>
      </c>
      <c r="E227" t="s">
        <v>13</v>
      </c>
      <c r="F227" t="s">
        <v>14</v>
      </c>
      <c r="G227" s="4">
        <v>8527.5319999999992</v>
      </c>
      <c r="H227" t="str">
        <f t="shared" si="12"/>
        <v>over</v>
      </c>
      <c r="I227" t="str">
        <f t="shared" si="15"/>
        <v>no</v>
      </c>
      <c r="J227" s="11">
        <f t="shared" si="13"/>
        <v>36.299999999999997</v>
      </c>
      <c r="K227" s="11">
        <f t="shared" si="14"/>
        <v>36.299999999999997</v>
      </c>
      <c r="L227" s="11"/>
    </row>
    <row r="228" spans="1:12" x14ac:dyDescent="0.25">
      <c r="A228">
        <v>61</v>
      </c>
      <c r="B228" t="s">
        <v>11</v>
      </c>
      <c r="C228" s="11">
        <v>36.299999999999997</v>
      </c>
      <c r="D228">
        <v>1</v>
      </c>
      <c r="E228" t="s">
        <v>9</v>
      </c>
      <c r="F228" t="s">
        <v>10</v>
      </c>
      <c r="G228" s="4">
        <v>47403.88</v>
      </c>
      <c r="H228" t="str">
        <f t="shared" si="12"/>
        <v>over</v>
      </c>
      <c r="I228" t="str">
        <f t="shared" si="15"/>
        <v>smoking</v>
      </c>
      <c r="J228" s="11">
        <f t="shared" si="13"/>
        <v>36.299999999999997</v>
      </c>
      <c r="K228" s="11">
        <f t="shared" si="14"/>
        <v>36.299999999999997</v>
      </c>
      <c r="L228" s="11"/>
    </row>
    <row r="229" spans="1:12" x14ac:dyDescent="0.25">
      <c r="A229">
        <v>33</v>
      </c>
      <c r="B229" t="s">
        <v>7</v>
      </c>
      <c r="C229" s="11">
        <v>36.29</v>
      </c>
      <c r="D229">
        <v>3</v>
      </c>
      <c r="E229" t="s">
        <v>13</v>
      </c>
      <c r="F229" t="s">
        <v>21</v>
      </c>
      <c r="G229" s="4">
        <v>6551.7501000000002</v>
      </c>
      <c r="H229" t="str">
        <f t="shared" si="12"/>
        <v>over</v>
      </c>
      <c r="I229" t="str">
        <f t="shared" si="15"/>
        <v>no</v>
      </c>
      <c r="J229" s="11">
        <f t="shared" si="13"/>
        <v>36.29</v>
      </c>
      <c r="K229" s="11">
        <f t="shared" si="14"/>
        <v>36.29</v>
      </c>
      <c r="L229" s="11"/>
    </row>
    <row r="230" spans="1:12" x14ac:dyDescent="0.25">
      <c r="A230">
        <v>47</v>
      </c>
      <c r="B230" t="s">
        <v>11</v>
      </c>
      <c r="C230" s="11">
        <v>36.200000000000003</v>
      </c>
      <c r="D230">
        <v>1</v>
      </c>
      <c r="E230" t="s">
        <v>13</v>
      </c>
      <c r="F230" t="s">
        <v>10</v>
      </c>
      <c r="G230" s="4">
        <v>8068.1850000000004</v>
      </c>
      <c r="H230" t="str">
        <f t="shared" si="12"/>
        <v>over</v>
      </c>
      <c r="I230" t="str">
        <f t="shared" si="15"/>
        <v>no</v>
      </c>
      <c r="J230" s="11">
        <f t="shared" si="13"/>
        <v>36.200000000000003</v>
      </c>
      <c r="K230" s="11">
        <f t="shared" si="14"/>
        <v>36.200000000000003</v>
      </c>
      <c r="L230" s="11"/>
    </row>
    <row r="231" spans="1:12" x14ac:dyDescent="0.25">
      <c r="A231">
        <v>50</v>
      </c>
      <c r="B231" t="s">
        <v>11</v>
      </c>
      <c r="C231" s="11">
        <v>36.200000000000003</v>
      </c>
      <c r="D231">
        <v>0</v>
      </c>
      <c r="E231" t="s">
        <v>13</v>
      </c>
      <c r="F231" t="s">
        <v>10</v>
      </c>
      <c r="G231" s="4">
        <v>8457.8179999999993</v>
      </c>
      <c r="H231" t="str">
        <f t="shared" si="12"/>
        <v>over</v>
      </c>
      <c r="I231" t="str">
        <f t="shared" si="15"/>
        <v>no</v>
      </c>
      <c r="J231" s="11">
        <f t="shared" si="13"/>
        <v>36.200000000000003</v>
      </c>
      <c r="K231" s="11">
        <f t="shared" si="14"/>
        <v>36.200000000000003</v>
      </c>
      <c r="L231" s="11"/>
    </row>
    <row r="232" spans="1:12" x14ac:dyDescent="0.25">
      <c r="A232">
        <v>19</v>
      </c>
      <c r="B232" t="s">
        <v>11</v>
      </c>
      <c r="C232" s="11">
        <v>36.195</v>
      </c>
      <c r="D232">
        <v>1</v>
      </c>
      <c r="E232" t="s">
        <v>13</v>
      </c>
      <c r="F232" t="s">
        <v>10</v>
      </c>
      <c r="G232" s="4">
        <v>1837.2370000000001</v>
      </c>
      <c r="H232" t="str">
        <f t="shared" si="12"/>
        <v>over</v>
      </c>
      <c r="I232" t="str">
        <f t="shared" si="15"/>
        <v>no</v>
      </c>
      <c r="J232" s="11">
        <f t="shared" si="13"/>
        <v>36.195</v>
      </c>
      <c r="K232" s="11">
        <f t="shared" si="14"/>
        <v>36.195</v>
      </c>
      <c r="L232" s="11"/>
    </row>
    <row r="233" spans="1:12" x14ac:dyDescent="0.25">
      <c r="A233">
        <v>37</v>
      </c>
      <c r="B233" t="s">
        <v>11</v>
      </c>
      <c r="C233" s="11">
        <v>36.19</v>
      </c>
      <c r="D233">
        <v>0</v>
      </c>
      <c r="E233" t="s">
        <v>13</v>
      </c>
      <c r="F233" t="s">
        <v>14</v>
      </c>
      <c r="G233" s="4">
        <v>19214.705529999999</v>
      </c>
      <c r="H233" t="str">
        <f t="shared" si="12"/>
        <v>over</v>
      </c>
      <c r="I233" t="str">
        <f t="shared" si="15"/>
        <v>no</v>
      </c>
      <c r="J233" s="11">
        <f t="shared" si="13"/>
        <v>36.19</v>
      </c>
      <c r="K233" s="11">
        <f t="shared" si="14"/>
        <v>36.19</v>
      </c>
      <c r="L233" s="11"/>
    </row>
    <row r="234" spans="1:12" x14ac:dyDescent="0.25">
      <c r="A234">
        <v>47</v>
      </c>
      <c r="B234" t="s">
        <v>11</v>
      </c>
      <c r="C234" s="11">
        <v>36.19</v>
      </c>
      <c r="D234">
        <v>0</v>
      </c>
      <c r="E234" t="s">
        <v>9</v>
      </c>
      <c r="F234" t="s">
        <v>14</v>
      </c>
      <c r="G234" s="4">
        <v>41676.081100000003</v>
      </c>
      <c r="H234" t="str">
        <f t="shared" si="12"/>
        <v>over</v>
      </c>
      <c r="I234" t="str">
        <f t="shared" si="15"/>
        <v>smoking</v>
      </c>
      <c r="J234" s="11">
        <f t="shared" si="13"/>
        <v>36.19</v>
      </c>
      <c r="K234" s="11">
        <f t="shared" si="14"/>
        <v>36.19</v>
      </c>
      <c r="L234" s="11"/>
    </row>
    <row r="235" spans="1:12" x14ac:dyDescent="0.25">
      <c r="A235">
        <v>53</v>
      </c>
      <c r="B235" t="s">
        <v>11</v>
      </c>
      <c r="C235" s="11">
        <v>36.1</v>
      </c>
      <c r="D235">
        <v>1</v>
      </c>
      <c r="E235" t="s">
        <v>13</v>
      </c>
      <c r="F235" t="s">
        <v>10</v>
      </c>
      <c r="G235" s="4">
        <v>10085.846</v>
      </c>
      <c r="H235" t="str">
        <f t="shared" si="12"/>
        <v>over</v>
      </c>
      <c r="I235" t="str">
        <f t="shared" si="15"/>
        <v>no</v>
      </c>
      <c r="J235" s="11">
        <f t="shared" si="13"/>
        <v>36.1</v>
      </c>
      <c r="K235" s="11">
        <f t="shared" si="14"/>
        <v>36.1</v>
      </c>
      <c r="L235" s="11"/>
    </row>
    <row r="236" spans="1:12" x14ac:dyDescent="0.25">
      <c r="A236">
        <v>56</v>
      </c>
      <c r="B236" t="s">
        <v>11</v>
      </c>
      <c r="C236" s="11">
        <v>36.1</v>
      </c>
      <c r="D236">
        <v>3</v>
      </c>
      <c r="E236" t="s">
        <v>13</v>
      </c>
      <c r="F236" t="s">
        <v>10</v>
      </c>
      <c r="G236" s="4">
        <v>12363.547</v>
      </c>
      <c r="H236" t="str">
        <f t="shared" si="12"/>
        <v>over</v>
      </c>
      <c r="I236" t="str">
        <f t="shared" si="15"/>
        <v>no</v>
      </c>
      <c r="J236" s="11">
        <f t="shared" si="13"/>
        <v>36.1</v>
      </c>
      <c r="K236" s="11">
        <f t="shared" si="14"/>
        <v>36.1</v>
      </c>
      <c r="L236" s="11"/>
    </row>
    <row r="237" spans="1:12" x14ac:dyDescent="0.25">
      <c r="A237">
        <v>61</v>
      </c>
      <c r="B237" t="s">
        <v>11</v>
      </c>
      <c r="C237" s="11">
        <v>36.1</v>
      </c>
      <c r="D237">
        <v>3</v>
      </c>
      <c r="E237" t="s">
        <v>13</v>
      </c>
      <c r="F237" t="s">
        <v>10</v>
      </c>
      <c r="G237" s="4">
        <v>27941.28758</v>
      </c>
      <c r="H237" t="str">
        <f t="shared" si="12"/>
        <v>over</v>
      </c>
      <c r="I237" t="str">
        <f t="shared" si="15"/>
        <v>no</v>
      </c>
      <c r="J237" s="11">
        <f t="shared" si="13"/>
        <v>36.1</v>
      </c>
      <c r="K237" s="11">
        <f t="shared" si="14"/>
        <v>36.1</v>
      </c>
      <c r="L237" s="11"/>
    </row>
    <row r="238" spans="1:12" x14ac:dyDescent="0.25">
      <c r="A238">
        <v>41</v>
      </c>
      <c r="B238" t="s">
        <v>7</v>
      </c>
      <c r="C238" s="11">
        <v>36.08</v>
      </c>
      <c r="D238">
        <v>1</v>
      </c>
      <c r="E238" t="s">
        <v>13</v>
      </c>
      <c r="F238" t="s">
        <v>14</v>
      </c>
      <c r="G238" s="4">
        <v>6781.3541999999998</v>
      </c>
      <c r="H238" t="str">
        <f t="shared" si="12"/>
        <v>over</v>
      </c>
      <c r="I238" t="str">
        <f t="shared" si="15"/>
        <v>no</v>
      </c>
      <c r="J238" s="11">
        <f t="shared" si="13"/>
        <v>36.08</v>
      </c>
      <c r="K238" s="11">
        <f t="shared" si="14"/>
        <v>36.08</v>
      </c>
      <c r="L238" s="11"/>
    </row>
    <row r="239" spans="1:12" x14ac:dyDescent="0.25">
      <c r="A239">
        <v>47</v>
      </c>
      <c r="B239" t="s">
        <v>11</v>
      </c>
      <c r="C239" s="11">
        <v>36.08</v>
      </c>
      <c r="D239">
        <v>1</v>
      </c>
      <c r="E239" t="s">
        <v>9</v>
      </c>
      <c r="F239" t="s">
        <v>14</v>
      </c>
      <c r="G239" s="4">
        <v>42211.138200000001</v>
      </c>
      <c r="H239" t="str">
        <f t="shared" si="12"/>
        <v>over</v>
      </c>
      <c r="I239" t="str">
        <f t="shared" si="15"/>
        <v>smoking</v>
      </c>
      <c r="J239" s="11">
        <f t="shared" si="13"/>
        <v>36.08</v>
      </c>
      <c r="K239" s="11">
        <f t="shared" si="14"/>
        <v>36.08</v>
      </c>
      <c r="L239" s="11"/>
    </row>
    <row r="240" spans="1:12" x14ac:dyDescent="0.25">
      <c r="A240">
        <v>58</v>
      </c>
      <c r="B240" t="s">
        <v>11</v>
      </c>
      <c r="C240" s="11">
        <v>36.08</v>
      </c>
      <c r="D240">
        <v>0</v>
      </c>
      <c r="E240" t="s">
        <v>13</v>
      </c>
      <c r="F240" t="s">
        <v>14</v>
      </c>
      <c r="G240" s="4">
        <v>11363.2832</v>
      </c>
      <c r="H240" t="str">
        <f t="shared" si="12"/>
        <v>over</v>
      </c>
      <c r="I240" t="str">
        <f t="shared" si="15"/>
        <v>no</v>
      </c>
      <c r="J240" s="11">
        <f t="shared" si="13"/>
        <v>36.08</v>
      </c>
      <c r="K240" s="11">
        <f t="shared" si="14"/>
        <v>36.08</v>
      </c>
      <c r="L240" s="11"/>
    </row>
    <row r="241" spans="1:13" x14ac:dyDescent="0.25">
      <c r="A241">
        <v>47</v>
      </c>
      <c r="B241" t="s">
        <v>7</v>
      </c>
      <c r="C241" s="11">
        <v>36</v>
      </c>
      <c r="D241">
        <v>1</v>
      </c>
      <c r="E241" t="s">
        <v>13</v>
      </c>
      <c r="F241" t="s">
        <v>10</v>
      </c>
      <c r="G241" s="4">
        <v>8556.9069999999992</v>
      </c>
      <c r="H241" t="str">
        <f t="shared" si="12"/>
        <v>over</v>
      </c>
      <c r="I241" t="str">
        <f t="shared" si="15"/>
        <v>no</v>
      </c>
      <c r="J241" s="11">
        <f t="shared" si="13"/>
        <v>36</v>
      </c>
      <c r="K241" s="11">
        <f t="shared" si="14"/>
        <v>36</v>
      </c>
      <c r="L241" s="11"/>
    </row>
    <row r="242" spans="1:13" x14ac:dyDescent="0.25">
      <c r="A242">
        <v>51</v>
      </c>
      <c r="B242" t="s">
        <v>11</v>
      </c>
      <c r="C242" s="11">
        <v>35.97</v>
      </c>
      <c r="D242">
        <v>1</v>
      </c>
      <c r="E242" t="s">
        <v>13</v>
      </c>
      <c r="F242" t="s">
        <v>14</v>
      </c>
      <c r="G242" s="4">
        <v>9386.1612999999998</v>
      </c>
      <c r="H242" t="str">
        <f t="shared" si="12"/>
        <v>over</v>
      </c>
      <c r="I242" t="str">
        <f t="shared" si="15"/>
        <v>no</v>
      </c>
      <c r="J242" s="11">
        <f t="shared" si="13"/>
        <v>35.97</v>
      </c>
      <c r="K242" s="11">
        <f t="shared" si="14"/>
        <v>35.97</v>
      </c>
      <c r="L242" s="11"/>
    </row>
    <row r="243" spans="1:13" x14ac:dyDescent="0.25">
      <c r="A243">
        <v>64</v>
      </c>
      <c r="B243" t="s">
        <v>7</v>
      </c>
      <c r="C243" s="11">
        <v>35.97</v>
      </c>
      <c r="D243">
        <v>0</v>
      </c>
      <c r="E243" t="s">
        <v>13</v>
      </c>
      <c r="F243" t="s">
        <v>14</v>
      </c>
      <c r="G243" s="4">
        <v>14313.846299999999</v>
      </c>
      <c r="H243" t="str">
        <f t="shared" si="12"/>
        <v>over</v>
      </c>
      <c r="I243" t="str">
        <f t="shared" si="15"/>
        <v>no</v>
      </c>
      <c r="J243" s="11">
        <f t="shared" si="13"/>
        <v>35.97</v>
      </c>
      <c r="K243" s="11">
        <f t="shared" si="14"/>
        <v>35.97</v>
      </c>
      <c r="L243" s="11"/>
    </row>
    <row r="244" spans="1:13" x14ac:dyDescent="0.25">
      <c r="A244">
        <v>42</v>
      </c>
      <c r="B244" t="s">
        <v>11</v>
      </c>
      <c r="C244" s="11">
        <v>35.97</v>
      </c>
      <c r="D244">
        <v>2</v>
      </c>
      <c r="E244" t="s">
        <v>13</v>
      </c>
      <c r="F244" t="s">
        <v>14</v>
      </c>
      <c r="G244" s="4">
        <v>7160.3302999999996</v>
      </c>
      <c r="H244" t="str">
        <f t="shared" si="12"/>
        <v>over</v>
      </c>
      <c r="I244" t="str">
        <f t="shared" si="15"/>
        <v>no</v>
      </c>
      <c r="J244" s="11">
        <f t="shared" si="13"/>
        <v>35.97</v>
      </c>
      <c r="K244" s="11">
        <f t="shared" si="14"/>
        <v>35.97</v>
      </c>
      <c r="L244" s="11"/>
    </row>
    <row r="245" spans="1:13" x14ac:dyDescent="0.25">
      <c r="A245">
        <v>61</v>
      </c>
      <c r="B245" t="s">
        <v>7</v>
      </c>
      <c r="C245" s="11">
        <v>35.909999999999997</v>
      </c>
      <c r="D245">
        <v>0</v>
      </c>
      <c r="E245" t="s">
        <v>13</v>
      </c>
      <c r="F245" t="s">
        <v>21</v>
      </c>
      <c r="G245" s="4">
        <v>13635.6379</v>
      </c>
      <c r="H245" t="str">
        <f t="shared" si="12"/>
        <v>over</v>
      </c>
      <c r="I245" t="str">
        <f t="shared" si="15"/>
        <v>no</v>
      </c>
      <c r="J245" s="11">
        <f t="shared" si="13"/>
        <v>35.909999999999997</v>
      </c>
      <c r="K245" s="11">
        <f t="shared" si="14"/>
        <v>35.909999999999997</v>
      </c>
      <c r="L245" s="11"/>
    </row>
    <row r="246" spans="1:13" x14ac:dyDescent="0.25">
      <c r="A246">
        <v>48</v>
      </c>
      <c r="B246" t="s">
        <v>7</v>
      </c>
      <c r="C246" s="11">
        <v>35.909999999999997</v>
      </c>
      <c r="D246">
        <v>1</v>
      </c>
      <c r="E246" t="s">
        <v>13</v>
      </c>
      <c r="F246" t="s">
        <v>21</v>
      </c>
      <c r="G246" s="4">
        <v>26392.260289999998</v>
      </c>
      <c r="H246" t="str">
        <f t="shared" si="12"/>
        <v>over</v>
      </c>
      <c r="I246" t="str">
        <f t="shared" si="15"/>
        <v>no</v>
      </c>
      <c r="J246" s="11">
        <f t="shared" si="13"/>
        <v>35.909999999999997</v>
      </c>
      <c r="K246" s="11">
        <f t="shared" si="14"/>
        <v>35.909999999999997</v>
      </c>
      <c r="L246" s="11"/>
    </row>
    <row r="247" spans="1:13" x14ac:dyDescent="0.25">
      <c r="A247">
        <v>61</v>
      </c>
      <c r="B247" t="s">
        <v>11</v>
      </c>
      <c r="C247" s="11">
        <v>35.86</v>
      </c>
      <c r="D247">
        <v>0</v>
      </c>
      <c r="E247" t="s">
        <v>9</v>
      </c>
      <c r="F247" t="s">
        <v>14</v>
      </c>
      <c r="G247" s="4">
        <v>46599.108399999997</v>
      </c>
      <c r="H247" t="str">
        <f t="shared" si="12"/>
        <v>over</v>
      </c>
      <c r="I247" t="str">
        <f t="shared" si="15"/>
        <v>smoking</v>
      </c>
      <c r="J247" s="11">
        <f t="shared" si="13"/>
        <v>35.86</v>
      </c>
      <c r="K247" s="11">
        <f t="shared" si="14"/>
        <v>35.86</v>
      </c>
      <c r="L247" s="11"/>
    </row>
    <row r="248" spans="1:13" x14ac:dyDescent="0.25">
      <c r="A248">
        <v>35</v>
      </c>
      <c r="B248" t="s">
        <v>7</v>
      </c>
      <c r="C248" s="11">
        <v>35.86</v>
      </c>
      <c r="D248">
        <v>2</v>
      </c>
      <c r="E248" t="s">
        <v>13</v>
      </c>
      <c r="F248" t="s">
        <v>14</v>
      </c>
      <c r="G248" s="4">
        <v>5836.5204000000003</v>
      </c>
      <c r="H248" t="str">
        <f t="shared" si="12"/>
        <v>over</v>
      </c>
      <c r="I248" t="str">
        <f t="shared" si="15"/>
        <v>no</v>
      </c>
      <c r="J248" s="11">
        <f t="shared" si="13"/>
        <v>35.86</v>
      </c>
      <c r="K248" s="11">
        <f t="shared" si="14"/>
        <v>35.86</v>
      </c>
      <c r="L248" s="11"/>
    </row>
    <row r="249" spans="1:13" x14ac:dyDescent="0.25">
      <c r="A249">
        <v>64</v>
      </c>
      <c r="B249" t="s">
        <v>11</v>
      </c>
      <c r="C249" s="11">
        <v>35.814999999999998</v>
      </c>
      <c r="D249">
        <v>1</v>
      </c>
      <c r="E249" t="s">
        <v>13</v>
      </c>
      <c r="F249" t="s">
        <v>15</v>
      </c>
      <c r="G249" s="4">
        <v>30166.618170000002</v>
      </c>
      <c r="H249" t="str">
        <f t="shared" si="12"/>
        <v>over</v>
      </c>
      <c r="I249" t="str">
        <f t="shared" si="15"/>
        <v>no</v>
      </c>
      <c r="J249" s="11">
        <f t="shared" si="13"/>
        <v>35.814999999999998</v>
      </c>
      <c r="K249" s="11">
        <f t="shared" si="14"/>
        <v>35.814999999999998</v>
      </c>
      <c r="L249" s="11"/>
    </row>
    <row r="250" spans="1:13" x14ac:dyDescent="0.25">
      <c r="A250">
        <v>46</v>
      </c>
      <c r="B250" t="s">
        <v>7</v>
      </c>
      <c r="C250" s="11">
        <v>35.814999999999998</v>
      </c>
      <c r="D250">
        <v>2</v>
      </c>
      <c r="E250" t="s">
        <v>13</v>
      </c>
      <c r="F250" t="s">
        <v>10</v>
      </c>
      <c r="G250" s="4">
        <v>8823.2790000000005</v>
      </c>
      <c r="H250" t="str">
        <f t="shared" si="12"/>
        <v>over</v>
      </c>
      <c r="I250" t="str">
        <f t="shared" si="15"/>
        <v>no</v>
      </c>
      <c r="J250" s="11">
        <f t="shared" si="13"/>
        <v>35.814999999999998</v>
      </c>
      <c r="K250" s="11">
        <f t="shared" si="14"/>
        <v>35.814999999999998</v>
      </c>
      <c r="L250" s="11"/>
    </row>
    <row r="251" spans="1:13" x14ac:dyDescent="0.25">
      <c r="A251">
        <v>40</v>
      </c>
      <c r="B251" t="s">
        <v>11</v>
      </c>
      <c r="C251" s="11">
        <v>35.814999999999998</v>
      </c>
      <c r="D251">
        <v>1</v>
      </c>
      <c r="E251" t="s">
        <v>13</v>
      </c>
      <c r="F251" t="s">
        <v>21</v>
      </c>
      <c r="G251" s="4">
        <v>6610.1097</v>
      </c>
      <c r="H251" t="str">
        <f t="shared" si="12"/>
        <v>over</v>
      </c>
      <c r="I251" t="str">
        <f t="shared" si="15"/>
        <v>no</v>
      </c>
      <c r="J251" s="11">
        <f t="shared" si="13"/>
        <v>35.814999999999998</v>
      </c>
      <c r="K251" s="11">
        <f t="shared" si="14"/>
        <v>35.814999999999998</v>
      </c>
      <c r="L251" s="11"/>
    </row>
    <row r="252" spans="1:13" x14ac:dyDescent="0.25">
      <c r="A252">
        <v>19</v>
      </c>
      <c r="B252" t="s">
        <v>11</v>
      </c>
      <c r="C252" s="11">
        <v>35.814999999999998</v>
      </c>
      <c r="D252">
        <v>0</v>
      </c>
      <c r="E252" t="s">
        <v>9</v>
      </c>
      <c r="F252" t="s">
        <v>15</v>
      </c>
      <c r="G252" s="4">
        <v>17352.6803</v>
      </c>
      <c r="H252" t="str">
        <f t="shared" si="12"/>
        <v>over</v>
      </c>
      <c r="I252" t="str">
        <f t="shared" si="15"/>
        <v>smoking</v>
      </c>
      <c r="J252" s="11">
        <f t="shared" si="13"/>
        <v>35.814999999999998</v>
      </c>
      <c r="K252" s="11">
        <f t="shared" si="14"/>
        <v>35.814999999999998</v>
      </c>
      <c r="L252" s="11"/>
    </row>
    <row r="253" spans="1:13" x14ac:dyDescent="0.25">
      <c r="A253">
        <v>59</v>
      </c>
      <c r="B253" t="s">
        <v>7</v>
      </c>
      <c r="C253" s="11">
        <v>35.814999999999998</v>
      </c>
      <c r="D253">
        <v>3</v>
      </c>
      <c r="E253" t="s">
        <v>13</v>
      </c>
      <c r="F253" t="s">
        <v>21</v>
      </c>
      <c r="G253" s="4">
        <v>14590.63205</v>
      </c>
      <c r="H253" t="str">
        <f t="shared" si="12"/>
        <v>over</v>
      </c>
      <c r="I253" t="str">
        <f t="shared" si="15"/>
        <v>no</v>
      </c>
      <c r="J253" s="11">
        <f t="shared" si="13"/>
        <v>35.814999999999998</v>
      </c>
      <c r="K253" s="11">
        <f t="shared" si="14"/>
        <v>35.814999999999998</v>
      </c>
      <c r="L253" s="11"/>
      <c r="M253">
        <f>K253*1000</f>
        <v>35815</v>
      </c>
    </row>
    <row r="254" spans="1:13" x14ac:dyDescent="0.25">
      <c r="A254">
        <v>45</v>
      </c>
      <c r="B254" t="s">
        <v>7</v>
      </c>
      <c r="C254" s="11">
        <v>35.814999999999998</v>
      </c>
      <c r="D254">
        <v>0</v>
      </c>
      <c r="E254" t="s">
        <v>13</v>
      </c>
      <c r="F254" t="s">
        <v>15</v>
      </c>
      <c r="G254" s="4">
        <v>7731.8578500000003</v>
      </c>
      <c r="H254" t="str">
        <f t="shared" si="12"/>
        <v>over</v>
      </c>
      <c r="I254" t="str">
        <f t="shared" si="15"/>
        <v>no</v>
      </c>
      <c r="J254" s="11">
        <f t="shared" si="13"/>
        <v>35.814999999999998</v>
      </c>
      <c r="K254" s="11">
        <f t="shared" si="14"/>
        <v>35.814999999999998</v>
      </c>
      <c r="L254" s="11"/>
    </row>
    <row r="255" spans="1:13" x14ac:dyDescent="0.25">
      <c r="A255">
        <v>34</v>
      </c>
      <c r="B255" t="s">
        <v>11</v>
      </c>
      <c r="C255" s="11">
        <v>35.814999999999998</v>
      </c>
      <c r="D255">
        <v>0</v>
      </c>
      <c r="E255" t="s">
        <v>13</v>
      </c>
      <c r="F255" t="s">
        <v>15</v>
      </c>
      <c r="G255" s="4">
        <v>4320.4108500000002</v>
      </c>
      <c r="H255" t="str">
        <f t="shared" si="12"/>
        <v>over</v>
      </c>
      <c r="I255" t="str">
        <f t="shared" si="15"/>
        <v>no</v>
      </c>
      <c r="J255" s="11">
        <f t="shared" si="13"/>
        <v>35.814999999999998</v>
      </c>
      <c r="K255" s="11">
        <f t="shared" si="14"/>
        <v>35.814999999999998</v>
      </c>
      <c r="L255" s="11"/>
    </row>
    <row r="256" spans="1:13" x14ac:dyDescent="0.25">
      <c r="A256">
        <v>54</v>
      </c>
      <c r="B256" t="s">
        <v>7</v>
      </c>
      <c r="C256" s="11">
        <v>35.814999999999998</v>
      </c>
      <c r="D256">
        <v>3</v>
      </c>
      <c r="E256" t="s">
        <v>13</v>
      </c>
      <c r="F256" t="s">
        <v>15</v>
      </c>
      <c r="G256" s="4">
        <v>12495.290849999999</v>
      </c>
      <c r="H256" t="str">
        <f t="shared" si="12"/>
        <v>over</v>
      </c>
      <c r="I256" t="str">
        <f t="shared" si="15"/>
        <v>no</v>
      </c>
      <c r="J256" s="11">
        <f t="shared" si="13"/>
        <v>35.814999999999998</v>
      </c>
      <c r="K256" s="11">
        <f t="shared" si="14"/>
        <v>35.814999999999998</v>
      </c>
      <c r="L256" s="11"/>
    </row>
    <row r="257" spans="1:13" x14ac:dyDescent="0.25">
      <c r="A257">
        <v>35</v>
      </c>
      <c r="B257" t="s">
        <v>7</v>
      </c>
      <c r="C257" s="11">
        <v>35.814999999999998</v>
      </c>
      <c r="D257">
        <v>1</v>
      </c>
      <c r="E257" t="s">
        <v>13</v>
      </c>
      <c r="F257" t="s">
        <v>15</v>
      </c>
      <c r="G257" s="4">
        <v>5630.4578499999998</v>
      </c>
      <c r="H257" t="str">
        <f t="shared" si="12"/>
        <v>over</v>
      </c>
      <c r="I257" t="str">
        <f t="shared" si="15"/>
        <v>no</v>
      </c>
      <c r="J257" s="11">
        <f t="shared" si="13"/>
        <v>35.814999999999998</v>
      </c>
      <c r="K257" s="11">
        <f t="shared" si="14"/>
        <v>35.814999999999998</v>
      </c>
      <c r="L257" s="11"/>
    </row>
    <row r="258" spans="1:13" x14ac:dyDescent="0.25">
      <c r="A258">
        <v>56</v>
      </c>
      <c r="B258" t="s">
        <v>7</v>
      </c>
      <c r="C258" s="11">
        <v>35.799999999999997</v>
      </c>
      <c r="D258">
        <v>1</v>
      </c>
      <c r="E258" t="s">
        <v>13</v>
      </c>
      <c r="F258" t="s">
        <v>10</v>
      </c>
      <c r="G258" s="4">
        <v>11674.13</v>
      </c>
      <c r="H258" t="str">
        <f t="shared" ref="H258:H321" si="16">IF(C258&lt;18.5,"below",IF(AND(C258&gt;=18.5,C258&lt;25),"normal",IF(C258&gt;=25,"over")))</f>
        <v>over</v>
      </c>
      <c r="I258" t="str">
        <f t="shared" si="15"/>
        <v>no</v>
      </c>
      <c r="J258" s="11">
        <f t="shared" ref="J258:J321" si="17">VALUE(C258)</f>
        <v>35.799999999999997</v>
      </c>
      <c r="K258" s="11">
        <f t="shared" ref="K258:K321" si="18">IF(J258&gt;=100,J258/1000,J258)</f>
        <v>35.799999999999997</v>
      </c>
      <c r="L258" s="11"/>
    </row>
    <row r="259" spans="1:13" x14ac:dyDescent="0.25">
      <c r="A259">
        <v>42</v>
      </c>
      <c r="B259" t="s">
        <v>11</v>
      </c>
      <c r="C259" s="11">
        <v>35.799999999999997</v>
      </c>
      <c r="D259">
        <v>2</v>
      </c>
      <c r="E259" t="s">
        <v>13</v>
      </c>
      <c r="F259" t="s">
        <v>10</v>
      </c>
      <c r="G259" s="4">
        <v>7160.0940000000001</v>
      </c>
      <c r="H259" t="str">
        <f t="shared" si="16"/>
        <v>over</v>
      </c>
      <c r="I259" t="str">
        <f t="shared" ref="I259:I322" si="19">IF(E259="no","no","smoking")</f>
        <v>no</v>
      </c>
      <c r="J259" s="11">
        <f t="shared" si="17"/>
        <v>35.799999999999997</v>
      </c>
      <c r="K259" s="11">
        <f t="shared" si="18"/>
        <v>35.799999999999997</v>
      </c>
      <c r="L259" s="11"/>
    </row>
    <row r="260" spans="1:13" x14ac:dyDescent="0.25">
      <c r="A260">
        <v>33</v>
      </c>
      <c r="B260" t="s">
        <v>11</v>
      </c>
      <c r="C260" s="11">
        <v>35.75</v>
      </c>
      <c r="D260">
        <v>2</v>
      </c>
      <c r="E260" t="s">
        <v>13</v>
      </c>
      <c r="F260" t="s">
        <v>14</v>
      </c>
      <c r="G260" s="4">
        <v>4889.9994999999999</v>
      </c>
      <c r="H260" t="str">
        <f t="shared" si="16"/>
        <v>over</v>
      </c>
      <c r="I260" t="str">
        <f t="shared" si="19"/>
        <v>no</v>
      </c>
      <c r="J260" s="11">
        <f t="shared" si="17"/>
        <v>35.75</v>
      </c>
      <c r="K260" s="11">
        <f t="shared" si="18"/>
        <v>35.75</v>
      </c>
      <c r="L260" s="11"/>
    </row>
    <row r="261" spans="1:13" x14ac:dyDescent="0.25">
      <c r="A261">
        <v>41</v>
      </c>
      <c r="B261" t="s">
        <v>11</v>
      </c>
      <c r="C261" s="11">
        <v>35.75</v>
      </c>
      <c r="D261">
        <v>1</v>
      </c>
      <c r="E261" t="s">
        <v>9</v>
      </c>
      <c r="F261" t="s">
        <v>14</v>
      </c>
      <c r="G261" s="4">
        <v>40273.645499999999</v>
      </c>
      <c r="H261" t="str">
        <f t="shared" si="16"/>
        <v>over</v>
      </c>
      <c r="I261" t="str">
        <f t="shared" si="19"/>
        <v>smoking</v>
      </c>
      <c r="J261" s="11">
        <f t="shared" si="17"/>
        <v>35.75</v>
      </c>
      <c r="K261" s="11">
        <f t="shared" si="18"/>
        <v>35.75</v>
      </c>
      <c r="L261" s="11"/>
    </row>
    <row r="262" spans="1:13" x14ac:dyDescent="0.25">
      <c r="A262">
        <v>33</v>
      </c>
      <c r="B262" t="s">
        <v>11</v>
      </c>
      <c r="C262" s="11">
        <v>35.75</v>
      </c>
      <c r="D262">
        <v>1</v>
      </c>
      <c r="E262" t="s">
        <v>9</v>
      </c>
      <c r="F262" t="s">
        <v>14</v>
      </c>
      <c r="G262" s="4">
        <v>38282.749499999998</v>
      </c>
      <c r="H262" t="str">
        <f t="shared" si="16"/>
        <v>over</v>
      </c>
      <c r="I262" t="str">
        <f t="shared" si="19"/>
        <v>smoking</v>
      </c>
      <c r="J262" s="11">
        <f t="shared" si="17"/>
        <v>35.75</v>
      </c>
      <c r="K262" s="11">
        <f t="shared" si="18"/>
        <v>35.75</v>
      </c>
      <c r="L262" s="11"/>
    </row>
    <row r="263" spans="1:13" x14ac:dyDescent="0.25">
      <c r="A263">
        <v>43</v>
      </c>
      <c r="B263" t="s">
        <v>7</v>
      </c>
      <c r="C263" s="11">
        <v>35.72</v>
      </c>
      <c r="D263">
        <v>2</v>
      </c>
      <c r="E263" t="s">
        <v>13</v>
      </c>
      <c r="F263" t="s">
        <v>21</v>
      </c>
      <c r="G263" s="4">
        <v>19144.576519999999</v>
      </c>
      <c r="H263" t="str">
        <f t="shared" si="16"/>
        <v>over</v>
      </c>
      <c r="I263" t="str">
        <f t="shared" si="19"/>
        <v>no</v>
      </c>
      <c r="J263" s="11">
        <f t="shared" si="17"/>
        <v>35.72</v>
      </c>
      <c r="K263" s="11">
        <f t="shared" si="18"/>
        <v>35.72</v>
      </c>
      <c r="L263" s="11"/>
    </row>
    <row r="264" spans="1:13" x14ac:dyDescent="0.25">
      <c r="A264">
        <v>58</v>
      </c>
      <c r="B264" t="s">
        <v>11</v>
      </c>
      <c r="C264" s="11">
        <v>35.700000000000003</v>
      </c>
      <c r="D264">
        <v>0</v>
      </c>
      <c r="E264" t="s">
        <v>13</v>
      </c>
      <c r="F264" t="s">
        <v>10</v>
      </c>
      <c r="G264" s="4">
        <v>11362.754999999999</v>
      </c>
      <c r="H264" t="str">
        <f t="shared" si="16"/>
        <v>over</v>
      </c>
      <c r="I264" t="str">
        <f t="shared" si="19"/>
        <v>no</v>
      </c>
      <c r="J264" s="11">
        <f t="shared" si="17"/>
        <v>35.700000000000003</v>
      </c>
      <c r="K264" s="11">
        <f t="shared" si="18"/>
        <v>35.700000000000003</v>
      </c>
      <c r="L264" s="11"/>
    </row>
    <row r="265" spans="1:13" x14ac:dyDescent="0.25">
      <c r="A265">
        <v>43</v>
      </c>
      <c r="B265" t="s">
        <v>7</v>
      </c>
      <c r="C265" s="11">
        <v>35.64</v>
      </c>
      <c r="D265">
        <v>1</v>
      </c>
      <c r="E265" t="s">
        <v>13</v>
      </c>
      <c r="F265" t="s">
        <v>14</v>
      </c>
      <c r="G265" s="4">
        <v>7345.7266</v>
      </c>
      <c r="H265" t="str">
        <f t="shared" si="16"/>
        <v>over</v>
      </c>
      <c r="I265" t="str">
        <f t="shared" si="19"/>
        <v>no</v>
      </c>
      <c r="J265" s="11">
        <f t="shared" si="17"/>
        <v>35.64</v>
      </c>
      <c r="K265" s="11">
        <f t="shared" si="18"/>
        <v>35.64</v>
      </c>
      <c r="L265" s="11"/>
    </row>
    <row r="266" spans="1:13" x14ac:dyDescent="0.25">
      <c r="A266">
        <v>59</v>
      </c>
      <c r="B266" t="s">
        <v>7</v>
      </c>
      <c r="C266" s="11">
        <v>35.625</v>
      </c>
      <c r="D266">
        <v>3</v>
      </c>
      <c r="E266" t="s">
        <v>13</v>
      </c>
      <c r="F266" t="s">
        <v>14</v>
      </c>
      <c r="G266" s="4">
        <v>14001.1338</v>
      </c>
      <c r="H266" t="str">
        <f t="shared" si="16"/>
        <v>over</v>
      </c>
      <c r="I266" t="str">
        <f t="shared" si="19"/>
        <v>no</v>
      </c>
      <c r="J266" s="11">
        <f t="shared" si="17"/>
        <v>35.625</v>
      </c>
      <c r="K266" s="11">
        <f t="shared" si="18"/>
        <v>35.625</v>
      </c>
      <c r="L266" s="11"/>
    </row>
    <row r="267" spans="1:13" x14ac:dyDescent="0.25">
      <c r="A267">
        <v>53</v>
      </c>
      <c r="B267" t="s">
        <v>7</v>
      </c>
      <c r="C267" s="11">
        <v>35.625</v>
      </c>
      <c r="D267">
        <v>1</v>
      </c>
      <c r="E267" t="s">
        <v>13</v>
      </c>
      <c r="F267" t="s">
        <v>15</v>
      </c>
      <c r="G267" s="4">
        <v>10942.13205</v>
      </c>
      <c r="H267" t="str">
        <f t="shared" si="16"/>
        <v>over</v>
      </c>
      <c r="I267" t="str">
        <f t="shared" si="19"/>
        <v>no</v>
      </c>
      <c r="J267" s="11">
        <f t="shared" si="17"/>
        <v>35.625</v>
      </c>
      <c r="K267" s="11">
        <f t="shared" si="18"/>
        <v>35.625</v>
      </c>
      <c r="L267" s="11"/>
      <c r="M267">
        <f>K267*1000</f>
        <v>35625</v>
      </c>
    </row>
    <row r="268" spans="1:13" x14ac:dyDescent="0.25">
      <c r="A268">
        <v>55</v>
      </c>
      <c r="B268" t="s">
        <v>7</v>
      </c>
      <c r="C268" s="11">
        <v>35.625</v>
      </c>
      <c r="D268">
        <v>2</v>
      </c>
      <c r="E268" t="s">
        <v>13</v>
      </c>
      <c r="F268" t="s">
        <v>10</v>
      </c>
      <c r="G268" s="4">
        <v>11881.358</v>
      </c>
      <c r="H268" t="str">
        <f t="shared" si="16"/>
        <v>over</v>
      </c>
      <c r="I268" t="str">
        <f t="shared" si="19"/>
        <v>no</v>
      </c>
      <c r="J268" s="11">
        <f t="shared" si="17"/>
        <v>35.625</v>
      </c>
      <c r="K268" s="11">
        <f t="shared" si="18"/>
        <v>35.625</v>
      </c>
      <c r="L268" s="11"/>
    </row>
    <row r="269" spans="1:13" x14ac:dyDescent="0.25">
      <c r="A269">
        <v>47</v>
      </c>
      <c r="B269" t="s">
        <v>7</v>
      </c>
      <c r="C269" s="11">
        <v>35.625</v>
      </c>
      <c r="D269">
        <v>2</v>
      </c>
      <c r="E269" t="s">
        <v>13</v>
      </c>
      <c r="F269" t="s">
        <v>21</v>
      </c>
      <c r="G269" s="4">
        <v>9715.8410000000003</v>
      </c>
      <c r="H269" t="str">
        <f t="shared" si="16"/>
        <v>over</v>
      </c>
      <c r="I269" t="str">
        <f t="shared" si="19"/>
        <v>no</v>
      </c>
      <c r="J269" s="11">
        <f t="shared" si="17"/>
        <v>35.625</v>
      </c>
      <c r="K269" s="11">
        <f t="shared" si="18"/>
        <v>35.625</v>
      </c>
      <c r="L269" s="11"/>
    </row>
    <row r="270" spans="1:13" x14ac:dyDescent="0.25">
      <c r="A270">
        <v>48</v>
      </c>
      <c r="B270" t="s">
        <v>11</v>
      </c>
      <c r="C270" s="11">
        <v>35.625</v>
      </c>
      <c r="D270">
        <v>4</v>
      </c>
      <c r="E270" t="s">
        <v>13</v>
      </c>
      <c r="F270" t="s">
        <v>21</v>
      </c>
      <c r="G270" s="4">
        <v>10736.87075</v>
      </c>
      <c r="H270" t="str">
        <f t="shared" si="16"/>
        <v>over</v>
      </c>
      <c r="I270" t="str">
        <f t="shared" si="19"/>
        <v>no</v>
      </c>
      <c r="J270" s="11">
        <f t="shared" si="17"/>
        <v>35.625</v>
      </c>
      <c r="K270" s="11">
        <f t="shared" si="18"/>
        <v>35.625</v>
      </c>
      <c r="L270" s="11"/>
    </row>
    <row r="271" spans="1:13" x14ac:dyDescent="0.25">
      <c r="A271">
        <v>25</v>
      </c>
      <c r="B271" t="s">
        <v>11</v>
      </c>
      <c r="C271" s="11">
        <v>35.625</v>
      </c>
      <c r="D271">
        <v>0</v>
      </c>
      <c r="E271" t="s">
        <v>13</v>
      </c>
      <c r="F271" t="s">
        <v>15</v>
      </c>
      <c r="G271" s="4">
        <v>2534.3937500000002</v>
      </c>
      <c r="H271" t="str">
        <f t="shared" si="16"/>
        <v>over</v>
      </c>
      <c r="I271" t="str">
        <f t="shared" si="19"/>
        <v>no</v>
      </c>
      <c r="J271" s="11">
        <f t="shared" si="17"/>
        <v>35.625</v>
      </c>
      <c r="K271" s="11">
        <f t="shared" si="18"/>
        <v>35.625</v>
      </c>
      <c r="L271" s="11"/>
    </row>
    <row r="272" spans="1:13" x14ac:dyDescent="0.25">
      <c r="A272">
        <v>20</v>
      </c>
      <c r="B272" t="s">
        <v>11</v>
      </c>
      <c r="C272" s="11">
        <v>35.625</v>
      </c>
      <c r="D272">
        <v>3</v>
      </c>
      <c r="E272" t="s">
        <v>9</v>
      </c>
      <c r="F272" t="s">
        <v>15</v>
      </c>
      <c r="G272" s="4">
        <v>37465.34375</v>
      </c>
      <c r="H272" t="str">
        <f t="shared" si="16"/>
        <v>over</v>
      </c>
      <c r="I272" t="str">
        <f t="shared" si="19"/>
        <v>smoking</v>
      </c>
      <c r="J272" s="11">
        <f t="shared" si="17"/>
        <v>35.625</v>
      </c>
      <c r="K272" s="11">
        <f t="shared" si="18"/>
        <v>35.625</v>
      </c>
      <c r="L272" s="11"/>
    </row>
    <row r="273" spans="1:12" x14ac:dyDescent="0.25">
      <c r="A273">
        <v>19</v>
      </c>
      <c r="B273" t="s">
        <v>11</v>
      </c>
      <c r="C273" s="11">
        <v>35.53</v>
      </c>
      <c r="D273">
        <v>0</v>
      </c>
      <c r="E273" t="s">
        <v>13</v>
      </c>
      <c r="F273" t="s">
        <v>15</v>
      </c>
      <c r="G273" s="4">
        <v>1646.4296999999999</v>
      </c>
      <c r="H273" t="str">
        <f t="shared" si="16"/>
        <v>over</v>
      </c>
      <c r="I273" t="str">
        <f t="shared" si="19"/>
        <v>no</v>
      </c>
      <c r="J273" s="11">
        <f t="shared" si="17"/>
        <v>35.53</v>
      </c>
      <c r="K273" s="11">
        <f t="shared" si="18"/>
        <v>35.53</v>
      </c>
      <c r="L273" s="11"/>
    </row>
    <row r="274" spans="1:12" x14ac:dyDescent="0.25">
      <c r="A274">
        <v>29</v>
      </c>
      <c r="B274" t="s">
        <v>7</v>
      </c>
      <c r="C274" s="11">
        <v>35.53</v>
      </c>
      <c r="D274">
        <v>0</v>
      </c>
      <c r="E274" t="s">
        <v>13</v>
      </c>
      <c r="F274" t="s">
        <v>14</v>
      </c>
      <c r="G274" s="4">
        <v>3366.6696999999999</v>
      </c>
      <c r="H274" t="str">
        <f t="shared" si="16"/>
        <v>over</v>
      </c>
      <c r="I274" t="str">
        <f t="shared" si="19"/>
        <v>no</v>
      </c>
      <c r="J274" s="11">
        <f t="shared" si="17"/>
        <v>35.53</v>
      </c>
      <c r="K274" s="11">
        <f t="shared" si="18"/>
        <v>35.53</v>
      </c>
      <c r="L274" s="11"/>
    </row>
    <row r="275" spans="1:12" x14ac:dyDescent="0.25">
      <c r="A275">
        <v>33</v>
      </c>
      <c r="B275" t="s">
        <v>7</v>
      </c>
      <c r="C275" s="11">
        <v>35.53</v>
      </c>
      <c r="D275">
        <v>0</v>
      </c>
      <c r="E275" t="s">
        <v>9</v>
      </c>
      <c r="F275" t="s">
        <v>15</v>
      </c>
      <c r="G275" s="4">
        <v>55135.402090000003</v>
      </c>
      <c r="H275" t="str">
        <f t="shared" si="16"/>
        <v>over</v>
      </c>
      <c r="I275" t="str">
        <f t="shared" si="19"/>
        <v>smoking</v>
      </c>
      <c r="J275" s="11">
        <f t="shared" si="17"/>
        <v>35.53</v>
      </c>
      <c r="K275" s="11">
        <f t="shared" si="18"/>
        <v>35.53</v>
      </c>
      <c r="L275" s="11"/>
    </row>
    <row r="276" spans="1:12" x14ac:dyDescent="0.25">
      <c r="A276">
        <v>46</v>
      </c>
      <c r="B276" t="s">
        <v>7</v>
      </c>
      <c r="C276" s="11">
        <v>35.53</v>
      </c>
      <c r="D276">
        <v>0</v>
      </c>
      <c r="E276" t="s">
        <v>9</v>
      </c>
      <c r="F276" t="s">
        <v>21</v>
      </c>
      <c r="G276" s="4">
        <v>42111.664700000001</v>
      </c>
      <c r="H276" t="str">
        <f t="shared" si="16"/>
        <v>over</v>
      </c>
      <c r="I276" t="str">
        <f t="shared" si="19"/>
        <v>smoking</v>
      </c>
      <c r="J276" s="11">
        <f t="shared" si="17"/>
        <v>35.53</v>
      </c>
      <c r="K276" s="11">
        <f t="shared" si="18"/>
        <v>35.53</v>
      </c>
      <c r="L276" s="11"/>
    </row>
    <row r="277" spans="1:12" x14ac:dyDescent="0.25">
      <c r="A277">
        <v>29</v>
      </c>
      <c r="B277" t="s">
        <v>11</v>
      </c>
      <c r="C277" s="11">
        <v>35.5</v>
      </c>
      <c r="D277">
        <v>2</v>
      </c>
      <c r="E277" t="s">
        <v>9</v>
      </c>
      <c r="F277" t="s">
        <v>10</v>
      </c>
      <c r="G277" s="4">
        <v>44585.455869999998</v>
      </c>
      <c r="H277" t="str">
        <f t="shared" si="16"/>
        <v>over</v>
      </c>
      <c r="I277" t="str">
        <f t="shared" si="19"/>
        <v>smoking</v>
      </c>
      <c r="J277" s="11">
        <f t="shared" si="17"/>
        <v>35.5</v>
      </c>
      <c r="K277" s="11">
        <f t="shared" si="18"/>
        <v>35.5</v>
      </c>
      <c r="L277" s="11"/>
    </row>
    <row r="278" spans="1:12" x14ac:dyDescent="0.25">
      <c r="A278">
        <v>44</v>
      </c>
      <c r="B278" t="s">
        <v>11</v>
      </c>
      <c r="C278" s="11">
        <v>35.435000000000002</v>
      </c>
      <c r="D278">
        <v>2</v>
      </c>
      <c r="E278" t="s">
        <v>13</v>
      </c>
      <c r="F278" t="s">
        <v>10</v>
      </c>
      <c r="G278" s="4">
        <v>7740.3370000000004</v>
      </c>
      <c r="H278" t="str">
        <f t="shared" si="16"/>
        <v>over</v>
      </c>
      <c r="I278" t="str">
        <f t="shared" si="19"/>
        <v>no</v>
      </c>
      <c r="J278" s="11">
        <f t="shared" si="17"/>
        <v>35.435000000000002</v>
      </c>
      <c r="K278" s="11">
        <f t="shared" si="18"/>
        <v>35.435000000000002</v>
      </c>
      <c r="L278" s="11"/>
    </row>
    <row r="279" spans="1:12" x14ac:dyDescent="0.25">
      <c r="A279">
        <v>28</v>
      </c>
      <c r="B279" t="s">
        <v>11</v>
      </c>
      <c r="C279" s="11">
        <v>35.435000000000002</v>
      </c>
      <c r="D279">
        <v>0</v>
      </c>
      <c r="E279" t="s">
        <v>13</v>
      </c>
      <c r="F279" t="s">
        <v>21</v>
      </c>
      <c r="G279" s="4">
        <v>3268.84665</v>
      </c>
      <c r="H279" t="str">
        <f t="shared" si="16"/>
        <v>over</v>
      </c>
      <c r="I279" t="str">
        <f t="shared" si="19"/>
        <v>no</v>
      </c>
      <c r="J279" s="11">
        <f t="shared" si="17"/>
        <v>35.435000000000002</v>
      </c>
      <c r="K279" s="11">
        <f t="shared" si="18"/>
        <v>35.435000000000002</v>
      </c>
      <c r="L279" s="11"/>
    </row>
    <row r="280" spans="1:12" x14ac:dyDescent="0.25">
      <c r="A280">
        <v>26</v>
      </c>
      <c r="B280" t="s">
        <v>11</v>
      </c>
      <c r="C280" s="11">
        <v>35.42</v>
      </c>
      <c r="D280">
        <v>0</v>
      </c>
      <c r="E280" t="s">
        <v>13</v>
      </c>
      <c r="F280" t="s">
        <v>14</v>
      </c>
      <c r="G280" s="4">
        <v>2322.6217999999999</v>
      </c>
      <c r="H280" t="str">
        <f t="shared" si="16"/>
        <v>over</v>
      </c>
      <c r="I280" t="str">
        <f t="shared" si="19"/>
        <v>no</v>
      </c>
      <c r="J280" s="11">
        <f t="shared" si="17"/>
        <v>35.42</v>
      </c>
      <c r="K280" s="11">
        <f t="shared" si="18"/>
        <v>35.42</v>
      </c>
      <c r="L280" s="11"/>
    </row>
    <row r="281" spans="1:12" x14ac:dyDescent="0.25">
      <c r="A281">
        <v>19</v>
      </c>
      <c r="B281" t="s">
        <v>11</v>
      </c>
      <c r="C281" s="11">
        <v>35.4</v>
      </c>
      <c r="D281">
        <v>0</v>
      </c>
      <c r="E281" t="s">
        <v>13</v>
      </c>
      <c r="F281" t="s">
        <v>10</v>
      </c>
      <c r="G281" s="4">
        <v>1263.249</v>
      </c>
      <c r="H281" t="str">
        <f t="shared" si="16"/>
        <v>over</v>
      </c>
      <c r="I281" t="str">
        <f t="shared" si="19"/>
        <v>no</v>
      </c>
      <c r="J281" s="11">
        <f t="shared" si="17"/>
        <v>35.4</v>
      </c>
      <c r="K281" s="11">
        <f t="shared" si="18"/>
        <v>35.4</v>
      </c>
      <c r="L281" s="11"/>
    </row>
    <row r="282" spans="1:12" x14ac:dyDescent="0.25">
      <c r="A282">
        <v>20</v>
      </c>
      <c r="B282" t="s">
        <v>11</v>
      </c>
      <c r="C282" s="11">
        <v>35.31</v>
      </c>
      <c r="D282">
        <v>1</v>
      </c>
      <c r="E282" t="s">
        <v>13</v>
      </c>
      <c r="F282" t="s">
        <v>14</v>
      </c>
      <c r="G282" s="4">
        <v>27724.28875</v>
      </c>
      <c r="H282" t="str">
        <f t="shared" si="16"/>
        <v>over</v>
      </c>
      <c r="I282" t="str">
        <f t="shared" si="19"/>
        <v>no</v>
      </c>
      <c r="J282" s="11">
        <f t="shared" si="17"/>
        <v>35.31</v>
      </c>
      <c r="K282" s="11">
        <f t="shared" si="18"/>
        <v>35.31</v>
      </c>
      <c r="L282" s="11"/>
    </row>
    <row r="283" spans="1:12" x14ac:dyDescent="0.25">
      <c r="A283">
        <v>43</v>
      </c>
      <c r="B283" t="s">
        <v>11</v>
      </c>
      <c r="C283" s="11">
        <v>35.31</v>
      </c>
      <c r="D283">
        <v>2</v>
      </c>
      <c r="E283" t="s">
        <v>13</v>
      </c>
      <c r="F283" t="s">
        <v>14</v>
      </c>
      <c r="G283" s="4">
        <v>18806.145469999999</v>
      </c>
      <c r="H283" t="str">
        <f t="shared" si="16"/>
        <v>over</v>
      </c>
      <c r="I283" t="str">
        <f t="shared" si="19"/>
        <v>no</v>
      </c>
      <c r="J283" s="11">
        <f t="shared" si="17"/>
        <v>35.31</v>
      </c>
      <c r="K283" s="11">
        <f t="shared" si="18"/>
        <v>35.31</v>
      </c>
      <c r="L283" s="11"/>
    </row>
    <row r="284" spans="1:12" x14ac:dyDescent="0.25">
      <c r="A284">
        <v>39</v>
      </c>
      <c r="B284" t="s">
        <v>11</v>
      </c>
      <c r="C284" s="11">
        <v>35.299999999999997</v>
      </c>
      <c r="D284">
        <v>2</v>
      </c>
      <c r="E284" t="s">
        <v>9</v>
      </c>
      <c r="F284" t="s">
        <v>10</v>
      </c>
      <c r="G284" s="4">
        <v>40103.89</v>
      </c>
      <c r="H284" t="str">
        <f t="shared" si="16"/>
        <v>over</v>
      </c>
      <c r="I284" t="str">
        <f t="shared" si="19"/>
        <v>smoking</v>
      </c>
      <c r="J284" s="11">
        <f t="shared" si="17"/>
        <v>35.299999999999997</v>
      </c>
      <c r="K284" s="11">
        <f t="shared" si="18"/>
        <v>35.299999999999997</v>
      </c>
      <c r="L284" s="11"/>
    </row>
    <row r="285" spans="1:12" x14ac:dyDescent="0.25">
      <c r="A285">
        <v>45</v>
      </c>
      <c r="B285" t="s">
        <v>7</v>
      </c>
      <c r="C285" s="11">
        <v>35.299999999999997</v>
      </c>
      <c r="D285">
        <v>0</v>
      </c>
      <c r="E285" t="s">
        <v>13</v>
      </c>
      <c r="F285" t="s">
        <v>10</v>
      </c>
      <c r="G285" s="4">
        <v>7348.1419999999998</v>
      </c>
      <c r="H285" t="str">
        <f t="shared" si="16"/>
        <v>over</v>
      </c>
      <c r="I285" t="str">
        <f t="shared" si="19"/>
        <v>no</v>
      </c>
      <c r="J285" s="11">
        <f t="shared" si="17"/>
        <v>35.299999999999997</v>
      </c>
      <c r="K285" s="11">
        <f t="shared" si="18"/>
        <v>35.299999999999997</v>
      </c>
      <c r="L285" s="11"/>
    </row>
    <row r="286" spans="1:12" x14ac:dyDescent="0.25">
      <c r="A286">
        <v>22</v>
      </c>
      <c r="B286" t="s">
        <v>11</v>
      </c>
      <c r="C286" s="11">
        <v>35.244999999999997</v>
      </c>
      <c r="D286">
        <v>1</v>
      </c>
      <c r="E286" t="s">
        <v>9</v>
      </c>
      <c r="F286" t="s">
        <v>14</v>
      </c>
      <c r="G286" s="4">
        <v>37165.163800000002</v>
      </c>
      <c r="H286" t="str">
        <f t="shared" si="16"/>
        <v>over</v>
      </c>
      <c r="I286" t="str">
        <f t="shared" si="19"/>
        <v>smoking</v>
      </c>
      <c r="J286" s="11">
        <f t="shared" si="17"/>
        <v>35.244999999999997</v>
      </c>
      <c r="K286" s="11">
        <f t="shared" si="18"/>
        <v>35.244999999999997</v>
      </c>
      <c r="L286" s="11"/>
    </row>
    <row r="287" spans="1:12" x14ac:dyDescent="0.25">
      <c r="A287">
        <v>24</v>
      </c>
      <c r="B287" t="s">
        <v>11</v>
      </c>
      <c r="C287" s="11">
        <v>35.244999999999997</v>
      </c>
      <c r="D287">
        <v>0</v>
      </c>
      <c r="E287" t="s">
        <v>13</v>
      </c>
      <c r="F287" t="s">
        <v>14</v>
      </c>
      <c r="G287" s="4">
        <v>1986.9333999999999</v>
      </c>
      <c r="H287" t="str">
        <f t="shared" si="16"/>
        <v>over</v>
      </c>
      <c r="I287" t="str">
        <f t="shared" si="19"/>
        <v>no</v>
      </c>
      <c r="J287" s="11">
        <f t="shared" si="17"/>
        <v>35.244999999999997</v>
      </c>
      <c r="K287" s="11">
        <f t="shared" si="18"/>
        <v>35.244999999999997</v>
      </c>
      <c r="L287" s="11"/>
    </row>
    <row r="288" spans="1:12" x14ac:dyDescent="0.25">
      <c r="A288">
        <v>33</v>
      </c>
      <c r="B288" t="s">
        <v>11</v>
      </c>
      <c r="C288" s="11">
        <v>35.244999999999997</v>
      </c>
      <c r="D288">
        <v>0</v>
      </c>
      <c r="E288" t="s">
        <v>13</v>
      </c>
      <c r="F288" t="s">
        <v>21</v>
      </c>
      <c r="G288" s="4">
        <v>12404.8791</v>
      </c>
      <c r="H288" t="str">
        <f t="shared" si="16"/>
        <v>over</v>
      </c>
      <c r="I288" t="str">
        <f t="shared" si="19"/>
        <v>no</v>
      </c>
      <c r="J288" s="11">
        <f t="shared" si="17"/>
        <v>35.244999999999997</v>
      </c>
      <c r="K288" s="11">
        <f t="shared" si="18"/>
        <v>35.244999999999997</v>
      </c>
      <c r="L288" s="11"/>
    </row>
    <row r="289" spans="1:12" x14ac:dyDescent="0.25">
      <c r="A289">
        <v>55</v>
      </c>
      <c r="B289" t="s">
        <v>11</v>
      </c>
      <c r="C289" s="11">
        <v>35.244999999999997</v>
      </c>
      <c r="D289">
        <v>1</v>
      </c>
      <c r="E289" t="s">
        <v>13</v>
      </c>
      <c r="F289" t="s">
        <v>21</v>
      </c>
      <c r="G289" s="4">
        <v>11394.065549999999</v>
      </c>
      <c r="H289" t="str">
        <f t="shared" si="16"/>
        <v>over</v>
      </c>
      <c r="I289" t="str">
        <f t="shared" si="19"/>
        <v>no</v>
      </c>
      <c r="J289" s="11">
        <f t="shared" si="17"/>
        <v>35.244999999999997</v>
      </c>
      <c r="K289" s="11">
        <f t="shared" si="18"/>
        <v>35.244999999999997</v>
      </c>
      <c r="L289" s="11"/>
    </row>
    <row r="290" spans="1:12" x14ac:dyDescent="0.25">
      <c r="A290">
        <v>59</v>
      </c>
      <c r="B290" t="s">
        <v>7</v>
      </c>
      <c r="C290" s="11">
        <v>35.200000000000003</v>
      </c>
      <c r="D290">
        <v>0</v>
      </c>
      <c r="E290" t="s">
        <v>13</v>
      </c>
      <c r="F290" t="s">
        <v>14</v>
      </c>
      <c r="G290" s="4">
        <v>12244.531000000001</v>
      </c>
      <c r="H290" t="str">
        <f t="shared" si="16"/>
        <v>over</v>
      </c>
      <c r="I290" t="str">
        <f t="shared" si="19"/>
        <v>no</v>
      </c>
      <c r="J290" s="11">
        <f t="shared" si="17"/>
        <v>35.200000000000003</v>
      </c>
      <c r="K290" s="11">
        <f t="shared" si="18"/>
        <v>35.200000000000003</v>
      </c>
      <c r="L290" s="11"/>
    </row>
    <row r="291" spans="1:12" x14ac:dyDescent="0.25">
      <c r="A291">
        <v>18</v>
      </c>
      <c r="B291" t="s">
        <v>11</v>
      </c>
      <c r="C291" s="11">
        <v>35.200000000000003</v>
      </c>
      <c r="D291">
        <v>1</v>
      </c>
      <c r="E291" t="s">
        <v>13</v>
      </c>
      <c r="F291" t="s">
        <v>14</v>
      </c>
      <c r="G291" s="4">
        <v>1727.54</v>
      </c>
      <c r="H291" t="str">
        <f t="shared" si="16"/>
        <v>over</v>
      </c>
      <c r="I291" t="str">
        <f t="shared" si="19"/>
        <v>no</v>
      </c>
      <c r="J291" s="11">
        <f t="shared" si="17"/>
        <v>35.200000000000003</v>
      </c>
      <c r="K291" s="11">
        <f t="shared" si="18"/>
        <v>35.200000000000003</v>
      </c>
      <c r="L291" s="11"/>
    </row>
    <row r="292" spans="1:12" x14ac:dyDescent="0.25">
      <c r="A292">
        <v>23</v>
      </c>
      <c r="B292" t="s">
        <v>11</v>
      </c>
      <c r="C292" s="11">
        <v>35.200000000000003</v>
      </c>
      <c r="D292">
        <v>1</v>
      </c>
      <c r="E292" t="s">
        <v>13</v>
      </c>
      <c r="F292" t="s">
        <v>10</v>
      </c>
      <c r="G292" s="4">
        <v>2416.9549999999999</v>
      </c>
      <c r="H292" t="str">
        <f t="shared" si="16"/>
        <v>over</v>
      </c>
      <c r="I292" t="str">
        <f t="shared" si="19"/>
        <v>no</v>
      </c>
      <c r="J292" s="11">
        <f t="shared" si="17"/>
        <v>35.200000000000003</v>
      </c>
      <c r="K292" s="11">
        <f t="shared" si="18"/>
        <v>35.200000000000003</v>
      </c>
      <c r="L292" s="11"/>
    </row>
    <row r="293" spans="1:12" x14ac:dyDescent="0.25">
      <c r="A293">
        <v>63</v>
      </c>
      <c r="B293" t="s">
        <v>7</v>
      </c>
      <c r="C293" s="11">
        <v>35.200000000000003</v>
      </c>
      <c r="D293">
        <v>1</v>
      </c>
      <c r="E293" t="s">
        <v>13</v>
      </c>
      <c r="F293" t="s">
        <v>14</v>
      </c>
      <c r="G293" s="4">
        <v>14474.674999999999</v>
      </c>
      <c r="H293" t="str">
        <f t="shared" si="16"/>
        <v>over</v>
      </c>
      <c r="I293" t="str">
        <f t="shared" si="19"/>
        <v>no</v>
      </c>
      <c r="J293" s="11">
        <f t="shared" si="17"/>
        <v>35.200000000000003</v>
      </c>
      <c r="K293" s="11">
        <f t="shared" si="18"/>
        <v>35.200000000000003</v>
      </c>
      <c r="L293" s="11"/>
    </row>
    <row r="294" spans="1:12" x14ac:dyDescent="0.25">
      <c r="A294">
        <v>55</v>
      </c>
      <c r="B294" t="s">
        <v>7</v>
      </c>
      <c r="C294" s="11">
        <v>35.200000000000003</v>
      </c>
      <c r="D294">
        <v>0</v>
      </c>
      <c r="E294" t="s">
        <v>9</v>
      </c>
      <c r="F294" t="s">
        <v>14</v>
      </c>
      <c r="G294" s="4">
        <v>44423.803</v>
      </c>
      <c r="H294" t="str">
        <f t="shared" si="16"/>
        <v>over</v>
      </c>
      <c r="I294" t="str">
        <f t="shared" si="19"/>
        <v>smoking</v>
      </c>
      <c r="J294" s="11">
        <f t="shared" si="17"/>
        <v>35.200000000000003</v>
      </c>
      <c r="K294" s="11">
        <f t="shared" si="18"/>
        <v>35.200000000000003</v>
      </c>
      <c r="L294" s="11"/>
    </row>
    <row r="295" spans="1:12" x14ac:dyDescent="0.25">
      <c r="A295">
        <v>32</v>
      </c>
      <c r="B295" t="s">
        <v>11</v>
      </c>
      <c r="C295" s="11">
        <v>35.200000000000003</v>
      </c>
      <c r="D295">
        <v>2</v>
      </c>
      <c r="E295" t="s">
        <v>13</v>
      </c>
      <c r="F295" t="s">
        <v>10</v>
      </c>
      <c r="G295" s="4">
        <v>4670.6400000000003</v>
      </c>
      <c r="H295" t="str">
        <f t="shared" si="16"/>
        <v>over</v>
      </c>
      <c r="I295" t="str">
        <f t="shared" si="19"/>
        <v>no</v>
      </c>
      <c r="J295" s="11">
        <f t="shared" si="17"/>
        <v>35.200000000000003</v>
      </c>
      <c r="K295" s="11">
        <f t="shared" si="18"/>
        <v>35.200000000000003</v>
      </c>
      <c r="L295" s="11"/>
    </row>
    <row r="296" spans="1:12" x14ac:dyDescent="0.25">
      <c r="A296">
        <v>19</v>
      </c>
      <c r="B296" t="s">
        <v>7</v>
      </c>
      <c r="C296" s="11">
        <v>35.15</v>
      </c>
      <c r="D296">
        <v>0</v>
      </c>
      <c r="E296" t="s">
        <v>13</v>
      </c>
      <c r="F296" t="s">
        <v>15</v>
      </c>
      <c r="G296" s="4">
        <v>2134.9014999999999</v>
      </c>
      <c r="H296" t="str">
        <f t="shared" si="16"/>
        <v>over</v>
      </c>
      <c r="I296" t="str">
        <f t="shared" si="19"/>
        <v>no</v>
      </c>
      <c r="J296" s="11">
        <f t="shared" si="17"/>
        <v>35.15</v>
      </c>
      <c r="K296" s="11">
        <f t="shared" si="18"/>
        <v>35.15</v>
      </c>
      <c r="L296" s="11"/>
    </row>
    <row r="297" spans="1:12" x14ac:dyDescent="0.25">
      <c r="A297">
        <v>60</v>
      </c>
      <c r="B297" t="s">
        <v>7</v>
      </c>
      <c r="C297" s="11">
        <v>35.1</v>
      </c>
      <c r="D297">
        <v>0</v>
      </c>
      <c r="E297" t="s">
        <v>13</v>
      </c>
      <c r="F297" t="s">
        <v>10</v>
      </c>
      <c r="G297" s="4">
        <v>12644.589</v>
      </c>
      <c r="H297" t="str">
        <f t="shared" si="16"/>
        <v>over</v>
      </c>
      <c r="I297" t="str">
        <f t="shared" si="19"/>
        <v>no</v>
      </c>
      <c r="J297" s="11">
        <f t="shared" si="17"/>
        <v>35.1</v>
      </c>
      <c r="K297" s="11">
        <f t="shared" si="18"/>
        <v>35.1</v>
      </c>
      <c r="L297" s="11"/>
    </row>
    <row r="298" spans="1:12" x14ac:dyDescent="0.25">
      <c r="A298">
        <v>23</v>
      </c>
      <c r="B298" t="s">
        <v>7</v>
      </c>
      <c r="C298" s="11">
        <v>34.96</v>
      </c>
      <c r="D298">
        <v>3</v>
      </c>
      <c r="E298" t="s">
        <v>13</v>
      </c>
      <c r="F298" t="s">
        <v>15</v>
      </c>
      <c r="G298" s="4">
        <v>4466.6214</v>
      </c>
      <c r="H298" t="str">
        <f t="shared" si="16"/>
        <v>over</v>
      </c>
      <c r="I298" t="str">
        <f t="shared" si="19"/>
        <v>no</v>
      </c>
      <c r="J298" s="11">
        <f t="shared" si="17"/>
        <v>34.96</v>
      </c>
      <c r="K298" s="11">
        <f t="shared" si="18"/>
        <v>34.96</v>
      </c>
      <c r="L298" s="11"/>
    </row>
    <row r="299" spans="1:12" x14ac:dyDescent="0.25">
      <c r="A299">
        <v>43</v>
      </c>
      <c r="B299" t="s">
        <v>11</v>
      </c>
      <c r="C299" s="11">
        <v>34.96</v>
      </c>
      <c r="D299">
        <v>1</v>
      </c>
      <c r="E299" t="s">
        <v>9</v>
      </c>
      <c r="F299" t="s">
        <v>21</v>
      </c>
      <c r="G299" s="4">
        <v>41034.221400000002</v>
      </c>
      <c r="H299" t="str">
        <f t="shared" si="16"/>
        <v>over</v>
      </c>
      <c r="I299" t="str">
        <f t="shared" si="19"/>
        <v>smoking</v>
      </c>
      <c r="J299" s="11">
        <f t="shared" si="17"/>
        <v>34.96</v>
      </c>
      <c r="K299" s="11">
        <f t="shared" si="18"/>
        <v>34.96</v>
      </c>
      <c r="L299" s="11"/>
    </row>
    <row r="300" spans="1:12" x14ac:dyDescent="0.25">
      <c r="A300">
        <v>51</v>
      </c>
      <c r="B300" t="s">
        <v>7</v>
      </c>
      <c r="C300" s="11">
        <v>34.96</v>
      </c>
      <c r="D300">
        <v>2</v>
      </c>
      <c r="E300" t="s">
        <v>9</v>
      </c>
      <c r="F300" t="s">
        <v>21</v>
      </c>
      <c r="G300" s="4">
        <v>44641.197399999997</v>
      </c>
      <c r="H300" t="str">
        <f t="shared" si="16"/>
        <v>over</v>
      </c>
      <c r="I300" t="str">
        <f t="shared" si="19"/>
        <v>smoking</v>
      </c>
      <c r="J300" s="11">
        <f t="shared" si="17"/>
        <v>34.96</v>
      </c>
      <c r="K300" s="11">
        <f t="shared" si="18"/>
        <v>34.96</v>
      </c>
      <c r="L300" s="11"/>
    </row>
    <row r="301" spans="1:12" x14ac:dyDescent="0.25">
      <c r="A301">
        <v>19</v>
      </c>
      <c r="B301" t="s">
        <v>11</v>
      </c>
      <c r="C301" s="11">
        <v>34.9</v>
      </c>
      <c r="D301">
        <v>0</v>
      </c>
      <c r="E301" t="s">
        <v>9</v>
      </c>
      <c r="F301" t="s">
        <v>10</v>
      </c>
      <c r="G301" s="4">
        <v>34828.654000000002</v>
      </c>
      <c r="H301" t="str">
        <f t="shared" si="16"/>
        <v>over</v>
      </c>
      <c r="I301" t="str">
        <f t="shared" si="19"/>
        <v>smoking</v>
      </c>
      <c r="J301" s="11">
        <f t="shared" si="17"/>
        <v>34.9</v>
      </c>
      <c r="K301" s="11">
        <f t="shared" si="18"/>
        <v>34.9</v>
      </c>
      <c r="L301" s="11"/>
    </row>
    <row r="302" spans="1:12" x14ac:dyDescent="0.25">
      <c r="A302">
        <v>21</v>
      </c>
      <c r="B302" t="s">
        <v>7</v>
      </c>
      <c r="C302" s="11">
        <v>34.869999999999997</v>
      </c>
      <c r="D302">
        <v>0</v>
      </c>
      <c r="E302" t="s">
        <v>13</v>
      </c>
      <c r="F302" t="s">
        <v>14</v>
      </c>
      <c r="G302" s="4">
        <v>2020.5523000000001</v>
      </c>
      <c r="H302" t="str">
        <f t="shared" si="16"/>
        <v>over</v>
      </c>
      <c r="I302" t="str">
        <f t="shared" si="19"/>
        <v>no</v>
      </c>
      <c r="J302" s="11">
        <f t="shared" si="17"/>
        <v>34.869999999999997</v>
      </c>
      <c r="K302" s="11">
        <f t="shared" si="18"/>
        <v>34.869999999999997</v>
      </c>
      <c r="L302" s="11"/>
    </row>
    <row r="303" spans="1:12" x14ac:dyDescent="0.25">
      <c r="A303">
        <v>41</v>
      </c>
      <c r="B303" t="s">
        <v>11</v>
      </c>
      <c r="C303" s="11">
        <v>34.865000000000002</v>
      </c>
      <c r="D303">
        <v>2</v>
      </c>
      <c r="E303" t="s">
        <v>13</v>
      </c>
      <c r="F303" t="s">
        <v>15</v>
      </c>
      <c r="G303" s="4">
        <v>7265.7025000000003</v>
      </c>
      <c r="H303" t="str">
        <f t="shared" si="16"/>
        <v>over</v>
      </c>
      <c r="I303" t="str">
        <f t="shared" si="19"/>
        <v>no</v>
      </c>
      <c r="J303" s="11">
        <f t="shared" si="17"/>
        <v>34.865000000000002</v>
      </c>
      <c r="K303" s="11">
        <f t="shared" si="18"/>
        <v>34.865000000000002</v>
      </c>
      <c r="L303" s="11"/>
    </row>
    <row r="304" spans="1:12" x14ac:dyDescent="0.25">
      <c r="A304">
        <v>23</v>
      </c>
      <c r="B304" t="s">
        <v>7</v>
      </c>
      <c r="C304" s="11">
        <v>34.865000000000002</v>
      </c>
      <c r="D304">
        <v>0</v>
      </c>
      <c r="E304" t="s">
        <v>13</v>
      </c>
      <c r="F304" t="s">
        <v>21</v>
      </c>
      <c r="G304" s="4">
        <v>2899.4893499999998</v>
      </c>
      <c r="H304" t="str">
        <f t="shared" si="16"/>
        <v>over</v>
      </c>
      <c r="I304" t="str">
        <f t="shared" si="19"/>
        <v>no</v>
      </c>
      <c r="J304" s="11">
        <f t="shared" si="17"/>
        <v>34.865000000000002</v>
      </c>
      <c r="K304" s="11">
        <f t="shared" si="18"/>
        <v>34.865000000000002</v>
      </c>
      <c r="L304" s="11"/>
    </row>
    <row r="305" spans="1:13" x14ac:dyDescent="0.25">
      <c r="A305">
        <v>38</v>
      </c>
      <c r="B305" t="s">
        <v>7</v>
      </c>
      <c r="C305" s="11">
        <v>34.799999999999997</v>
      </c>
      <c r="D305">
        <v>2</v>
      </c>
      <c r="E305" t="s">
        <v>13</v>
      </c>
      <c r="F305" t="s">
        <v>10</v>
      </c>
      <c r="G305" s="4">
        <v>6571.5439999999999</v>
      </c>
      <c r="H305" t="str">
        <f t="shared" si="16"/>
        <v>over</v>
      </c>
      <c r="I305" t="str">
        <f t="shared" si="19"/>
        <v>no</v>
      </c>
      <c r="J305" s="11">
        <f t="shared" si="17"/>
        <v>34.799999999999997</v>
      </c>
      <c r="K305" s="11">
        <f t="shared" si="18"/>
        <v>34.799999999999997</v>
      </c>
      <c r="L305" s="11"/>
    </row>
    <row r="306" spans="1:13" x14ac:dyDescent="0.25">
      <c r="A306">
        <v>27</v>
      </c>
      <c r="B306" t="s">
        <v>7</v>
      </c>
      <c r="C306" s="11">
        <v>34.799999999999997</v>
      </c>
      <c r="D306">
        <v>1</v>
      </c>
      <c r="E306" t="s">
        <v>13</v>
      </c>
      <c r="F306" t="s">
        <v>10</v>
      </c>
      <c r="G306" s="4">
        <v>3577.9989999999998</v>
      </c>
      <c r="H306" t="str">
        <f t="shared" si="16"/>
        <v>over</v>
      </c>
      <c r="I306" t="str">
        <f t="shared" si="19"/>
        <v>no</v>
      </c>
      <c r="J306" s="11">
        <f t="shared" si="17"/>
        <v>34.799999999999997</v>
      </c>
      <c r="K306" s="11">
        <f t="shared" si="18"/>
        <v>34.799999999999997</v>
      </c>
      <c r="L306" s="11"/>
    </row>
    <row r="307" spans="1:13" x14ac:dyDescent="0.25">
      <c r="A307">
        <v>22</v>
      </c>
      <c r="B307" t="s">
        <v>11</v>
      </c>
      <c r="C307" s="11">
        <v>34.799999999999997</v>
      </c>
      <c r="D307">
        <v>3</v>
      </c>
      <c r="E307" t="s">
        <v>13</v>
      </c>
      <c r="F307" t="s">
        <v>10</v>
      </c>
      <c r="G307" s="4">
        <v>3443.0639999999999</v>
      </c>
      <c r="H307" t="str">
        <f t="shared" si="16"/>
        <v>over</v>
      </c>
      <c r="I307" t="str">
        <f t="shared" si="19"/>
        <v>no</v>
      </c>
      <c r="J307" s="11">
        <f t="shared" si="17"/>
        <v>34.799999999999997</v>
      </c>
      <c r="K307" s="11">
        <f t="shared" si="18"/>
        <v>34.799999999999997</v>
      </c>
      <c r="L307" s="11"/>
    </row>
    <row r="308" spans="1:13" x14ac:dyDescent="0.25">
      <c r="A308">
        <v>59</v>
      </c>
      <c r="B308" t="s">
        <v>7</v>
      </c>
      <c r="C308" s="11">
        <v>34.799999999999997</v>
      </c>
      <c r="D308">
        <v>2</v>
      </c>
      <c r="E308" t="s">
        <v>13</v>
      </c>
      <c r="F308" t="s">
        <v>10</v>
      </c>
      <c r="G308" s="4">
        <v>36910.608030000003</v>
      </c>
      <c r="H308" t="str">
        <f t="shared" si="16"/>
        <v>over</v>
      </c>
      <c r="I308" t="str">
        <f t="shared" si="19"/>
        <v>no</v>
      </c>
      <c r="J308" s="11">
        <f t="shared" si="17"/>
        <v>34.799999999999997</v>
      </c>
      <c r="K308" s="11">
        <f t="shared" si="18"/>
        <v>34.799999999999997</v>
      </c>
      <c r="L308" s="11"/>
    </row>
    <row r="309" spans="1:13" x14ac:dyDescent="0.25">
      <c r="A309">
        <v>49</v>
      </c>
      <c r="B309" t="s">
        <v>7</v>
      </c>
      <c r="C309" s="11">
        <v>34.770000000000003</v>
      </c>
      <c r="D309">
        <v>1</v>
      </c>
      <c r="E309" t="s">
        <v>13</v>
      </c>
      <c r="F309" t="s">
        <v>15</v>
      </c>
      <c r="G309" s="4">
        <v>9583.8932999999997</v>
      </c>
      <c r="H309" t="str">
        <f t="shared" si="16"/>
        <v>over</v>
      </c>
      <c r="I309" t="str">
        <f t="shared" si="19"/>
        <v>no</v>
      </c>
      <c r="J309" s="11">
        <f t="shared" si="17"/>
        <v>34.770000000000003</v>
      </c>
      <c r="K309" s="11">
        <f t="shared" si="18"/>
        <v>34.770000000000003</v>
      </c>
      <c r="L309" s="11"/>
    </row>
    <row r="310" spans="1:13" x14ac:dyDescent="0.25">
      <c r="A310">
        <v>19</v>
      </c>
      <c r="B310" t="s">
        <v>7</v>
      </c>
      <c r="C310" s="11">
        <v>34.700000000000003</v>
      </c>
      <c r="D310">
        <v>2</v>
      </c>
      <c r="E310" t="s">
        <v>9</v>
      </c>
      <c r="F310" t="s">
        <v>10</v>
      </c>
      <c r="G310" s="4">
        <v>36397.576000000001</v>
      </c>
      <c r="H310" t="str">
        <f t="shared" si="16"/>
        <v>over</v>
      </c>
      <c r="I310" t="str">
        <f t="shared" si="19"/>
        <v>smoking</v>
      </c>
      <c r="J310" s="11">
        <f t="shared" si="17"/>
        <v>34.700000000000003</v>
      </c>
      <c r="K310" s="11">
        <f t="shared" si="18"/>
        <v>34.700000000000003</v>
      </c>
      <c r="L310" s="11"/>
    </row>
    <row r="311" spans="1:13" x14ac:dyDescent="0.25">
      <c r="A311">
        <v>58</v>
      </c>
      <c r="B311" t="s">
        <v>11</v>
      </c>
      <c r="C311" s="11">
        <v>34.674999999999997</v>
      </c>
      <c r="D311">
        <v>2</v>
      </c>
      <c r="E311" t="s">
        <v>9</v>
      </c>
      <c r="F311" t="s">
        <v>15</v>
      </c>
      <c r="G311" s="4">
        <v>47496.494449999998</v>
      </c>
      <c r="H311" t="str">
        <f t="shared" si="16"/>
        <v>over</v>
      </c>
      <c r="I311" t="str">
        <f t="shared" si="19"/>
        <v>smoking</v>
      </c>
      <c r="J311" s="11">
        <f t="shared" si="17"/>
        <v>34.674999999999997</v>
      </c>
      <c r="K311" s="11">
        <f t="shared" si="18"/>
        <v>34.674999999999997</v>
      </c>
      <c r="L311" s="11"/>
      <c r="M311">
        <f>K311*1000</f>
        <v>34675</v>
      </c>
    </row>
    <row r="312" spans="1:13" x14ac:dyDescent="0.25">
      <c r="A312">
        <v>42</v>
      </c>
      <c r="B312" t="s">
        <v>7</v>
      </c>
      <c r="C312" s="11">
        <v>34.674999999999997</v>
      </c>
      <c r="D312">
        <v>1</v>
      </c>
      <c r="E312" t="s">
        <v>13</v>
      </c>
      <c r="F312" t="s">
        <v>15</v>
      </c>
      <c r="G312" s="4">
        <v>7443.6430499999997</v>
      </c>
      <c r="H312" t="str">
        <f t="shared" si="16"/>
        <v>over</v>
      </c>
      <c r="I312" t="str">
        <f t="shared" si="19"/>
        <v>no</v>
      </c>
      <c r="J312" s="11">
        <f t="shared" si="17"/>
        <v>34.674999999999997</v>
      </c>
      <c r="K312" s="11">
        <f t="shared" si="18"/>
        <v>34.674999999999997</v>
      </c>
      <c r="L312" s="11"/>
      <c r="M312">
        <f>K312*1000</f>
        <v>34675</v>
      </c>
    </row>
    <row r="313" spans="1:13" x14ac:dyDescent="0.25">
      <c r="A313">
        <v>34</v>
      </c>
      <c r="B313" t="s">
        <v>11</v>
      </c>
      <c r="C313" s="11">
        <v>34.674999999999997</v>
      </c>
      <c r="D313">
        <v>0</v>
      </c>
      <c r="E313" t="s">
        <v>13</v>
      </c>
      <c r="F313" t="s">
        <v>21</v>
      </c>
      <c r="G313" s="4">
        <v>4518.8262500000001</v>
      </c>
      <c r="H313" t="str">
        <f t="shared" si="16"/>
        <v>over</v>
      </c>
      <c r="I313" t="str">
        <f t="shared" si="19"/>
        <v>no</v>
      </c>
      <c r="J313" s="11">
        <f t="shared" si="17"/>
        <v>34.674999999999997</v>
      </c>
      <c r="K313" s="11">
        <f t="shared" si="18"/>
        <v>34.674999999999997</v>
      </c>
      <c r="L313" s="11"/>
    </row>
    <row r="314" spans="1:13" x14ac:dyDescent="0.25">
      <c r="A314">
        <v>21</v>
      </c>
      <c r="B314" t="s">
        <v>7</v>
      </c>
      <c r="C314" s="11">
        <v>34.6</v>
      </c>
      <c r="D314">
        <v>0</v>
      </c>
      <c r="E314" t="s">
        <v>13</v>
      </c>
      <c r="F314" t="s">
        <v>10</v>
      </c>
      <c r="G314" s="4">
        <v>2020.1769999999999</v>
      </c>
      <c r="H314" t="str">
        <f t="shared" si="16"/>
        <v>over</v>
      </c>
      <c r="I314" t="str">
        <f t="shared" si="19"/>
        <v>no</v>
      </c>
      <c r="J314" s="11">
        <f t="shared" si="17"/>
        <v>34.6</v>
      </c>
      <c r="K314" s="11">
        <f t="shared" si="18"/>
        <v>34.6</v>
      </c>
      <c r="L314" s="11"/>
    </row>
    <row r="315" spans="1:13" x14ac:dyDescent="0.25">
      <c r="A315">
        <v>46</v>
      </c>
      <c r="B315" t="s">
        <v>7</v>
      </c>
      <c r="C315" s="11">
        <v>34.6</v>
      </c>
      <c r="D315">
        <v>1</v>
      </c>
      <c r="E315" t="s">
        <v>9</v>
      </c>
      <c r="F315" t="s">
        <v>10</v>
      </c>
      <c r="G315" s="4">
        <v>41661.601999999999</v>
      </c>
      <c r="H315" t="str">
        <f t="shared" si="16"/>
        <v>over</v>
      </c>
      <c r="I315" t="str">
        <f t="shared" si="19"/>
        <v>smoking</v>
      </c>
      <c r="J315" s="11">
        <f t="shared" si="17"/>
        <v>34.6</v>
      </c>
      <c r="K315" s="11">
        <f t="shared" si="18"/>
        <v>34.6</v>
      </c>
      <c r="L315" s="11"/>
    </row>
    <row r="316" spans="1:13" x14ac:dyDescent="0.25">
      <c r="A316">
        <v>22</v>
      </c>
      <c r="B316" t="s">
        <v>7</v>
      </c>
      <c r="C316" s="11">
        <v>34.58</v>
      </c>
      <c r="D316">
        <v>2</v>
      </c>
      <c r="E316" t="s">
        <v>13</v>
      </c>
      <c r="F316" t="s">
        <v>21</v>
      </c>
      <c r="G316" s="4">
        <v>3925.7582000000002</v>
      </c>
      <c r="H316" t="str">
        <f t="shared" si="16"/>
        <v>over</v>
      </c>
      <c r="I316" t="str">
        <f t="shared" si="19"/>
        <v>no</v>
      </c>
      <c r="J316" s="11">
        <f t="shared" si="17"/>
        <v>34.58</v>
      </c>
      <c r="K316" s="11">
        <f t="shared" si="18"/>
        <v>34.58</v>
      </c>
      <c r="L316" s="11"/>
    </row>
    <row r="317" spans="1:13" x14ac:dyDescent="0.25">
      <c r="A317">
        <v>43</v>
      </c>
      <c r="B317" t="s">
        <v>7</v>
      </c>
      <c r="C317" s="11">
        <v>34.58</v>
      </c>
      <c r="D317">
        <v>1</v>
      </c>
      <c r="E317" t="s">
        <v>13</v>
      </c>
      <c r="F317" t="s">
        <v>15</v>
      </c>
      <c r="G317" s="4">
        <v>7727.2532000000001</v>
      </c>
      <c r="H317" t="str">
        <f t="shared" si="16"/>
        <v>over</v>
      </c>
      <c r="I317" t="str">
        <f t="shared" si="19"/>
        <v>no</v>
      </c>
      <c r="J317" s="11">
        <f t="shared" si="17"/>
        <v>34.58</v>
      </c>
      <c r="K317" s="11">
        <f t="shared" si="18"/>
        <v>34.58</v>
      </c>
      <c r="L317" s="11"/>
    </row>
    <row r="318" spans="1:13" x14ac:dyDescent="0.25">
      <c r="A318">
        <v>64</v>
      </c>
      <c r="B318" t="s">
        <v>11</v>
      </c>
      <c r="C318" s="11">
        <v>34.5</v>
      </c>
      <c r="D318">
        <v>0</v>
      </c>
      <c r="E318" t="s">
        <v>13</v>
      </c>
      <c r="F318" t="s">
        <v>10</v>
      </c>
      <c r="G318" s="4">
        <v>13822.803</v>
      </c>
      <c r="H318" t="str">
        <f t="shared" si="16"/>
        <v>over</v>
      </c>
      <c r="I318" t="str">
        <f t="shared" si="19"/>
        <v>no</v>
      </c>
      <c r="J318" s="11">
        <f t="shared" si="17"/>
        <v>34.5</v>
      </c>
      <c r="K318" s="11">
        <f t="shared" si="18"/>
        <v>34.5</v>
      </c>
      <c r="L318" s="11"/>
    </row>
    <row r="319" spans="1:13" x14ac:dyDescent="0.25">
      <c r="A319">
        <v>52</v>
      </c>
      <c r="B319" t="s">
        <v>11</v>
      </c>
      <c r="C319" s="11">
        <v>34.484999999999999</v>
      </c>
      <c r="D319">
        <v>3</v>
      </c>
      <c r="E319" t="s">
        <v>13</v>
      </c>
      <c r="F319" t="s">
        <v>14</v>
      </c>
      <c r="G319" s="4">
        <v>25992.821039999999</v>
      </c>
      <c r="H319" t="str">
        <f t="shared" si="16"/>
        <v>over</v>
      </c>
      <c r="I319" t="str">
        <f t="shared" si="19"/>
        <v>no</v>
      </c>
      <c r="J319" s="11">
        <f t="shared" si="17"/>
        <v>34.484999999999999</v>
      </c>
      <c r="K319" s="11">
        <f t="shared" si="18"/>
        <v>34.484999999999999</v>
      </c>
      <c r="L319" s="11"/>
    </row>
    <row r="320" spans="1:13" x14ac:dyDescent="0.25">
      <c r="A320">
        <v>36</v>
      </c>
      <c r="B320" t="s">
        <v>11</v>
      </c>
      <c r="C320" s="11">
        <v>34.484999999999999</v>
      </c>
      <c r="D320">
        <v>3</v>
      </c>
      <c r="E320" t="s">
        <v>13</v>
      </c>
      <c r="F320" t="s">
        <v>21</v>
      </c>
      <c r="G320" s="4">
        <v>6746.7425000000003</v>
      </c>
      <c r="H320" t="str">
        <f t="shared" si="16"/>
        <v>over</v>
      </c>
      <c r="I320" t="str">
        <f t="shared" si="19"/>
        <v>no</v>
      </c>
      <c r="J320" s="11">
        <f t="shared" si="17"/>
        <v>34.484999999999999</v>
      </c>
      <c r="K320" s="11">
        <f t="shared" si="18"/>
        <v>34.484999999999999</v>
      </c>
      <c r="L320" s="11"/>
    </row>
    <row r="321" spans="1:12" x14ac:dyDescent="0.25">
      <c r="A321">
        <v>52</v>
      </c>
      <c r="B321" t="s">
        <v>11</v>
      </c>
      <c r="C321" s="11">
        <v>34.484999999999999</v>
      </c>
      <c r="D321">
        <v>3</v>
      </c>
      <c r="E321" t="s">
        <v>9</v>
      </c>
      <c r="F321" t="s">
        <v>15</v>
      </c>
      <c r="G321" s="4">
        <v>60021.398970000002</v>
      </c>
      <c r="H321" t="str">
        <f t="shared" si="16"/>
        <v>over</v>
      </c>
      <c r="I321" t="str">
        <f t="shared" si="19"/>
        <v>smoking</v>
      </c>
      <c r="J321" s="11">
        <f t="shared" si="17"/>
        <v>34.484999999999999</v>
      </c>
      <c r="K321" s="11">
        <f t="shared" si="18"/>
        <v>34.484999999999999</v>
      </c>
      <c r="L321" s="11"/>
    </row>
    <row r="322" spans="1:12" x14ac:dyDescent="0.25">
      <c r="A322">
        <v>25</v>
      </c>
      <c r="B322" t="s">
        <v>7</v>
      </c>
      <c r="C322" s="11">
        <v>34.484999999999999</v>
      </c>
      <c r="D322">
        <v>0</v>
      </c>
      <c r="E322" t="s">
        <v>13</v>
      </c>
      <c r="F322" t="s">
        <v>15</v>
      </c>
      <c r="G322" s="4">
        <v>3021.80915</v>
      </c>
      <c r="H322" t="str">
        <f t="shared" ref="H322:H385" si="20">IF(C322&lt;18.5,"below",IF(AND(C322&gt;=18.5,C322&lt;25),"normal",IF(C322&gt;=25,"over")))</f>
        <v>over</v>
      </c>
      <c r="I322" t="str">
        <f t="shared" si="19"/>
        <v>no</v>
      </c>
      <c r="J322" s="11">
        <f t="shared" ref="J322:J385" si="21">VALUE(C322)</f>
        <v>34.484999999999999</v>
      </c>
      <c r="K322" s="11">
        <f t="shared" ref="K322:K385" si="22">IF(J322&gt;=100,J322/1000,J322)</f>
        <v>34.484999999999999</v>
      </c>
      <c r="L322" s="11"/>
    </row>
    <row r="323" spans="1:12" x14ac:dyDescent="0.25">
      <c r="A323">
        <v>36</v>
      </c>
      <c r="B323" t="s">
        <v>11</v>
      </c>
      <c r="C323" s="11">
        <v>34.43</v>
      </c>
      <c r="D323">
        <v>2</v>
      </c>
      <c r="E323" t="s">
        <v>13</v>
      </c>
      <c r="F323" t="s">
        <v>14</v>
      </c>
      <c r="G323" s="4">
        <v>5584.3056999999999</v>
      </c>
      <c r="H323" t="str">
        <f t="shared" si="20"/>
        <v>over</v>
      </c>
      <c r="I323" t="str">
        <f t="shared" ref="I323:I386" si="23">IF(E323="no","no","smoking")</f>
        <v>no</v>
      </c>
      <c r="J323" s="11">
        <f t="shared" si="21"/>
        <v>34.43</v>
      </c>
      <c r="K323" s="11">
        <f t="shared" si="22"/>
        <v>34.43</v>
      </c>
      <c r="L323" s="11"/>
    </row>
    <row r="324" spans="1:12" x14ac:dyDescent="0.25">
      <c r="A324">
        <v>56</v>
      </c>
      <c r="B324" t="s">
        <v>11</v>
      </c>
      <c r="C324" s="11">
        <v>34.43</v>
      </c>
      <c r="D324">
        <v>0</v>
      </c>
      <c r="E324" t="s">
        <v>13</v>
      </c>
      <c r="F324" t="s">
        <v>14</v>
      </c>
      <c r="G324" s="4">
        <v>10594.225700000001</v>
      </c>
      <c r="H324" t="str">
        <f t="shared" si="20"/>
        <v>over</v>
      </c>
      <c r="I324" t="str">
        <f t="shared" si="23"/>
        <v>no</v>
      </c>
      <c r="J324" s="11">
        <f t="shared" si="21"/>
        <v>34.43</v>
      </c>
      <c r="K324" s="11">
        <f t="shared" si="22"/>
        <v>34.43</v>
      </c>
      <c r="L324" s="11"/>
    </row>
    <row r="325" spans="1:12" x14ac:dyDescent="0.25">
      <c r="A325">
        <v>19</v>
      </c>
      <c r="B325" t="s">
        <v>11</v>
      </c>
      <c r="C325" s="11">
        <v>34.4</v>
      </c>
      <c r="D325">
        <v>0</v>
      </c>
      <c r="E325" t="s">
        <v>13</v>
      </c>
      <c r="F325" t="s">
        <v>10</v>
      </c>
      <c r="G325" s="4">
        <v>1261.8589999999999</v>
      </c>
      <c r="H325" t="str">
        <f t="shared" si="20"/>
        <v>over</v>
      </c>
      <c r="I325" t="str">
        <f t="shared" si="23"/>
        <v>no</v>
      </c>
      <c r="J325" s="11">
        <f t="shared" si="21"/>
        <v>34.4</v>
      </c>
      <c r="K325" s="11">
        <f t="shared" si="22"/>
        <v>34.4</v>
      </c>
      <c r="L325" s="11"/>
    </row>
    <row r="326" spans="1:12" x14ac:dyDescent="0.25">
      <c r="A326">
        <v>43</v>
      </c>
      <c r="B326" t="s">
        <v>7</v>
      </c>
      <c r="C326" s="11">
        <v>34.4</v>
      </c>
      <c r="D326">
        <v>3</v>
      </c>
      <c r="E326" t="s">
        <v>13</v>
      </c>
      <c r="F326" t="s">
        <v>10</v>
      </c>
      <c r="G326" s="4">
        <v>8522.0030000000006</v>
      </c>
      <c r="H326" t="str">
        <f t="shared" si="20"/>
        <v>over</v>
      </c>
      <c r="I326" t="str">
        <f t="shared" si="23"/>
        <v>no</v>
      </c>
      <c r="J326" s="11">
        <f t="shared" si="21"/>
        <v>34.4</v>
      </c>
      <c r="K326" s="11">
        <f t="shared" si="22"/>
        <v>34.4</v>
      </c>
      <c r="L326" s="11"/>
    </row>
    <row r="327" spans="1:12" x14ac:dyDescent="0.25">
      <c r="A327">
        <v>29</v>
      </c>
      <c r="B327" t="s">
        <v>11</v>
      </c>
      <c r="C327" s="11">
        <v>34.4</v>
      </c>
      <c r="D327">
        <v>0</v>
      </c>
      <c r="E327" t="s">
        <v>9</v>
      </c>
      <c r="F327" t="s">
        <v>10</v>
      </c>
      <c r="G327" s="4">
        <v>36197.699000000001</v>
      </c>
      <c r="H327" t="str">
        <f t="shared" si="20"/>
        <v>over</v>
      </c>
      <c r="I327" t="str">
        <f t="shared" si="23"/>
        <v>smoking</v>
      </c>
      <c r="J327" s="11">
        <f t="shared" si="21"/>
        <v>34.4</v>
      </c>
      <c r="K327" s="11">
        <f t="shared" si="22"/>
        <v>34.4</v>
      </c>
      <c r="L327" s="11"/>
    </row>
    <row r="328" spans="1:12" x14ac:dyDescent="0.25">
      <c r="A328">
        <v>58</v>
      </c>
      <c r="B328" t="s">
        <v>11</v>
      </c>
      <c r="C328" s="11">
        <v>34.39</v>
      </c>
      <c r="D328">
        <v>0</v>
      </c>
      <c r="E328" t="s">
        <v>13</v>
      </c>
      <c r="F328" t="s">
        <v>15</v>
      </c>
      <c r="G328" s="4">
        <v>11743.9341</v>
      </c>
      <c r="H328" t="str">
        <f t="shared" si="20"/>
        <v>over</v>
      </c>
      <c r="I328" t="str">
        <f t="shared" si="23"/>
        <v>no</v>
      </c>
      <c r="J328" s="11">
        <f t="shared" si="21"/>
        <v>34.39</v>
      </c>
      <c r="K328" s="11">
        <f t="shared" si="22"/>
        <v>34.39</v>
      </c>
      <c r="L328" s="11"/>
    </row>
    <row r="329" spans="1:12" x14ac:dyDescent="0.25">
      <c r="A329">
        <v>35</v>
      </c>
      <c r="B329" t="s">
        <v>11</v>
      </c>
      <c r="C329" s="11">
        <v>34.32</v>
      </c>
      <c r="D329">
        <v>3</v>
      </c>
      <c r="E329" t="s">
        <v>13</v>
      </c>
      <c r="F329" t="s">
        <v>14</v>
      </c>
      <c r="G329" s="4">
        <v>5934.3797999999997</v>
      </c>
      <c r="H329" t="str">
        <f t="shared" si="20"/>
        <v>over</v>
      </c>
      <c r="I329" t="str">
        <f t="shared" si="23"/>
        <v>no</v>
      </c>
      <c r="J329" s="11">
        <f t="shared" si="21"/>
        <v>34.32</v>
      </c>
      <c r="K329" s="11">
        <f t="shared" si="22"/>
        <v>34.32</v>
      </c>
      <c r="L329" s="11"/>
    </row>
    <row r="330" spans="1:12" x14ac:dyDescent="0.25">
      <c r="A330">
        <v>39</v>
      </c>
      <c r="B330" t="s">
        <v>7</v>
      </c>
      <c r="C330" s="11">
        <v>34.32</v>
      </c>
      <c r="D330">
        <v>5</v>
      </c>
      <c r="E330" t="s">
        <v>13</v>
      </c>
      <c r="F330" t="s">
        <v>14</v>
      </c>
      <c r="G330" s="4">
        <v>8596.8277999999991</v>
      </c>
      <c r="H330" t="str">
        <f t="shared" si="20"/>
        <v>over</v>
      </c>
      <c r="I330" t="str">
        <f t="shared" si="23"/>
        <v>no</v>
      </c>
      <c r="J330" s="11">
        <f t="shared" si="21"/>
        <v>34.32</v>
      </c>
      <c r="K330" s="11">
        <f t="shared" si="22"/>
        <v>34.32</v>
      </c>
      <c r="L330" s="11"/>
    </row>
    <row r="331" spans="1:12" x14ac:dyDescent="0.25">
      <c r="A331">
        <v>44</v>
      </c>
      <c r="B331" t="s">
        <v>11</v>
      </c>
      <c r="C331" s="11">
        <v>34.32</v>
      </c>
      <c r="D331">
        <v>1</v>
      </c>
      <c r="E331" t="s">
        <v>13</v>
      </c>
      <c r="F331" t="s">
        <v>14</v>
      </c>
      <c r="G331" s="4">
        <v>7147.4727999999996</v>
      </c>
      <c r="H331" t="str">
        <f t="shared" si="20"/>
        <v>over</v>
      </c>
      <c r="I331" t="str">
        <f t="shared" si="23"/>
        <v>no</v>
      </c>
      <c r="J331" s="11">
        <f t="shared" si="21"/>
        <v>34.32</v>
      </c>
      <c r="K331" s="11">
        <f t="shared" si="22"/>
        <v>34.32</v>
      </c>
      <c r="L331" s="11"/>
    </row>
    <row r="332" spans="1:12" x14ac:dyDescent="0.25">
      <c r="A332">
        <v>48</v>
      </c>
      <c r="B332" t="s">
        <v>11</v>
      </c>
      <c r="C332" s="11">
        <v>34.299999999999997</v>
      </c>
      <c r="D332">
        <v>3</v>
      </c>
      <c r="E332" t="s">
        <v>13</v>
      </c>
      <c r="F332" t="s">
        <v>10</v>
      </c>
      <c r="G332" s="4">
        <v>9563.0290000000005</v>
      </c>
      <c r="H332" t="str">
        <f t="shared" si="20"/>
        <v>over</v>
      </c>
      <c r="I332" t="str">
        <f t="shared" si="23"/>
        <v>no</v>
      </c>
      <c r="J332" s="11">
        <f t="shared" si="21"/>
        <v>34.299999999999997</v>
      </c>
      <c r="K332" s="11">
        <f t="shared" si="22"/>
        <v>34.299999999999997</v>
      </c>
      <c r="L332" s="11"/>
    </row>
    <row r="333" spans="1:12" x14ac:dyDescent="0.25">
      <c r="A333">
        <v>52</v>
      </c>
      <c r="B333" t="s">
        <v>7</v>
      </c>
      <c r="C333" s="11">
        <v>34.295000000000002</v>
      </c>
      <c r="D333">
        <v>0</v>
      </c>
      <c r="E333" t="s">
        <v>13</v>
      </c>
      <c r="F333" t="s">
        <v>10</v>
      </c>
      <c r="G333" s="4">
        <v>9634.5380000000005</v>
      </c>
      <c r="H333" t="str">
        <f t="shared" si="20"/>
        <v>over</v>
      </c>
      <c r="I333" t="str">
        <f t="shared" si="23"/>
        <v>no</v>
      </c>
      <c r="J333" s="11">
        <f t="shared" si="21"/>
        <v>34.295000000000002</v>
      </c>
      <c r="K333" s="11">
        <f t="shared" si="22"/>
        <v>34.295000000000002</v>
      </c>
      <c r="L333" s="11"/>
    </row>
    <row r="334" spans="1:12" x14ac:dyDescent="0.25">
      <c r="A334">
        <v>57</v>
      </c>
      <c r="B334" t="s">
        <v>7</v>
      </c>
      <c r="C334" s="11">
        <v>34.295000000000002</v>
      </c>
      <c r="D334">
        <v>2</v>
      </c>
      <c r="E334" t="s">
        <v>13</v>
      </c>
      <c r="F334" t="s">
        <v>21</v>
      </c>
      <c r="G334" s="4">
        <v>13224.057049999999</v>
      </c>
      <c r="H334" t="str">
        <f t="shared" si="20"/>
        <v>over</v>
      </c>
      <c r="I334" t="str">
        <f t="shared" si="23"/>
        <v>no</v>
      </c>
      <c r="J334" s="11">
        <f t="shared" si="21"/>
        <v>34.295000000000002</v>
      </c>
      <c r="K334" s="11">
        <f t="shared" si="22"/>
        <v>34.295000000000002</v>
      </c>
      <c r="L334" s="11"/>
    </row>
    <row r="335" spans="1:12" x14ac:dyDescent="0.25">
      <c r="A335">
        <v>34</v>
      </c>
      <c r="B335" t="s">
        <v>11</v>
      </c>
      <c r="C335" s="11">
        <v>34.21</v>
      </c>
      <c r="D335">
        <v>0</v>
      </c>
      <c r="E335" t="s">
        <v>13</v>
      </c>
      <c r="F335" t="s">
        <v>14</v>
      </c>
      <c r="G335" s="4">
        <v>3935.1799000000001</v>
      </c>
      <c r="H335" t="str">
        <f t="shared" si="20"/>
        <v>over</v>
      </c>
      <c r="I335" t="str">
        <f t="shared" si="23"/>
        <v>no</v>
      </c>
      <c r="J335" s="11">
        <f t="shared" si="21"/>
        <v>34.21</v>
      </c>
      <c r="K335" s="11">
        <f t="shared" si="22"/>
        <v>34.21</v>
      </c>
      <c r="L335" s="11"/>
    </row>
    <row r="336" spans="1:12" x14ac:dyDescent="0.25">
      <c r="A336">
        <v>35</v>
      </c>
      <c r="B336" t="s">
        <v>7</v>
      </c>
      <c r="C336" s="11">
        <v>34.21</v>
      </c>
      <c r="D336">
        <v>1</v>
      </c>
      <c r="E336" t="s">
        <v>13</v>
      </c>
      <c r="F336" t="s">
        <v>14</v>
      </c>
      <c r="G336" s="4">
        <v>5245.2268999999997</v>
      </c>
      <c r="H336" t="str">
        <f t="shared" si="20"/>
        <v>over</v>
      </c>
      <c r="I336" t="str">
        <f t="shared" si="23"/>
        <v>no</v>
      </c>
      <c r="J336" s="11">
        <f t="shared" si="21"/>
        <v>34.21</v>
      </c>
      <c r="K336" s="11">
        <f t="shared" si="22"/>
        <v>34.21</v>
      </c>
      <c r="L336" s="11"/>
    </row>
    <row r="337" spans="1:12" x14ac:dyDescent="0.25">
      <c r="A337">
        <v>41</v>
      </c>
      <c r="B337" t="s">
        <v>11</v>
      </c>
      <c r="C337" s="11">
        <v>34.21</v>
      </c>
      <c r="D337">
        <v>1</v>
      </c>
      <c r="E337" t="s">
        <v>13</v>
      </c>
      <c r="F337" t="s">
        <v>14</v>
      </c>
      <c r="G337" s="4">
        <v>6289.7548999999999</v>
      </c>
      <c r="H337" t="str">
        <f t="shared" si="20"/>
        <v>over</v>
      </c>
      <c r="I337" t="str">
        <f t="shared" si="23"/>
        <v>no</v>
      </c>
      <c r="J337" s="11">
        <f t="shared" si="21"/>
        <v>34.21</v>
      </c>
      <c r="K337" s="11">
        <f t="shared" si="22"/>
        <v>34.21</v>
      </c>
      <c r="L337" s="11"/>
    </row>
    <row r="338" spans="1:12" x14ac:dyDescent="0.25">
      <c r="A338">
        <v>41</v>
      </c>
      <c r="B338" t="s">
        <v>11</v>
      </c>
      <c r="C338" s="11">
        <v>34.200000000000003</v>
      </c>
      <c r="D338">
        <v>2</v>
      </c>
      <c r="E338" t="s">
        <v>13</v>
      </c>
      <c r="F338" t="s">
        <v>15</v>
      </c>
      <c r="G338" s="4">
        <v>7261.741</v>
      </c>
      <c r="H338" t="str">
        <f t="shared" si="20"/>
        <v>over</v>
      </c>
      <c r="I338" t="str">
        <f t="shared" si="23"/>
        <v>no</v>
      </c>
      <c r="J338" s="11">
        <f t="shared" si="21"/>
        <v>34.200000000000003</v>
      </c>
      <c r="K338" s="11">
        <f t="shared" si="22"/>
        <v>34.200000000000003</v>
      </c>
      <c r="L338" s="11"/>
    </row>
    <row r="339" spans="1:12" x14ac:dyDescent="0.25">
      <c r="A339">
        <v>51</v>
      </c>
      <c r="B339" t="s">
        <v>7</v>
      </c>
      <c r="C339" s="11">
        <v>34.200000000000003</v>
      </c>
      <c r="D339">
        <v>1</v>
      </c>
      <c r="E339" t="s">
        <v>13</v>
      </c>
      <c r="F339" t="s">
        <v>10</v>
      </c>
      <c r="G339" s="4">
        <v>9872.7009999999991</v>
      </c>
      <c r="H339" t="str">
        <f t="shared" si="20"/>
        <v>over</v>
      </c>
      <c r="I339" t="str">
        <f t="shared" si="23"/>
        <v>no</v>
      </c>
      <c r="J339" s="11">
        <f t="shared" si="21"/>
        <v>34.200000000000003</v>
      </c>
      <c r="K339" s="11">
        <f t="shared" si="22"/>
        <v>34.200000000000003</v>
      </c>
      <c r="L339" s="11"/>
    </row>
    <row r="340" spans="1:12" x14ac:dyDescent="0.25">
      <c r="A340">
        <v>37</v>
      </c>
      <c r="B340" t="s">
        <v>11</v>
      </c>
      <c r="C340" s="11">
        <v>34.200000000000003</v>
      </c>
      <c r="D340">
        <v>1</v>
      </c>
      <c r="E340" t="s">
        <v>9</v>
      </c>
      <c r="F340" t="s">
        <v>21</v>
      </c>
      <c r="G340" s="4">
        <v>39047.285000000003</v>
      </c>
      <c r="H340" t="str">
        <f t="shared" si="20"/>
        <v>over</v>
      </c>
      <c r="I340" t="str">
        <f t="shared" si="23"/>
        <v>smoking</v>
      </c>
      <c r="J340" s="11">
        <f t="shared" si="21"/>
        <v>34.200000000000003</v>
      </c>
      <c r="K340" s="11">
        <f t="shared" si="22"/>
        <v>34.200000000000003</v>
      </c>
      <c r="L340" s="11"/>
    </row>
    <row r="341" spans="1:12" x14ac:dyDescent="0.25">
      <c r="A341">
        <v>26</v>
      </c>
      <c r="B341" t="s">
        <v>7</v>
      </c>
      <c r="C341" s="11">
        <v>34.200000000000003</v>
      </c>
      <c r="D341">
        <v>2</v>
      </c>
      <c r="E341" t="s">
        <v>13</v>
      </c>
      <c r="F341" t="s">
        <v>10</v>
      </c>
      <c r="G341" s="4">
        <v>3987.9259999999999</v>
      </c>
      <c r="H341" t="str">
        <f t="shared" si="20"/>
        <v>over</v>
      </c>
      <c r="I341" t="str">
        <f t="shared" si="23"/>
        <v>no</v>
      </c>
      <c r="J341" s="11">
        <f t="shared" si="21"/>
        <v>34.200000000000003</v>
      </c>
      <c r="K341" s="11">
        <f t="shared" si="22"/>
        <v>34.200000000000003</v>
      </c>
      <c r="L341" s="11"/>
    </row>
    <row r="342" spans="1:12" x14ac:dyDescent="0.25">
      <c r="A342">
        <v>29</v>
      </c>
      <c r="B342" t="s">
        <v>7</v>
      </c>
      <c r="C342" s="11">
        <v>34.104999999999997</v>
      </c>
      <c r="D342">
        <v>1</v>
      </c>
      <c r="E342" t="s">
        <v>13</v>
      </c>
      <c r="F342" t="s">
        <v>14</v>
      </c>
      <c r="G342" s="4">
        <v>3947.4131000000002</v>
      </c>
      <c r="H342" t="str">
        <f t="shared" si="20"/>
        <v>over</v>
      </c>
      <c r="I342" t="str">
        <f t="shared" si="23"/>
        <v>no</v>
      </c>
      <c r="J342" s="11">
        <f t="shared" si="21"/>
        <v>34.104999999999997</v>
      </c>
      <c r="K342" s="11">
        <f t="shared" si="22"/>
        <v>34.104999999999997</v>
      </c>
      <c r="L342" s="11"/>
    </row>
    <row r="343" spans="1:12" x14ac:dyDescent="0.25">
      <c r="A343">
        <v>44</v>
      </c>
      <c r="B343" t="s">
        <v>11</v>
      </c>
      <c r="C343" s="11">
        <v>34.104999999999997</v>
      </c>
      <c r="D343">
        <v>1</v>
      </c>
      <c r="E343" t="s">
        <v>9</v>
      </c>
      <c r="F343" t="s">
        <v>21</v>
      </c>
      <c r="G343" s="4">
        <v>39556.494500000001</v>
      </c>
      <c r="H343" t="str">
        <f t="shared" si="20"/>
        <v>over</v>
      </c>
      <c r="I343" t="str">
        <f t="shared" si="23"/>
        <v>smoking</v>
      </c>
      <c r="J343" s="11">
        <f t="shared" si="21"/>
        <v>34.104999999999997</v>
      </c>
      <c r="K343" s="11">
        <f t="shared" si="22"/>
        <v>34.104999999999997</v>
      </c>
      <c r="L343" s="11"/>
    </row>
    <row r="344" spans="1:12" x14ac:dyDescent="0.25">
      <c r="A344">
        <v>32</v>
      </c>
      <c r="B344" t="s">
        <v>7</v>
      </c>
      <c r="C344" s="11">
        <v>34.104999999999997</v>
      </c>
      <c r="D344">
        <v>2</v>
      </c>
      <c r="E344" t="s">
        <v>13</v>
      </c>
      <c r="F344" t="s">
        <v>10</v>
      </c>
      <c r="G344" s="4">
        <v>5152.134</v>
      </c>
      <c r="H344" t="str">
        <f t="shared" si="20"/>
        <v>over</v>
      </c>
      <c r="I344" t="str">
        <f t="shared" si="23"/>
        <v>no</v>
      </c>
      <c r="J344" s="11">
        <f t="shared" si="21"/>
        <v>34.104999999999997</v>
      </c>
      <c r="K344" s="11">
        <f t="shared" si="22"/>
        <v>34.104999999999997</v>
      </c>
      <c r="L344" s="11"/>
    </row>
    <row r="345" spans="1:12" x14ac:dyDescent="0.25">
      <c r="A345">
        <v>50</v>
      </c>
      <c r="B345" t="s">
        <v>11</v>
      </c>
      <c r="C345" s="11">
        <v>34.104999999999997</v>
      </c>
      <c r="D345">
        <v>2</v>
      </c>
      <c r="E345" t="s">
        <v>9</v>
      </c>
      <c r="F345" t="s">
        <v>10</v>
      </c>
      <c r="G345" s="4">
        <v>42856.838000000003</v>
      </c>
      <c r="H345" t="str">
        <f t="shared" si="20"/>
        <v>over</v>
      </c>
      <c r="I345" t="str">
        <f t="shared" si="23"/>
        <v>smoking</v>
      </c>
      <c r="J345" s="11">
        <f t="shared" si="21"/>
        <v>34.104999999999997</v>
      </c>
      <c r="K345" s="11">
        <f t="shared" si="22"/>
        <v>34.104999999999997</v>
      </c>
      <c r="L345" s="11"/>
    </row>
    <row r="346" spans="1:12" x14ac:dyDescent="0.25">
      <c r="A346">
        <v>40</v>
      </c>
      <c r="B346" t="s">
        <v>11</v>
      </c>
      <c r="C346" s="11">
        <v>34.104999999999997</v>
      </c>
      <c r="D346">
        <v>1</v>
      </c>
      <c r="E346" t="s">
        <v>13</v>
      </c>
      <c r="F346" t="s">
        <v>21</v>
      </c>
      <c r="G346" s="4">
        <v>6600.2059499999996</v>
      </c>
      <c r="H346" t="str">
        <f t="shared" si="20"/>
        <v>over</v>
      </c>
      <c r="I346" t="str">
        <f t="shared" si="23"/>
        <v>no</v>
      </c>
      <c r="J346" s="11">
        <f t="shared" si="21"/>
        <v>34.104999999999997</v>
      </c>
      <c r="K346" s="11">
        <f t="shared" si="22"/>
        <v>34.104999999999997</v>
      </c>
      <c r="L346" s="11"/>
    </row>
    <row r="347" spans="1:12" x14ac:dyDescent="0.25">
      <c r="A347">
        <v>35</v>
      </c>
      <c r="B347" t="s">
        <v>7</v>
      </c>
      <c r="C347" s="11">
        <v>34.104999999999997</v>
      </c>
      <c r="D347">
        <v>3</v>
      </c>
      <c r="E347" t="s">
        <v>9</v>
      </c>
      <c r="F347" t="s">
        <v>15</v>
      </c>
      <c r="G347" s="4">
        <v>39983.425949999997</v>
      </c>
      <c r="H347" t="str">
        <f t="shared" si="20"/>
        <v>over</v>
      </c>
      <c r="I347" t="str">
        <f t="shared" si="23"/>
        <v>smoking</v>
      </c>
      <c r="J347" s="11">
        <f t="shared" si="21"/>
        <v>34.104999999999997</v>
      </c>
      <c r="K347" s="11">
        <f t="shared" si="22"/>
        <v>34.104999999999997</v>
      </c>
      <c r="L347" s="11"/>
    </row>
    <row r="348" spans="1:12" x14ac:dyDescent="0.25">
      <c r="A348">
        <v>53</v>
      </c>
      <c r="B348" t="s">
        <v>11</v>
      </c>
      <c r="C348" s="11">
        <v>34.104999999999997</v>
      </c>
      <c r="D348">
        <v>0</v>
      </c>
      <c r="E348" t="s">
        <v>9</v>
      </c>
      <c r="F348" t="s">
        <v>21</v>
      </c>
      <c r="G348" s="4">
        <v>43254.417950000003</v>
      </c>
      <c r="H348" t="str">
        <f t="shared" si="20"/>
        <v>over</v>
      </c>
      <c r="I348" t="str">
        <f t="shared" si="23"/>
        <v>smoking</v>
      </c>
      <c r="J348" s="11">
        <f t="shared" si="21"/>
        <v>34.104999999999997</v>
      </c>
      <c r="K348" s="11">
        <f t="shared" si="22"/>
        <v>34.104999999999997</v>
      </c>
      <c r="L348" s="11"/>
    </row>
    <row r="349" spans="1:12" x14ac:dyDescent="0.25">
      <c r="A349">
        <v>37</v>
      </c>
      <c r="B349" t="s">
        <v>7</v>
      </c>
      <c r="C349" s="11">
        <v>34.104999999999997</v>
      </c>
      <c r="D349">
        <v>1</v>
      </c>
      <c r="E349" t="s">
        <v>13</v>
      </c>
      <c r="F349" t="s">
        <v>15</v>
      </c>
      <c r="G349" s="4">
        <v>6112.3529500000004</v>
      </c>
      <c r="H349" t="str">
        <f t="shared" si="20"/>
        <v>over</v>
      </c>
      <c r="I349" t="str">
        <f t="shared" si="23"/>
        <v>no</v>
      </c>
      <c r="J349" s="11">
        <f t="shared" si="21"/>
        <v>34.104999999999997</v>
      </c>
      <c r="K349" s="11">
        <f t="shared" si="22"/>
        <v>34.104999999999997</v>
      </c>
      <c r="L349" s="11"/>
    </row>
    <row r="350" spans="1:12" x14ac:dyDescent="0.25">
      <c r="A350">
        <v>52</v>
      </c>
      <c r="B350" t="s">
        <v>11</v>
      </c>
      <c r="C350" s="11">
        <v>34.1</v>
      </c>
      <c r="D350">
        <v>0</v>
      </c>
      <c r="E350" t="s">
        <v>13</v>
      </c>
      <c r="F350" t="s">
        <v>14</v>
      </c>
      <c r="G350" s="4">
        <v>9140.9509999999991</v>
      </c>
      <c r="H350" t="str">
        <f t="shared" si="20"/>
        <v>over</v>
      </c>
      <c r="I350" t="str">
        <f t="shared" si="23"/>
        <v>no</v>
      </c>
      <c r="J350" s="11">
        <f t="shared" si="21"/>
        <v>34.1</v>
      </c>
      <c r="K350" s="11">
        <f t="shared" si="22"/>
        <v>34.1</v>
      </c>
      <c r="L350" s="11"/>
    </row>
    <row r="351" spans="1:12" x14ac:dyDescent="0.25">
      <c r="A351">
        <v>51</v>
      </c>
      <c r="B351" t="s">
        <v>7</v>
      </c>
      <c r="C351" s="11">
        <v>34.1</v>
      </c>
      <c r="D351">
        <v>0</v>
      </c>
      <c r="E351" t="s">
        <v>13</v>
      </c>
      <c r="F351" t="s">
        <v>14</v>
      </c>
      <c r="G351" s="4">
        <v>9283.5619999999999</v>
      </c>
      <c r="H351" t="str">
        <f t="shared" si="20"/>
        <v>over</v>
      </c>
      <c r="I351" t="str">
        <f t="shared" si="23"/>
        <v>no</v>
      </c>
      <c r="J351" s="11">
        <f t="shared" si="21"/>
        <v>34.1</v>
      </c>
      <c r="K351" s="11">
        <f t="shared" si="22"/>
        <v>34.1</v>
      </c>
      <c r="L351" s="11"/>
    </row>
    <row r="352" spans="1:12" x14ac:dyDescent="0.25">
      <c r="A352">
        <v>37</v>
      </c>
      <c r="B352" t="s">
        <v>11</v>
      </c>
      <c r="C352" s="11">
        <v>34.1</v>
      </c>
      <c r="D352">
        <v>4</v>
      </c>
      <c r="E352" t="s">
        <v>9</v>
      </c>
      <c r="F352" t="s">
        <v>10</v>
      </c>
      <c r="G352" s="4">
        <v>40182.245999999999</v>
      </c>
      <c r="H352" t="str">
        <f t="shared" si="20"/>
        <v>over</v>
      </c>
      <c r="I352" t="str">
        <f t="shared" si="23"/>
        <v>smoking</v>
      </c>
      <c r="J352" s="11">
        <f t="shared" si="21"/>
        <v>34.1</v>
      </c>
      <c r="K352" s="11">
        <f t="shared" si="22"/>
        <v>34.1</v>
      </c>
      <c r="L352" s="11"/>
    </row>
    <row r="353" spans="1:12" x14ac:dyDescent="0.25">
      <c r="A353">
        <v>39</v>
      </c>
      <c r="B353" t="s">
        <v>7</v>
      </c>
      <c r="C353" s="11">
        <v>34.1</v>
      </c>
      <c r="D353">
        <v>3</v>
      </c>
      <c r="E353" t="s">
        <v>13</v>
      </c>
      <c r="F353" t="s">
        <v>10</v>
      </c>
      <c r="G353" s="4">
        <v>7418.5219999999999</v>
      </c>
      <c r="H353" t="str">
        <f t="shared" si="20"/>
        <v>over</v>
      </c>
      <c r="I353" t="str">
        <f t="shared" si="23"/>
        <v>no</v>
      </c>
      <c r="J353" s="11">
        <f t="shared" si="21"/>
        <v>34.1</v>
      </c>
      <c r="K353" s="11">
        <f t="shared" si="22"/>
        <v>34.1</v>
      </c>
      <c r="L353" s="11"/>
    </row>
    <row r="354" spans="1:12" x14ac:dyDescent="0.25">
      <c r="A354">
        <v>42</v>
      </c>
      <c r="B354" t="s">
        <v>11</v>
      </c>
      <c r="C354" s="11">
        <v>34.1</v>
      </c>
      <c r="D354">
        <v>0</v>
      </c>
      <c r="E354" t="s">
        <v>13</v>
      </c>
      <c r="F354" t="s">
        <v>10</v>
      </c>
      <c r="G354" s="4">
        <v>5979.7309999999998</v>
      </c>
      <c r="H354" t="str">
        <f t="shared" si="20"/>
        <v>over</v>
      </c>
      <c r="I354" t="str">
        <f t="shared" si="23"/>
        <v>no</v>
      </c>
      <c r="J354" s="11">
        <f t="shared" si="21"/>
        <v>34.1</v>
      </c>
      <c r="K354" s="11">
        <f t="shared" si="22"/>
        <v>34.1</v>
      </c>
      <c r="L354" s="11"/>
    </row>
    <row r="355" spans="1:12" x14ac:dyDescent="0.25">
      <c r="A355">
        <v>39</v>
      </c>
      <c r="B355" t="s">
        <v>11</v>
      </c>
      <c r="C355" s="11">
        <v>34.1</v>
      </c>
      <c r="D355">
        <v>2</v>
      </c>
      <c r="E355" t="s">
        <v>13</v>
      </c>
      <c r="F355" t="s">
        <v>14</v>
      </c>
      <c r="G355" s="4">
        <v>23563.016179999999</v>
      </c>
      <c r="H355" t="str">
        <f t="shared" si="20"/>
        <v>over</v>
      </c>
      <c r="I355" t="str">
        <f t="shared" si="23"/>
        <v>no</v>
      </c>
      <c r="J355" s="11">
        <f t="shared" si="21"/>
        <v>34.1</v>
      </c>
      <c r="K355" s="11">
        <f t="shared" si="22"/>
        <v>34.1</v>
      </c>
      <c r="L355" s="11"/>
    </row>
    <row r="356" spans="1:12" x14ac:dyDescent="0.25">
      <c r="A356">
        <v>24</v>
      </c>
      <c r="B356" t="s">
        <v>7</v>
      </c>
      <c r="C356" s="11">
        <v>33.99</v>
      </c>
      <c r="D356">
        <v>0</v>
      </c>
      <c r="E356" t="s">
        <v>13</v>
      </c>
      <c r="F356" t="s">
        <v>14</v>
      </c>
      <c r="G356" s="4">
        <v>2473.3341</v>
      </c>
      <c r="H356" t="str">
        <f t="shared" si="20"/>
        <v>over</v>
      </c>
      <c r="I356" t="str">
        <f t="shared" si="23"/>
        <v>no</v>
      </c>
      <c r="J356" s="11">
        <f t="shared" si="21"/>
        <v>33.99</v>
      </c>
      <c r="K356" s="11">
        <f t="shared" si="22"/>
        <v>33.99</v>
      </c>
      <c r="L356" s="11"/>
    </row>
    <row r="357" spans="1:12" x14ac:dyDescent="0.25">
      <c r="A357">
        <v>25</v>
      </c>
      <c r="B357" t="s">
        <v>7</v>
      </c>
      <c r="C357" s="11">
        <v>33.99</v>
      </c>
      <c r="D357">
        <v>1</v>
      </c>
      <c r="E357" t="s">
        <v>13</v>
      </c>
      <c r="F357" t="s">
        <v>14</v>
      </c>
      <c r="G357" s="4">
        <v>3227.1210999999998</v>
      </c>
      <c r="H357" t="str">
        <f t="shared" si="20"/>
        <v>over</v>
      </c>
      <c r="I357" t="str">
        <f t="shared" si="23"/>
        <v>no</v>
      </c>
      <c r="J357" s="11">
        <f t="shared" si="21"/>
        <v>33.99</v>
      </c>
      <c r="K357" s="11">
        <f t="shared" si="22"/>
        <v>33.99</v>
      </c>
      <c r="L357" s="11"/>
    </row>
    <row r="358" spans="1:12" x14ac:dyDescent="0.25">
      <c r="A358">
        <v>29</v>
      </c>
      <c r="B358" t="s">
        <v>7</v>
      </c>
      <c r="C358" s="11">
        <v>33.914999999999999</v>
      </c>
      <c r="D358">
        <v>1</v>
      </c>
      <c r="E358" t="s">
        <v>9</v>
      </c>
      <c r="F358" t="s">
        <v>14</v>
      </c>
      <c r="G358" s="4">
        <v>19107.779600000002</v>
      </c>
      <c r="H358" t="str">
        <f t="shared" si="20"/>
        <v>over</v>
      </c>
      <c r="I358" t="str">
        <f t="shared" si="23"/>
        <v>smoking</v>
      </c>
      <c r="J358" s="11">
        <f t="shared" si="21"/>
        <v>33.914999999999999</v>
      </c>
      <c r="K358" s="11">
        <f t="shared" si="22"/>
        <v>33.914999999999999</v>
      </c>
      <c r="L358" s="11"/>
    </row>
    <row r="359" spans="1:12" x14ac:dyDescent="0.25">
      <c r="A359">
        <v>34</v>
      </c>
      <c r="B359" t="s">
        <v>11</v>
      </c>
      <c r="C359" s="11">
        <v>33.914999999999999</v>
      </c>
      <c r="D359">
        <v>2</v>
      </c>
      <c r="E359" t="s">
        <v>9</v>
      </c>
      <c r="F359" t="s">
        <v>14</v>
      </c>
      <c r="G359" s="4">
        <v>18972.494999999999</v>
      </c>
      <c r="H359" t="str">
        <f t="shared" si="20"/>
        <v>over</v>
      </c>
      <c r="I359" t="str">
        <f t="shared" si="23"/>
        <v>smoking</v>
      </c>
      <c r="J359" s="11">
        <f t="shared" si="21"/>
        <v>33.914999999999999</v>
      </c>
      <c r="K359" s="11">
        <f t="shared" si="22"/>
        <v>33.914999999999999</v>
      </c>
      <c r="L359" s="11"/>
    </row>
    <row r="360" spans="1:12" x14ac:dyDescent="0.25">
      <c r="A360">
        <v>48</v>
      </c>
      <c r="B360" t="s">
        <v>7</v>
      </c>
      <c r="C360" s="11">
        <v>33.914999999999999</v>
      </c>
      <c r="D360">
        <v>1</v>
      </c>
      <c r="E360" t="s">
        <v>13</v>
      </c>
      <c r="F360" t="s">
        <v>15</v>
      </c>
      <c r="G360" s="4">
        <v>9249.4951999999994</v>
      </c>
      <c r="H360" t="str">
        <f t="shared" si="20"/>
        <v>over</v>
      </c>
      <c r="I360" t="str">
        <f t="shared" si="23"/>
        <v>no</v>
      </c>
      <c r="J360" s="11">
        <f t="shared" si="21"/>
        <v>33.914999999999999</v>
      </c>
      <c r="K360" s="11">
        <f t="shared" si="22"/>
        <v>33.914999999999999</v>
      </c>
      <c r="L360" s="11"/>
    </row>
    <row r="361" spans="1:12" x14ac:dyDescent="0.25">
      <c r="A361">
        <v>51</v>
      </c>
      <c r="B361" t="s">
        <v>7</v>
      </c>
      <c r="C361" s="11">
        <v>33.914999999999999</v>
      </c>
      <c r="D361">
        <v>0</v>
      </c>
      <c r="E361" t="s">
        <v>13</v>
      </c>
      <c r="F361" t="s">
        <v>21</v>
      </c>
      <c r="G361" s="4">
        <v>9866.3048500000004</v>
      </c>
      <c r="H361" t="str">
        <f t="shared" si="20"/>
        <v>over</v>
      </c>
      <c r="I361" t="str">
        <f t="shared" si="23"/>
        <v>no</v>
      </c>
      <c r="J361" s="11">
        <f t="shared" si="21"/>
        <v>33.914999999999999</v>
      </c>
      <c r="K361" s="11">
        <f t="shared" si="22"/>
        <v>33.914999999999999</v>
      </c>
      <c r="L361" s="11"/>
    </row>
    <row r="362" spans="1:12" x14ac:dyDescent="0.25">
      <c r="A362">
        <v>61</v>
      </c>
      <c r="B362" t="s">
        <v>11</v>
      </c>
      <c r="C362" s="11">
        <v>33.914999999999999</v>
      </c>
      <c r="D362">
        <v>0</v>
      </c>
      <c r="E362" t="s">
        <v>13</v>
      </c>
      <c r="F362" t="s">
        <v>21</v>
      </c>
      <c r="G362" s="4">
        <v>13143.86485</v>
      </c>
      <c r="H362" t="str">
        <f t="shared" si="20"/>
        <v>over</v>
      </c>
      <c r="I362" t="str">
        <f t="shared" si="23"/>
        <v>no</v>
      </c>
      <c r="J362" s="11">
        <f t="shared" si="21"/>
        <v>33.914999999999999</v>
      </c>
      <c r="K362" s="11">
        <f t="shared" si="22"/>
        <v>33.914999999999999</v>
      </c>
      <c r="L362" s="11"/>
    </row>
    <row r="363" spans="1:12" x14ac:dyDescent="0.25">
      <c r="A363">
        <v>26</v>
      </c>
      <c r="B363" t="s">
        <v>11</v>
      </c>
      <c r="C363" s="11">
        <v>33.914999999999999</v>
      </c>
      <c r="D363">
        <v>1</v>
      </c>
      <c r="E363" t="s">
        <v>13</v>
      </c>
      <c r="F363" t="s">
        <v>15</v>
      </c>
      <c r="G363" s="4">
        <v>3292.5298499999999</v>
      </c>
      <c r="H363" t="str">
        <f t="shared" si="20"/>
        <v>over</v>
      </c>
      <c r="I363" t="str">
        <f t="shared" si="23"/>
        <v>no</v>
      </c>
      <c r="J363" s="11">
        <f t="shared" si="21"/>
        <v>33.914999999999999</v>
      </c>
      <c r="K363" s="11">
        <f t="shared" si="22"/>
        <v>33.914999999999999</v>
      </c>
      <c r="L363" s="11"/>
    </row>
    <row r="364" spans="1:12" x14ac:dyDescent="0.25">
      <c r="A364">
        <v>64</v>
      </c>
      <c r="B364" t="s">
        <v>11</v>
      </c>
      <c r="C364" s="11">
        <v>33.880000000000003</v>
      </c>
      <c r="D364">
        <v>0</v>
      </c>
      <c r="E364" t="s">
        <v>9</v>
      </c>
      <c r="F364" t="s">
        <v>14</v>
      </c>
      <c r="G364" s="4">
        <v>46889.261200000001</v>
      </c>
      <c r="H364" t="str">
        <f t="shared" si="20"/>
        <v>over</v>
      </c>
      <c r="I364" t="str">
        <f t="shared" si="23"/>
        <v>smoking</v>
      </c>
      <c r="J364" s="11">
        <f t="shared" si="21"/>
        <v>33.880000000000003</v>
      </c>
      <c r="K364" s="11">
        <f t="shared" si="22"/>
        <v>33.880000000000003</v>
      </c>
      <c r="L364" s="11"/>
    </row>
    <row r="365" spans="1:12" x14ac:dyDescent="0.25">
      <c r="A365">
        <v>18</v>
      </c>
      <c r="B365" t="s">
        <v>7</v>
      </c>
      <c r="C365" s="11">
        <v>33.880000000000003</v>
      </c>
      <c r="D365">
        <v>0</v>
      </c>
      <c r="E365" t="s">
        <v>13</v>
      </c>
      <c r="F365" t="s">
        <v>14</v>
      </c>
      <c r="G365" s="4">
        <v>11482.63485</v>
      </c>
      <c r="H365" t="str">
        <f t="shared" si="20"/>
        <v>over</v>
      </c>
      <c r="I365" t="str">
        <f t="shared" si="23"/>
        <v>no</v>
      </c>
      <c r="J365" s="11">
        <f t="shared" si="21"/>
        <v>33.880000000000003</v>
      </c>
      <c r="K365" s="11">
        <f t="shared" si="22"/>
        <v>33.880000000000003</v>
      </c>
      <c r="L365" s="11"/>
    </row>
    <row r="366" spans="1:12" x14ac:dyDescent="0.25">
      <c r="A366">
        <v>56</v>
      </c>
      <c r="B366" t="s">
        <v>7</v>
      </c>
      <c r="C366" s="11">
        <v>33.82</v>
      </c>
      <c r="D366">
        <v>2</v>
      </c>
      <c r="E366" t="s">
        <v>13</v>
      </c>
      <c r="F366" t="s">
        <v>15</v>
      </c>
      <c r="G366" s="4">
        <v>12643.3778</v>
      </c>
      <c r="H366" t="str">
        <f t="shared" si="20"/>
        <v>over</v>
      </c>
      <c r="I366" t="str">
        <f t="shared" si="23"/>
        <v>no</v>
      </c>
      <c r="J366" s="11">
        <f t="shared" si="21"/>
        <v>33.82</v>
      </c>
      <c r="K366" s="11">
        <f t="shared" si="22"/>
        <v>33.82</v>
      </c>
      <c r="L366" s="11"/>
    </row>
    <row r="367" spans="1:12" x14ac:dyDescent="0.25">
      <c r="A367">
        <v>36</v>
      </c>
      <c r="B367" t="s">
        <v>11</v>
      </c>
      <c r="C367" s="11">
        <v>33.82</v>
      </c>
      <c r="D367">
        <v>1</v>
      </c>
      <c r="E367" t="s">
        <v>13</v>
      </c>
      <c r="F367" t="s">
        <v>15</v>
      </c>
      <c r="G367" s="4">
        <v>5377.4578000000001</v>
      </c>
      <c r="H367" t="str">
        <f t="shared" si="20"/>
        <v>over</v>
      </c>
      <c r="I367" t="str">
        <f t="shared" si="23"/>
        <v>no</v>
      </c>
      <c r="J367" s="11">
        <f t="shared" si="21"/>
        <v>33.82</v>
      </c>
      <c r="K367" s="11">
        <f t="shared" si="22"/>
        <v>33.82</v>
      </c>
      <c r="L367" s="11"/>
    </row>
    <row r="368" spans="1:12" x14ac:dyDescent="0.25">
      <c r="A368">
        <v>32</v>
      </c>
      <c r="B368" t="s">
        <v>11</v>
      </c>
      <c r="C368" s="11">
        <v>33.82</v>
      </c>
      <c r="D368">
        <v>1</v>
      </c>
      <c r="E368" t="s">
        <v>13</v>
      </c>
      <c r="F368" t="s">
        <v>15</v>
      </c>
      <c r="G368" s="4">
        <v>4462.7218000000003</v>
      </c>
      <c r="H368" t="str">
        <f t="shared" si="20"/>
        <v>over</v>
      </c>
      <c r="I368" t="str">
        <f t="shared" si="23"/>
        <v>no</v>
      </c>
      <c r="J368" s="11">
        <f t="shared" si="21"/>
        <v>33.82</v>
      </c>
      <c r="K368" s="11">
        <f t="shared" si="22"/>
        <v>33.82</v>
      </c>
      <c r="L368" s="11"/>
    </row>
    <row r="369" spans="1:12" x14ac:dyDescent="0.25">
      <c r="A369">
        <v>28</v>
      </c>
      <c r="B369" t="s">
        <v>11</v>
      </c>
      <c r="C369" s="11">
        <v>33.82</v>
      </c>
      <c r="D369">
        <v>0</v>
      </c>
      <c r="E369" t="s">
        <v>13</v>
      </c>
      <c r="F369" t="s">
        <v>15</v>
      </c>
      <c r="G369" s="4">
        <v>19673.335729999999</v>
      </c>
      <c r="H369" t="str">
        <f t="shared" si="20"/>
        <v>over</v>
      </c>
      <c r="I369" t="str">
        <f t="shared" si="23"/>
        <v>no</v>
      </c>
      <c r="J369" s="11">
        <f t="shared" si="21"/>
        <v>33.82</v>
      </c>
      <c r="K369" s="11">
        <f t="shared" si="22"/>
        <v>33.82</v>
      </c>
      <c r="L369" s="11"/>
    </row>
    <row r="370" spans="1:12" x14ac:dyDescent="0.25">
      <c r="A370">
        <v>64</v>
      </c>
      <c r="B370" t="s">
        <v>7</v>
      </c>
      <c r="C370" s="11">
        <v>33.799999999999997</v>
      </c>
      <c r="D370">
        <v>1</v>
      </c>
      <c r="E370" t="s">
        <v>9</v>
      </c>
      <c r="F370" t="s">
        <v>10</v>
      </c>
      <c r="G370" s="4">
        <v>47928.03</v>
      </c>
      <c r="H370" t="str">
        <f t="shared" si="20"/>
        <v>over</v>
      </c>
      <c r="I370" t="str">
        <f t="shared" si="23"/>
        <v>smoking</v>
      </c>
      <c r="J370" s="11">
        <f t="shared" si="21"/>
        <v>33.799999999999997</v>
      </c>
      <c r="K370" s="11">
        <f t="shared" si="22"/>
        <v>33.799999999999997</v>
      </c>
      <c r="L370" s="11"/>
    </row>
    <row r="371" spans="1:12" x14ac:dyDescent="0.25">
      <c r="A371">
        <v>18</v>
      </c>
      <c r="B371" t="s">
        <v>11</v>
      </c>
      <c r="C371" s="11">
        <v>33.770000000000003</v>
      </c>
      <c r="D371">
        <v>1</v>
      </c>
      <c r="E371" t="s">
        <v>13</v>
      </c>
      <c r="F371" t="s">
        <v>14</v>
      </c>
      <c r="G371" s="4">
        <v>1725.5523000000001</v>
      </c>
      <c r="H371" t="str">
        <f t="shared" si="20"/>
        <v>over</v>
      </c>
      <c r="I371" t="str">
        <f t="shared" si="23"/>
        <v>no</v>
      </c>
      <c r="J371" s="11">
        <f t="shared" si="21"/>
        <v>33.770000000000003</v>
      </c>
      <c r="K371" s="11">
        <f t="shared" si="22"/>
        <v>33.770000000000003</v>
      </c>
      <c r="L371" s="11"/>
    </row>
    <row r="372" spans="1:12" x14ac:dyDescent="0.25">
      <c r="A372">
        <v>22</v>
      </c>
      <c r="B372" t="s">
        <v>11</v>
      </c>
      <c r="C372" s="11">
        <v>33.770000000000003</v>
      </c>
      <c r="D372">
        <v>0</v>
      </c>
      <c r="E372" t="s">
        <v>13</v>
      </c>
      <c r="F372" t="s">
        <v>14</v>
      </c>
      <c r="G372" s="4">
        <v>1674.6323</v>
      </c>
      <c r="H372" t="str">
        <f t="shared" si="20"/>
        <v>over</v>
      </c>
      <c r="I372" t="str">
        <f t="shared" si="23"/>
        <v>no</v>
      </c>
      <c r="J372" s="11">
        <f t="shared" si="21"/>
        <v>33.770000000000003</v>
      </c>
      <c r="K372" s="11">
        <f t="shared" si="22"/>
        <v>33.770000000000003</v>
      </c>
      <c r="L372" s="11"/>
    </row>
    <row r="373" spans="1:12" x14ac:dyDescent="0.25">
      <c r="A373">
        <v>61</v>
      </c>
      <c r="B373" t="s">
        <v>7</v>
      </c>
      <c r="C373" s="11">
        <v>33.725000000000001</v>
      </c>
      <c r="D373">
        <v>0</v>
      </c>
      <c r="E373" t="s">
        <v>13</v>
      </c>
      <c r="F373" t="s">
        <v>21</v>
      </c>
      <c r="G373" s="4">
        <v>13616.3586</v>
      </c>
      <c r="H373" t="str">
        <f t="shared" si="20"/>
        <v>over</v>
      </c>
      <c r="I373" t="str">
        <f t="shared" si="23"/>
        <v>no</v>
      </c>
      <c r="J373" s="11">
        <f t="shared" si="21"/>
        <v>33.725000000000001</v>
      </c>
      <c r="K373" s="11">
        <f t="shared" si="22"/>
        <v>33.725000000000001</v>
      </c>
      <c r="L373" s="11"/>
    </row>
    <row r="374" spans="1:12" x14ac:dyDescent="0.25">
      <c r="A374">
        <v>42</v>
      </c>
      <c r="B374" t="s">
        <v>7</v>
      </c>
      <c r="C374" s="11">
        <v>33.725000000000001</v>
      </c>
      <c r="D374">
        <v>0</v>
      </c>
      <c r="E374" t="s">
        <v>9</v>
      </c>
      <c r="F374" t="s">
        <v>21</v>
      </c>
      <c r="G374" s="4">
        <v>19964.746299999999</v>
      </c>
      <c r="H374" t="str">
        <f t="shared" si="20"/>
        <v>over</v>
      </c>
      <c r="I374" t="str">
        <f t="shared" si="23"/>
        <v>smoking</v>
      </c>
      <c r="J374" s="11">
        <f t="shared" si="21"/>
        <v>33.725000000000001</v>
      </c>
      <c r="K374" s="11">
        <f t="shared" si="22"/>
        <v>33.725000000000001</v>
      </c>
      <c r="L374" s="11"/>
    </row>
    <row r="375" spans="1:12" x14ac:dyDescent="0.25">
      <c r="A375">
        <v>46</v>
      </c>
      <c r="B375" t="s">
        <v>7</v>
      </c>
      <c r="C375" s="11">
        <v>33.725000000000001</v>
      </c>
      <c r="D375">
        <v>1</v>
      </c>
      <c r="E375" t="s">
        <v>13</v>
      </c>
      <c r="F375" t="s">
        <v>21</v>
      </c>
      <c r="G375" s="4">
        <v>8823.9857499999998</v>
      </c>
      <c r="H375" t="str">
        <f t="shared" si="20"/>
        <v>over</v>
      </c>
      <c r="I375" t="str">
        <f t="shared" si="23"/>
        <v>no</v>
      </c>
      <c r="J375" s="11">
        <f t="shared" si="21"/>
        <v>33.725000000000001</v>
      </c>
      <c r="K375" s="11">
        <f t="shared" si="22"/>
        <v>33.725000000000001</v>
      </c>
      <c r="L375" s="11"/>
    </row>
    <row r="376" spans="1:12" x14ac:dyDescent="0.25">
      <c r="A376">
        <v>56</v>
      </c>
      <c r="B376" t="s">
        <v>11</v>
      </c>
      <c r="C376" s="11">
        <v>33.725000000000001</v>
      </c>
      <c r="D376">
        <v>0</v>
      </c>
      <c r="E376" t="s">
        <v>13</v>
      </c>
      <c r="F376" t="s">
        <v>15</v>
      </c>
      <c r="G376" s="4">
        <v>10976.24575</v>
      </c>
      <c r="H376" t="str">
        <f t="shared" si="20"/>
        <v>over</v>
      </c>
      <c r="I376" t="str">
        <f t="shared" si="23"/>
        <v>no</v>
      </c>
      <c r="J376" s="11">
        <f t="shared" si="21"/>
        <v>33.725000000000001</v>
      </c>
      <c r="K376" s="11">
        <f t="shared" si="22"/>
        <v>33.725000000000001</v>
      </c>
      <c r="L376" s="11"/>
    </row>
    <row r="377" spans="1:12" x14ac:dyDescent="0.25">
      <c r="A377">
        <v>45</v>
      </c>
      <c r="B377" t="s">
        <v>11</v>
      </c>
      <c r="C377" s="11">
        <v>33.700000000000003</v>
      </c>
      <c r="D377">
        <v>1</v>
      </c>
      <c r="E377" t="s">
        <v>13</v>
      </c>
      <c r="F377" t="s">
        <v>10</v>
      </c>
      <c r="G377" s="4">
        <v>7445.9179999999997</v>
      </c>
      <c r="H377" t="str">
        <f t="shared" si="20"/>
        <v>over</v>
      </c>
      <c r="I377" t="str">
        <f t="shared" si="23"/>
        <v>no</v>
      </c>
      <c r="J377" s="11">
        <f t="shared" si="21"/>
        <v>33.700000000000003</v>
      </c>
      <c r="K377" s="11">
        <f t="shared" si="22"/>
        <v>33.700000000000003</v>
      </c>
      <c r="L377" s="11"/>
    </row>
    <row r="378" spans="1:12" x14ac:dyDescent="0.25">
      <c r="A378">
        <v>50</v>
      </c>
      <c r="B378" t="s">
        <v>7</v>
      </c>
      <c r="C378" s="11">
        <v>33.700000000000003</v>
      </c>
      <c r="D378">
        <v>4</v>
      </c>
      <c r="E378" t="s">
        <v>13</v>
      </c>
      <c r="F378" t="s">
        <v>10</v>
      </c>
      <c r="G378" s="4">
        <v>11299.343000000001</v>
      </c>
      <c r="H378" t="str">
        <f t="shared" si="20"/>
        <v>over</v>
      </c>
      <c r="I378" t="str">
        <f t="shared" si="23"/>
        <v>no</v>
      </c>
      <c r="J378" s="11">
        <f t="shared" si="21"/>
        <v>33.700000000000003</v>
      </c>
      <c r="K378" s="11">
        <f t="shared" si="22"/>
        <v>33.700000000000003</v>
      </c>
      <c r="L378" s="11"/>
    </row>
    <row r="379" spans="1:12" x14ac:dyDescent="0.25">
      <c r="A379">
        <v>27</v>
      </c>
      <c r="B379" t="s">
        <v>11</v>
      </c>
      <c r="C379" s="11">
        <v>33.659999999999997</v>
      </c>
      <c r="D379">
        <v>0</v>
      </c>
      <c r="E379" t="s">
        <v>13</v>
      </c>
      <c r="F379" t="s">
        <v>14</v>
      </c>
      <c r="G379" s="4">
        <v>2498.4144000000001</v>
      </c>
      <c r="H379" t="str">
        <f t="shared" si="20"/>
        <v>over</v>
      </c>
      <c r="I379" t="str">
        <f t="shared" si="23"/>
        <v>no</v>
      </c>
      <c r="J379" s="11">
        <f t="shared" si="21"/>
        <v>33.659999999999997</v>
      </c>
      <c r="K379" s="11">
        <f t="shared" si="22"/>
        <v>33.659999999999997</v>
      </c>
      <c r="L379" s="11"/>
    </row>
    <row r="380" spans="1:12" x14ac:dyDescent="0.25">
      <c r="A380">
        <v>56</v>
      </c>
      <c r="B380" t="s">
        <v>11</v>
      </c>
      <c r="C380" s="11">
        <v>33.659999999999997</v>
      </c>
      <c r="D380">
        <v>4</v>
      </c>
      <c r="E380" t="s">
        <v>13</v>
      </c>
      <c r="F380" t="s">
        <v>14</v>
      </c>
      <c r="G380" s="4">
        <v>12949.1554</v>
      </c>
      <c r="H380" t="str">
        <f t="shared" si="20"/>
        <v>over</v>
      </c>
      <c r="I380" t="str">
        <f t="shared" si="23"/>
        <v>no</v>
      </c>
      <c r="J380" s="11">
        <f t="shared" si="21"/>
        <v>33.659999999999997</v>
      </c>
      <c r="K380" s="11">
        <f t="shared" si="22"/>
        <v>33.659999999999997</v>
      </c>
      <c r="L380" s="11"/>
    </row>
    <row r="381" spans="1:12" x14ac:dyDescent="0.25">
      <c r="A381">
        <v>18</v>
      </c>
      <c r="B381" t="s">
        <v>11</v>
      </c>
      <c r="C381" s="11">
        <v>33.659999999999997</v>
      </c>
      <c r="D381">
        <v>0</v>
      </c>
      <c r="E381" t="s">
        <v>13</v>
      </c>
      <c r="F381" t="s">
        <v>14</v>
      </c>
      <c r="G381" s="4">
        <v>1136.3994</v>
      </c>
      <c r="H381" t="str">
        <f t="shared" si="20"/>
        <v>over</v>
      </c>
      <c r="I381" t="str">
        <f t="shared" si="23"/>
        <v>no</v>
      </c>
      <c r="J381" s="11">
        <f t="shared" si="21"/>
        <v>33.659999999999997</v>
      </c>
      <c r="K381" s="11">
        <f t="shared" si="22"/>
        <v>33.659999999999997</v>
      </c>
      <c r="L381" s="11"/>
    </row>
    <row r="382" spans="1:12" x14ac:dyDescent="0.25">
      <c r="A382">
        <v>63</v>
      </c>
      <c r="B382" t="s">
        <v>11</v>
      </c>
      <c r="C382" s="11">
        <v>33.659999999999997</v>
      </c>
      <c r="D382">
        <v>3</v>
      </c>
      <c r="E382" t="s">
        <v>13</v>
      </c>
      <c r="F382" t="s">
        <v>14</v>
      </c>
      <c r="G382" s="4">
        <v>15161.5344</v>
      </c>
      <c r="H382" t="str">
        <f t="shared" si="20"/>
        <v>over</v>
      </c>
      <c r="I382" t="str">
        <f t="shared" si="23"/>
        <v>no</v>
      </c>
      <c r="J382" s="11">
        <f t="shared" si="21"/>
        <v>33.659999999999997</v>
      </c>
      <c r="K382" s="11">
        <f t="shared" si="22"/>
        <v>33.659999999999997</v>
      </c>
      <c r="L382" s="11"/>
    </row>
    <row r="383" spans="1:12" x14ac:dyDescent="0.25">
      <c r="A383">
        <v>24</v>
      </c>
      <c r="B383" t="s">
        <v>11</v>
      </c>
      <c r="C383" s="11">
        <v>33.630000000000003</v>
      </c>
      <c r="D383">
        <v>4</v>
      </c>
      <c r="E383" t="s">
        <v>13</v>
      </c>
      <c r="F383" t="s">
        <v>21</v>
      </c>
      <c r="G383" s="4">
        <v>17128.426080000001</v>
      </c>
      <c r="H383" t="str">
        <f t="shared" si="20"/>
        <v>over</v>
      </c>
      <c r="I383" t="str">
        <f t="shared" si="23"/>
        <v>no</v>
      </c>
      <c r="J383" s="11">
        <f t="shared" si="21"/>
        <v>33.630000000000003</v>
      </c>
      <c r="K383" s="11">
        <f t="shared" si="22"/>
        <v>33.630000000000003</v>
      </c>
      <c r="L383" s="11"/>
    </row>
    <row r="384" spans="1:12" x14ac:dyDescent="0.25">
      <c r="A384">
        <v>57</v>
      </c>
      <c r="B384" t="s">
        <v>11</v>
      </c>
      <c r="C384" s="11">
        <v>33.630000000000003</v>
      </c>
      <c r="D384">
        <v>1</v>
      </c>
      <c r="E384" t="s">
        <v>13</v>
      </c>
      <c r="F384" t="s">
        <v>15</v>
      </c>
      <c r="G384" s="4">
        <v>11945.1327</v>
      </c>
      <c r="H384" t="str">
        <f t="shared" si="20"/>
        <v>over</v>
      </c>
      <c r="I384" t="str">
        <f t="shared" si="23"/>
        <v>no</v>
      </c>
      <c r="J384" s="11">
        <f t="shared" si="21"/>
        <v>33.630000000000003</v>
      </c>
      <c r="K384" s="11">
        <f t="shared" si="22"/>
        <v>33.630000000000003</v>
      </c>
      <c r="L384" s="11"/>
    </row>
    <row r="385" spans="1:13" x14ac:dyDescent="0.25">
      <c r="A385">
        <v>32</v>
      </c>
      <c r="B385" t="s">
        <v>11</v>
      </c>
      <c r="C385" s="11">
        <v>33.630000000000003</v>
      </c>
      <c r="D385">
        <v>1</v>
      </c>
      <c r="E385" t="s">
        <v>9</v>
      </c>
      <c r="F385" t="s">
        <v>21</v>
      </c>
      <c r="G385" s="4">
        <v>37607.527699999999</v>
      </c>
      <c r="H385" t="str">
        <f t="shared" si="20"/>
        <v>over</v>
      </c>
      <c r="I385" t="str">
        <f t="shared" si="23"/>
        <v>smoking</v>
      </c>
      <c r="J385" s="11">
        <f t="shared" si="21"/>
        <v>33.630000000000003</v>
      </c>
      <c r="K385" s="11">
        <f t="shared" si="22"/>
        <v>33.630000000000003</v>
      </c>
      <c r="L385" s="11"/>
    </row>
    <row r="386" spans="1:13" x14ac:dyDescent="0.25">
      <c r="A386">
        <v>41</v>
      </c>
      <c r="B386" t="s">
        <v>11</v>
      </c>
      <c r="C386" s="11">
        <v>33.549999999999997</v>
      </c>
      <c r="D386">
        <v>0</v>
      </c>
      <c r="E386" t="s">
        <v>13</v>
      </c>
      <c r="F386" t="s">
        <v>14</v>
      </c>
      <c r="G386" s="4">
        <v>5699.8374999999996</v>
      </c>
      <c r="H386" t="str">
        <f t="shared" ref="H386:H449" si="24">IF(C386&lt;18.5,"below",IF(AND(C386&gt;=18.5,C386&lt;25),"normal",IF(C386&gt;=25,"over")))</f>
        <v>over</v>
      </c>
      <c r="I386" t="str">
        <f t="shared" si="23"/>
        <v>no</v>
      </c>
      <c r="J386" s="11">
        <f t="shared" ref="J386:J449" si="25">VALUE(C386)</f>
        <v>33.549999999999997</v>
      </c>
      <c r="K386" s="11">
        <f t="shared" ref="K386:K449" si="26">IF(J386&gt;=100,J386/1000,J386)</f>
        <v>33.549999999999997</v>
      </c>
      <c r="L386" s="11"/>
    </row>
    <row r="387" spans="1:13" x14ac:dyDescent="0.25">
      <c r="A387">
        <v>58</v>
      </c>
      <c r="B387" t="s">
        <v>11</v>
      </c>
      <c r="C387" s="11">
        <v>33.534999999999997</v>
      </c>
      <c r="D387">
        <v>1</v>
      </c>
      <c r="E387" t="s">
        <v>13</v>
      </c>
      <c r="F387" t="s">
        <v>14</v>
      </c>
      <c r="G387" s="4">
        <v>11946.625899999999</v>
      </c>
      <c r="H387" t="str">
        <f t="shared" si="24"/>
        <v>over</v>
      </c>
      <c r="I387" t="str">
        <f t="shared" ref="I387:I450" si="27">IF(E387="no","no","smoking")</f>
        <v>no</v>
      </c>
      <c r="J387" s="11">
        <f t="shared" si="25"/>
        <v>33.534999999999997</v>
      </c>
      <c r="K387" s="11">
        <f t="shared" si="26"/>
        <v>33.534999999999997</v>
      </c>
      <c r="L387" s="11"/>
    </row>
    <row r="388" spans="1:13" x14ac:dyDescent="0.25">
      <c r="A388">
        <v>54</v>
      </c>
      <c r="B388" t="s">
        <v>7</v>
      </c>
      <c r="C388" s="11">
        <v>33.534999999999997</v>
      </c>
      <c r="D388">
        <v>3</v>
      </c>
      <c r="E388" t="s">
        <v>13</v>
      </c>
      <c r="F388" t="s">
        <v>14</v>
      </c>
      <c r="G388" s="4">
        <v>27322.73386</v>
      </c>
      <c r="H388" t="str">
        <f t="shared" si="24"/>
        <v>over</v>
      </c>
      <c r="I388" t="str">
        <f t="shared" si="27"/>
        <v>no</v>
      </c>
      <c r="J388" s="11">
        <f t="shared" si="25"/>
        <v>33.534999999999997</v>
      </c>
      <c r="K388" s="11">
        <f t="shared" si="26"/>
        <v>33.534999999999997</v>
      </c>
      <c r="L388" s="11"/>
    </row>
    <row r="389" spans="1:13" x14ac:dyDescent="0.25">
      <c r="A389">
        <v>61</v>
      </c>
      <c r="B389" t="s">
        <v>11</v>
      </c>
      <c r="C389" s="11">
        <v>33.534999999999997</v>
      </c>
      <c r="D389">
        <v>0</v>
      </c>
      <c r="E389" t="s">
        <v>13</v>
      </c>
      <c r="F389" t="s">
        <v>14</v>
      </c>
      <c r="G389" s="4">
        <v>12557.605299999999</v>
      </c>
      <c r="H389" t="str">
        <f t="shared" si="24"/>
        <v>over</v>
      </c>
      <c r="I389" t="str">
        <f t="shared" si="27"/>
        <v>no</v>
      </c>
      <c r="J389" s="11">
        <f t="shared" si="25"/>
        <v>33.534999999999997</v>
      </c>
      <c r="K389" s="11">
        <f t="shared" si="26"/>
        <v>33.534999999999997</v>
      </c>
      <c r="L389" s="11"/>
    </row>
    <row r="390" spans="1:13" x14ac:dyDescent="0.25">
      <c r="A390">
        <v>44</v>
      </c>
      <c r="B390" t="s">
        <v>7</v>
      </c>
      <c r="C390" s="11">
        <v>33.534999999999997</v>
      </c>
      <c r="D390">
        <v>0</v>
      </c>
      <c r="E390" t="s">
        <v>13</v>
      </c>
      <c r="F390" t="s">
        <v>15</v>
      </c>
      <c r="G390" s="4">
        <v>7421.1945500000002</v>
      </c>
      <c r="H390" t="str">
        <f t="shared" si="24"/>
        <v>over</v>
      </c>
      <c r="I390" t="str">
        <f t="shared" si="27"/>
        <v>no</v>
      </c>
      <c r="J390" s="11">
        <f t="shared" si="25"/>
        <v>33.534999999999997</v>
      </c>
      <c r="K390" s="11">
        <f t="shared" si="26"/>
        <v>33.534999999999997</v>
      </c>
      <c r="L390" s="11"/>
      <c r="M390">
        <f>K390*1000</f>
        <v>33535</v>
      </c>
    </row>
    <row r="391" spans="1:13" x14ac:dyDescent="0.25">
      <c r="A391">
        <v>18</v>
      </c>
      <c r="B391" t="s">
        <v>11</v>
      </c>
      <c r="C391" s="11">
        <v>33.534999999999997</v>
      </c>
      <c r="D391">
        <v>0</v>
      </c>
      <c r="E391" t="s">
        <v>9</v>
      </c>
      <c r="F391" t="s">
        <v>21</v>
      </c>
      <c r="G391" s="4">
        <v>34617.840649999998</v>
      </c>
      <c r="H391" t="str">
        <f t="shared" si="24"/>
        <v>over</v>
      </c>
      <c r="I391" t="str">
        <f t="shared" si="27"/>
        <v>smoking</v>
      </c>
      <c r="J391" s="11">
        <f t="shared" si="25"/>
        <v>33.534999999999997</v>
      </c>
      <c r="K391" s="11">
        <f t="shared" si="26"/>
        <v>33.534999999999997</v>
      </c>
      <c r="L391" s="11"/>
    </row>
    <row r="392" spans="1:13" x14ac:dyDescent="0.25">
      <c r="A392">
        <v>55</v>
      </c>
      <c r="B392" t="s">
        <v>7</v>
      </c>
      <c r="C392" s="11">
        <v>33.534999999999997</v>
      </c>
      <c r="D392">
        <v>2</v>
      </c>
      <c r="E392" t="s">
        <v>13</v>
      </c>
      <c r="F392" t="s">
        <v>15</v>
      </c>
      <c r="G392" s="4">
        <v>12269.68865</v>
      </c>
      <c r="H392" t="str">
        <f t="shared" si="24"/>
        <v>over</v>
      </c>
      <c r="I392" t="str">
        <f t="shared" si="27"/>
        <v>no</v>
      </c>
      <c r="J392" s="11">
        <f t="shared" si="25"/>
        <v>33.534999999999997</v>
      </c>
      <c r="K392" s="11">
        <f t="shared" si="26"/>
        <v>33.534999999999997</v>
      </c>
      <c r="L392" s="11"/>
    </row>
    <row r="393" spans="1:13" x14ac:dyDescent="0.25">
      <c r="A393">
        <v>61</v>
      </c>
      <c r="B393" t="s">
        <v>11</v>
      </c>
      <c r="C393" s="11">
        <v>33.534999999999997</v>
      </c>
      <c r="D393">
        <v>0</v>
      </c>
      <c r="E393" t="s">
        <v>13</v>
      </c>
      <c r="F393" t="s">
        <v>21</v>
      </c>
      <c r="G393" s="4">
        <v>13143.336649999999</v>
      </c>
      <c r="H393" t="str">
        <f t="shared" si="24"/>
        <v>over</v>
      </c>
      <c r="I393" t="str">
        <f t="shared" si="27"/>
        <v>no</v>
      </c>
      <c r="J393" s="11">
        <f t="shared" si="25"/>
        <v>33.534999999999997</v>
      </c>
      <c r="K393" s="11">
        <f t="shared" si="26"/>
        <v>33.534999999999997</v>
      </c>
      <c r="L393" s="11"/>
    </row>
    <row r="394" spans="1:13" x14ac:dyDescent="0.25">
      <c r="A394">
        <v>33</v>
      </c>
      <c r="B394" t="s">
        <v>7</v>
      </c>
      <c r="C394" s="11">
        <v>33.5</v>
      </c>
      <c r="D394">
        <v>0</v>
      </c>
      <c r="E394" t="s">
        <v>9</v>
      </c>
      <c r="F394" t="s">
        <v>10</v>
      </c>
      <c r="G394" s="4">
        <v>37079.372000000003</v>
      </c>
      <c r="H394" t="str">
        <f t="shared" si="24"/>
        <v>over</v>
      </c>
      <c r="I394" t="str">
        <f t="shared" si="27"/>
        <v>smoking</v>
      </c>
      <c r="J394" s="11">
        <f t="shared" si="25"/>
        <v>33.5</v>
      </c>
      <c r="K394" s="11">
        <f t="shared" si="26"/>
        <v>33.5</v>
      </c>
      <c r="L394" s="11"/>
    </row>
    <row r="395" spans="1:13" x14ac:dyDescent="0.25">
      <c r="A395">
        <v>46</v>
      </c>
      <c r="B395" t="s">
        <v>11</v>
      </c>
      <c r="C395" s="11">
        <v>33.44</v>
      </c>
      <c r="D395">
        <v>1</v>
      </c>
      <c r="E395" t="s">
        <v>13</v>
      </c>
      <c r="F395" t="s">
        <v>21</v>
      </c>
      <c r="G395" s="4">
        <v>8334.5895999999993</v>
      </c>
      <c r="H395" t="str">
        <f t="shared" si="24"/>
        <v>over</v>
      </c>
      <c r="I395" t="str">
        <f t="shared" si="27"/>
        <v>no</v>
      </c>
      <c r="J395" s="11">
        <f t="shared" si="25"/>
        <v>33.44</v>
      </c>
      <c r="K395" s="11">
        <f t="shared" si="26"/>
        <v>33.44</v>
      </c>
      <c r="L395" s="11"/>
    </row>
    <row r="396" spans="1:13" x14ac:dyDescent="0.25">
      <c r="A396">
        <v>58</v>
      </c>
      <c r="B396" t="s">
        <v>7</v>
      </c>
      <c r="C396" s="11">
        <v>33.44</v>
      </c>
      <c r="D396">
        <v>0</v>
      </c>
      <c r="E396" t="s">
        <v>13</v>
      </c>
      <c r="F396" t="s">
        <v>15</v>
      </c>
      <c r="G396" s="4">
        <v>12231.613600000001</v>
      </c>
      <c r="H396" t="str">
        <f t="shared" si="24"/>
        <v>over</v>
      </c>
      <c r="I396" t="str">
        <f t="shared" si="27"/>
        <v>no</v>
      </c>
      <c r="J396" s="11">
        <f t="shared" si="25"/>
        <v>33.44</v>
      </c>
      <c r="K396" s="11">
        <f t="shared" si="26"/>
        <v>33.44</v>
      </c>
      <c r="L396" s="11"/>
    </row>
    <row r="397" spans="1:13" x14ac:dyDescent="0.25">
      <c r="A397">
        <v>33</v>
      </c>
      <c r="B397" t="s">
        <v>11</v>
      </c>
      <c r="C397" s="11">
        <v>33.44</v>
      </c>
      <c r="D397">
        <v>5</v>
      </c>
      <c r="E397" t="s">
        <v>13</v>
      </c>
      <c r="F397" t="s">
        <v>14</v>
      </c>
      <c r="G397" s="4">
        <v>6653.7885999999999</v>
      </c>
      <c r="H397" t="str">
        <f t="shared" si="24"/>
        <v>over</v>
      </c>
      <c r="I397" t="str">
        <f t="shared" si="27"/>
        <v>no</v>
      </c>
      <c r="J397" s="11">
        <f t="shared" si="25"/>
        <v>33.44</v>
      </c>
      <c r="K397" s="11">
        <f t="shared" si="26"/>
        <v>33.44</v>
      </c>
      <c r="L397" s="11"/>
    </row>
    <row r="398" spans="1:13" x14ac:dyDescent="0.25">
      <c r="A398">
        <v>36</v>
      </c>
      <c r="B398" t="s">
        <v>11</v>
      </c>
      <c r="C398" s="11">
        <v>33.4</v>
      </c>
      <c r="D398">
        <v>2</v>
      </c>
      <c r="E398" t="s">
        <v>9</v>
      </c>
      <c r="F398" t="s">
        <v>10</v>
      </c>
      <c r="G398" s="4">
        <v>38415.474000000002</v>
      </c>
      <c r="H398" t="str">
        <f t="shared" si="24"/>
        <v>over</v>
      </c>
      <c r="I398" t="str">
        <f t="shared" si="27"/>
        <v>smoking</v>
      </c>
      <c r="J398" s="11">
        <f t="shared" si="25"/>
        <v>33.4</v>
      </c>
      <c r="K398" s="11">
        <f t="shared" si="26"/>
        <v>33.4</v>
      </c>
      <c r="L398" s="11"/>
    </row>
    <row r="399" spans="1:13" x14ac:dyDescent="0.25">
      <c r="A399">
        <v>23</v>
      </c>
      <c r="B399" t="s">
        <v>7</v>
      </c>
      <c r="C399" s="11">
        <v>33.4</v>
      </c>
      <c r="D399">
        <v>0</v>
      </c>
      <c r="E399" t="s">
        <v>13</v>
      </c>
      <c r="F399" t="s">
        <v>10</v>
      </c>
      <c r="G399" s="4">
        <v>10795.937330000001</v>
      </c>
      <c r="H399" t="str">
        <f t="shared" si="24"/>
        <v>over</v>
      </c>
      <c r="I399" t="str">
        <f t="shared" si="27"/>
        <v>no</v>
      </c>
      <c r="J399" s="11">
        <f t="shared" si="25"/>
        <v>33.4</v>
      </c>
      <c r="K399" s="11">
        <f t="shared" si="26"/>
        <v>33.4</v>
      </c>
      <c r="L399" s="11"/>
    </row>
    <row r="400" spans="1:13" x14ac:dyDescent="0.25">
      <c r="A400">
        <v>18</v>
      </c>
      <c r="B400" t="s">
        <v>11</v>
      </c>
      <c r="C400" s="11">
        <v>33.344999999999999</v>
      </c>
      <c r="D400">
        <v>0</v>
      </c>
      <c r="E400" t="s">
        <v>13</v>
      </c>
      <c r="F400" t="s">
        <v>14</v>
      </c>
      <c r="G400" s="4">
        <v>1137.011</v>
      </c>
      <c r="H400" t="str">
        <f t="shared" si="24"/>
        <v>over</v>
      </c>
      <c r="I400" t="str">
        <f t="shared" si="27"/>
        <v>no</v>
      </c>
      <c r="J400" s="11">
        <f t="shared" si="25"/>
        <v>33.344999999999999</v>
      </c>
      <c r="K400" s="11">
        <f t="shared" si="26"/>
        <v>33.344999999999999</v>
      </c>
      <c r="L400" s="11"/>
    </row>
    <row r="401" spans="1:13" x14ac:dyDescent="0.25">
      <c r="A401">
        <v>31</v>
      </c>
      <c r="B401" t="s">
        <v>11</v>
      </c>
      <c r="C401" s="11">
        <v>33.344999999999999</v>
      </c>
      <c r="D401">
        <v>1</v>
      </c>
      <c r="E401" t="s">
        <v>13</v>
      </c>
      <c r="F401" t="s">
        <v>21</v>
      </c>
      <c r="G401" s="4">
        <v>4441.2131499999996</v>
      </c>
      <c r="H401" t="str">
        <f t="shared" si="24"/>
        <v>over</v>
      </c>
      <c r="I401" t="str">
        <f t="shared" si="27"/>
        <v>no</v>
      </c>
      <c r="J401" s="11">
        <f t="shared" si="25"/>
        <v>33.344999999999999</v>
      </c>
      <c r="K401" s="11">
        <f t="shared" si="26"/>
        <v>33.344999999999999</v>
      </c>
      <c r="L401" s="11"/>
      <c r="M401">
        <f>K401*1000</f>
        <v>33345</v>
      </c>
    </row>
    <row r="402" spans="1:13" x14ac:dyDescent="0.25">
      <c r="A402">
        <v>54</v>
      </c>
      <c r="B402" t="s">
        <v>11</v>
      </c>
      <c r="C402" s="11">
        <v>33.344999999999999</v>
      </c>
      <c r="D402">
        <v>1</v>
      </c>
      <c r="E402" t="s">
        <v>13</v>
      </c>
      <c r="F402" t="s">
        <v>15</v>
      </c>
      <c r="G402" s="4">
        <v>10825.253699999999</v>
      </c>
      <c r="H402" t="str">
        <f t="shared" si="24"/>
        <v>over</v>
      </c>
      <c r="I402" t="str">
        <f t="shared" si="27"/>
        <v>no</v>
      </c>
      <c r="J402" s="11">
        <f t="shared" si="25"/>
        <v>33.344999999999999</v>
      </c>
      <c r="K402" s="11">
        <f t="shared" si="26"/>
        <v>33.344999999999999</v>
      </c>
      <c r="L402" s="11"/>
    </row>
    <row r="403" spans="1:13" x14ac:dyDescent="0.25">
      <c r="A403">
        <v>47</v>
      </c>
      <c r="B403" t="s">
        <v>11</v>
      </c>
      <c r="C403" s="11">
        <v>33.344999999999999</v>
      </c>
      <c r="D403">
        <v>1</v>
      </c>
      <c r="E403" t="s">
        <v>9</v>
      </c>
      <c r="F403" t="s">
        <v>14</v>
      </c>
      <c r="G403" s="4">
        <v>21978.676899999999</v>
      </c>
      <c r="H403" t="str">
        <f t="shared" si="24"/>
        <v>over</v>
      </c>
      <c r="I403" t="str">
        <f t="shared" si="27"/>
        <v>smoking</v>
      </c>
      <c r="J403" s="11">
        <f t="shared" si="25"/>
        <v>33.344999999999999</v>
      </c>
      <c r="K403" s="11">
        <f t="shared" si="26"/>
        <v>33.344999999999999</v>
      </c>
      <c r="L403" s="11"/>
    </row>
    <row r="404" spans="1:13" x14ac:dyDescent="0.25">
      <c r="A404">
        <v>46</v>
      </c>
      <c r="B404" t="s">
        <v>11</v>
      </c>
      <c r="C404" s="11">
        <v>33.344999999999999</v>
      </c>
      <c r="D404">
        <v>1</v>
      </c>
      <c r="E404" t="s">
        <v>13</v>
      </c>
      <c r="F404" t="s">
        <v>21</v>
      </c>
      <c r="G404" s="4">
        <v>8334.4575499999992</v>
      </c>
      <c r="H404" t="str">
        <f t="shared" si="24"/>
        <v>over</v>
      </c>
      <c r="I404" t="str">
        <f t="shared" si="27"/>
        <v>no</v>
      </c>
      <c r="J404" s="11">
        <f t="shared" si="25"/>
        <v>33.344999999999999</v>
      </c>
      <c r="K404" s="11">
        <f t="shared" si="26"/>
        <v>33.344999999999999</v>
      </c>
      <c r="L404" s="11"/>
    </row>
    <row r="405" spans="1:13" x14ac:dyDescent="0.25">
      <c r="A405">
        <v>47</v>
      </c>
      <c r="B405" t="s">
        <v>7</v>
      </c>
      <c r="C405" s="11">
        <v>33.344999999999999</v>
      </c>
      <c r="D405">
        <v>0</v>
      </c>
      <c r="E405" t="s">
        <v>13</v>
      </c>
      <c r="F405" t="s">
        <v>21</v>
      </c>
      <c r="G405" s="4">
        <v>20878.78443</v>
      </c>
      <c r="H405" t="str">
        <f t="shared" si="24"/>
        <v>over</v>
      </c>
      <c r="I405" t="str">
        <f t="shared" si="27"/>
        <v>no</v>
      </c>
      <c r="J405" s="11">
        <f t="shared" si="25"/>
        <v>33.344999999999999</v>
      </c>
      <c r="K405" s="11">
        <f t="shared" si="26"/>
        <v>33.344999999999999</v>
      </c>
      <c r="L405" s="11"/>
    </row>
    <row r="406" spans="1:13" x14ac:dyDescent="0.25">
      <c r="A406">
        <v>49</v>
      </c>
      <c r="B406" t="s">
        <v>7</v>
      </c>
      <c r="C406" s="11">
        <v>33.344999999999999</v>
      </c>
      <c r="D406">
        <v>2</v>
      </c>
      <c r="E406" t="s">
        <v>13</v>
      </c>
      <c r="F406" t="s">
        <v>21</v>
      </c>
      <c r="G406" s="4">
        <v>10370.912549999999</v>
      </c>
      <c r="H406" t="str">
        <f t="shared" si="24"/>
        <v>over</v>
      </c>
      <c r="I406" t="str">
        <f t="shared" si="27"/>
        <v>no</v>
      </c>
      <c r="J406" s="11">
        <f t="shared" si="25"/>
        <v>33.344999999999999</v>
      </c>
      <c r="K406" s="11">
        <f t="shared" si="26"/>
        <v>33.344999999999999</v>
      </c>
      <c r="L406" s="11"/>
    </row>
    <row r="407" spans="1:13" x14ac:dyDescent="0.25">
      <c r="A407">
        <v>20</v>
      </c>
      <c r="B407" t="s">
        <v>11</v>
      </c>
      <c r="C407" s="11">
        <v>33.33</v>
      </c>
      <c r="D407">
        <v>0</v>
      </c>
      <c r="E407" t="s">
        <v>13</v>
      </c>
      <c r="F407" t="s">
        <v>14</v>
      </c>
      <c r="G407" s="4">
        <v>1391.5287000000001</v>
      </c>
      <c r="H407" t="str">
        <f t="shared" si="24"/>
        <v>over</v>
      </c>
      <c r="I407" t="str">
        <f t="shared" si="27"/>
        <v>no</v>
      </c>
      <c r="J407" s="11">
        <f t="shared" si="25"/>
        <v>33.33</v>
      </c>
      <c r="K407" s="11">
        <f t="shared" si="26"/>
        <v>33.33</v>
      </c>
      <c r="L407" s="11"/>
    </row>
    <row r="408" spans="1:13" x14ac:dyDescent="0.25">
      <c r="A408">
        <v>51</v>
      </c>
      <c r="B408" t="s">
        <v>11</v>
      </c>
      <c r="C408" s="11">
        <v>33.33</v>
      </c>
      <c r="D408">
        <v>3</v>
      </c>
      <c r="E408" t="s">
        <v>13</v>
      </c>
      <c r="F408" t="s">
        <v>14</v>
      </c>
      <c r="G408" s="4">
        <v>10560.4917</v>
      </c>
      <c r="H408" t="str">
        <f t="shared" si="24"/>
        <v>over</v>
      </c>
      <c r="I408" t="str">
        <f t="shared" si="27"/>
        <v>no</v>
      </c>
      <c r="J408" s="11">
        <f t="shared" si="25"/>
        <v>33.33</v>
      </c>
      <c r="K408" s="11">
        <f t="shared" si="26"/>
        <v>33.33</v>
      </c>
      <c r="L408" s="11"/>
    </row>
    <row r="409" spans="1:13" x14ac:dyDescent="0.25">
      <c r="A409">
        <v>61</v>
      </c>
      <c r="B409" t="s">
        <v>7</v>
      </c>
      <c r="C409" s="11">
        <v>33.33</v>
      </c>
      <c r="D409">
        <v>4</v>
      </c>
      <c r="E409" t="s">
        <v>13</v>
      </c>
      <c r="F409" t="s">
        <v>14</v>
      </c>
      <c r="G409" s="4">
        <v>36580.282160000002</v>
      </c>
      <c r="H409" t="str">
        <f t="shared" si="24"/>
        <v>over</v>
      </c>
      <c r="I409" t="str">
        <f t="shared" si="27"/>
        <v>no</v>
      </c>
      <c r="J409" s="11">
        <f t="shared" si="25"/>
        <v>33.33</v>
      </c>
      <c r="K409" s="11">
        <f t="shared" si="26"/>
        <v>33.33</v>
      </c>
      <c r="L409" s="11"/>
    </row>
    <row r="410" spans="1:13" x14ac:dyDescent="0.25">
      <c r="A410">
        <v>25</v>
      </c>
      <c r="B410" t="s">
        <v>11</v>
      </c>
      <c r="C410" s="11">
        <v>33.33</v>
      </c>
      <c r="D410">
        <v>2</v>
      </c>
      <c r="E410" t="s">
        <v>9</v>
      </c>
      <c r="F410" t="s">
        <v>14</v>
      </c>
      <c r="G410" s="4">
        <v>36124.573700000001</v>
      </c>
      <c r="H410" t="str">
        <f t="shared" si="24"/>
        <v>over</v>
      </c>
      <c r="I410" t="str">
        <f t="shared" si="27"/>
        <v>smoking</v>
      </c>
      <c r="J410" s="11">
        <f t="shared" si="25"/>
        <v>33.33</v>
      </c>
      <c r="K410" s="11">
        <f t="shared" si="26"/>
        <v>33.33</v>
      </c>
      <c r="L410" s="11"/>
    </row>
    <row r="411" spans="1:13" x14ac:dyDescent="0.25">
      <c r="A411">
        <v>18</v>
      </c>
      <c r="B411" t="s">
        <v>11</v>
      </c>
      <c r="C411" s="11">
        <v>33.33</v>
      </c>
      <c r="D411">
        <v>0</v>
      </c>
      <c r="E411" t="s">
        <v>13</v>
      </c>
      <c r="F411" t="s">
        <v>14</v>
      </c>
      <c r="G411" s="4">
        <v>1135.9407000000001</v>
      </c>
      <c r="H411" t="str">
        <f t="shared" si="24"/>
        <v>over</v>
      </c>
      <c r="I411" t="str">
        <f t="shared" si="27"/>
        <v>no</v>
      </c>
      <c r="J411" s="11">
        <f t="shared" si="25"/>
        <v>33.33</v>
      </c>
      <c r="K411" s="11">
        <f t="shared" si="26"/>
        <v>33.33</v>
      </c>
      <c r="L411" s="11"/>
    </row>
    <row r="412" spans="1:13" x14ac:dyDescent="0.25">
      <c r="A412">
        <v>48</v>
      </c>
      <c r="B412" t="s">
        <v>7</v>
      </c>
      <c r="C412" s="11">
        <v>33.33</v>
      </c>
      <c r="D412">
        <v>0</v>
      </c>
      <c r="E412" t="s">
        <v>13</v>
      </c>
      <c r="F412" t="s">
        <v>14</v>
      </c>
      <c r="G412" s="4">
        <v>8283.6807000000008</v>
      </c>
      <c r="H412" t="str">
        <f t="shared" si="24"/>
        <v>over</v>
      </c>
      <c r="I412" t="str">
        <f t="shared" si="27"/>
        <v>no</v>
      </c>
      <c r="J412" s="11">
        <f t="shared" si="25"/>
        <v>33.33</v>
      </c>
      <c r="K412" s="11">
        <f t="shared" si="26"/>
        <v>33.33</v>
      </c>
      <c r="L412" s="11"/>
    </row>
    <row r="413" spans="1:13" x14ac:dyDescent="0.25">
      <c r="A413">
        <v>52</v>
      </c>
      <c r="B413" t="s">
        <v>7</v>
      </c>
      <c r="C413" s="11">
        <v>33.299999999999997</v>
      </c>
      <c r="D413">
        <v>2</v>
      </c>
      <c r="E413" t="s">
        <v>13</v>
      </c>
      <c r="F413" t="s">
        <v>10</v>
      </c>
      <c r="G413" s="4">
        <v>10806.839</v>
      </c>
      <c r="H413" t="str">
        <f t="shared" si="24"/>
        <v>over</v>
      </c>
      <c r="I413" t="str">
        <f t="shared" si="27"/>
        <v>no</v>
      </c>
      <c r="J413" s="11">
        <f t="shared" si="25"/>
        <v>33.299999999999997</v>
      </c>
      <c r="K413" s="11">
        <f t="shared" si="26"/>
        <v>33.299999999999997</v>
      </c>
      <c r="L413" s="11"/>
    </row>
    <row r="414" spans="1:13" x14ac:dyDescent="0.25">
      <c r="A414">
        <v>20</v>
      </c>
      <c r="B414" t="s">
        <v>7</v>
      </c>
      <c r="C414" s="11">
        <v>33.299999999999997</v>
      </c>
      <c r="D414">
        <v>0</v>
      </c>
      <c r="E414" t="s">
        <v>13</v>
      </c>
      <c r="F414" t="s">
        <v>10</v>
      </c>
      <c r="G414" s="4">
        <v>1880.4870000000001</v>
      </c>
      <c r="H414" t="str">
        <f t="shared" si="24"/>
        <v>over</v>
      </c>
      <c r="I414" t="str">
        <f t="shared" si="27"/>
        <v>no</v>
      </c>
      <c r="J414" s="11">
        <f t="shared" si="25"/>
        <v>33.299999999999997</v>
      </c>
      <c r="K414" s="11">
        <f t="shared" si="26"/>
        <v>33.299999999999997</v>
      </c>
      <c r="L414" s="11"/>
    </row>
    <row r="415" spans="1:13" x14ac:dyDescent="0.25">
      <c r="A415">
        <v>34</v>
      </c>
      <c r="B415" t="s">
        <v>7</v>
      </c>
      <c r="C415" s="11">
        <v>33.25</v>
      </c>
      <c r="D415">
        <v>1</v>
      </c>
      <c r="E415" t="s">
        <v>13</v>
      </c>
      <c r="F415" t="s">
        <v>21</v>
      </c>
      <c r="G415" s="4">
        <v>5594.8455000000004</v>
      </c>
      <c r="H415" t="str">
        <f t="shared" si="24"/>
        <v>over</v>
      </c>
      <c r="I415" t="str">
        <f t="shared" si="27"/>
        <v>no</v>
      </c>
      <c r="J415" s="11">
        <f t="shared" si="25"/>
        <v>33.25</v>
      </c>
      <c r="K415" s="11">
        <f t="shared" si="26"/>
        <v>33.25</v>
      </c>
      <c r="L415" s="11"/>
    </row>
    <row r="416" spans="1:13" x14ac:dyDescent="0.25">
      <c r="A416">
        <v>62</v>
      </c>
      <c r="B416" t="s">
        <v>7</v>
      </c>
      <c r="C416" s="11">
        <v>33.200000000000003</v>
      </c>
      <c r="D416">
        <v>0</v>
      </c>
      <c r="E416" t="s">
        <v>13</v>
      </c>
      <c r="F416" t="s">
        <v>10</v>
      </c>
      <c r="G416" s="4">
        <v>13462.52</v>
      </c>
      <c r="H416" t="str">
        <f t="shared" si="24"/>
        <v>over</v>
      </c>
      <c r="I416" t="str">
        <f t="shared" si="27"/>
        <v>no</v>
      </c>
      <c r="J416" s="11">
        <f t="shared" si="25"/>
        <v>33.200000000000003</v>
      </c>
      <c r="K416" s="11">
        <f t="shared" si="26"/>
        <v>33.200000000000003</v>
      </c>
      <c r="L416" s="11"/>
    </row>
    <row r="417" spans="1:13" x14ac:dyDescent="0.25">
      <c r="A417">
        <v>37</v>
      </c>
      <c r="B417" t="s">
        <v>11</v>
      </c>
      <c r="C417" s="11">
        <v>33.155000000000001</v>
      </c>
      <c r="D417">
        <v>2</v>
      </c>
      <c r="E417" t="s">
        <v>13</v>
      </c>
      <c r="F417" t="s">
        <v>15</v>
      </c>
      <c r="G417" s="4">
        <v>6203.90175</v>
      </c>
      <c r="H417" t="str">
        <f t="shared" si="24"/>
        <v>over</v>
      </c>
      <c r="I417" t="str">
        <f t="shared" si="27"/>
        <v>no</v>
      </c>
      <c r="J417" s="11">
        <f t="shared" si="25"/>
        <v>33.155000000000001</v>
      </c>
      <c r="K417" s="11">
        <f t="shared" si="26"/>
        <v>33.155000000000001</v>
      </c>
      <c r="L417" s="11"/>
      <c r="M417">
        <f>K417*1000</f>
        <v>33155</v>
      </c>
    </row>
    <row r="418" spans="1:13" x14ac:dyDescent="0.25">
      <c r="A418">
        <v>45</v>
      </c>
      <c r="B418" t="s">
        <v>11</v>
      </c>
      <c r="C418" s="11">
        <v>33.155000000000001</v>
      </c>
      <c r="D418">
        <v>2</v>
      </c>
      <c r="E418" t="s">
        <v>9</v>
      </c>
      <c r="F418" t="s">
        <v>15</v>
      </c>
      <c r="G418" s="4">
        <v>21098.554049999999</v>
      </c>
      <c r="H418" t="str">
        <f t="shared" si="24"/>
        <v>over</v>
      </c>
      <c r="I418" t="str">
        <f t="shared" si="27"/>
        <v>smoking</v>
      </c>
      <c r="J418" s="11">
        <f t="shared" si="25"/>
        <v>33.155000000000001</v>
      </c>
      <c r="K418" s="11">
        <f t="shared" si="26"/>
        <v>33.155000000000001</v>
      </c>
      <c r="L418" s="11"/>
      <c r="M418">
        <f>K418*1000</f>
        <v>33155</v>
      </c>
    </row>
    <row r="419" spans="1:13" x14ac:dyDescent="0.25">
      <c r="A419">
        <v>19</v>
      </c>
      <c r="B419" t="s">
        <v>11</v>
      </c>
      <c r="C419" s="11">
        <v>33.155000000000001</v>
      </c>
      <c r="D419">
        <v>0</v>
      </c>
      <c r="E419" t="s">
        <v>13</v>
      </c>
      <c r="F419" t="s">
        <v>10</v>
      </c>
      <c r="G419" s="4">
        <v>1261.442</v>
      </c>
      <c r="H419" t="str">
        <f t="shared" si="24"/>
        <v>over</v>
      </c>
      <c r="I419" t="str">
        <f t="shared" si="27"/>
        <v>no</v>
      </c>
      <c r="J419" s="11">
        <f t="shared" si="25"/>
        <v>33.155000000000001</v>
      </c>
      <c r="K419" s="11">
        <f t="shared" si="26"/>
        <v>33.155000000000001</v>
      </c>
      <c r="L419" s="11"/>
    </row>
    <row r="420" spans="1:13" x14ac:dyDescent="0.25">
      <c r="A420">
        <v>30</v>
      </c>
      <c r="B420" t="s">
        <v>11</v>
      </c>
      <c r="C420" s="11">
        <v>33.155000000000001</v>
      </c>
      <c r="D420">
        <v>3</v>
      </c>
      <c r="E420" t="s">
        <v>9</v>
      </c>
      <c r="F420" t="s">
        <v>15</v>
      </c>
      <c r="G420" s="4">
        <v>20745.989099999999</v>
      </c>
      <c r="H420" t="str">
        <f t="shared" si="24"/>
        <v>over</v>
      </c>
      <c r="I420" t="str">
        <f t="shared" si="27"/>
        <v>smoking</v>
      </c>
      <c r="J420" s="11">
        <f t="shared" si="25"/>
        <v>33.155000000000001</v>
      </c>
      <c r="K420" s="11">
        <f t="shared" si="26"/>
        <v>33.155000000000001</v>
      </c>
      <c r="L420" s="11"/>
    </row>
    <row r="421" spans="1:13" x14ac:dyDescent="0.25">
      <c r="A421">
        <v>42</v>
      </c>
      <c r="B421" t="s">
        <v>7</v>
      </c>
      <c r="C421" s="11">
        <v>33.155000000000001</v>
      </c>
      <c r="D421">
        <v>1</v>
      </c>
      <c r="E421" t="s">
        <v>13</v>
      </c>
      <c r="F421" t="s">
        <v>21</v>
      </c>
      <c r="G421" s="4">
        <v>7639.4174499999999</v>
      </c>
      <c r="H421" t="str">
        <f t="shared" si="24"/>
        <v>over</v>
      </c>
      <c r="I421" t="str">
        <f t="shared" si="27"/>
        <v>no</v>
      </c>
      <c r="J421" s="11">
        <f t="shared" si="25"/>
        <v>33.155000000000001</v>
      </c>
      <c r="K421" s="11">
        <f t="shared" si="26"/>
        <v>33.155000000000001</v>
      </c>
      <c r="L421" s="11"/>
    </row>
    <row r="422" spans="1:13" x14ac:dyDescent="0.25">
      <c r="A422">
        <v>18</v>
      </c>
      <c r="B422" t="s">
        <v>7</v>
      </c>
      <c r="C422" s="11">
        <v>33.155000000000001</v>
      </c>
      <c r="D422">
        <v>0</v>
      </c>
      <c r="E422" t="s">
        <v>13</v>
      </c>
      <c r="F422" t="s">
        <v>21</v>
      </c>
      <c r="G422" s="4">
        <v>2207.6974500000001</v>
      </c>
      <c r="H422" t="str">
        <f t="shared" si="24"/>
        <v>over</v>
      </c>
      <c r="I422" t="str">
        <f t="shared" si="27"/>
        <v>no</v>
      </c>
      <c r="J422" s="11">
        <f t="shared" si="25"/>
        <v>33.155000000000001</v>
      </c>
      <c r="K422" s="11">
        <f t="shared" si="26"/>
        <v>33.155000000000001</v>
      </c>
      <c r="L422" s="11"/>
    </row>
    <row r="423" spans="1:13" x14ac:dyDescent="0.25">
      <c r="A423">
        <v>27</v>
      </c>
      <c r="B423" t="s">
        <v>11</v>
      </c>
      <c r="C423" s="11">
        <v>33.155000000000001</v>
      </c>
      <c r="D423">
        <v>2</v>
      </c>
      <c r="E423" t="s">
        <v>13</v>
      </c>
      <c r="F423" t="s">
        <v>15</v>
      </c>
      <c r="G423" s="4">
        <v>4058.71245</v>
      </c>
      <c r="H423" t="str">
        <f t="shared" si="24"/>
        <v>over</v>
      </c>
      <c r="I423" t="str">
        <f t="shared" si="27"/>
        <v>no</v>
      </c>
      <c r="J423" s="11">
        <f t="shared" si="25"/>
        <v>33.155000000000001</v>
      </c>
      <c r="K423" s="11">
        <f t="shared" si="26"/>
        <v>33.155000000000001</v>
      </c>
      <c r="L423" s="11"/>
    </row>
    <row r="424" spans="1:13" x14ac:dyDescent="0.25">
      <c r="A424">
        <v>60</v>
      </c>
      <c r="B424" t="s">
        <v>11</v>
      </c>
      <c r="C424" s="11">
        <v>33.11</v>
      </c>
      <c r="D424">
        <v>3</v>
      </c>
      <c r="E424" t="s">
        <v>13</v>
      </c>
      <c r="F424" t="s">
        <v>14</v>
      </c>
      <c r="G424" s="4">
        <v>13919.822899999999</v>
      </c>
      <c r="H424" t="str">
        <f t="shared" si="24"/>
        <v>over</v>
      </c>
      <c r="I424" t="str">
        <f t="shared" si="27"/>
        <v>no</v>
      </c>
      <c r="J424" s="11">
        <f t="shared" si="25"/>
        <v>33.11</v>
      </c>
      <c r="K424" s="11">
        <f t="shared" si="26"/>
        <v>33.11</v>
      </c>
      <c r="L424" s="11"/>
    </row>
    <row r="425" spans="1:13" x14ac:dyDescent="0.25">
      <c r="A425">
        <v>19</v>
      </c>
      <c r="B425" t="s">
        <v>7</v>
      </c>
      <c r="C425" s="11">
        <v>33.11</v>
      </c>
      <c r="D425">
        <v>0</v>
      </c>
      <c r="E425" t="s">
        <v>9</v>
      </c>
      <c r="F425" t="s">
        <v>14</v>
      </c>
      <c r="G425" s="4">
        <v>34439.855900000002</v>
      </c>
      <c r="H425" t="str">
        <f t="shared" si="24"/>
        <v>over</v>
      </c>
      <c r="I425" t="str">
        <f t="shared" si="27"/>
        <v>smoking</v>
      </c>
      <c r="J425" s="11">
        <f t="shared" si="25"/>
        <v>33.11</v>
      </c>
      <c r="K425" s="11">
        <f t="shared" si="26"/>
        <v>33.11</v>
      </c>
      <c r="L425" s="11"/>
    </row>
    <row r="426" spans="1:13" x14ac:dyDescent="0.25">
      <c r="A426">
        <v>48</v>
      </c>
      <c r="B426" t="s">
        <v>7</v>
      </c>
      <c r="C426" s="11">
        <v>33.11</v>
      </c>
      <c r="D426">
        <v>0</v>
      </c>
      <c r="E426" t="s">
        <v>9</v>
      </c>
      <c r="F426" t="s">
        <v>14</v>
      </c>
      <c r="G426" s="4">
        <v>40974.164900000003</v>
      </c>
      <c r="H426" t="str">
        <f t="shared" si="24"/>
        <v>over</v>
      </c>
      <c r="I426" t="str">
        <f t="shared" si="27"/>
        <v>smoking</v>
      </c>
      <c r="J426" s="11">
        <f t="shared" si="25"/>
        <v>33.11</v>
      </c>
      <c r="K426" s="11">
        <f t="shared" si="26"/>
        <v>33.11</v>
      </c>
      <c r="L426" s="11"/>
    </row>
    <row r="427" spans="1:13" x14ac:dyDescent="0.25">
      <c r="A427">
        <v>28</v>
      </c>
      <c r="B427" t="s">
        <v>7</v>
      </c>
      <c r="C427" s="11">
        <v>33.11</v>
      </c>
      <c r="D427">
        <v>0</v>
      </c>
      <c r="E427" t="s">
        <v>13</v>
      </c>
      <c r="F427" t="s">
        <v>14</v>
      </c>
      <c r="G427" s="4">
        <v>3171.6149</v>
      </c>
      <c r="H427" t="str">
        <f t="shared" si="24"/>
        <v>over</v>
      </c>
      <c r="I427" t="str">
        <f t="shared" si="27"/>
        <v>no</v>
      </c>
      <c r="J427" s="11">
        <f t="shared" si="25"/>
        <v>33.11</v>
      </c>
      <c r="K427" s="11">
        <f t="shared" si="26"/>
        <v>33.11</v>
      </c>
      <c r="L427" s="11"/>
    </row>
    <row r="428" spans="1:13" x14ac:dyDescent="0.25">
      <c r="A428">
        <v>19</v>
      </c>
      <c r="B428" t="s">
        <v>11</v>
      </c>
      <c r="C428" s="11">
        <v>33.1</v>
      </c>
      <c r="D428">
        <v>0</v>
      </c>
      <c r="E428" t="s">
        <v>13</v>
      </c>
      <c r="F428" t="s">
        <v>10</v>
      </c>
      <c r="G428" s="4">
        <v>23082.955330000001</v>
      </c>
      <c r="H428" t="str">
        <f t="shared" si="24"/>
        <v>over</v>
      </c>
      <c r="I428" t="str">
        <f t="shared" si="27"/>
        <v>no</v>
      </c>
      <c r="J428" s="11">
        <f t="shared" si="25"/>
        <v>33.1</v>
      </c>
      <c r="K428" s="11">
        <f t="shared" si="26"/>
        <v>33.1</v>
      </c>
      <c r="L428" s="11"/>
    </row>
    <row r="429" spans="1:13" x14ac:dyDescent="0.25">
      <c r="A429">
        <v>45</v>
      </c>
      <c r="B429" t="s">
        <v>7</v>
      </c>
      <c r="C429" s="11">
        <v>33.1</v>
      </c>
      <c r="D429">
        <v>0</v>
      </c>
      <c r="E429" t="s">
        <v>13</v>
      </c>
      <c r="F429" t="s">
        <v>10</v>
      </c>
      <c r="G429" s="4">
        <v>7345.0839999999998</v>
      </c>
      <c r="H429" t="str">
        <f t="shared" si="24"/>
        <v>over</v>
      </c>
      <c r="I429" t="str">
        <f t="shared" si="27"/>
        <v>no</v>
      </c>
      <c r="J429" s="11">
        <f t="shared" si="25"/>
        <v>33.1</v>
      </c>
      <c r="K429" s="11">
        <f t="shared" si="26"/>
        <v>33.1</v>
      </c>
      <c r="L429" s="11"/>
    </row>
    <row r="430" spans="1:13" x14ac:dyDescent="0.25">
      <c r="A430">
        <v>58</v>
      </c>
      <c r="B430" t="s">
        <v>7</v>
      </c>
      <c r="C430" s="11">
        <v>33.1</v>
      </c>
      <c r="D430">
        <v>0</v>
      </c>
      <c r="E430" t="s">
        <v>13</v>
      </c>
      <c r="F430" t="s">
        <v>10</v>
      </c>
      <c r="G430" s="4">
        <v>11848.141</v>
      </c>
      <c r="H430" t="str">
        <f t="shared" si="24"/>
        <v>over</v>
      </c>
      <c r="I430" t="str">
        <f t="shared" si="27"/>
        <v>no</v>
      </c>
      <c r="J430" s="11">
        <f t="shared" si="25"/>
        <v>33.1</v>
      </c>
      <c r="K430" s="11">
        <f t="shared" si="26"/>
        <v>33.1</v>
      </c>
      <c r="L430" s="11"/>
    </row>
    <row r="431" spans="1:13" x14ac:dyDescent="0.25">
      <c r="A431">
        <v>63</v>
      </c>
      <c r="B431" t="s">
        <v>11</v>
      </c>
      <c r="C431" s="11">
        <v>33.1</v>
      </c>
      <c r="D431">
        <v>0</v>
      </c>
      <c r="E431" t="s">
        <v>13</v>
      </c>
      <c r="F431" t="s">
        <v>10</v>
      </c>
      <c r="G431" s="4">
        <v>13393.755999999999</v>
      </c>
      <c r="H431" t="str">
        <f t="shared" si="24"/>
        <v>over</v>
      </c>
      <c r="I431" t="str">
        <f t="shared" si="27"/>
        <v>no</v>
      </c>
      <c r="J431" s="11">
        <f t="shared" si="25"/>
        <v>33.1</v>
      </c>
      <c r="K431" s="11">
        <f t="shared" si="26"/>
        <v>33.1</v>
      </c>
      <c r="L431" s="11"/>
    </row>
    <row r="432" spans="1:13" x14ac:dyDescent="0.25">
      <c r="A432">
        <v>28</v>
      </c>
      <c r="B432" t="s">
        <v>11</v>
      </c>
      <c r="C432" s="11">
        <v>33</v>
      </c>
      <c r="D432">
        <v>3</v>
      </c>
      <c r="E432" t="s">
        <v>13</v>
      </c>
      <c r="F432" t="s">
        <v>14</v>
      </c>
      <c r="G432" s="4">
        <v>4449.4620000000004</v>
      </c>
      <c r="H432" t="str">
        <f t="shared" si="24"/>
        <v>over</v>
      </c>
      <c r="I432" t="str">
        <f t="shared" si="27"/>
        <v>no</v>
      </c>
      <c r="J432" s="11">
        <f t="shared" si="25"/>
        <v>33</v>
      </c>
      <c r="K432" s="11">
        <f t="shared" si="26"/>
        <v>33</v>
      </c>
      <c r="L432" s="11"/>
    </row>
    <row r="433" spans="1:13" x14ac:dyDescent="0.25">
      <c r="A433">
        <v>55</v>
      </c>
      <c r="B433" t="s">
        <v>11</v>
      </c>
      <c r="C433" s="11">
        <v>33</v>
      </c>
      <c r="D433">
        <v>0</v>
      </c>
      <c r="E433" t="s">
        <v>13</v>
      </c>
      <c r="F433" t="s">
        <v>14</v>
      </c>
      <c r="G433" s="4">
        <v>20781.48892</v>
      </c>
      <c r="H433" t="str">
        <f t="shared" si="24"/>
        <v>over</v>
      </c>
      <c r="I433" t="str">
        <f t="shared" si="27"/>
        <v>no</v>
      </c>
      <c r="J433" s="11">
        <f t="shared" si="25"/>
        <v>33</v>
      </c>
      <c r="K433" s="11">
        <f t="shared" si="26"/>
        <v>33</v>
      </c>
      <c r="L433" s="11"/>
    </row>
    <row r="434" spans="1:13" x14ac:dyDescent="0.25">
      <c r="A434">
        <v>40</v>
      </c>
      <c r="B434" t="s">
        <v>7</v>
      </c>
      <c r="C434" s="11">
        <v>33</v>
      </c>
      <c r="D434">
        <v>3</v>
      </c>
      <c r="E434" t="s">
        <v>13</v>
      </c>
      <c r="F434" t="s">
        <v>14</v>
      </c>
      <c r="G434" s="4">
        <v>7682.67</v>
      </c>
      <c r="H434" t="str">
        <f t="shared" si="24"/>
        <v>over</v>
      </c>
      <c r="I434" t="str">
        <f t="shared" si="27"/>
        <v>no</v>
      </c>
      <c r="J434" s="11">
        <f t="shared" si="25"/>
        <v>33</v>
      </c>
      <c r="K434" s="11">
        <f t="shared" si="26"/>
        <v>33</v>
      </c>
      <c r="L434" s="11"/>
    </row>
    <row r="435" spans="1:13" x14ac:dyDescent="0.25">
      <c r="A435">
        <v>20</v>
      </c>
      <c r="B435" t="s">
        <v>7</v>
      </c>
      <c r="C435" s="11">
        <v>33</v>
      </c>
      <c r="D435">
        <v>0</v>
      </c>
      <c r="E435" t="s">
        <v>13</v>
      </c>
      <c r="F435" t="s">
        <v>14</v>
      </c>
      <c r="G435" s="4">
        <v>1880.07</v>
      </c>
      <c r="H435" t="str">
        <f t="shared" si="24"/>
        <v>over</v>
      </c>
      <c r="I435" t="str">
        <f t="shared" si="27"/>
        <v>no</v>
      </c>
      <c r="J435" s="11">
        <f t="shared" si="25"/>
        <v>33</v>
      </c>
      <c r="K435" s="11">
        <f t="shared" si="26"/>
        <v>33</v>
      </c>
      <c r="L435" s="11"/>
    </row>
    <row r="436" spans="1:13" x14ac:dyDescent="0.25">
      <c r="A436">
        <v>60</v>
      </c>
      <c r="B436" t="s">
        <v>11</v>
      </c>
      <c r="C436" s="11">
        <v>32.965000000000003</v>
      </c>
      <c r="D436">
        <v>0</v>
      </c>
      <c r="E436" t="s">
        <v>9</v>
      </c>
      <c r="F436" t="s">
        <v>10</v>
      </c>
      <c r="G436" s="4">
        <v>48173.360999999997</v>
      </c>
      <c r="H436" t="str">
        <f t="shared" si="24"/>
        <v>over</v>
      </c>
      <c r="I436" t="str">
        <f t="shared" si="27"/>
        <v>smoking</v>
      </c>
      <c r="J436" s="11">
        <f t="shared" si="25"/>
        <v>32.965000000000003</v>
      </c>
      <c r="K436" s="11">
        <f t="shared" si="26"/>
        <v>32.965000000000003</v>
      </c>
      <c r="L436" s="11"/>
    </row>
    <row r="437" spans="1:13" x14ac:dyDescent="0.25">
      <c r="A437">
        <v>64</v>
      </c>
      <c r="B437" t="s">
        <v>7</v>
      </c>
      <c r="C437" s="11">
        <v>32.965000000000003</v>
      </c>
      <c r="D437">
        <v>2</v>
      </c>
      <c r="E437" t="s">
        <v>9</v>
      </c>
      <c r="F437" t="s">
        <v>10</v>
      </c>
      <c r="G437" s="4">
        <v>47291.055</v>
      </c>
      <c r="H437" t="str">
        <f t="shared" si="24"/>
        <v>over</v>
      </c>
      <c r="I437" t="str">
        <f t="shared" si="27"/>
        <v>smoking</v>
      </c>
      <c r="J437" s="11">
        <f t="shared" si="25"/>
        <v>32.965000000000003</v>
      </c>
      <c r="K437" s="11">
        <f t="shared" si="26"/>
        <v>32.965000000000003</v>
      </c>
      <c r="L437" s="11"/>
    </row>
    <row r="438" spans="1:13" x14ac:dyDescent="0.25">
      <c r="A438">
        <v>29</v>
      </c>
      <c r="B438" t="s">
        <v>11</v>
      </c>
      <c r="C438" s="11">
        <v>32.965000000000003</v>
      </c>
      <c r="D438">
        <v>2</v>
      </c>
      <c r="E438" t="s">
        <v>13</v>
      </c>
      <c r="F438" t="s">
        <v>15</v>
      </c>
      <c r="G438" s="4">
        <v>18157.876</v>
      </c>
      <c r="H438" t="str">
        <f t="shared" si="24"/>
        <v>over</v>
      </c>
      <c r="I438" t="str">
        <f t="shared" si="27"/>
        <v>no</v>
      </c>
      <c r="J438" s="11">
        <f t="shared" si="25"/>
        <v>32.965000000000003</v>
      </c>
      <c r="K438" s="11">
        <f t="shared" si="26"/>
        <v>32.965000000000003</v>
      </c>
      <c r="L438" s="11"/>
      <c r="M438">
        <f>K438*1000</f>
        <v>32965</v>
      </c>
    </row>
    <row r="439" spans="1:13" x14ac:dyDescent="0.25">
      <c r="A439">
        <v>64</v>
      </c>
      <c r="B439" t="s">
        <v>7</v>
      </c>
      <c r="C439" s="11">
        <v>32.965000000000003</v>
      </c>
      <c r="D439">
        <v>0</v>
      </c>
      <c r="E439" t="s">
        <v>13</v>
      </c>
      <c r="F439" t="s">
        <v>15</v>
      </c>
      <c r="G439" s="4">
        <v>14692.66935</v>
      </c>
      <c r="H439" t="str">
        <f t="shared" si="24"/>
        <v>over</v>
      </c>
      <c r="I439" t="str">
        <f t="shared" si="27"/>
        <v>no</v>
      </c>
      <c r="J439" s="11">
        <f t="shared" si="25"/>
        <v>32.965000000000003</v>
      </c>
      <c r="K439" s="11">
        <f t="shared" si="26"/>
        <v>32.965000000000003</v>
      </c>
      <c r="L439" s="11"/>
    </row>
    <row r="440" spans="1:13" x14ac:dyDescent="0.25">
      <c r="A440">
        <v>58</v>
      </c>
      <c r="B440" t="s">
        <v>7</v>
      </c>
      <c r="C440" s="11">
        <v>32.965000000000003</v>
      </c>
      <c r="D440">
        <v>0</v>
      </c>
      <c r="E440" t="s">
        <v>13</v>
      </c>
      <c r="F440" t="s">
        <v>21</v>
      </c>
      <c r="G440" s="4">
        <v>12430.95335</v>
      </c>
      <c r="H440" t="str">
        <f t="shared" si="24"/>
        <v>over</v>
      </c>
      <c r="I440" t="str">
        <f t="shared" si="27"/>
        <v>no</v>
      </c>
      <c r="J440" s="11">
        <f t="shared" si="25"/>
        <v>32.965000000000003</v>
      </c>
      <c r="K440" s="11">
        <f t="shared" si="26"/>
        <v>32.965000000000003</v>
      </c>
      <c r="L440" s="11"/>
    </row>
    <row r="441" spans="1:13" x14ac:dyDescent="0.25">
      <c r="A441">
        <v>26</v>
      </c>
      <c r="B441" t="s">
        <v>11</v>
      </c>
      <c r="C441" s="11">
        <v>32.9</v>
      </c>
      <c r="D441">
        <v>2</v>
      </c>
      <c r="E441" t="s">
        <v>9</v>
      </c>
      <c r="F441" t="s">
        <v>10</v>
      </c>
      <c r="G441" s="4">
        <v>36085.218999999997</v>
      </c>
      <c r="H441" t="str">
        <f t="shared" si="24"/>
        <v>over</v>
      </c>
      <c r="I441" t="str">
        <f t="shared" si="27"/>
        <v>smoking</v>
      </c>
      <c r="J441" s="11">
        <f t="shared" si="25"/>
        <v>32.9</v>
      </c>
      <c r="K441" s="11">
        <f t="shared" si="26"/>
        <v>32.9</v>
      </c>
      <c r="L441" s="11"/>
    </row>
    <row r="442" spans="1:13" x14ac:dyDescent="0.25">
      <c r="A442">
        <v>19</v>
      </c>
      <c r="B442" t="s">
        <v>7</v>
      </c>
      <c r="C442" s="11">
        <v>32.9</v>
      </c>
      <c r="D442">
        <v>0</v>
      </c>
      <c r="E442" t="s">
        <v>13</v>
      </c>
      <c r="F442" t="s">
        <v>10</v>
      </c>
      <c r="G442" s="4">
        <v>1748.7739999999999</v>
      </c>
      <c r="H442" t="str">
        <f t="shared" si="24"/>
        <v>over</v>
      </c>
      <c r="I442" t="str">
        <f t="shared" si="27"/>
        <v>no</v>
      </c>
      <c r="J442" s="11">
        <f t="shared" si="25"/>
        <v>32.9</v>
      </c>
      <c r="K442" s="11">
        <f t="shared" si="26"/>
        <v>32.9</v>
      </c>
      <c r="L442" s="11"/>
    </row>
    <row r="443" spans="1:13" x14ac:dyDescent="0.25">
      <c r="A443">
        <v>33</v>
      </c>
      <c r="B443" t="s">
        <v>7</v>
      </c>
      <c r="C443" s="11">
        <v>32.9</v>
      </c>
      <c r="D443">
        <v>2</v>
      </c>
      <c r="E443" t="s">
        <v>13</v>
      </c>
      <c r="F443" t="s">
        <v>10</v>
      </c>
      <c r="G443" s="4">
        <v>5375.0379999999996</v>
      </c>
      <c r="H443" t="str">
        <f t="shared" si="24"/>
        <v>over</v>
      </c>
      <c r="I443" t="str">
        <f t="shared" si="27"/>
        <v>no</v>
      </c>
      <c r="J443" s="11">
        <f t="shared" si="25"/>
        <v>32.9</v>
      </c>
      <c r="K443" s="11">
        <f t="shared" si="26"/>
        <v>32.9</v>
      </c>
      <c r="L443" s="11"/>
    </row>
    <row r="444" spans="1:13" x14ac:dyDescent="0.25">
      <c r="A444">
        <v>42</v>
      </c>
      <c r="B444" t="s">
        <v>7</v>
      </c>
      <c r="C444" s="11">
        <v>32.869999999999997</v>
      </c>
      <c r="D444">
        <v>0</v>
      </c>
      <c r="E444" t="s">
        <v>13</v>
      </c>
      <c r="F444" t="s">
        <v>21</v>
      </c>
      <c r="G444" s="4">
        <v>7050.0213000000003</v>
      </c>
      <c r="H444" t="str">
        <f t="shared" si="24"/>
        <v>over</v>
      </c>
      <c r="I444" t="str">
        <f t="shared" si="27"/>
        <v>no</v>
      </c>
      <c r="J444" s="11">
        <f t="shared" si="25"/>
        <v>32.869999999999997</v>
      </c>
      <c r="K444" s="11">
        <f t="shared" si="26"/>
        <v>32.869999999999997</v>
      </c>
      <c r="L444" s="11"/>
    </row>
    <row r="445" spans="1:13" x14ac:dyDescent="0.25">
      <c r="A445">
        <v>34</v>
      </c>
      <c r="B445" t="s">
        <v>11</v>
      </c>
      <c r="C445" s="11">
        <v>32.799999999999997</v>
      </c>
      <c r="D445">
        <v>1</v>
      </c>
      <c r="E445" t="s">
        <v>13</v>
      </c>
      <c r="F445" t="s">
        <v>10</v>
      </c>
      <c r="G445" s="4">
        <v>14358.364369999999</v>
      </c>
      <c r="H445" t="str">
        <f t="shared" si="24"/>
        <v>over</v>
      </c>
      <c r="I445" t="str">
        <f t="shared" si="27"/>
        <v>no</v>
      </c>
      <c r="J445" s="11">
        <f t="shared" si="25"/>
        <v>32.799999999999997</v>
      </c>
      <c r="K445" s="11">
        <f t="shared" si="26"/>
        <v>32.799999999999997</v>
      </c>
      <c r="L445" s="11"/>
    </row>
    <row r="446" spans="1:13" x14ac:dyDescent="0.25">
      <c r="A446">
        <v>60</v>
      </c>
      <c r="B446" t="s">
        <v>11</v>
      </c>
      <c r="C446" s="11">
        <v>32.799999999999997</v>
      </c>
      <c r="D446">
        <v>0</v>
      </c>
      <c r="E446" t="s">
        <v>9</v>
      </c>
      <c r="F446" t="s">
        <v>10</v>
      </c>
      <c r="G446" s="4">
        <v>52590.829389999999</v>
      </c>
      <c r="H446" t="str">
        <f t="shared" si="24"/>
        <v>over</v>
      </c>
      <c r="I446" t="str">
        <f t="shared" si="27"/>
        <v>smoking</v>
      </c>
      <c r="J446" s="11">
        <f t="shared" si="25"/>
        <v>32.799999999999997</v>
      </c>
      <c r="K446" s="11">
        <f t="shared" si="26"/>
        <v>32.799999999999997</v>
      </c>
      <c r="L446" s="11"/>
    </row>
    <row r="447" spans="1:13" x14ac:dyDescent="0.25">
      <c r="A447">
        <v>23</v>
      </c>
      <c r="B447" t="s">
        <v>7</v>
      </c>
      <c r="C447" s="11">
        <v>32.78</v>
      </c>
      <c r="D447">
        <v>2</v>
      </c>
      <c r="E447" t="s">
        <v>9</v>
      </c>
      <c r="F447" t="s">
        <v>14</v>
      </c>
      <c r="G447" s="4">
        <v>36021.011200000001</v>
      </c>
      <c r="H447" t="str">
        <f t="shared" si="24"/>
        <v>over</v>
      </c>
      <c r="I447" t="str">
        <f t="shared" si="27"/>
        <v>smoking</v>
      </c>
      <c r="J447" s="11">
        <f t="shared" si="25"/>
        <v>32.78</v>
      </c>
      <c r="K447" s="11">
        <f t="shared" si="26"/>
        <v>32.78</v>
      </c>
      <c r="L447" s="11"/>
    </row>
    <row r="448" spans="1:13" x14ac:dyDescent="0.25">
      <c r="A448">
        <v>24</v>
      </c>
      <c r="B448" t="s">
        <v>7</v>
      </c>
      <c r="C448" s="11">
        <v>32.774999999999999</v>
      </c>
      <c r="D448">
        <v>0</v>
      </c>
      <c r="E448" t="s">
        <v>13</v>
      </c>
      <c r="F448" t="s">
        <v>21</v>
      </c>
      <c r="G448" s="4">
        <v>3046.0619999999999</v>
      </c>
      <c r="H448" t="str">
        <f t="shared" si="24"/>
        <v>over</v>
      </c>
      <c r="I448" t="str">
        <f t="shared" si="27"/>
        <v>no</v>
      </c>
      <c r="J448" s="11">
        <f t="shared" si="25"/>
        <v>32.774999999999999</v>
      </c>
      <c r="K448" s="11">
        <f t="shared" si="26"/>
        <v>32.774999999999999</v>
      </c>
      <c r="L448" s="11"/>
    </row>
    <row r="449" spans="1:13" x14ac:dyDescent="0.25">
      <c r="A449">
        <v>20</v>
      </c>
      <c r="B449" t="s">
        <v>7</v>
      </c>
      <c r="C449" s="11">
        <v>32.774999999999999</v>
      </c>
      <c r="D449">
        <v>0</v>
      </c>
      <c r="E449" t="s">
        <v>9</v>
      </c>
      <c r="F449" t="s">
        <v>15</v>
      </c>
      <c r="G449" s="4">
        <v>14711.7438</v>
      </c>
      <c r="H449" t="str">
        <f t="shared" si="24"/>
        <v>over</v>
      </c>
      <c r="I449" t="str">
        <f t="shared" si="27"/>
        <v>smoking</v>
      </c>
      <c r="J449" s="11">
        <f t="shared" si="25"/>
        <v>32.774999999999999</v>
      </c>
      <c r="K449" s="11">
        <f t="shared" si="26"/>
        <v>32.774999999999999</v>
      </c>
      <c r="L449" s="11"/>
    </row>
    <row r="450" spans="1:13" x14ac:dyDescent="0.25">
      <c r="A450">
        <v>55</v>
      </c>
      <c r="B450" t="s">
        <v>11</v>
      </c>
      <c r="C450" s="11">
        <v>32.774999999999999</v>
      </c>
      <c r="D450">
        <v>0</v>
      </c>
      <c r="E450" t="s">
        <v>13</v>
      </c>
      <c r="F450" t="s">
        <v>14</v>
      </c>
      <c r="G450" s="4">
        <v>10226.2842</v>
      </c>
      <c r="H450" t="str">
        <f t="shared" ref="H450:H513" si="28">IF(C450&lt;18.5,"below",IF(AND(C450&gt;=18.5,C450&lt;25),"normal",IF(C450&gt;=25,"over")))</f>
        <v>over</v>
      </c>
      <c r="I450" t="str">
        <f t="shared" si="27"/>
        <v>no</v>
      </c>
      <c r="J450" s="11">
        <f t="shared" ref="J450:J513" si="29">VALUE(C450)</f>
        <v>32.774999999999999</v>
      </c>
      <c r="K450" s="11">
        <f t="shared" ref="K450:K513" si="30">IF(J450&gt;=100,J450/1000,J450)</f>
        <v>32.774999999999999</v>
      </c>
      <c r="L450" s="11"/>
    </row>
    <row r="451" spans="1:13" x14ac:dyDescent="0.25">
      <c r="A451">
        <v>46</v>
      </c>
      <c r="B451" t="s">
        <v>11</v>
      </c>
      <c r="C451" s="11">
        <v>32.774999999999999</v>
      </c>
      <c r="D451">
        <v>3</v>
      </c>
      <c r="E451" t="s">
        <v>9</v>
      </c>
      <c r="F451" t="s">
        <v>15</v>
      </c>
      <c r="G451" s="4">
        <v>40720.551050000002</v>
      </c>
      <c r="H451" t="str">
        <f t="shared" si="28"/>
        <v>over</v>
      </c>
      <c r="I451" t="str">
        <f t="shared" ref="I451:I514" si="31">IF(E451="no","no","smoking")</f>
        <v>smoking</v>
      </c>
      <c r="J451" s="11">
        <f t="shared" si="29"/>
        <v>32.774999999999999</v>
      </c>
      <c r="K451" s="11">
        <f t="shared" si="30"/>
        <v>32.774999999999999</v>
      </c>
      <c r="L451" s="11"/>
      <c r="M451">
        <f>K451*1000</f>
        <v>32775</v>
      </c>
    </row>
    <row r="452" spans="1:13" x14ac:dyDescent="0.25">
      <c r="A452">
        <v>41</v>
      </c>
      <c r="B452" t="s">
        <v>7</v>
      </c>
      <c r="C452" s="11">
        <v>32.774999999999999</v>
      </c>
      <c r="D452">
        <v>1</v>
      </c>
      <c r="E452" t="s">
        <v>13</v>
      </c>
      <c r="F452" t="s">
        <v>10</v>
      </c>
      <c r="G452" s="4">
        <v>6775.9610000000002</v>
      </c>
      <c r="H452" t="str">
        <f t="shared" si="28"/>
        <v>over</v>
      </c>
      <c r="I452" t="str">
        <f t="shared" si="31"/>
        <v>no</v>
      </c>
      <c r="J452" s="11">
        <f t="shared" si="29"/>
        <v>32.774999999999999</v>
      </c>
      <c r="K452" s="11">
        <f t="shared" si="30"/>
        <v>32.774999999999999</v>
      </c>
      <c r="L452" s="11"/>
    </row>
    <row r="453" spans="1:13" x14ac:dyDescent="0.25">
      <c r="A453">
        <v>46</v>
      </c>
      <c r="B453" t="s">
        <v>11</v>
      </c>
      <c r="C453" s="11">
        <v>32.774999999999999</v>
      </c>
      <c r="D453">
        <v>3</v>
      </c>
      <c r="E453" t="s">
        <v>9</v>
      </c>
      <c r="F453" t="s">
        <v>14</v>
      </c>
      <c r="G453" s="4">
        <v>46151.124499999998</v>
      </c>
      <c r="H453" t="str">
        <f t="shared" si="28"/>
        <v>over</v>
      </c>
      <c r="I453" t="str">
        <f t="shared" si="31"/>
        <v>smoking</v>
      </c>
      <c r="J453" s="11">
        <f t="shared" si="29"/>
        <v>32.774999999999999</v>
      </c>
      <c r="K453" s="11">
        <f t="shared" si="30"/>
        <v>32.774999999999999</v>
      </c>
      <c r="L453" s="11"/>
    </row>
    <row r="454" spans="1:13" x14ac:dyDescent="0.25">
      <c r="A454">
        <v>19</v>
      </c>
      <c r="B454" t="s">
        <v>11</v>
      </c>
      <c r="C454" s="11">
        <v>32.774999999999999</v>
      </c>
      <c r="D454">
        <v>2</v>
      </c>
      <c r="E454" t="s">
        <v>13</v>
      </c>
      <c r="F454" t="s">
        <v>15</v>
      </c>
      <c r="G454" s="4">
        <v>2803.69785</v>
      </c>
      <c r="H454" t="str">
        <f t="shared" si="28"/>
        <v>over</v>
      </c>
      <c r="I454" t="str">
        <f t="shared" si="31"/>
        <v>no</v>
      </c>
      <c r="J454" s="11">
        <f t="shared" si="29"/>
        <v>32.774999999999999</v>
      </c>
      <c r="K454" s="11">
        <f t="shared" si="30"/>
        <v>32.774999999999999</v>
      </c>
      <c r="L454" s="11"/>
      <c r="M454">
        <f>K454*1000</f>
        <v>32775</v>
      </c>
    </row>
    <row r="455" spans="1:13" x14ac:dyDescent="0.25">
      <c r="A455">
        <v>40</v>
      </c>
      <c r="B455" t="s">
        <v>11</v>
      </c>
      <c r="C455" s="11">
        <v>32.774999999999999</v>
      </c>
      <c r="D455">
        <v>1</v>
      </c>
      <c r="E455" t="s">
        <v>9</v>
      </c>
      <c r="F455" t="s">
        <v>21</v>
      </c>
      <c r="G455" s="4">
        <v>39125.332249999999</v>
      </c>
      <c r="H455" t="str">
        <f t="shared" si="28"/>
        <v>over</v>
      </c>
      <c r="I455" t="str">
        <f t="shared" si="31"/>
        <v>smoking</v>
      </c>
      <c r="J455" s="11">
        <f t="shared" si="29"/>
        <v>32.774999999999999</v>
      </c>
      <c r="K455" s="11">
        <f t="shared" si="30"/>
        <v>32.774999999999999</v>
      </c>
      <c r="L455" s="11"/>
    </row>
    <row r="456" spans="1:13" x14ac:dyDescent="0.25">
      <c r="A456">
        <v>40</v>
      </c>
      <c r="B456" t="s">
        <v>7</v>
      </c>
      <c r="C456" s="11">
        <v>32.774999999999999</v>
      </c>
      <c r="D456">
        <v>2</v>
      </c>
      <c r="E456" t="s">
        <v>9</v>
      </c>
      <c r="F456" t="s">
        <v>15</v>
      </c>
      <c r="G456" s="4">
        <v>40003.332249999999</v>
      </c>
      <c r="H456" t="str">
        <f t="shared" si="28"/>
        <v>over</v>
      </c>
      <c r="I456" t="str">
        <f t="shared" si="31"/>
        <v>smoking</v>
      </c>
      <c r="J456" s="11">
        <f t="shared" si="29"/>
        <v>32.774999999999999</v>
      </c>
      <c r="K456" s="11">
        <f t="shared" si="30"/>
        <v>32.774999999999999</v>
      </c>
      <c r="L456" s="11"/>
    </row>
    <row r="457" spans="1:13" x14ac:dyDescent="0.25">
      <c r="A457">
        <v>55</v>
      </c>
      <c r="B457" t="s">
        <v>11</v>
      </c>
      <c r="C457" s="11">
        <v>32.774999999999999</v>
      </c>
      <c r="D457">
        <v>0</v>
      </c>
      <c r="E457" t="s">
        <v>13</v>
      </c>
      <c r="F457" t="s">
        <v>15</v>
      </c>
      <c r="G457" s="4">
        <v>10601.632250000001</v>
      </c>
      <c r="H457" t="str">
        <f t="shared" si="28"/>
        <v>over</v>
      </c>
      <c r="I457" t="str">
        <f t="shared" si="31"/>
        <v>no</v>
      </c>
      <c r="J457" s="11">
        <f t="shared" si="29"/>
        <v>32.774999999999999</v>
      </c>
      <c r="K457" s="11">
        <f t="shared" si="30"/>
        <v>32.774999999999999</v>
      </c>
      <c r="L457" s="11"/>
    </row>
    <row r="458" spans="1:13" x14ac:dyDescent="0.25">
      <c r="A458">
        <v>52</v>
      </c>
      <c r="B458" t="s">
        <v>11</v>
      </c>
      <c r="C458" s="11">
        <v>32.774999999999999</v>
      </c>
      <c r="D458">
        <v>3</v>
      </c>
      <c r="E458" t="s">
        <v>13</v>
      </c>
      <c r="F458" t="s">
        <v>15</v>
      </c>
      <c r="G458" s="4">
        <v>11289.10925</v>
      </c>
      <c r="H458" t="str">
        <f t="shared" si="28"/>
        <v>over</v>
      </c>
      <c r="I458" t="str">
        <f t="shared" si="31"/>
        <v>no</v>
      </c>
      <c r="J458" s="11">
        <f t="shared" si="29"/>
        <v>32.774999999999999</v>
      </c>
      <c r="K458" s="11">
        <f t="shared" si="30"/>
        <v>32.774999999999999</v>
      </c>
      <c r="L458" s="11"/>
    </row>
    <row r="459" spans="1:13" x14ac:dyDescent="0.25">
      <c r="A459">
        <v>31</v>
      </c>
      <c r="B459" t="s">
        <v>7</v>
      </c>
      <c r="C459" s="11">
        <v>32.774999999999999</v>
      </c>
      <c r="D459">
        <v>2</v>
      </c>
      <c r="E459" t="s">
        <v>13</v>
      </c>
      <c r="F459" t="s">
        <v>15</v>
      </c>
      <c r="G459" s="4">
        <v>5327.4002499999997</v>
      </c>
      <c r="H459" t="str">
        <f t="shared" si="28"/>
        <v>over</v>
      </c>
      <c r="I459" t="str">
        <f t="shared" si="31"/>
        <v>no</v>
      </c>
      <c r="J459" s="11">
        <f t="shared" si="29"/>
        <v>32.774999999999999</v>
      </c>
      <c r="K459" s="11">
        <f t="shared" si="30"/>
        <v>32.774999999999999</v>
      </c>
      <c r="L459" s="11"/>
    </row>
    <row r="460" spans="1:13" x14ac:dyDescent="0.25">
      <c r="A460">
        <v>24</v>
      </c>
      <c r="B460" t="s">
        <v>11</v>
      </c>
      <c r="C460" s="11">
        <v>32.700000000000003</v>
      </c>
      <c r="D460">
        <v>0</v>
      </c>
      <c r="E460" t="s">
        <v>9</v>
      </c>
      <c r="F460" t="s">
        <v>10</v>
      </c>
      <c r="G460" s="4">
        <v>34472.841</v>
      </c>
      <c r="H460" t="str">
        <f t="shared" si="28"/>
        <v>over</v>
      </c>
      <c r="I460" t="str">
        <f t="shared" si="31"/>
        <v>smoking</v>
      </c>
      <c r="J460" s="11">
        <f t="shared" si="29"/>
        <v>32.700000000000003</v>
      </c>
      <c r="K460" s="11">
        <f t="shared" si="30"/>
        <v>32.700000000000003</v>
      </c>
      <c r="L460" s="11"/>
    </row>
    <row r="461" spans="1:13" x14ac:dyDescent="0.25">
      <c r="A461">
        <v>23</v>
      </c>
      <c r="B461" t="s">
        <v>11</v>
      </c>
      <c r="C461" s="11">
        <v>32.700000000000003</v>
      </c>
      <c r="D461">
        <v>3</v>
      </c>
      <c r="E461" t="s">
        <v>13</v>
      </c>
      <c r="F461" t="s">
        <v>10</v>
      </c>
      <c r="G461" s="4">
        <v>3591.48</v>
      </c>
      <c r="H461" t="str">
        <f t="shared" si="28"/>
        <v>over</v>
      </c>
      <c r="I461" t="str">
        <f t="shared" si="31"/>
        <v>no</v>
      </c>
      <c r="J461" s="11">
        <f t="shared" si="29"/>
        <v>32.700000000000003</v>
      </c>
      <c r="K461" s="11">
        <f t="shared" si="30"/>
        <v>32.700000000000003</v>
      </c>
      <c r="L461" s="11"/>
    </row>
    <row r="462" spans="1:13" x14ac:dyDescent="0.25">
      <c r="A462">
        <v>31</v>
      </c>
      <c r="B462" t="s">
        <v>7</v>
      </c>
      <c r="C462" s="11">
        <v>32.68</v>
      </c>
      <c r="D462">
        <v>1</v>
      </c>
      <c r="E462" t="s">
        <v>13</v>
      </c>
      <c r="F462" t="s">
        <v>15</v>
      </c>
      <c r="G462" s="4">
        <v>4738.2682000000004</v>
      </c>
      <c r="H462" t="str">
        <f t="shared" si="28"/>
        <v>over</v>
      </c>
      <c r="I462" t="str">
        <f t="shared" si="31"/>
        <v>no</v>
      </c>
      <c r="J462" s="11">
        <f t="shared" si="29"/>
        <v>32.68</v>
      </c>
      <c r="K462" s="11">
        <f t="shared" si="30"/>
        <v>32.68</v>
      </c>
      <c r="L462" s="11"/>
    </row>
    <row r="463" spans="1:13" x14ac:dyDescent="0.25">
      <c r="A463">
        <v>54</v>
      </c>
      <c r="B463" t="s">
        <v>7</v>
      </c>
      <c r="C463" s="11">
        <v>32.68</v>
      </c>
      <c r="D463">
        <v>0</v>
      </c>
      <c r="E463" t="s">
        <v>13</v>
      </c>
      <c r="F463" t="s">
        <v>21</v>
      </c>
      <c r="G463" s="4">
        <v>10923.933199999999</v>
      </c>
      <c r="H463" t="str">
        <f t="shared" si="28"/>
        <v>over</v>
      </c>
      <c r="I463" t="str">
        <f t="shared" si="31"/>
        <v>no</v>
      </c>
      <c r="J463" s="11">
        <f t="shared" si="29"/>
        <v>32.68</v>
      </c>
      <c r="K463" s="11">
        <f t="shared" si="30"/>
        <v>32.68</v>
      </c>
      <c r="L463" s="11"/>
    </row>
    <row r="464" spans="1:13" x14ac:dyDescent="0.25">
      <c r="A464">
        <v>21</v>
      </c>
      <c r="B464" t="s">
        <v>7</v>
      </c>
      <c r="C464" s="11">
        <v>32.68</v>
      </c>
      <c r="D464">
        <v>2</v>
      </c>
      <c r="E464" t="s">
        <v>13</v>
      </c>
      <c r="F464" t="s">
        <v>15</v>
      </c>
      <c r="G464" s="4">
        <v>26018.950519999999</v>
      </c>
      <c r="H464" t="str">
        <f t="shared" si="28"/>
        <v>over</v>
      </c>
      <c r="I464" t="str">
        <f t="shared" si="31"/>
        <v>no</v>
      </c>
      <c r="J464" s="11">
        <f t="shared" si="29"/>
        <v>32.68</v>
      </c>
      <c r="K464" s="11">
        <f t="shared" si="30"/>
        <v>32.68</v>
      </c>
      <c r="L464" s="11"/>
    </row>
    <row r="465" spans="1:13" x14ac:dyDescent="0.25">
      <c r="A465">
        <v>62</v>
      </c>
      <c r="B465" t="s">
        <v>7</v>
      </c>
      <c r="C465" s="11">
        <v>32.68</v>
      </c>
      <c r="D465">
        <v>0</v>
      </c>
      <c r="E465" t="s">
        <v>13</v>
      </c>
      <c r="F465" t="s">
        <v>15</v>
      </c>
      <c r="G465" s="4">
        <v>13844.797200000001</v>
      </c>
      <c r="H465" t="str">
        <f t="shared" si="28"/>
        <v>over</v>
      </c>
      <c r="I465" t="str">
        <f t="shared" si="31"/>
        <v>no</v>
      </c>
      <c r="J465" s="11">
        <f t="shared" si="29"/>
        <v>32.68</v>
      </c>
      <c r="K465" s="11">
        <f t="shared" si="30"/>
        <v>32.68</v>
      </c>
      <c r="L465" s="11"/>
    </row>
    <row r="466" spans="1:13" x14ac:dyDescent="0.25">
      <c r="A466">
        <v>27</v>
      </c>
      <c r="B466" t="s">
        <v>11</v>
      </c>
      <c r="C466" s="11">
        <v>32.67</v>
      </c>
      <c r="D466">
        <v>0</v>
      </c>
      <c r="E466" t="s">
        <v>13</v>
      </c>
      <c r="F466" t="s">
        <v>14</v>
      </c>
      <c r="G466" s="4">
        <v>2497.0383000000002</v>
      </c>
      <c r="H466" t="str">
        <f t="shared" si="28"/>
        <v>over</v>
      </c>
      <c r="I466" t="str">
        <f t="shared" si="31"/>
        <v>no</v>
      </c>
      <c r="J466" s="11">
        <f t="shared" si="29"/>
        <v>32.67</v>
      </c>
      <c r="K466" s="11">
        <f t="shared" si="30"/>
        <v>32.67</v>
      </c>
      <c r="L466" s="11"/>
    </row>
    <row r="467" spans="1:13" x14ac:dyDescent="0.25">
      <c r="A467">
        <v>55</v>
      </c>
      <c r="B467" t="s">
        <v>11</v>
      </c>
      <c r="C467" s="11">
        <v>32.67</v>
      </c>
      <c r="D467">
        <v>1</v>
      </c>
      <c r="E467" t="s">
        <v>13</v>
      </c>
      <c r="F467" t="s">
        <v>14</v>
      </c>
      <c r="G467" s="4">
        <v>10807.4863</v>
      </c>
      <c r="H467" t="str">
        <f t="shared" si="28"/>
        <v>over</v>
      </c>
      <c r="I467" t="str">
        <f t="shared" si="31"/>
        <v>no</v>
      </c>
      <c r="J467" s="11">
        <f t="shared" si="29"/>
        <v>32.67</v>
      </c>
      <c r="K467" s="11">
        <f t="shared" si="30"/>
        <v>32.67</v>
      </c>
      <c r="L467" s="11"/>
    </row>
    <row r="468" spans="1:13" x14ac:dyDescent="0.25">
      <c r="A468">
        <v>43</v>
      </c>
      <c r="B468" t="s">
        <v>11</v>
      </c>
      <c r="C468" s="11">
        <v>32.6</v>
      </c>
      <c r="D468">
        <v>2</v>
      </c>
      <c r="E468" t="s">
        <v>13</v>
      </c>
      <c r="F468" t="s">
        <v>10</v>
      </c>
      <c r="G468" s="4">
        <v>7441.5010000000002</v>
      </c>
      <c r="H468" t="str">
        <f t="shared" si="28"/>
        <v>over</v>
      </c>
      <c r="I468" t="str">
        <f t="shared" si="31"/>
        <v>no</v>
      </c>
      <c r="J468" s="11">
        <f t="shared" si="29"/>
        <v>32.6</v>
      </c>
      <c r="K468" s="11">
        <f t="shared" si="30"/>
        <v>32.6</v>
      </c>
      <c r="L468" s="11"/>
    </row>
    <row r="469" spans="1:13" x14ac:dyDescent="0.25">
      <c r="A469">
        <v>41</v>
      </c>
      <c r="B469" t="s">
        <v>7</v>
      </c>
      <c r="C469" s="11">
        <v>32.6</v>
      </c>
      <c r="D469">
        <v>3</v>
      </c>
      <c r="E469" t="s">
        <v>13</v>
      </c>
      <c r="F469" t="s">
        <v>10</v>
      </c>
      <c r="G469" s="4">
        <v>7954.5169999999998</v>
      </c>
      <c r="H469" t="str">
        <f t="shared" si="28"/>
        <v>over</v>
      </c>
      <c r="I469" t="str">
        <f t="shared" si="31"/>
        <v>no</v>
      </c>
      <c r="J469" s="11">
        <f t="shared" si="29"/>
        <v>32.6</v>
      </c>
      <c r="K469" s="11">
        <f t="shared" si="30"/>
        <v>32.6</v>
      </c>
      <c r="L469" s="11"/>
    </row>
    <row r="470" spans="1:13" x14ac:dyDescent="0.25">
      <c r="A470">
        <v>46</v>
      </c>
      <c r="B470" t="s">
        <v>11</v>
      </c>
      <c r="C470" s="11">
        <v>32.585000000000001</v>
      </c>
      <c r="D470">
        <v>0</v>
      </c>
      <c r="E470" t="s">
        <v>13</v>
      </c>
      <c r="F470" t="s">
        <v>10</v>
      </c>
      <c r="G470" s="4">
        <v>7147.1049999999996</v>
      </c>
      <c r="H470" t="str">
        <f t="shared" si="28"/>
        <v>over</v>
      </c>
      <c r="I470" t="str">
        <f t="shared" si="31"/>
        <v>no</v>
      </c>
      <c r="J470" s="11">
        <f t="shared" si="29"/>
        <v>32.585000000000001</v>
      </c>
      <c r="K470" s="11">
        <f t="shared" si="30"/>
        <v>32.585000000000001</v>
      </c>
      <c r="L470" s="11"/>
    </row>
    <row r="471" spans="1:13" x14ac:dyDescent="0.25">
      <c r="A471">
        <v>27</v>
      </c>
      <c r="B471" t="s">
        <v>11</v>
      </c>
      <c r="C471" s="11">
        <v>32.585000000000001</v>
      </c>
      <c r="D471">
        <v>3</v>
      </c>
      <c r="E471" t="s">
        <v>13</v>
      </c>
      <c r="F471" t="s">
        <v>21</v>
      </c>
      <c r="G471" s="4">
        <v>4846.9201499999999</v>
      </c>
      <c r="H471" t="str">
        <f t="shared" si="28"/>
        <v>over</v>
      </c>
      <c r="I471" t="str">
        <f t="shared" si="31"/>
        <v>no</v>
      </c>
      <c r="J471" s="11">
        <f t="shared" si="29"/>
        <v>32.585000000000001</v>
      </c>
      <c r="K471" s="11">
        <f t="shared" si="30"/>
        <v>32.585000000000001</v>
      </c>
      <c r="L471" s="11"/>
    </row>
    <row r="472" spans="1:13" x14ac:dyDescent="0.25">
      <c r="A472">
        <v>23</v>
      </c>
      <c r="B472" t="s">
        <v>11</v>
      </c>
      <c r="C472" s="11">
        <v>32.56</v>
      </c>
      <c r="D472">
        <v>0</v>
      </c>
      <c r="E472" t="s">
        <v>13</v>
      </c>
      <c r="F472" t="s">
        <v>14</v>
      </c>
      <c r="G472" s="4">
        <v>1824.2854</v>
      </c>
      <c r="H472" t="str">
        <f t="shared" si="28"/>
        <v>over</v>
      </c>
      <c r="I472" t="str">
        <f t="shared" si="31"/>
        <v>no</v>
      </c>
      <c r="J472" s="11">
        <f t="shared" si="29"/>
        <v>32.56</v>
      </c>
      <c r="K472" s="11">
        <f t="shared" si="30"/>
        <v>32.56</v>
      </c>
      <c r="L472" s="11"/>
    </row>
    <row r="473" spans="1:13" x14ac:dyDescent="0.25">
      <c r="A473">
        <v>43</v>
      </c>
      <c r="B473" t="s">
        <v>7</v>
      </c>
      <c r="C473" s="11">
        <v>32.56</v>
      </c>
      <c r="D473">
        <v>3</v>
      </c>
      <c r="E473" t="s">
        <v>9</v>
      </c>
      <c r="F473" t="s">
        <v>14</v>
      </c>
      <c r="G473" s="4">
        <v>40941.285400000001</v>
      </c>
      <c r="H473" t="str">
        <f t="shared" si="28"/>
        <v>over</v>
      </c>
      <c r="I473" t="str">
        <f t="shared" si="31"/>
        <v>smoking</v>
      </c>
      <c r="J473" s="11">
        <f t="shared" si="29"/>
        <v>32.56</v>
      </c>
      <c r="K473" s="11">
        <f t="shared" si="30"/>
        <v>32.56</v>
      </c>
      <c r="L473" s="11"/>
    </row>
    <row r="474" spans="1:13" x14ac:dyDescent="0.25">
      <c r="A474">
        <v>39</v>
      </c>
      <c r="B474" t="s">
        <v>7</v>
      </c>
      <c r="C474" s="11">
        <v>32.5</v>
      </c>
      <c r="D474">
        <v>1</v>
      </c>
      <c r="E474" t="s">
        <v>13</v>
      </c>
      <c r="F474" t="s">
        <v>10</v>
      </c>
      <c r="G474" s="4">
        <v>6238.2979999999998</v>
      </c>
      <c r="H474" t="str">
        <f t="shared" si="28"/>
        <v>over</v>
      </c>
      <c r="I474" t="str">
        <f t="shared" si="31"/>
        <v>no</v>
      </c>
      <c r="J474" s="11">
        <f t="shared" si="29"/>
        <v>32.5</v>
      </c>
      <c r="K474" s="11">
        <f t="shared" si="30"/>
        <v>32.5</v>
      </c>
      <c r="L474" s="11"/>
    </row>
    <row r="475" spans="1:13" x14ac:dyDescent="0.25">
      <c r="A475">
        <v>19</v>
      </c>
      <c r="B475" t="s">
        <v>7</v>
      </c>
      <c r="C475" s="11">
        <v>32.49</v>
      </c>
      <c r="D475">
        <v>0</v>
      </c>
      <c r="E475" t="s">
        <v>9</v>
      </c>
      <c r="F475" t="s">
        <v>15</v>
      </c>
      <c r="G475" s="4">
        <v>36898.733079999998</v>
      </c>
      <c r="H475" t="str">
        <f t="shared" si="28"/>
        <v>over</v>
      </c>
      <c r="I475" t="str">
        <f t="shared" si="31"/>
        <v>smoking</v>
      </c>
      <c r="J475" s="11">
        <f t="shared" si="29"/>
        <v>32.49</v>
      </c>
      <c r="K475" s="11">
        <f t="shared" si="30"/>
        <v>32.49</v>
      </c>
      <c r="L475" s="11"/>
    </row>
    <row r="476" spans="1:13" x14ac:dyDescent="0.25">
      <c r="A476">
        <v>60</v>
      </c>
      <c r="B476" t="s">
        <v>7</v>
      </c>
      <c r="C476" s="11">
        <v>32.450000000000003</v>
      </c>
      <c r="D476">
        <v>0</v>
      </c>
      <c r="E476" t="s">
        <v>9</v>
      </c>
      <c r="F476" t="s">
        <v>14</v>
      </c>
      <c r="G476" s="4">
        <v>45008.955499999996</v>
      </c>
      <c r="H476" t="str">
        <f t="shared" si="28"/>
        <v>over</v>
      </c>
      <c r="I476" t="str">
        <f t="shared" si="31"/>
        <v>smoking</v>
      </c>
      <c r="J476" s="11">
        <f t="shared" si="29"/>
        <v>32.450000000000003</v>
      </c>
      <c r="K476" s="11">
        <f t="shared" si="30"/>
        <v>32.450000000000003</v>
      </c>
      <c r="L476" s="11"/>
    </row>
    <row r="477" spans="1:13" x14ac:dyDescent="0.25">
      <c r="A477">
        <v>30</v>
      </c>
      <c r="B477" t="s">
        <v>11</v>
      </c>
      <c r="C477" s="11">
        <v>32.395000000000003</v>
      </c>
      <c r="D477">
        <v>0</v>
      </c>
      <c r="E477" t="s">
        <v>9</v>
      </c>
      <c r="F477" t="s">
        <v>10</v>
      </c>
      <c r="G477" s="4">
        <v>36837.466999999997</v>
      </c>
      <c r="H477" t="str">
        <f t="shared" si="28"/>
        <v>over</v>
      </c>
      <c r="I477" t="str">
        <f t="shared" si="31"/>
        <v>smoking</v>
      </c>
      <c r="J477" s="11">
        <f t="shared" si="29"/>
        <v>32.395000000000003</v>
      </c>
      <c r="K477" s="11">
        <f t="shared" si="30"/>
        <v>32.395000000000003</v>
      </c>
      <c r="L477" s="11"/>
    </row>
    <row r="478" spans="1:13" x14ac:dyDescent="0.25">
      <c r="A478">
        <v>25</v>
      </c>
      <c r="B478" t="s">
        <v>11</v>
      </c>
      <c r="C478" s="11">
        <v>32.395000000000003</v>
      </c>
      <c r="D478">
        <v>4</v>
      </c>
      <c r="E478" t="s">
        <v>13</v>
      </c>
      <c r="F478" t="s">
        <v>14</v>
      </c>
      <c r="G478" s="4">
        <v>4504.6624000000002</v>
      </c>
      <c r="H478" t="str">
        <f t="shared" si="28"/>
        <v>over</v>
      </c>
      <c r="I478" t="str">
        <f t="shared" si="31"/>
        <v>no</v>
      </c>
      <c r="J478" s="11">
        <f t="shared" si="29"/>
        <v>32.395000000000003</v>
      </c>
      <c r="K478" s="11">
        <f t="shared" si="30"/>
        <v>32.395000000000003</v>
      </c>
      <c r="L478" s="11"/>
    </row>
    <row r="479" spans="1:13" x14ac:dyDescent="0.25">
      <c r="A479">
        <v>35</v>
      </c>
      <c r="B479" t="s">
        <v>11</v>
      </c>
      <c r="C479" s="11">
        <v>32.395000000000003</v>
      </c>
      <c r="D479">
        <v>1</v>
      </c>
      <c r="E479" t="s">
        <v>13</v>
      </c>
      <c r="F479" t="s">
        <v>15</v>
      </c>
      <c r="G479" s="4">
        <v>5125.2156999999997</v>
      </c>
      <c r="H479" t="str">
        <f t="shared" si="28"/>
        <v>over</v>
      </c>
      <c r="I479" t="str">
        <f t="shared" si="31"/>
        <v>no</v>
      </c>
      <c r="J479" s="11">
        <f t="shared" si="29"/>
        <v>32.395000000000003</v>
      </c>
      <c r="K479" s="11">
        <f t="shared" si="30"/>
        <v>32.395000000000003</v>
      </c>
      <c r="L479" s="11"/>
    </row>
    <row r="480" spans="1:13" x14ac:dyDescent="0.25">
      <c r="A480">
        <v>19</v>
      </c>
      <c r="B480" t="s">
        <v>11</v>
      </c>
      <c r="C480" s="11">
        <v>32.395000000000003</v>
      </c>
      <c r="D480">
        <v>0</v>
      </c>
      <c r="E480" t="s">
        <v>9</v>
      </c>
      <c r="F480" t="s">
        <v>15</v>
      </c>
      <c r="G480" s="4">
        <v>36219.405449999998</v>
      </c>
      <c r="H480" t="str">
        <f t="shared" si="28"/>
        <v>over</v>
      </c>
      <c r="I480" t="str">
        <f t="shared" si="31"/>
        <v>smoking</v>
      </c>
      <c r="J480" s="11">
        <f t="shared" si="29"/>
        <v>32.395000000000003</v>
      </c>
      <c r="K480" s="11">
        <f t="shared" si="30"/>
        <v>32.395000000000003</v>
      </c>
      <c r="L480" s="11"/>
      <c r="M480">
        <f>K480*1000</f>
        <v>32395.000000000004</v>
      </c>
    </row>
    <row r="481" spans="1:12" x14ac:dyDescent="0.25">
      <c r="A481">
        <v>59</v>
      </c>
      <c r="B481" t="s">
        <v>11</v>
      </c>
      <c r="C481" s="11">
        <v>32.395000000000003</v>
      </c>
      <c r="D481">
        <v>2</v>
      </c>
      <c r="E481" t="s">
        <v>13</v>
      </c>
      <c r="F481" t="s">
        <v>14</v>
      </c>
      <c r="G481" s="4">
        <v>12928.7911</v>
      </c>
      <c r="H481" t="str">
        <f t="shared" si="28"/>
        <v>over</v>
      </c>
      <c r="I481" t="str">
        <f t="shared" si="31"/>
        <v>no</v>
      </c>
      <c r="J481" s="11">
        <f t="shared" si="29"/>
        <v>32.395000000000003</v>
      </c>
      <c r="K481" s="11">
        <f t="shared" si="30"/>
        <v>32.395000000000003</v>
      </c>
      <c r="L481" s="11"/>
    </row>
    <row r="482" spans="1:12" x14ac:dyDescent="0.25">
      <c r="A482">
        <v>20</v>
      </c>
      <c r="B482" t="s">
        <v>11</v>
      </c>
      <c r="C482" s="11">
        <v>32.395000000000003</v>
      </c>
      <c r="D482">
        <v>1</v>
      </c>
      <c r="E482" t="s">
        <v>13</v>
      </c>
      <c r="F482" t="s">
        <v>15</v>
      </c>
      <c r="G482" s="4">
        <v>2362.2290499999999</v>
      </c>
      <c r="H482" t="str">
        <f t="shared" si="28"/>
        <v>over</v>
      </c>
      <c r="I482" t="str">
        <f t="shared" si="31"/>
        <v>no</v>
      </c>
      <c r="J482" s="11">
        <f t="shared" si="29"/>
        <v>32.395000000000003</v>
      </c>
      <c r="K482" s="11">
        <f t="shared" si="30"/>
        <v>32.395000000000003</v>
      </c>
      <c r="L482" s="11"/>
    </row>
    <row r="483" spans="1:12" x14ac:dyDescent="0.25">
      <c r="A483">
        <v>27</v>
      </c>
      <c r="B483" t="s">
        <v>7</v>
      </c>
      <c r="C483" s="11">
        <v>32.395000000000003</v>
      </c>
      <c r="D483">
        <v>1</v>
      </c>
      <c r="E483" t="s">
        <v>13</v>
      </c>
      <c r="F483" t="s">
        <v>21</v>
      </c>
      <c r="G483" s="4">
        <v>18903.491409999999</v>
      </c>
      <c r="H483" t="str">
        <f t="shared" si="28"/>
        <v>over</v>
      </c>
      <c r="I483" t="str">
        <f t="shared" si="31"/>
        <v>no</v>
      </c>
      <c r="J483" s="11">
        <f t="shared" si="29"/>
        <v>32.395000000000003</v>
      </c>
      <c r="K483" s="11">
        <f t="shared" si="30"/>
        <v>32.395000000000003</v>
      </c>
      <c r="L483" s="11"/>
    </row>
    <row r="484" spans="1:12" x14ac:dyDescent="0.25">
      <c r="A484">
        <v>58</v>
      </c>
      <c r="B484" t="s">
        <v>7</v>
      </c>
      <c r="C484" s="11">
        <v>32.395000000000003</v>
      </c>
      <c r="D484">
        <v>1</v>
      </c>
      <c r="E484" t="s">
        <v>13</v>
      </c>
      <c r="F484" t="s">
        <v>21</v>
      </c>
      <c r="G484" s="4">
        <v>13019.161050000001</v>
      </c>
      <c r="H484" t="str">
        <f t="shared" si="28"/>
        <v>over</v>
      </c>
      <c r="I484" t="str">
        <f t="shared" si="31"/>
        <v>no</v>
      </c>
      <c r="J484" s="11">
        <f t="shared" si="29"/>
        <v>32.395000000000003</v>
      </c>
      <c r="K484" s="11">
        <f t="shared" si="30"/>
        <v>32.395000000000003</v>
      </c>
      <c r="L484" s="11"/>
    </row>
    <row r="485" spans="1:12" x14ac:dyDescent="0.25">
      <c r="A485">
        <v>44</v>
      </c>
      <c r="B485" t="s">
        <v>7</v>
      </c>
      <c r="C485" s="11">
        <v>32.340000000000003</v>
      </c>
      <c r="D485">
        <v>1</v>
      </c>
      <c r="E485" t="s">
        <v>13</v>
      </c>
      <c r="F485" t="s">
        <v>14</v>
      </c>
      <c r="G485" s="4">
        <v>7633.7205999999996</v>
      </c>
      <c r="H485" t="str">
        <f t="shared" si="28"/>
        <v>over</v>
      </c>
      <c r="I485" t="str">
        <f t="shared" si="31"/>
        <v>no</v>
      </c>
      <c r="J485" s="11">
        <f t="shared" si="29"/>
        <v>32.340000000000003</v>
      </c>
      <c r="K485" s="11">
        <f t="shared" si="30"/>
        <v>32.340000000000003</v>
      </c>
      <c r="L485" s="11"/>
    </row>
    <row r="486" spans="1:12" x14ac:dyDescent="0.25">
      <c r="A486">
        <v>39</v>
      </c>
      <c r="B486" t="s">
        <v>11</v>
      </c>
      <c r="C486" s="11">
        <v>32.340000000000003</v>
      </c>
      <c r="D486">
        <v>2</v>
      </c>
      <c r="E486" t="s">
        <v>13</v>
      </c>
      <c r="F486" t="s">
        <v>14</v>
      </c>
      <c r="G486" s="4">
        <v>6338.0756000000001</v>
      </c>
      <c r="H486" t="str">
        <f t="shared" si="28"/>
        <v>over</v>
      </c>
      <c r="I486" t="str">
        <f t="shared" si="31"/>
        <v>no</v>
      </c>
      <c r="J486" s="11">
        <f t="shared" si="29"/>
        <v>32.340000000000003</v>
      </c>
      <c r="K486" s="11">
        <f t="shared" si="30"/>
        <v>32.340000000000003</v>
      </c>
      <c r="L486" s="11"/>
    </row>
    <row r="487" spans="1:12" x14ac:dyDescent="0.25">
      <c r="A487">
        <v>50</v>
      </c>
      <c r="B487" t="s">
        <v>11</v>
      </c>
      <c r="C487" s="11">
        <v>32.299999999999997</v>
      </c>
      <c r="D487">
        <v>1</v>
      </c>
      <c r="E487" t="s">
        <v>9</v>
      </c>
      <c r="F487" t="s">
        <v>21</v>
      </c>
      <c r="G487" s="4">
        <v>41919.097000000002</v>
      </c>
      <c r="H487" t="str">
        <f t="shared" si="28"/>
        <v>over</v>
      </c>
      <c r="I487" t="str">
        <f t="shared" si="31"/>
        <v>smoking</v>
      </c>
      <c r="J487" s="11">
        <f t="shared" si="29"/>
        <v>32.299999999999997</v>
      </c>
      <c r="K487" s="11">
        <f t="shared" si="30"/>
        <v>32.299999999999997</v>
      </c>
      <c r="L487" s="11"/>
    </row>
    <row r="488" spans="1:12" x14ac:dyDescent="0.25">
      <c r="A488">
        <v>48</v>
      </c>
      <c r="B488" t="s">
        <v>7</v>
      </c>
      <c r="C488" s="11">
        <v>32.299999999999997</v>
      </c>
      <c r="D488">
        <v>2</v>
      </c>
      <c r="E488" t="s">
        <v>13</v>
      </c>
      <c r="F488" t="s">
        <v>21</v>
      </c>
      <c r="G488" s="4">
        <v>10043.249</v>
      </c>
      <c r="H488" t="str">
        <f t="shared" si="28"/>
        <v>over</v>
      </c>
      <c r="I488" t="str">
        <f t="shared" si="31"/>
        <v>no</v>
      </c>
      <c r="J488" s="11">
        <f t="shared" si="29"/>
        <v>32.299999999999997</v>
      </c>
      <c r="K488" s="11">
        <f t="shared" si="30"/>
        <v>32.299999999999997</v>
      </c>
      <c r="L488" s="11"/>
    </row>
    <row r="489" spans="1:12" x14ac:dyDescent="0.25">
      <c r="A489">
        <v>56</v>
      </c>
      <c r="B489" t="s">
        <v>7</v>
      </c>
      <c r="C489" s="11">
        <v>32.299999999999997</v>
      </c>
      <c r="D489">
        <v>3</v>
      </c>
      <c r="E489" t="s">
        <v>13</v>
      </c>
      <c r="F489" t="s">
        <v>21</v>
      </c>
      <c r="G489" s="4">
        <v>13430.264999999999</v>
      </c>
      <c r="H489" t="str">
        <f t="shared" si="28"/>
        <v>over</v>
      </c>
      <c r="I489" t="str">
        <f t="shared" si="31"/>
        <v>no</v>
      </c>
      <c r="J489" s="11">
        <f t="shared" si="29"/>
        <v>32.299999999999997</v>
      </c>
      <c r="K489" s="11">
        <f t="shared" si="30"/>
        <v>32.299999999999997</v>
      </c>
      <c r="L489" s="11"/>
    </row>
    <row r="490" spans="1:12" x14ac:dyDescent="0.25">
      <c r="A490">
        <v>46</v>
      </c>
      <c r="B490" t="s">
        <v>7</v>
      </c>
      <c r="C490" s="11">
        <v>32.299999999999997</v>
      </c>
      <c r="D490">
        <v>2</v>
      </c>
      <c r="E490" t="s">
        <v>13</v>
      </c>
      <c r="F490" t="s">
        <v>21</v>
      </c>
      <c r="G490" s="4">
        <v>9411.0049999999992</v>
      </c>
      <c r="H490" t="str">
        <f t="shared" si="28"/>
        <v>over</v>
      </c>
      <c r="I490" t="str">
        <f t="shared" si="31"/>
        <v>no</v>
      </c>
      <c r="J490" s="11">
        <f t="shared" si="29"/>
        <v>32.299999999999997</v>
      </c>
      <c r="K490" s="11">
        <f t="shared" si="30"/>
        <v>32.299999999999997</v>
      </c>
      <c r="L490" s="11"/>
    </row>
    <row r="491" spans="1:12" x14ac:dyDescent="0.25">
      <c r="A491">
        <v>49</v>
      </c>
      <c r="B491" t="s">
        <v>11</v>
      </c>
      <c r="C491" s="11">
        <v>32.299999999999997</v>
      </c>
      <c r="D491">
        <v>3</v>
      </c>
      <c r="E491" t="s">
        <v>13</v>
      </c>
      <c r="F491" t="s">
        <v>15</v>
      </c>
      <c r="G491" s="4">
        <v>10269.459999999999</v>
      </c>
      <c r="H491" t="str">
        <f t="shared" si="28"/>
        <v>over</v>
      </c>
      <c r="I491" t="str">
        <f t="shared" si="31"/>
        <v>no</v>
      </c>
      <c r="J491" s="11">
        <f t="shared" si="29"/>
        <v>32.299999999999997</v>
      </c>
      <c r="K491" s="11">
        <f t="shared" si="30"/>
        <v>32.299999999999997</v>
      </c>
      <c r="L491" s="11"/>
    </row>
    <row r="492" spans="1:12" x14ac:dyDescent="0.25">
      <c r="A492">
        <v>53</v>
      </c>
      <c r="B492" t="s">
        <v>7</v>
      </c>
      <c r="C492" s="11">
        <v>32.299999999999997</v>
      </c>
      <c r="D492">
        <v>2</v>
      </c>
      <c r="E492" t="s">
        <v>13</v>
      </c>
      <c r="F492" t="s">
        <v>21</v>
      </c>
      <c r="G492" s="4">
        <v>29186.482360000002</v>
      </c>
      <c r="H492" t="str">
        <f t="shared" si="28"/>
        <v>over</v>
      </c>
      <c r="I492" t="str">
        <f t="shared" si="31"/>
        <v>no</v>
      </c>
      <c r="J492" s="11">
        <f t="shared" si="29"/>
        <v>32.299999999999997</v>
      </c>
      <c r="K492" s="11">
        <f t="shared" si="30"/>
        <v>32.299999999999997</v>
      </c>
      <c r="L492" s="11"/>
    </row>
    <row r="493" spans="1:12" x14ac:dyDescent="0.25">
      <c r="A493">
        <v>47</v>
      </c>
      <c r="B493" t="s">
        <v>11</v>
      </c>
      <c r="C493" s="11">
        <v>32.299999999999997</v>
      </c>
      <c r="D493">
        <v>1</v>
      </c>
      <c r="E493" t="s">
        <v>13</v>
      </c>
      <c r="F493" t="s">
        <v>10</v>
      </c>
      <c r="G493" s="4">
        <v>8062.7640000000001</v>
      </c>
      <c r="H493" t="str">
        <f t="shared" si="28"/>
        <v>over</v>
      </c>
      <c r="I493" t="str">
        <f t="shared" si="31"/>
        <v>no</v>
      </c>
      <c r="J493" s="11">
        <f t="shared" si="29"/>
        <v>32.299999999999997</v>
      </c>
      <c r="K493" s="11">
        <f t="shared" si="30"/>
        <v>32.299999999999997</v>
      </c>
      <c r="L493" s="11"/>
    </row>
    <row r="494" spans="1:12" x14ac:dyDescent="0.25">
      <c r="A494">
        <v>40</v>
      </c>
      <c r="B494" t="s">
        <v>11</v>
      </c>
      <c r="C494" s="11">
        <v>32.299999999999997</v>
      </c>
      <c r="D494">
        <v>2</v>
      </c>
      <c r="E494" t="s">
        <v>13</v>
      </c>
      <c r="F494" t="s">
        <v>15</v>
      </c>
      <c r="G494" s="4">
        <v>6986.6970000000001</v>
      </c>
      <c r="H494" t="str">
        <f t="shared" si="28"/>
        <v>over</v>
      </c>
      <c r="I494" t="str">
        <f t="shared" si="31"/>
        <v>no</v>
      </c>
      <c r="J494" s="11">
        <f t="shared" si="29"/>
        <v>32.299999999999997</v>
      </c>
      <c r="K494" s="11">
        <f t="shared" si="30"/>
        <v>32.299999999999997</v>
      </c>
      <c r="L494" s="11"/>
    </row>
    <row r="495" spans="1:12" x14ac:dyDescent="0.25">
      <c r="A495">
        <v>61</v>
      </c>
      <c r="B495" t="s">
        <v>11</v>
      </c>
      <c r="C495" s="11">
        <v>32.299999999999997</v>
      </c>
      <c r="D495">
        <v>2</v>
      </c>
      <c r="E495" t="s">
        <v>13</v>
      </c>
      <c r="F495" t="s">
        <v>15</v>
      </c>
      <c r="G495" s="4">
        <v>14119.62</v>
      </c>
      <c r="H495" t="str">
        <f t="shared" si="28"/>
        <v>over</v>
      </c>
      <c r="I495" t="str">
        <f t="shared" si="31"/>
        <v>no</v>
      </c>
      <c r="J495" s="11">
        <f t="shared" si="29"/>
        <v>32.299999999999997</v>
      </c>
      <c r="K495" s="11">
        <f t="shared" si="30"/>
        <v>32.299999999999997</v>
      </c>
      <c r="L495" s="11"/>
    </row>
    <row r="496" spans="1:12" x14ac:dyDescent="0.25">
      <c r="A496">
        <v>48</v>
      </c>
      <c r="B496" t="s">
        <v>11</v>
      </c>
      <c r="C496" s="11">
        <v>32.299999999999997</v>
      </c>
      <c r="D496">
        <v>1</v>
      </c>
      <c r="E496" t="s">
        <v>13</v>
      </c>
      <c r="F496" t="s">
        <v>15</v>
      </c>
      <c r="G496" s="4">
        <v>8765.2489999999998</v>
      </c>
      <c r="H496" t="str">
        <f t="shared" si="28"/>
        <v>over</v>
      </c>
      <c r="I496" t="str">
        <f t="shared" si="31"/>
        <v>no</v>
      </c>
      <c r="J496" s="11">
        <f t="shared" si="29"/>
        <v>32.299999999999997</v>
      </c>
      <c r="K496" s="11">
        <f t="shared" si="30"/>
        <v>32.299999999999997</v>
      </c>
      <c r="L496" s="11"/>
    </row>
    <row r="497" spans="1:12" x14ac:dyDescent="0.25">
      <c r="A497">
        <v>54</v>
      </c>
      <c r="B497" t="s">
        <v>7</v>
      </c>
      <c r="C497" s="11">
        <v>32.299999999999997</v>
      </c>
      <c r="D497">
        <v>1</v>
      </c>
      <c r="E497" t="s">
        <v>13</v>
      </c>
      <c r="F497" t="s">
        <v>21</v>
      </c>
      <c r="G497" s="4">
        <v>11512.405000000001</v>
      </c>
      <c r="H497" t="str">
        <f t="shared" si="28"/>
        <v>over</v>
      </c>
      <c r="I497" t="str">
        <f t="shared" si="31"/>
        <v>no</v>
      </c>
      <c r="J497" s="11">
        <f t="shared" si="29"/>
        <v>32.299999999999997</v>
      </c>
      <c r="K497" s="11">
        <f t="shared" si="30"/>
        <v>32.299999999999997</v>
      </c>
      <c r="L497" s="11"/>
    </row>
    <row r="498" spans="1:12" x14ac:dyDescent="0.25">
      <c r="A498">
        <v>50</v>
      </c>
      <c r="B498" t="s">
        <v>11</v>
      </c>
      <c r="C498" s="11">
        <v>32.299999999999997</v>
      </c>
      <c r="D498">
        <v>2</v>
      </c>
      <c r="E498" t="s">
        <v>13</v>
      </c>
      <c r="F498" t="s">
        <v>10</v>
      </c>
      <c r="G498" s="4">
        <v>9630.3970000000008</v>
      </c>
      <c r="H498" t="str">
        <f t="shared" si="28"/>
        <v>over</v>
      </c>
      <c r="I498" t="str">
        <f t="shared" si="31"/>
        <v>no</v>
      </c>
      <c r="J498" s="11">
        <f t="shared" si="29"/>
        <v>32.299999999999997</v>
      </c>
      <c r="K498" s="11">
        <f t="shared" si="30"/>
        <v>32.299999999999997</v>
      </c>
      <c r="L498" s="11"/>
    </row>
    <row r="499" spans="1:12" x14ac:dyDescent="0.25">
      <c r="A499">
        <v>51</v>
      </c>
      <c r="B499" t="s">
        <v>11</v>
      </c>
      <c r="C499" s="11">
        <v>32.299999999999997</v>
      </c>
      <c r="D499">
        <v>1</v>
      </c>
      <c r="E499" t="s">
        <v>13</v>
      </c>
      <c r="F499" t="s">
        <v>21</v>
      </c>
      <c r="G499" s="4">
        <v>9964.06</v>
      </c>
      <c r="H499" t="str">
        <f t="shared" si="28"/>
        <v>over</v>
      </c>
      <c r="I499" t="str">
        <f t="shared" si="31"/>
        <v>no</v>
      </c>
      <c r="J499" s="11">
        <f t="shared" si="29"/>
        <v>32.299999999999997</v>
      </c>
      <c r="K499" s="11">
        <f t="shared" si="30"/>
        <v>32.299999999999997</v>
      </c>
      <c r="L499" s="11"/>
    </row>
    <row r="500" spans="1:12" x14ac:dyDescent="0.25">
      <c r="A500">
        <v>25</v>
      </c>
      <c r="B500" t="s">
        <v>7</v>
      </c>
      <c r="C500" s="11">
        <v>32.229999999999997</v>
      </c>
      <c r="D500">
        <v>1</v>
      </c>
      <c r="E500" t="s">
        <v>13</v>
      </c>
      <c r="F500" t="s">
        <v>14</v>
      </c>
      <c r="G500" s="4">
        <v>18218.161390000001</v>
      </c>
      <c r="H500" t="str">
        <f t="shared" si="28"/>
        <v>over</v>
      </c>
      <c r="I500" t="str">
        <f t="shared" si="31"/>
        <v>no</v>
      </c>
      <c r="J500" s="11">
        <f t="shared" si="29"/>
        <v>32.229999999999997</v>
      </c>
      <c r="K500" s="11">
        <f t="shared" si="30"/>
        <v>32.229999999999997</v>
      </c>
      <c r="L500" s="11"/>
    </row>
    <row r="501" spans="1:12" x14ac:dyDescent="0.25">
      <c r="A501">
        <v>41</v>
      </c>
      <c r="B501" t="s">
        <v>11</v>
      </c>
      <c r="C501" s="11">
        <v>32.200000000000003</v>
      </c>
      <c r="D501">
        <v>2</v>
      </c>
      <c r="E501" t="s">
        <v>13</v>
      </c>
      <c r="F501" t="s">
        <v>10</v>
      </c>
      <c r="G501" s="4">
        <v>6875.9610000000002</v>
      </c>
      <c r="H501" t="str">
        <f t="shared" si="28"/>
        <v>over</v>
      </c>
      <c r="I501" t="str">
        <f t="shared" si="31"/>
        <v>no</v>
      </c>
      <c r="J501" s="11">
        <f t="shared" si="29"/>
        <v>32.200000000000003</v>
      </c>
      <c r="K501" s="11">
        <f t="shared" si="30"/>
        <v>32.200000000000003</v>
      </c>
      <c r="L501" s="11"/>
    </row>
    <row r="502" spans="1:12" x14ac:dyDescent="0.25">
      <c r="A502">
        <v>18</v>
      </c>
      <c r="B502" t="s">
        <v>7</v>
      </c>
      <c r="C502" s="11">
        <v>32.119999999999997</v>
      </c>
      <c r="D502">
        <v>2</v>
      </c>
      <c r="E502" t="s">
        <v>13</v>
      </c>
      <c r="F502" t="s">
        <v>14</v>
      </c>
      <c r="G502" s="4">
        <v>2801.2588000000001</v>
      </c>
      <c r="H502" t="str">
        <f t="shared" si="28"/>
        <v>over</v>
      </c>
      <c r="I502" t="str">
        <f t="shared" si="31"/>
        <v>no</v>
      </c>
      <c r="J502" s="11">
        <f t="shared" si="29"/>
        <v>32.119999999999997</v>
      </c>
      <c r="K502" s="11">
        <f t="shared" si="30"/>
        <v>32.119999999999997</v>
      </c>
      <c r="L502" s="11"/>
    </row>
    <row r="503" spans="1:12" x14ac:dyDescent="0.25">
      <c r="A503">
        <v>56</v>
      </c>
      <c r="B503" t="s">
        <v>11</v>
      </c>
      <c r="C503" s="11">
        <v>32.11</v>
      </c>
      <c r="D503">
        <v>1</v>
      </c>
      <c r="E503" t="s">
        <v>13</v>
      </c>
      <c r="F503" t="s">
        <v>21</v>
      </c>
      <c r="G503" s="4">
        <v>11763.000899999999</v>
      </c>
      <c r="H503" t="str">
        <f t="shared" si="28"/>
        <v>over</v>
      </c>
      <c r="I503" t="str">
        <f t="shared" si="31"/>
        <v>no</v>
      </c>
      <c r="J503" s="11">
        <f t="shared" si="29"/>
        <v>32.11</v>
      </c>
      <c r="K503" s="11">
        <f t="shared" si="30"/>
        <v>32.11</v>
      </c>
      <c r="L503" s="11"/>
    </row>
    <row r="504" spans="1:12" x14ac:dyDescent="0.25">
      <c r="A504">
        <v>62</v>
      </c>
      <c r="B504" t="s">
        <v>11</v>
      </c>
      <c r="C504" s="11">
        <v>32.11</v>
      </c>
      <c r="D504">
        <v>0</v>
      </c>
      <c r="E504" t="s">
        <v>13</v>
      </c>
      <c r="F504" t="s">
        <v>21</v>
      </c>
      <c r="G504" s="4">
        <v>13555.0049</v>
      </c>
      <c r="H504" t="str">
        <f t="shared" si="28"/>
        <v>over</v>
      </c>
      <c r="I504" t="str">
        <f t="shared" si="31"/>
        <v>no</v>
      </c>
      <c r="J504" s="11">
        <f t="shared" si="29"/>
        <v>32.11</v>
      </c>
      <c r="K504" s="11">
        <f t="shared" si="30"/>
        <v>32.11</v>
      </c>
      <c r="L504" s="11"/>
    </row>
    <row r="505" spans="1:12" x14ac:dyDescent="0.25">
      <c r="A505">
        <v>50</v>
      </c>
      <c r="B505" t="s">
        <v>11</v>
      </c>
      <c r="C505" s="11">
        <v>32.11</v>
      </c>
      <c r="D505">
        <v>2</v>
      </c>
      <c r="E505" t="s">
        <v>13</v>
      </c>
      <c r="F505" t="s">
        <v>21</v>
      </c>
      <c r="G505" s="4">
        <v>25333.332839999999</v>
      </c>
      <c r="H505" t="str">
        <f t="shared" si="28"/>
        <v>over</v>
      </c>
      <c r="I505" t="str">
        <f t="shared" si="31"/>
        <v>no</v>
      </c>
      <c r="J505" s="11">
        <f t="shared" si="29"/>
        <v>32.11</v>
      </c>
      <c r="K505" s="11">
        <f t="shared" si="30"/>
        <v>32.11</v>
      </c>
      <c r="L505" s="11"/>
    </row>
    <row r="506" spans="1:12" x14ac:dyDescent="0.25">
      <c r="A506">
        <v>29</v>
      </c>
      <c r="B506" t="s">
        <v>11</v>
      </c>
      <c r="C506" s="11">
        <v>32.11</v>
      </c>
      <c r="D506">
        <v>2</v>
      </c>
      <c r="E506" t="s">
        <v>13</v>
      </c>
      <c r="F506" t="s">
        <v>15</v>
      </c>
      <c r="G506" s="4">
        <v>4433.9159</v>
      </c>
      <c r="H506" t="str">
        <f t="shared" si="28"/>
        <v>over</v>
      </c>
      <c r="I506" t="str">
        <f t="shared" si="31"/>
        <v>no</v>
      </c>
      <c r="J506" s="11">
        <f t="shared" si="29"/>
        <v>32.11</v>
      </c>
      <c r="K506" s="11">
        <f t="shared" si="30"/>
        <v>32.11</v>
      </c>
      <c r="L506" s="11"/>
    </row>
    <row r="507" spans="1:12" x14ac:dyDescent="0.25">
      <c r="A507">
        <v>22</v>
      </c>
      <c r="B507" t="s">
        <v>11</v>
      </c>
      <c r="C507" s="11">
        <v>32.11</v>
      </c>
      <c r="D507">
        <v>0</v>
      </c>
      <c r="E507" t="s">
        <v>13</v>
      </c>
      <c r="F507" t="s">
        <v>15</v>
      </c>
      <c r="G507" s="4">
        <v>2055.3249000000001</v>
      </c>
      <c r="H507" t="str">
        <f t="shared" si="28"/>
        <v>over</v>
      </c>
      <c r="I507" t="str">
        <f t="shared" si="31"/>
        <v>no</v>
      </c>
      <c r="J507" s="11">
        <f t="shared" si="29"/>
        <v>32.11</v>
      </c>
      <c r="K507" s="11">
        <f t="shared" si="30"/>
        <v>32.11</v>
      </c>
      <c r="L507" s="11"/>
    </row>
    <row r="508" spans="1:12" x14ac:dyDescent="0.25">
      <c r="A508">
        <v>59</v>
      </c>
      <c r="B508" t="s">
        <v>7</v>
      </c>
      <c r="C508" s="11">
        <v>32.1</v>
      </c>
      <c r="D508">
        <v>3</v>
      </c>
      <c r="E508" t="s">
        <v>13</v>
      </c>
      <c r="F508" t="s">
        <v>10</v>
      </c>
      <c r="G508" s="4">
        <v>14007.222</v>
      </c>
      <c r="H508" t="str">
        <f t="shared" si="28"/>
        <v>over</v>
      </c>
      <c r="I508" t="str">
        <f t="shared" si="31"/>
        <v>no</v>
      </c>
      <c r="J508" s="11">
        <f t="shared" si="29"/>
        <v>32.1</v>
      </c>
      <c r="K508" s="11">
        <f t="shared" si="30"/>
        <v>32.1</v>
      </c>
      <c r="L508" s="11"/>
    </row>
    <row r="509" spans="1:12" x14ac:dyDescent="0.25">
      <c r="A509">
        <v>37</v>
      </c>
      <c r="B509" t="s">
        <v>7</v>
      </c>
      <c r="C509" s="11">
        <v>32.015000000000001</v>
      </c>
      <c r="D509">
        <v>2</v>
      </c>
      <c r="E509" t="s">
        <v>9</v>
      </c>
      <c r="F509" t="s">
        <v>10</v>
      </c>
      <c r="G509" s="4">
        <v>39836.519</v>
      </c>
      <c r="H509" t="str">
        <f t="shared" si="28"/>
        <v>over</v>
      </c>
      <c r="I509" t="str">
        <f t="shared" si="31"/>
        <v>smoking</v>
      </c>
      <c r="J509" s="11">
        <f t="shared" si="29"/>
        <v>32.015000000000001</v>
      </c>
      <c r="K509" s="11">
        <f t="shared" si="30"/>
        <v>32.015000000000001</v>
      </c>
      <c r="L509" s="11"/>
    </row>
    <row r="510" spans="1:12" x14ac:dyDescent="0.25">
      <c r="A510">
        <v>51</v>
      </c>
      <c r="B510" t="s">
        <v>7</v>
      </c>
      <c r="C510" s="11">
        <v>32.015000000000001</v>
      </c>
      <c r="D510">
        <v>1</v>
      </c>
      <c r="E510" t="s">
        <v>13</v>
      </c>
      <c r="F510" t="s">
        <v>14</v>
      </c>
      <c r="G510" s="4">
        <v>9877.6077000000005</v>
      </c>
      <c r="H510" t="str">
        <f t="shared" si="28"/>
        <v>over</v>
      </c>
      <c r="I510" t="str">
        <f t="shared" si="31"/>
        <v>no</v>
      </c>
      <c r="J510" s="11">
        <f t="shared" si="29"/>
        <v>32.015000000000001</v>
      </c>
      <c r="K510" s="11">
        <f t="shared" si="30"/>
        <v>32.015000000000001</v>
      </c>
      <c r="L510" s="11"/>
    </row>
    <row r="511" spans="1:12" x14ac:dyDescent="0.25">
      <c r="A511">
        <v>44</v>
      </c>
      <c r="B511" t="s">
        <v>11</v>
      </c>
      <c r="C511" s="11">
        <v>32.015000000000001</v>
      </c>
      <c r="D511">
        <v>2</v>
      </c>
      <c r="E511" t="s">
        <v>13</v>
      </c>
      <c r="F511" t="s">
        <v>15</v>
      </c>
      <c r="G511" s="4">
        <v>8116.2688500000004</v>
      </c>
      <c r="H511" t="str">
        <f t="shared" si="28"/>
        <v>over</v>
      </c>
      <c r="I511" t="str">
        <f t="shared" si="31"/>
        <v>no</v>
      </c>
      <c r="J511" s="11">
        <f t="shared" si="29"/>
        <v>32.015000000000001</v>
      </c>
      <c r="K511" s="11">
        <f t="shared" si="30"/>
        <v>32.015000000000001</v>
      </c>
      <c r="L511" s="11"/>
    </row>
    <row r="512" spans="1:12" x14ac:dyDescent="0.25">
      <c r="A512">
        <v>62</v>
      </c>
      <c r="B512" t="s">
        <v>11</v>
      </c>
      <c r="C512" s="11">
        <v>32.015000000000001</v>
      </c>
      <c r="D512">
        <v>0</v>
      </c>
      <c r="E512" t="s">
        <v>9</v>
      </c>
      <c r="F512" t="s">
        <v>21</v>
      </c>
      <c r="G512" s="4">
        <v>45710.207849999999</v>
      </c>
      <c r="H512" t="str">
        <f t="shared" si="28"/>
        <v>over</v>
      </c>
      <c r="I512" t="str">
        <f t="shared" si="31"/>
        <v>smoking</v>
      </c>
      <c r="J512" s="11">
        <f t="shared" si="29"/>
        <v>32.015000000000001</v>
      </c>
      <c r="K512" s="11">
        <f t="shared" si="30"/>
        <v>32.015000000000001</v>
      </c>
      <c r="L512" s="11"/>
    </row>
    <row r="513" spans="1:12" x14ac:dyDescent="0.25">
      <c r="A513">
        <v>24</v>
      </c>
      <c r="B513" t="s">
        <v>11</v>
      </c>
      <c r="C513" s="11">
        <v>32.01</v>
      </c>
      <c r="D513">
        <v>0</v>
      </c>
      <c r="E513" t="s">
        <v>13</v>
      </c>
      <c r="F513" t="s">
        <v>14</v>
      </c>
      <c r="G513" s="4">
        <v>1981.5818999999999</v>
      </c>
      <c r="H513" t="str">
        <f t="shared" si="28"/>
        <v>over</v>
      </c>
      <c r="I513" t="str">
        <f t="shared" si="31"/>
        <v>no</v>
      </c>
      <c r="J513" s="11">
        <f t="shared" si="29"/>
        <v>32.01</v>
      </c>
      <c r="K513" s="11">
        <f t="shared" si="30"/>
        <v>32.01</v>
      </c>
      <c r="L513" s="11"/>
    </row>
    <row r="514" spans="1:12" x14ac:dyDescent="0.25">
      <c r="A514">
        <v>47</v>
      </c>
      <c r="B514" t="s">
        <v>7</v>
      </c>
      <c r="C514" s="11">
        <v>32</v>
      </c>
      <c r="D514">
        <v>1</v>
      </c>
      <c r="E514" t="s">
        <v>13</v>
      </c>
      <c r="F514" t="s">
        <v>10</v>
      </c>
      <c r="G514" s="4">
        <v>8551.3469999999998</v>
      </c>
      <c r="H514" t="str">
        <f t="shared" ref="H514:H577" si="32">IF(C514&lt;18.5,"below",IF(AND(C514&gt;=18.5,C514&lt;25),"normal",IF(C514&gt;=25,"over")))</f>
        <v>over</v>
      </c>
      <c r="I514" t="str">
        <f t="shared" si="31"/>
        <v>no</v>
      </c>
      <c r="J514" s="11">
        <f t="shared" ref="J514:J577" si="33">VALUE(C514)</f>
        <v>32</v>
      </c>
      <c r="K514" s="11">
        <f t="shared" ref="K514:K577" si="34">IF(J514&gt;=100,J514/1000,J514)</f>
        <v>32</v>
      </c>
      <c r="L514" s="11"/>
    </row>
    <row r="515" spans="1:12" x14ac:dyDescent="0.25">
      <c r="A515">
        <v>39</v>
      </c>
      <c r="B515" t="s">
        <v>7</v>
      </c>
      <c r="C515" s="11">
        <v>31.92</v>
      </c>
      <c r="D515">
        <v>2</v>
      </c>
      <c r="E515" t="s">
        <v>13</v>
      </c>
      <c r="F515" t="s">
        <v>15</v>
      </c>
      <c r="G515" s="4">
        <v>7209.4917999999998</v>
      </c>
      <c r="H515" t="str">
        <f t="shared" si="32"/>
        <v>over</v>
      </c>
      <c r="I515" t="str">
        <f t="shared" ref="I515:I578" si="35">IF(E515="no","no","smoking")</f>
        <v>no</v>
      </c>
      <c r="J515" s="11">
        <f t="shared" si="33"/>
        <v>31.92</v>
      </c>
      <c r="K515" s="11">
        <f t="shared" si="34"/>
        <v>31.92</v>
      </c>
      <c r="L515" s="11"/>
    </row>
    <row r="516" spans="1:12" x14ac:dyDescent="0.25">
      <c r="A516">
        <v>20</v>
      </c>
      <c r="B516" t="s">
        <v>7</v>
      </c>
      <c r="C516" s="11">
        <v>31.92</v>
      </c>
      <c r="D516">
        <v>0</v>
      </c>
      <c r="E516" t="s">
        <v>13</v>
      </c>
      <c r="F516" t="s">
        <v>15</v>
      </c>
      <c r="G516" s="4">
        <v>2261.5688</v>
      </c>
      <c r="H516" t="str">
        <f t="shared" si="32"/>
        <v>over</v>
      </c>
      <c r="I516" t="str">
        <f t="shared" si="35"/>
        <v>no</v>
      </c>
      <c r="J516" s="11">
        <f t="shared" si="33"/>
        <v>31.92</v>
      </c>
      <c r="K516" s="11">
        <f t="shared" si="34"/>
        <v>31.92</v>
      </c>
      <c r="L516" s="11"/>
    </row>
    <row r="517" spans="1:12" x14ac:dyDescent="0.25">
      <c r="A517">
        <v>18</v>
      </c>
      <c r="B517" t="s">
        <v>7</v>
      </c>
      <c r="C517" s="11">
        <v>31.92</v>
      </c>
      <c r="D517">
        <v>0</v>
      </c>
      <c r="E517" t="s">
        <v>13</v>
      </c>
      <c r="F517" t="s">
        <v>21</v>
      </c>
      <c r="G517" s="4">
        <v>2205.9807999999998</v>
      </c>
      <c r="H517" t="str">
        <f t="shared" si="32"/>
        <v>over</v>
      </c>
      <c r="I517" t="str">
        <f t="shared" si="35"/>
        <v>no</v>
      </c>
      <c r="J517" s="11">
        <f t="shared" si="33"/>
        <v>31.92</v>
      </c>
      <c r="K517" s="11">
        <f t="shared" si="34"/>
        <v>31.92</v>
      </c>
      <c r="L517" s="11"/>
    </row>
    <row r="518" spans="1:12" x14ac:dyDescent="0.25">
      <c r="A518">
        <v>49</v>
      </c>
      <c r="B518" t="s">
        <v>7</v>
      </c>
      <c r="C518" s="11">
        <v>31.9</v>
      </c>
      <c r="D518">
        <v>5</v>
      </c>
      <c r="E518" t="s">
        <v>13</v>
      </c>
      <c r="F518" t="s">
        <v>10</v>
      </c>
      <c r="G518" s="4">
        <v>11552.904</v>
      </c>
      <c r="H518" t="str">
        <f t="shared" si="32"/>
        <v>over</v>
      </c>
      <c r="I518" t="str">
        <f t="shared" si="35"/>
        <v>no</v>
      </c>
      <c r="J518" s="11">
        <f t="shared" si="33"/>
        <v>31.9</v>
      </c>
      <c r="K518" s="11">
        <f t="shared" si="34"/>
        <v>31.9</v>
      </c>
      <c r="L518" s="11"/>
    </row>
    <row r="519" spans="1:12" x14ac:dyDescent="0.25">
      <c r="A519">
        <v>54</v>
      </c>
      <c r="B519" t="s">
        <v>7</v>
      </c>
      <c r="C519" s="11">
        <v>31.9</v>
      </c>
      <c r="D519">
        <v>1</v>
      </c>
      <c r="E519" t="s">
        <v>13</v>
      </c>
      <c r="F519" t="s">
        <v>14</v>
      </c>
      <c r="G519" s="4">
        <v>10928.849</v>
      </c>
      <c r="H519" t="str">
        <f t="shared" si="32"/>
        <v>over</v>
      </c>
      <c r="I519" t="str">
        <f t="shared" si="35"/>
        <v>no</v>
      </c>
      <c r="J519" s="11">
        <f t="shared" si="33"/>
        <v>31.9</v>
      </c>
      <c r="K519" s="11">
        <f t="shared" si="34"/>
        <v>31.9</v>
      </c>
      <c r="L519" s="11"/>
    </row>
    <row r="520" spans="1:12" x14ac:dyDescent="0.25">
      <c r="A520">
        <v>49</v>
      </c>
      <c r="B520" t="s">
        <v>11</v>
      </c>
      <c r="C520" s="11">
        <v>31.824999999999999</v>
      </c>
      <c r="D520">
        <v>0</v>
      </c>
      <c r="E520" t="s">
        <v>13</v>
      </c>
      <c r="F520" t="s">
        <v>10</v>
      </c>
      <c r="G520" s="4">
        <v>8116.68</v>
      </c>
      <c r="H520" t="str">
        <f t="shared" si="32"/>
        <v>over</v>
      </c>
      <c r="I520" t="str">
        <f t="shared" si="35"/>
        <v>no</v>
      </c>
      <c r="J520" s="11">
        <f t="shared" si="33"/>
        <v>31.824999999999999</v>
      </c>
      <c r="K520" s="11">
        <f t="shared" si="34"/>
        <v>31.824999999999999</v>
      </c>
      <c r="L520" s="11"/>
    </row>
    <row r="521" spans="1:12" x14ac:dyDescent="0.25">
      <c r="A521">
        <v>44</v>
      </c>
      <c r="B521" t="s">
        <v>7</v>
      </c>
      <c r="C521" s="11">
        <v>31.824999999999999</v>
      </c>
      <c r="D521">
        <v>0</v>
      </c>
      <c r="E521" t="s">
        <v>13</v>
      </c>
      <c r="F521" t="s">
        <v>15</v>
      </c>
      <c r="G521" s="4">
        <v>7419.4778999999999</v>
      </c>
      <c r="H521" t="str">
        <f t="shared" si="32"/>
        <v>over</v>
      </c>
      <c r="I521" t="str">
        <f t="shared" si="35"/>
        <v>no</v>
      </c>
      <c r="J521" s="11">
        <f t="shared" si="33"/>
        <v>31.824999999999999</v>
      </c>
      <c r="K521" s="11">
        <f t="shared" si="34"/>
        <v>31.824999999999999</v>
      </c>
      <c r="L521" s="11"/>
    </row>
    <row r="522" spans="1:12" x14ac:dyDescent="0.25">
      <c r="A522">
        <v>57</v>
      </c>
      <c r="B522" t="s">
        <v>7</v>
      </c>
      <c r="C522" s="11">
        <v>31.824999999999999</v>
      </c>
      <c r="D522">
        <v>0</v>
      </c>
      <c r="E522" t="s">
        <v>13</v>
      </c>
      <c r="F522" t="s">
        <v>15</v>
      </c>
      <c r="G522" s="4">
        <v>11842.623750000001</v>
      </c>
      <c r="H522" t="str">
        <f t="shared" si="32"/>
        <v>over</v>
      </c>
      <c r="I522" t="str">
        <f t="shared" si="35"/>
        <v>no</v>
      </c>
      <c r="J522" s="11">
        <f t="shared" si="33"/>
        <v>31.824999999999999</v>
      </c>
      <c r="K522" s="11">
        <f t="shared" si="34"/>
        <v>31.824999999999999</v>
      </c>
      <c r="L522" s="11"/>
    </row>
    <row r="523" spans="1:12" x14ac:dyDescent="0.25">
      <c r="A523">
        <v>64</v>
      </c>
      <c r="B523" t="s">
        <v>7</v>
      </c>
      <c r="C523" s="11">
        <v>31.824999999999999</v>
      </c>
      <c r="D523">
        <v>2</v>
      </c>
      <c r="E523" t="s">
        <v>13</v>
      </c>
      <c r="F523" t="s">
        <v>21</v>
      </c>
      <c r="G523" s="4">
        <v>16069.08475</v>
      </c>
      <c r="H523" t="str">
        <f t="shared" si="32"/>
        <v>over</v>
      </c>
      <c r="I523" t="str">
        <f t="shared" si="35"/>
        <v>no</v>
      </c>
      <c r="J523" s="11">
        <f t="shared" si="33"/>
        <v>31.824999999999999</v>
      </c>
      <c r="K523" s="11">
        <f t="shared" si="34"/>
        <v>31.824999999999999</v>
      </c>
      <c r="L523" s="11"/>
    </row>
    <row r="524" spans="1:12" x14ac:dyDescent="0.25">
      <c r="A524">
        <v>20</v>
      </c>
      <c r="B524" t="s">
        <v>7</v>
      </c>
      <c r="C524" s="11">
        <v>31.79</v>
      </c>
      <c r="D524">
        <v>2</v>
      </c>
      <c r="E524" t="s">
        <v>13</v>
      </c>
      <c r="F524" t="s">
        <v>14</v>
      </c>
      <c r="G524" s="4">
        <v>3056.3881000000001</v>
      </c>
      <c r="H524" t="str">
        <f t="shared" si="32"/>
        <v>over</v>
      </c>
      <c r="I524" t="str">
        <f t="shared" si="35"/>
        <v>no</v>
      </c>
      <c r="J524" s="11">
        <f t="shared" si="33"/>
        <v>31.79</v>
      </c>
      <c r="K524" s="11">
        <f t="shared" si="34"/>
        <v>31.79</v>
      </c>
      <c r="L524" s="11"/>
    </row>
    <row r="525" spans="1:12" x14ac:dyDescent="0.25">
      <c r="A525">
        <v>56</v>
      </c>
      <c r="B525" t="s">
        <v>11</v>
      </c>
      <c r="C525" s="11">
        <v>31.79</v>
      </c>
      <c r="D525">
        <v>2</v>
      </c>
      <c r="E525" t="s">
        <v>9</v>
      </c>
      <c r="F525" t="s">
        <v>14</v>
      </c>
      <c r="G525" s="4">
        <v>43813.866099999999</v>
      </c>
      <c r="H525" t="str">
        <f t="shared" si="32"/>
        <v>over</v>
      </c>
      <c r="I525" t="str">
        <f t="shared" si="35"/>
        <v>smoking</v>
      </c>
      <c r="J525" s="11">
        <f t="shared" si="33"/>
        <v>31.79</v>
      </c>
      <c r="K525" s="11">
        <f t="shared" si="34"/>
        <v>31.79</v>
      </c>
      <c r="L525" s="11"/>
    </row>
    <row r="526" spans="1:12" x14ac:dyDescent="0.25">
      <c r="A526">
        <v>45</v>
      </c>
      <c r="B526" t="s">
        <v>7</v>
      </c>
      <c r="C526" s="11">
        <v>31.79</v>
      </c>
      <c r="D526">
        <v>0</v>
      </c>
      <c r="E526" t="s">
        <v>13</v>
      </c>
      <c r="F526" t="s">
        <v>14</v>
      </c>
      <c r="G526" s="4">
        <v>17929.303370000001</v>
      </c>
      <c r="H526" t="str">
        <f t="shared" si="32"/>
        <v>over</v>
      </c>
      <c r="I526" t="str">
        <f t="shared" si="35"/>
        <v>no</v>
      </c>
      <c r="J526" s="11">
        <f t="shared" si="33"/>
        <v>31.79</v>
      </c>
      <c r="K526" s="11">
        <f t="shared" si="34"/>
        <v>31.79</v>
      </c>
      <c r="L526" s="11"/>
    </row>
    <row r="527" spans="1:12" x14ac:dyDescent="0.25">
      <c r="A527">
        <v>22</v>
      </c>
      <c r="B527" t="s">
        <v>11</v>
      </c>
      <c r="C527" s="11">
        <v>31.73</v>
      </c>
      <c r="D527">
        <v>0</v>
      </c>
      <c r="E527" t="s">
        <v>13</v>
      </c>
      <c r="F527" t="s">
        <v>21</v>
      </c>
      <c r="G527" s="4">
        <v>2254.7966999999999</v>
      </c>
      <c r="H527" t="str">
        <f t="shared" si="32"/>
        <v>over</v>
      </c>
      <c r="I527" t="str">
        <f t="shared" si="35"/>
        <v>no</v>
      </c>
      <c r="J527" s="11">
        <f t="shared" si="33"/>
        <v>31.73</v>
      </c>
      <c r="K527" s="11">
        <f t="shared" si="34"/>
        <v>31.73</v>
      </c>
      <c r="L527" s="11"/>
    </row>
    <row r="528" spans="1:12" x14ac:dyDescent="0.25">
      <c r="A528">
        <v>62</v>
      </c>
      <c r="B528" t="s">
        <v>7</v>
      </c>
      <c r="C528" s="11">
        <v>31.73</v>
      </c>
      <c r="D528">
        <v>0</v>
      </c>
      <c r="E528" t="s">
        <v>13</v>
      </c>
      <c r="F528" t="s">
        <v>21</v>
      </c>
      <c r="G528" s="4">
        <v>14043.476699999999</v>
      </c>
      <c r="H528" t="str">
        <f t="shared" si="32"/>
        <v>over</v>
      </c>
      <c r="I528" t="str">
        <f t="shared" si="35"/>
        <v>no</v>
      </c>
      <c r="J528" s="11">
        <f t="shared" si="33"/>
        <v>31.73</v>
      </c>
      <c r="K528" s="11">
        <f t="shared" si="34"/>
        <v>31.73</v>
      </c>
      <c r="L528" s="11"/>
    </row>
    <row r="529" spans="1:13" x14ac:dyDescent="0.25">
      <c r="A529">
        <v>52</v>
      </c>
      <c r="B529" t="s">
        <v>7</v>
      </c>
      <c r="C529" s="11">
        <v>31.73</v>
      </c>
      <c r="D529">
        <v>2</v>
      </c>
      <c r="E529" t="s">
        <v>13</v>
      </c>
      <c r="F529" t="s">
        <v>15</v>
      </c>
      <c r="G529" s="4">
        <v>11187.6567</v>
      </c>
      <c r="H529" t="str">
        <f t="shared" si="32"/>
        <v>over</v>
      </c>
      <c r="I529" t="str">
        <f t="shared" si="35"/>
        <v>no</v>
      </c>
      <c r="J529" s="11">
        <f t="shared" si="33"/>
        <v>31.73</v>
      </c>
      <c r="K529" s="11">
        <f t="shared" si="34"/>
        <v>31.73</v>
      </c>
      <c r="L529" s="11"/>
    </row>
    <row r="530" spans="1:13" x14ac:dyDescent="0.25">
      <c r="A530">
        <v>23</v>
      </c>
      <c r="B530" t="s">
        <v>11</v>
      </c>
      <c r="C530" s="11">
        <v>31.73</v>
      </c>
      <c r="D530">
        <v>3</v>
      </c>
      <c r="E530" t="s">
        <v>9</v>
      </c>
      <c r="F530" t="s">
        <v>21</v>
      </c>
      <c r="G530" s="4">
        <v>36189.101699999999</v>
      </c>
      <c r="H530" t="str">
        <f t="shared" si="32"/>
        <v>over</v>
      </c>
      <c r="I530" t="str">
        <f t="shared" si="35"/>
        <v>smoking</v>
      </c>
      <c r="J530" s="11">
        <f t="shared" si="33"/>
        <v>31.73</v>
      </c>
      <c r="K530" s="11">
        <f t="shared" si="34"/>
        <v>31.73</v>
      </c>
      <c r="L530" s="11"/>
    </row>
    <row r="531" spans="1:13" x14ac:dyDescent="0.25">
      <c r="A531">
        <v>18</v>
      </c>
      <c r="B531" t="s">
        <v>11</v>
      </c>
      <c r="C531" s="11">
        <v>31.73</v>
      </c>
      <c r="D531">
        <v>0</v>
      </c>
      <c r="E531" t="s">
        <v>9</v>
      </c>
      <c r="F531" t="s">
        <v>21</v>
      </c>
      <c r="G531" s="4">
        <v>33732.686699999998</v>
      </c>
      <c r="H531" t="str">
        <f t="shared" si="32"/>
        <v>over</v>
      </c>
      <c r="I531" t="str">
        <f t="shared" si="35"/>
        <v>smoking</v>
      </c>
      <c r="J531" s="11">
        <f t="shared" si="33"/>
        <v>31.73</v>
      </c>
      <c r="K531" s="11">
        <f t="shared" si="34"/>
        <v>31.73</v>
      </c>
      <c r="L531" s="11"/>
    </row>
    <row r="532" spans="1:13" x14ac:dyDescent="0.25">
      <c r="A532">
        <v>29</v>
      </c>
      <c r="B532" t="s">
        <v>11</v>
      </c>
      <c r="C532" s="11">
        <v>31.73</v>
      </c>
      <c r="D532">
        <v>2</v>
      </c>
      <c r="E532" t="s">
        <v>13</v>
      </c>
      <c r="F532" t="s">
        <v>15</v>
      </c>
      <c r="G532" s="4">
        <v>4433.3877000000002</v>
      </c>
      <c r="H532" t="str">
        <f t="shared" si="32"/>
        <v>over</v>
      </c>
      <c r="I532" t="str">
        <f t="shared" si="35"/>
        <v>no</v>
      </c>
      <c r="J532" s="11">
        <f t="shared" si="33"/>
        <v>31.73</v>
      </c>
      <c r="K532" s="11">
        <f t="shared" si="34"/>
        <v>31.73</v>
      </c>
      <c r="L532" s="11"/>
    </row>
    <row r="533" spans="1:13" x14ac:dyDescent="0.25">
      <c r="A533">
        <v>28</v>
      </c>
      <c r="B533" t="s">
        <v>11</v>
      </c>
      <c r="C533" s="11">
        <v>31.68</v>
      </c>
      <c r="D533">
        <v>0</v>
      </c>
      <c r="E533" t="s">
        <v>9</v>
      </c>
      <c r="F533" t="s">
        <v>14</v>
      </c>
      <c r="G533" s="4">
        <v>34672.147199999999</v>
      </c>
      <c r="H533" t="str">
        <f t="shared" si="32"/>
        <v>over</v>
      </c>
      <c r="I533" t="str">
        <f t="shared" si="35"/>
        <v>smoking</v>
      </c>
      <c r="J533" s="11">
        <f t="shared" si="33"/>
        <v>31.68</v>
      </c>
      <c r="K533" s="11">
        <f t="shared" si="34"/>
        <v>31.68</v>
      </c>
      <c r="L533" s="11"/>
    </row>
    <row r="534" spans="1:13" x14ac:dyDescent="0.25">
      <c r="A534">
        <v>62</v>
      </c>
      <c r="B534" t="s">
        <v>7</v>
      </c>
      <c r="C534" s="11">
        <v>31.635000000000005</v>
      </c>
      <c r="D534">
        <v>3</v>
      </c>
      <c r="E534" t="s">
        <v>13</v>
      </c>
      <c r="F534" t="s">
        <v>15</v>
      </c>
      <c r="G534" s="4">
        <v>15612.19335</v>
      </c>
      <c r="H534" t="str">
        <f t="shared" si="32"/>
        <v>over</v>
      </c>
      <c r="I534" t="str">
        <f t="shared" si="35"/>
        <v>no</v>
      </c>
      <c r="J534" s="11">
        <f t="shared" si="33"/>
        <v>31.635000000000005</v>
      </c>
      <c r="K534" s="11">
        <f t="shared" si="34"/>
        <v>31.635000000000005</v>
      </c>
      <c r="L534" s="11"/>
      <c r="M534">
        <f>K534*1000</f>
        <v>31635.000000000004</v>
      </c>
    </row>
    <row r="535" spans="1:13" x14ac:dyDescent="0.25">
      <c r="A535">
        <v>19</v>
      </c>
      <c r="B535" t="s">
        <v>11</v>
      </c>
      <c r="C535" s="11">
        <v>31.635000000000002</v>
      </c>
      <c r="D535">
        <v>0</v>
      </c>
      <c r="E535" t="s">
        <v>13</v>
      </c>
      <c r="F535" t="s">
        <v>15</v>
      </c>
      <c r="G535" s="4">
        <v>1632.5644500000001</v>
      </c>
      <c r="H535" t="str">
        <f t="shared" si="32"/>
        <v>over</v>
      </c>
      <c r="I535" t="str">
        <f t="shared" si="35"/>
        <v>no</v>
      </c>
      <c r="J535" s="11">
        <f t="shared" si="33"/>
        <v>31.635000000000002</v>
      </c>
      <c r="K535" s="11">
        <f t="shared" si="34"/>
        <v>31.635000000000002</v>
      </c>
      <c r="L535" s="11"/>
      <c r="M535">
        <f>K535*1000</f>
        <v>31635</v>
      </c>
    </row>
    <row r="536" spans="1:13" x14ac:dyDescent="0.25">
      <c r="A536">
        <v>51</v>
      </c>
      <c r="B536" t="s">
        <v>11</v>
      </c>
      <c r="C536" s="11">
        <v>31.635000000000002</v>
      </c>
      <c r="D536">
        <v>0</v>
      </c>
      <c r="E536" t="s">
        <v>13</v>
      </c>
      <c r="F536" t="s">
        <v>15</v>
      </c>
      <c r="G536" s="4">
        <v>9174.1356500000002</v>
      </c>
      <c r="H536" t="str">
        <f t="shared" si="32"/>
        <v>over</v>
      </c>
      <c r="I536" t="str">
        <f t="shared" si="35"/>
        <v>no</v>
      </c>
      <c r="J536" s="11">
        <f t="shared" si="33"/>
        <v>31.635000000000002</v>
      </c>
      <c r="K536" s="11">
        <f t="shared" si="34"/>
        <v>31.635000000000002</v>
      </c>
      <c r="L536" s="11"/>
    </row>
    <row r="537" spans="1:13" x14ac:dyDescent="0.25">
      <c r="A537">
        <v>50</v>
      </c>
      <c r="B537" t="s">
        <v>7</v>
      </c>
      <c r="C537" s="11">
        <v>31.6</v>
      </c>
      <c r="D537">
        <v>2</v>
      </c>
      <c r="E537" t="s">
        <v>13</v>
      </c>
      <c r="F537" t="s">
        <v>10</v>
      </c>
      <c r="G537" s="4">
        <v>10118.424000000001</v>
      </c>
      <c r="H537" t="str">
        <f t="shared" si="32"/>
        <v>over</v>
      </c>
      <c r="I537" t="str">
        <f t="shared" si="35"/>
        <v>no</v>
      </c>
      <c r="J537" s="11">
        <f t="shared" si="33"/>
        <v>31.6</v>
      </c>
      <c r="K537" s="11">
        <f t="shared" si="34"/>
        <v>31.6</v>
      </c>
      <c r="L537" s="11"/>
    </row>
    <row r="538" spans="1:13" x14ac:dyDescent="0.25">
      <c r="A538">
        <v>54</v>
      </c>
      <c r="B538" t="s">
        <v>11</v>
      </c>
      <c r="C538" s="11">
        <v>31.6</v>
      </c>
      <c r="D538">
        <v>0</v>
      </c>
      <c r="E538" t="s">
        <v>13</v>
      </c>
      <c r="F538" t="s">
        <v>10</v>
      </c>
      <c r="G538" s="4">
        <v>9850.4320000000007</v>
      </c>
      <c r="H538" t="str">
        <f t="shared" si="32"/>
        <v>over</v>
      </c>
      <c r="I538" t="str">
        <f t="shared" si="35"/>
        <v>no</v>
      </c>
      <c r="J538" s="11">
        <f t="shared" si="33"/>
        <v>31.6</v>
      </c>
      <c r="K538" s="11">
        <f t="shared" si="34"/>
        <v>31.6</v>
      </c>
      <c r="L538" s="11"/>
    </row>
    <row r="539" spans="1:13" x14ac:dyDescent="0.25">
      <c r="A539">
        <v>30</v>
      </c>
      <c r="B539" t="s">
        <v>11</v>
      </c>
      <c r="C539" s="11">
        <v>31.57</v>
      </c>
      <c r="D539">
        <v>3</v>
      </c>
      <c r="E539" t="s">
        <v>13</v>
      </c>
      <c r="F539" t="s">
        <v>14</v>
      </c>
      <c r="G539" s="4">
        <v>4837.5823</v>
      </c>
      <c r="H539" t="str">
        <f t="shared" si="32"/>
        <v>over</v>
      </c>
      <c r="I539" t="str">
        <f t="shared" si="35"/>
        <v>no</v>
      </c>
      <c r="J539" s="11">
        <f t="shared" si="33"/>
        <v>31.57</v>
      </c>
      <c r="K539" s="11">
        <f t="shared" si="34"/>
        <v>31.57</v>
      </c>
      <c r="L539" s="11"/>
    </row>
    <row r="540" spans="1:13" x14ac:dyDescent="0.25">
      <c r="A540">
        <v>32</v>
      </c>
      <c r="B540" t="s">
        <v>7</v>
      </c>
      <c r="C540" s="11">
        <v>31.54</v>
      </c>
      <c r="D540">
        <v>1</v>
      </c>
      <c r="E540" t="s">
        <v>13</v>
      </c>
      <c r="F540" t="s">
        <v>21</v>
      </c>
      <c r="G540" s="4">
        <v>5148.5526</v>
      </c>
      <c r="H540" t="str">
        <f t="shared" si="32"/>
        <v>over</v>
      </c>
      <c r="I540" t="str">
        <f t="shared" si="35"/>
        <v>no</v>
      </c>
      <c r="J540" s="11">
        <f t="shared" si="33"/>
        <v>31.54</v>
      </c>
      <c r="K540" s="11">
        <f t="shared" si="34"/>
        <v>31.54</v>
      </c>
      <c r="L540" s="11"/>
    </row>
    <row r="541" spans="1:13" x14ac:dyDescent="0.25">
      <c r="A541">
        <v>57</v>
      </c>
      <c r="B541" t="s">
        <v>11</v>
      </c>
      <c r="C541" s="11">
        <v>31.54</v>
      </c>
      <c r="D541">
        <v>0</v>
      </c>
      <c r="E541" t="s">
        <v>13</v>
      </c>
      <c r="F541" t="s">
        <v>15</v>
      </c>
      <c r="G541" s="4">
        <v>11353.2276</v>
      </c>
      <c r="H541" t="str">
        <f t="shared" si="32"/>
        <v>over</v>
      </c>
      <c r="I541" t="str">
        <f t="shared" si="35"/>
        <v>no</v>
      </c>
      <c r="J541" s="11">
        <f t="shared" si="33"/>
        <v>31.54</v>
      </c>
      <c r="K541" s="11">
        <f t="shared" si="34"/>
        <v>31.54</v>
      </c>
      <c r="L541" s="11"/>
    </row>
    <row r="542" spans="1:13" x14ac:dyDescent="0.25">
      <c r="A542">
        <v>36</v>
      </c>
      <c r="B542" t="s">
        <v>11</v>
      </c>
      <c r="C542" s="11">
        <v>31.5</v>
      </c>
      <c r="D542">
        <v>0</v>
      </c>
      <c r="E542" t="s">
        <v>13</v>
      </c>
      <c r="F542" t="s">
        <v>10</v>
      </c>
      <c r="G542" s="4">
        <v>4402.2330000000002</v>
      </c>
      <c r="H542" t="str">
        <f t="shared" si="32"/>
        <v>over</v>
      </c>
      <c r="I542" t="str">
        <f t="shared" si="35"/>
        <v>no</v>
      </c>
      <c r="J542" s="11">
        <f t="shared" si="33"/>
        <v>31.5</v>
      </c>
      <c r="K542" s="11">
        <f t="shared" si="34"/>
        <v>31.5</v>
      </c>
      <c r="L542" s="11"/>
    </row>
    <row r="543" spans="1:13" x14ac:dyDescent="0.25">
      <c r="A543">
        <v>32</v>
      </c>
      <c r="B543" t="s">
        <v>11</v>
      </c>
      <c r="C543" s="11">
        <v>31.5</v>
      </c>
      <c r="D543">
        <v>1</v>
      </c>
      <c r="E543" t="s">
        <v>13</v>
      </c>
      <c r="F543" t="s">
        <v>10</v>
      </c>
      <c r="G543" s="4">
        <v>4076.4969999999998</v>
      </c>
      <c r="H543" t="str">
        <f t="shared" si="32"/>
        <v>over</v>
      </c>
      <c r="I543" t="str">
        <f t="shared" si="35"/>
        <v>no</v>
      </c>
      <c r="J543" s="11">
        <f t="shared" si="33"/>
        <v>31.5</v>
      </c>
      <c r="K543" s="11">
        <f t="shared" si="34"/>
        <v>31.5</v>
      </c>
      <c r="L543" s="11"/>
    </row>
    <row r="544" spans="1:13" x14ac:dyDescent="0.25">
      <c r="A544">
        <v>62</v>
      </c>
      <c r="B544" t="s">
        <v>11</v>
      </c>
      <c r="C544" s="11">
        <v>31.46</v>
      </c>
      <c r="D544">
        <v>1</v>
      </c>
      <c r="E544" t="s">
        <v>13</v>
      </c>
      <c r="F544" t="s">
        <v>14</v>
      </c>
      <c r="G544" s="4">
        <v>27000.98473</v>
      </c>
      <c r="H544" t="str">
        <f t="shared" si="32"/>
        <v>over</v>
      </c>
      <c r="I544" t="str">
        <f t="shared" si="35"/>
        <v>no</v>
      </c>
      <c r="J544" s="11">
        <f t="shared" si="33"/>
        <v>31.46</v>
      </c>
      <c r="K544" s="11">
        <f t="shared" si="34"/>
        <v>31.46</v>
      </c>
      <c r="L544" s="11"/>
    </row>
    <row r="545" spans="1:12" x14ac:dyDescent="0.25">
      <c r="A545">
        <v>20</v>
      </c>
      <c r="B545" t="s">
        <v>7</v>
      </c>
      <c r="C545" s="11">
        <v>31.46</v>
      </c>
      <c r="D545">
        <v>0</v>
      </c>
      <c r="E545" t="s">
        <v>13</v>
      </c>
      <c r="F545" t="s">
        <v>14</v>
      </c>
      <c r="G545" s="4">
        <v>1877.9294</v>
      </c>
      <c r="H545" t="str">
        <f t="shared" si="32"/>
        <v>over</v>
      </c>
      <c r="I545" t="str">
        <f t="shared" si="35"/>
        <v>no</v>
      </c>
      <c r="J545" s="11">
        <f t="shared" si="33"/>
        <v>31.46</v>
      </c>
      <c r="K545" s="11">
        <f t="shared" si="34"/>
        <v>31.46</v>
      </c>
      <c r="L545" s="11"/>
    </row>
    <row r="546" spans="1:12" x14ac:dyDescent="0.25">
      <c r="A546">
        <v>59</v>
      </c>
      <c r="B546" t="s">
        <v>11</v>
      </c>
      <c r="C546" s="11">
        <v>31.445</v>
      </c>
      <c r="D546">
        <v>3</v>
      </c>
      <c r="E546" t="s">
        <v>9</v>
      </c>
      <c r="F546" t="s">
        <v>21</v>
      </c>
      <c r="G546" s="4">
        <v>30184.936699999998</v>
      </c>
      <c r="H546" t="str">
        <f t="shared" si="32"/>
        <v>over</v>
      </c>
      <c r="I546" t="str">
        <f t="shared" si="35"/>
        <v>smoking</v>
      </c>
      <c r="J546" s="11">
        <f t="shared" si="33"/>
        <v>31.445</v>
      </c>
      <c r="K546" s="11">
        <f t="shared" si="34"/>
        <v>31.445</v>
      </c>
      <c r="L546" s="11"/>
    </row>
    <row r="547" spans="1:12" x14ac:dyDescent="0.25">
      <c r="A547">
        <v>27</v>
      </c>
      <c r="B547" t="s">
        <v>11</v>
      </c>
      <c r="C547" s="11">
        <v>31.445</v>
      </c>
      <c r="D547">
        <v>3</v>
      </c>
      <c r="E547" t="s">
        <v>13</v>
      </c>
      <c r="F547" t="s">
        <v>10</v>
      </c>
      <c r="G547" s="4">
        <v>4260.7439999999997</v>
      </c>
      <c r="H547" t="str">
        <f t="shared" si="32"/>
        <v>over</v>
      </c>
      <c r="I547" t="str">
        <f t="shared" si="35"/>
        <v>no</v>
      </c>
      <c r="J547" s="11">
        <f t="shared" si="33"/>
        <v>31.445</v>
      </c>
      <c r="K547" s="11">
        <f t="shared" si="34"/>
        <v>31.445</v>
      </c>
      <c r="L547" s="11"/>
    </row>
    <row r="548" spans="1:12" x14ac:dyDescent="0.25">
      <c r="A548">
        <v>48</v>
      </c>
      <c r="B548" t="s">
        <v>11</v>
      </c>
      <c r="C548" s="11">
        <v>31.445</v>
      </c>
      <c r="D548">
        <v>1</v>
      </c>
      <c r="E548" t="s">
        <v>13</v>
      </c>
      <c r="F548" t="s">
        <v>21</v>
      </c>
      <c r="G548" s="4">
        <v>8964.0605500000001</v>
      </c>
      <c r="H548" t="str">
        <f t="shared" si="32"/>
        <v>over</v>
      </c>
      <c r="I548" t="str">
        <f t="shared" si="35"/>
        <v>no</v>
      </c>
      <c r="J548" s="11">
        <f t="shared" si="33"/>
        <v>31.445</v>
      </c>
      <c r="K548" s="11">
        <f t="shared" si="34"/>
        <v>31.445</v>
      </c>
      <c r="L548" s="11"/>
    </row>
    <row r="549" spans="1:12" x14ac:dyDescent="0.25">
      <c r="A549">
        <v>63</v>
      </c>
      <c r="B549" t="s">
        <v>11</v>
      </c>
      <c r="C549" s="11">
        <v>31.445</v>
      </c>
      <c r="D549">
        <v>0</v>
      </c>
      <c r="E549" t="s">
        <v>13</v>
      </c>
      <c r="F549" t="s">
        <v>21</v>
      </c>
      <c r="G549" s="4">
        <v>13974.455550000001</v>
      </c>
      <c r="H549" t="str">
        <f t="shared" si="32"/>
        <v>over</v>
      </c>
      <c r="I549" t="str">
        <f t="shared" si="35"/>
        <v>no</v>
      </c>
      <c r="J549" s="11">
        <f t="shared" si="33"/>
        <v>31.445</v>
      </c>
      <c r="K549" s="11">
        <f t="shared" si="34"/>
        <v>31.445</v>
      </c>
      <c r="L549" s="11"/>
    </row>
    <row r="550" spans="1:12" x14ac:dyDescent="0.25">
      <c r="A550">
        <v>30</v>
      </c>
      <c r="B550" t="s">
        <v>11</v>
      </c>
      <c r="C550" s="11">
        <v>31.4</v>
      </c>
      <c r="D550">
        <v>1</v>
      </c>
      <c r="E550" t="s">
        <v>13</v>
      </c>
      <c r="F550" t="s">
        <v>10</v>
      </c>
      <c r="G550" s="4">
        <v>3659.346</v>
      </c>
      <c r="H550" t="str">
        <f t="shared" si="32"/>
        <v>over</v>
      </c>
      <c r="I550" t="str">
        <f t="shared" si="35"/>
        <v>no</v>
      </c>
      <c r="J550" s="11">
        <f t="shared" si="33"/>
        <v>31.4</v>
      </c>
      <c r="K550" s="11">
        <f t="shared" si="34"/>
        <v>31.4</v>
      </c>
      <c r="L550" s="11"/>
    </row>
    <row r="551" spans="1:12" x14ac:dyDescent="0.25">
      <c r="A551">
        <v>23</v>
      </c>
      <c r="B551" t="s">
        <v>7</v>
      </c>
      <c r="C551" s="11">
        <v>31.4</v>
      </c>
      <c r="D551">
        <v>0</v>
      </c>
      <c r="E551" t="s">
        <v>9</v>
      </c>
      <c r="F551" t="s">
        <v>10</v>
      </c>
      <c r="G551" s="4">
        <v>34166.273000000001</v>
      </c>
      <c r="H551" t="str">
        <f t="shared" si="32"/>
        <v>over</v>
      </c>
      <c r="I551" t="str">
        <f t="shared" si="35"/>
        <v>smoking</v>
      </c>
      <c r="J551" s="11">
        <f t="shared" si="33"/>
        <v>31.4</v>
      </c>
      <c r="K551" s="11">
        <f t="shared" si="34"/>
        <v>31.4</v>
      </c>
      <c r="L551" s="11"/>
    </row>
    <row r="552" spans="1:12" x14ac:dyDescent="0.25">
      <c r="A552">
        <v>49</v>
      </c>
      <c r="B552" t="s">
        <v>11</v>
      </c>
      <c r="C552" s="11">
        <v>31.35</v>
      </c>
      <c r="D552">
        <v>1</v>
      </c>
      <c r="E552" t="s">
        <v>13</v>
      </c>
      <c r="F552" t="s">
        <v>21</v>
      </c>
      <c r="G552" s="4">
        <v>9290.1394999999993</v>
      </c>
      <c r="H552" t="str">
        <f t="shared" si="32"/>
        <v>over</v>
      </c>
      <c r="I552" t="str">
        <f t="shared" si="35"/>
        <v>no</v>
      </c>
      <c r="J552" s="11">
        <f t="shared" si="33"/>
        <v>31.35</v>
      </c>
      <c r="K552" s="11">
        <f t="shared" si="34"/>
        <v>31.35</v>
      </c>
      <c r="L552" s="11"/>
    </row>
    <row r="553" spans="1:12" x14ac:dyDescent="0.25">
      <c r="A553">
        <v>18</v>
      </c>
      <c r="B553" t="s">
        <v>7</v>
      </c>
      <c r="C553" s="11">
        <v>31.35</v>
      </c>
      <c r="D553">
        <v>0</v>
      </c>
      <c r="E553" t="s">
        <v>13</v>
      </c>
      <c r="F553" t="s">
        <v>14</v>
      </c>
      <c r="G553" s="4">
        <v>1622.1885</v>
      </c>
      <c r="H553" t="str">
        <f t="shared" si="32"/>
        <v>over</v>
      </c>
      <c r="I553" t="str">
        <f t="shared" si="35"/>
        <v>no</v>
      </c>
      <c r="J553" s="11">
        <f t="shared" si="33"/>
        <v>31.35</v>
      </c>
      <c r="K553" s="11">
        <f t="shared" si="34"/>
        <v>31.35</v>
      </c>
      <c r="L553" s="11"/>
    </row>
    <row r="554" spans="1:12" x14ac:dyDescent="0.25">
      <c r="A554">
        <v>22</v>
      </c>
      <c r="B554" t="s">
        <v>11</v>
      </c>
      <c r="C554" s="11">
        <v>31.35</v>
      </c>
      <c r="D554">
        <v>1</v>
      </c>
      <c r="E554" t="s">
        <v>13</v>
      </c>
      <c r="F554" t="s">
        <v>15</v>
      </c>
      <c r="G554" s="4">
        <v>2643.2685000000001</v>
      </c>
      <c r="H554" t="str">
        <f t="shared" si="32"/>
        <v>over</v>
      </c>
      <c r="I554" t="str">
        <f t="shared" si="35"/>
        <v>no</v>
      </c>
      <c r="J554" s="11">
        <f t="shared" si="33"/>
        <v>31.35</v>
      </c>
      <c r="K554" s="11">
        <f t="shared" si="34"/>
        <v>31.35</v>
      </c>
      <c r="L554" s="11"/>
    </row>
    <row r="555" spans="1:12" x14ac:dyDescent="0.25">
      <c r="A555">
        <v>53</v>
      </c>
      <c r="B555" t="s">
        <v>11</v>
      </c>
      <c r="C555" s="11">
        <v>31.35</v>
      </c>
      <c r="D555">
        <v>0</v>
      </c>
      <c r="E555" t="s">
        <v>13</v>
      </c>
      <c r="F555" t="s">
        <v>14</v>
      </c>
      <c r="G555" s="4">
        <v>27346.04207</v>
      </c>
      <c r="H555" t="str">
        <f t="shared" si="32"/>
        <v>over</v>
      </c>
      <c r="I555" t="str">
        <f t="shared" si="35"/>
        <v>no</v>
      </c>
      <c r="J555" s="11">
        <f t="shared" si="33"/>
        <v>31.35</v>
      </c>
      <c r="K555" s="11">
        <f t="shared" si="34"/>
        <v>31.35</v>
      </c>
      <c r="L555" s="11"/>
    </row>
    <row r="556" spans="1:12" x14ac:dyDescent="0.25">
      <c r="A556">
        <v>60</v>
      </c>
      <c r="B556" t="s">
        <v>11</v>
      </c>
      <c r="C556" s="11">
        <v>31.35</v>
      </c>
      <c r="D556">
        <v>3</v>
      </c>
      <c r="E556" t="s">
        <v>9</v>
      </c>
      <c r="F556" t="s">
        <v>15</v>
      </c>
      <c r="G556" s="4">
        <v>46130.5265</v>
      </c>
      <c r="H556" t="str">
        <f t="shared" si="32"/>
        <v>over</v>
      </c>
      <c r="I556" t="str">
        <f t="shared" si="35"/>
        <v>smoking</v>
      </c>
      <c r="J556" s="11">
        <f t="shared" si="33"/>
        <v>31.35</v>
      </c>
      <c r="K556" s="11">
        <f t="shared" si="34"/>
        <v>31.35</v>
      </c>
      <c r="L556" s="11"/>
    </row>
    <row r="557" spans="1:12" x14ac:dyDescent="0.25">
      <c r="A557">
        <v>59</v>
      </c>
      <c r="B557" t="s">
        <v>7</v>
      </c>
      <c r="C557" s="11">
        <v>31.35</v>
      </c>
      <c r="D557">
        <v>0</v>
      </c>
      <c r="E557" t="s">
        <v>13</v>
      </c>
      <c r="F557" t="s">
        <v>15</v>
      </c>
      <c r="G557" s="4">
        <v>12622.1795</v>
      </c>
      <c r="H557" t="str">
        <f t="shared" si="32"/>
        <v>over</v>
      </c>
      <c r="I557" t="str">
        <f t="shared" si="35"/>
        <v>no</v>
      </c>
      <c r="J557" s="11">
        <f t="shared" si="33"/>
        <v>31.35</v>
      </c>
      <c r="K557" s="11">
        <f t="shared" si="34"/>
        <v>31.35</v>
      </c>
      <c r="L557" s="11"/>
    </row>
    <row r="558" spans="1:12" x14ac:dyDescent="0.25">
      <c r="A558">
        <v>18</v>
      </c>
      <c r="B558" t="s">
        <v>7</v>
      </c>
      <c r="C558" s="11">
        <v>31.35</v>
      </c>
      <c r="D558">
        <v>4</v>
      </c>
      <c r="E558" t="s">
        <v>13</v>
      </c>
      <c r="F558" t="s">
        <v>21</v>
      </c>
      <c r="G558" s="4">
        <v>4561.1885000000002</v>
      </c>
      <c r="H558" t="str">
        <f t="shared" si="32"/>
        <v>over</v>
      </c>
      <c r="I558" t="str">
        <f t="shared" si="35"/>
        <v>no</v>
      </c>
      <c r="J558" s="11">
        <f t="shared" si="33"/>
        <v>31.35</v>
      </c>
      <c r="K558" s="11">
        <f t="shared" si="34"/>
        <v>31.35</v>
      </c>
      <c r="L558" s="11"/>
    </row>
    <row r="559" spans="1:12" x14ac:dyDescent="0.25">
      <c r="A559">
        <v>53</v>
      </c>
      <c r="B559" t="s">
        <v>7</v>
      </c>
      <c r="C559" s="11">
        <v>31.254999999999999</v>
      </c>
      <c r="D559">
        <v>1</v>
      </c>
      <c r="E559" t="s">
        <v>9</v>
      </c>
      <c r="F559" t="s">
        <v>14</v>
      </c>
      <c r="G559" s="4">
        <v>23244.790199999999</v>
      </c>
      <c r="H559" t="str">
        <f t="shared" si="32"/>
        <v>over</v>
      </c>
      <c r="I559" t="str">
        <f t="shared" si="35"/>
        <v>smoking</v>
      </c>
      <c r="J559" s="11">
        <f t="shared" si="33"/>
        <v>31.254999999999999</v>
      </c>
      <c r="K559" s="11">
        <f t="shared" si="34"/>
        <v>31.254999999999999</v>
      </c>
      <c r="L559" s="11"/>
    </row>
    <row r="560" spans="1:12" x14ac:dyDescent="0.25">
      <c r="A560">
        <v>34</v>
      </c>
      <c r="B560" t="s">
        <v>7</v>
      </c>
      <c r="C560" s="11">
        <v>31.254999999999999</v>
      </c>
      <c r="D560">
        <v>1</v>
      </c>
      <c r="E560" t="s">
        <v>13</v>
      </c>
      <c r="F560" t="s">
        <v>14</v>
      </c>
      <c r="G560" s="4">
        <v>5002.7826999999997</v>
      </c>
      <c r="H560" t="str">
        <f t="shared" si="32"/>
        <v>over</v>
      </c>
      <c r="I560" t="str">
        <f t="shared" si="35"/>
        <v>no</v>
      </c>
      <c r="J560" s="11">
        <f t="shared" si="33"/>
        <v>31.254999999999999</v>
      </c>
      <c r="K560" s="11">
        <f t="shared" si="34"/>
        <v>31.254999999999999</v>
      </c>
      <c r="L560" s="11"/>
    </row>
    <row r="561" spans="1:13" x14ac:dyDescent="0.25">
      <c r="A561">
        <v>50</v>
      </c>
      <c r="B561" t="s">
        <v>11</v>
      </c>
      <c r="C561" s="11">
        <v>31.254999999999999</v>
      </c>
      <c r="D561">
        <v>0</v>
      </c>
      <c r="E561" t="s">
        <v>9</v>
      </c>
      <c r="F561" t="s">
        <v>21</v>
      </c>
      <c r="G561" s="4">
        <v>41097.161749999999</v>
      </c>
      <c r="H561" t="str">
        <f t="shared" si="32"/>
        <v>over</v>
      </c>
      <c r="I561" t="str">
        <f t="shared" si="35"/>
        <v>smoking</v>
      </c>
      <c r="J561" s="11">
        <f t="shared" si="33"/>
        <v>31.254999999999999</v>
      </c>
      <c r="K561" s="11">
        <f t="shared" si="34"/>
        <v>31.254999999999999</v>
      </c>
      <c r="L561" s="11"/>
      <c r="M561">
        <f>K561*1000</f>
        <v>31255</v>
      </c>
    </row>
    <row r="562" spans="1:13" x14ac:dyDescent="0.25">
      <c r="A562">
        <v>46</v>
      </c>
      <c r="B562" t="s">
        <v>11</v>
      </c>
      <c r="C562" s="11">
        <v>31.254999999999999</v>
      </c>
      <c r="D562">
        <v>1</v>
      </c>
      <c r="E562" t="s">
        <v>13</v>
      </c>
      <c r="F562" t="s">
        <v>14</v>
      </c>
      <c r="G562" s="4">
        <v>7742.1098000000002</v>
      </c>
      <c r="H562" t="str">
        <f t="shared" si="32"/>
        <v>over</v>
      </c>
      <c r="I562" t="str">
        <f t="shared" si="35"/>
        <v>no</v>
      </c>
      <c r="J562" s="11">
        <f t="shared" si="33"/>
        <v>31.254999999999999</v>
      </c>
      <c r="K562" s="11">
        <f t="shared" si="34"/>
        <v>31.254999999999999</v>
      </c>
      <c r="L562" s="11"/>
    </row>
    <row r="563" spans="1:13" x14ac:dyDescent="0.25">
      <c r="A563">
        <v>42</v>
      </c>
      <c r="B563" t="s">
        <v>11</v>
      </c>
      <c r="C563" s="11">
        <v>31.254999999999999</v>
      </c>
      <c r="D563">
        <v>0</v>
      </c>
      <c r="E563" t="s">
        <v>13</v>
      </c>
      <c r="F563" t="s">
        <v>15</v>
      </c>
      <c r="G563" s="4">
        <v>6358.7764500000003</v>
      </c>
      <c r="H563" t="str">
        <f t="shared" si="32"/>
        <v>over</v>
      </c>
      <c r="I563" t="str">
        <f t="shared" si="35"/>
        <v>no</v>
      </c>
      <c r="J563" s="11">
        <f t="shared" si="33"/>
        <v>31.254999999999999</v>
      </c>
      <c r="K563" s="11">
        <f t="shared" si="34"/>
        <v>31.254999999999999</v>
      </c>
      <c r="L563" s="11"/>
    </row>
    <row r="564" spans="1:13" x14ac:dyDescent="0.25">
      <c r="A564">
        <v>21</v>
      </c>
      <c r="B564" t="s">
        <v>11</v>
      </c>
      <c r="C564" s="11">
        <v>31.254999999999999</v>
      </c>
      <c r="D564">
        <v>0</v>
      </c>
      <c r="E564" t="s">
        <v>13</v>
      </c>
      <c r="F564" t="s">
        <v>15</v>
      </c>
      <c r="G564" s="4">
        <v>1909.52745</v>
      </c>
      <c r="H564" t="str">
        <f t="shared" si="32"/>
        <v>over</v>
      </c>
      <c r="I564" t="str">
        <f t="shared" si="35"/>
        <v>no</v>
      </c>
      <c r="J564" s="11">
        <f t="shared" si="33"/>
        <v>31.254999999999999</v>
      </c>
      <c r="K564" s="11">
        <f t="shared" si="34"/>
        <v>31.254999999999999</v>
      </c>
      <c r="L564" s="11"/>
    </row>
    <row r="565" spans="1:13" x14ac:dyDescent="0.25">
      <c r="A565">
        <v>27</v>
      </c>
      <c r="B565" t="s">
        <v>7</v>
      </c>
      <c r="C565" s="11">
        <v>31.254999999999999</v>
      </c>
      <c r="D565">
        <v>1</v>
      </c>
      <c r="E565" t="s">
        <v>13</v>
      </c>
      <c r="F565" t="s">
        <v>15</v>
      </c>
      <c r="G565" s="4">
        <v>3956.0714499999999</v>
      </c>
      <c r="H565" t="str">
        <f t="shared" si="32"/>
        <v>over</v>
      </c>
      <c r="I565" t="str">
        <f t="shared" si="35"/>
        <v>no</v>
      </c>
      <c r="J565" s="11">
        <f t="shared" si="33"/>
        <v>31.254999999999999</v>
      </c>
      <c r="K565" s="11">
        <f t="shared" si="34"/>
        <v>31.254999999999999</v>
      </c>
      <c r="L565" s="11"/>
    </row>
    <row r="566" spans="1:13" x14ac:dyDescent="0.25">
      <c r="A566">
        <v>54</v>
      </c>
      <c r="B566" t="s">
        <v>7</v>
      </c>
      <c r="C566" s="11">
        <v>31.24</v>
      </c>
      <c r="D566">
        <v>0</v>
      </c>
      <c r="E566" t="s">
        <v>13</v>
      </c>
      <c r="F566" t="s">
        <v>14</v>
      </c>
      <c r="G566" s="4">
        <v>10338.9316</v>
      </c>
      <c r="H566" t="str">
        <f t="shared" si="32"/>
        <v>over</v>
      </c>
      <c r="I566" t="str">
        <f t="shared" si="35"/>
        <v>no</v>
      </c>
      <c r="J566" s="11">
        <f t="shared" si="33"/>
        <v>31.24</v>
      </c>
      <c r="K566" s="11">
        <f t="shared" si="34"/>
        <v>31.24</v>
      </c>
      <c r="L566" s="11"/>
    </row>
    <row r="567" spans="1:13" x14ac:dyDescent="0.25">
      <c r="A567">
        <v>61</v>
      </c>
      <c r="B567" t="s">
        <v>7</v>
      </c>
      <c r="C567" s="11">
        <v>31.16</v>
      </c>
      <c r="D567">
        <v>0</v>
      </c>
      <c r="E567" t="s">
        <v>13</v>
      </c>
      <c r="F567" t="s">
        <v>15</v>
      </c>
      <c r="G567" s="4">
        <v>13429.035400000001</v>
      </c>
      <c r="H567" t="str">
        <f t="shared" si="32"/>
        <v>over</v>
      </c>
      <c r="I567" t="str">
        <f t="shared" si="35"/>
        <v>no</v>
      </c>
      <c r="J567" s="11">
        <f t="shared" si="33"/>
        <v>31.16</v>
      </c>
      <c r="K567" s="11">
        <f t="shared" si="34"/>
        <v>31.16</v>
      </c>
      <c r="L567" s="11"/>
    </row>
    <row r="568" spans="1:13" x14ac:dyDescent="0.25">
      <c r="A568">
        <v>53</v>
      </c>
      <c r="B568" t="s">
        <v>11</v>
      </c>
      <c r="C568" s="11">
        <v>31.16</v>
      </c>
      <c r="D568">
        <v>1</v>
      </c>
      <c r="E568" t="s">
        <v>13</v>
      </c>
      <c r="F568" t="s">
        <v>15</v>
      </c>
      <c r="G568" s="4">
        <v>10461.9794</v>
      </c>
      <c r="H568" t="str">
        <f t="shared" si="32"/>
        <v>over</v>
      </c>
      <c r="I568" t="str">
        <f t="shared" si="35"/>
        <v>no</v>
      </c>
      <c r="J568" s="11">
        <f t="shared" si="33"/>
        <v>31.16</v>
      </c>
      <c r="K568" s="11">
        <f t="shared" si="34"/>
        <v>31.16</v>
      </c>
      <c r="L568" s="11"/>
    </row>
    <row r="569" spans="1:13" x14ac:dyDescent="0.25">
      <c r="A569">
        <v>29</v>
      </c>
      <c r="B569" t="s">
        <v>7</v>
      </c>
      <c r="C569" s="11">
        <v>31.16</v>
      </c>
      <c r="D569">
        <v>0</v>
      </c>
      <c r="E569" t="s">
        <v>13</v>
      </c>
      <c r="F569" t="s">
        <v>21</v>
      </c>
      <c r="G569" s="4">
        <v>3943.5954000000002</v>
      </c>
      <c r="H569" t="str">
        <f t="shared" si="32"/>
        <v>over</v>
      </c>
      <c r="I569" t="str">
        <f t="shared" si="35"/>
        <v>no</v>
      </c>
      <c r="J569" s="11">
        <f t="shared" si="33"/>
        <v>31.16</v>
      </c>
      <c r="K569" s="11">
        <f t="shared" si="34"/>
        <v>31.16</v>
      </c>
      <c r="L569" s="11"/>
    </row>
    <row r="570" spans="1:13" x14ac:dyDescent="0.25">
      <c r="A570">
        <v>20</v>
      </c>
      <c r="B570" t="s">
        <v>11</v>
      </c>
      <c r="C570" s="11">
        <v>31.13</v>
      </c>
      <c r="D570">
        <v>2</v>
      </c>
      <c r="E570" t="s">
        <v>13</v>
      </c>
      <c r="F570" t="s">
        <v>14</v>
      </c>
      <c r="G570" s="4">
        <v>2566.4706999999999</v>
      </c>
      <c r="H570" t="str">
        <f t="shared" si="32"/>
        <v>over</v>
      </c>
      <c r="I570" t="str">
        <f t="shared" si="35"/>
        <v>no</v>
      </c>
      <c r="J570" s="11">
        <f t="shared" si="33"/>
        <v>31.13</v>
      </c>
      <c r="K570" s="11">
        <f t="shared" si="34"/>
        <v>31.13</v>
      </c>
      <c r="L570" s="11"/>
    </row>
    <row r="571" spans="1:13" x14ac:dyDescent="0.25">
      <c r="A571">
        <v>48</v>
      </c>
      <c r="B571" t="s">
        <v>7</v>
      </c>
      <c r="C571" s="11">
        <v>31.13</v>
      </c>
      <c r="D571">
        <v>0</v>
      </c>
      <c r="E571" t="s">
        <v>13</v>
      </c>
      <c r="F571" t="s">
        <v>14</v>
      </c>
      <c r="G571" s="4">
        <v>8280.6226999999999</v>
      </c>
      <c r="H571" t="str">
        <f t="shared" si="32"/>
        <v>over</v>
      </c>
      <c r="I571" t="str">
        <f t="shared" si="35"/>
        <v>no</v>
      </c>
      <c r="J571" s="11">
        <f t="shared" si="33"/>
        <v>31.13</v>
      </c>
      <c r="K571" s="11">
        <f t="shared" si="34"/>
        <v>31.13</v>
      </c>
      <c r="L571" s="11"/>
    </row>
    <row r="572" spans="1:13" x14ac:dyDescent="0.25">
      <c r="A572">
        <v>27</v>
      </c>
      <c r="B572" t="s">
        <v>11</v>
      </c>
      <c r="C572" s="11">
        <v>31.13</v>
      </c>
      <c r="D572">
        <v>1</v>
      </c>
      <c r="E572" t="s">
        <v>9</v>
      </c>
      <c r="F572" t="s">
        <v>14</v>
      </c>
      <c r="G572" s="4">
        <v>34806.467700000001</v>
      </c>
      <c r="H572" t="str">
        <f t="shared" si="32"/>
        <v>over</v>
      </c>
      <c r="I572" t="str">
        <f t="shared" si="35"/>
        <v>smoking</v>
      </c>
      <c r="J572" s="11">
        <f t="shared" si="33"/>
        <v>31.13</v>
      </c>
      <c r="K572" s="11">
        <f t="shared" si="34"/>
        <v>31.13</v>
      </c>
      <c r="L572" s="11"/>
    </row>
    <row r="573" spans="1:13" x14ac:dyDescent="0.25">
      <c r="A573">
        <v>18</v>
      </c>
      <c r="B573" t="s">
        <v>7</v>
      </c>
      <c r="C573" s="11">
        <v>31.13</v>
      </c>
      <c r="D573">
        <v>0</v>
      </c>
      <c r="E573" t="s">
        <v>13</v>
      </c>
      <c r="F573" t="s">
        <v>14</v>
      </c>
      <c r="G573" s="4">
        <v>1621.8827000000001</v>
      </c>
      <c r="H573" t="str">
        <f t="shared" si="32"/>
        <v>over</v>
      </c>
      <c r="I573" t="str">
        <f t="shared" si="35"/>
        <v>no</v>
      </c>
      <c r="J573" s="11">
        <f t="shared" si="33"/>
        <v>31.13</v>
      </c>
      <c r="K573" s="11">
        <f t="shared" si="34"/>
        <v>31.13</v>
      </c>
      <c r="L573" s="11"/>
    </row>
    <row r="574" spans="1:13" x14ac:dyDescent="0.25">
      <c r="A574">
        <v>21</v>
      </c>
      <c r="B574" t="s">
        <v>11</v>
      </c>
      <c r="C574" s="11">
        <v>31.1</v>
      </c>
      <c r="D574">
        <v>0</v>
      </c>
      <c r="E574" t="s">
        <v>13</v>
      </c>
      <c r="F574" t="s">
        <v>10</v>
      </c>
      <c r="G574" s="4">
        <v>1526.3119999999999</v>
      </c>
      <c r="H574" t="str">
        <f t="shared" si="32"/>
        <v>over</v>
      </c>
      <c r="I574" t="str">
        <f t="shared" si="35"/>
        <v>no</v>
      </c>
      <c r="J574" s="11">
        <f t="shared" si="33"/>
        <v>31.1</v>
      </c>
      <c r="K574" s="11">
        <f t="shared" si="34"/>
        <v>31.1</v>
      </c>
      <c r="L574" s="11"/>
    </row>
    <row r="575" spans="1:13" x14ac:dyDescent="0.25">
      <c r="A575">
        <v>21</v>
      </c>
      <c r="B575" t="s">
        <v>7</v>
      </c>
      <c r="C575" s="11">
        <v>31.065000000000001</v>
      </c>
      <c r="D575">
        <v>0</v>
      </c>
      <c r="E575" t="s">
        <v>13</v>
      </c>
      <c r="F575" t="s">
        <v>15</v>
      </c>
      <c r="G575" s="4">
        <v>2404.7338</v>
      </c>
      <c r="H575" t="str">
        <f t="shared" si="32"/>
        <v>over</v>
      </c>
      <c r="I575" t="str">
        <f t="shared" si="35"/>
        <v>no</v>
      </c>
      <c r="J575" s="11">
        <f t="shared" si="33"/>
        <v>31.065000000000001</v>
      </c>
      <c r="K575" s="11">
        <f t="shared" si="34"/>
        <v>31.065000000000001</v>
      </c>
      <c r="L575" s="11"/>
    </row>
    <row r="576" spans="1:13" x14ac:dyDescent="0.25">
      <c r="A576">
        <v>29</v>
      </c>
      <c r="B576" t="s">
        <v>11</v>
      </c>
      <c r="C576" s="11">
        <v>31.065000000000001</v>
      </c>
      <c r="D576">
        <v>1</v>
      </c>
      <c r="E576" t="s">
        <v>13</v>
      </c>
      <c r="F576" t="s">
        <v>21</v>
      </c>
      <c r="G576" s="4">
        <v>20277.807509999999</v>
      </c>
      <c r="H576" t="str">
        <f t="shared" si="32"/>
        <v>over</v>
      </c>
      <c r="I576" t="str">
        <f t="shared" si="35"/>
        <v>no</v>
      </c>
      <c r="J576" s="11">
        <f t="shared" si="33"/>
        <v>31.065000000000001</v>
      </c>
      <c r="K576" s="11">
        <f t="shared" si="34"/>
        <v>31.065000000000001</v>
      </c>
      <c r="L576" s="11"/>
    </row>
    <row r="577" spans="1:13" x14ac:dyDescent="0.25">
      <c r="A577">
        <v>31</v>
      </c>
      <c r="B577" t="s">
        <v>11</v>
      </c>
      <c r="C577" s="11">
        <v>31.065000000000001</v>
      </c>
      <c r="D577">
        <v>3</v>
      </c>
      <c r="E577" t="s">
        <v>9</v>
      </c>
      <c r="F577" t="s">
        <v>15</v>
      </c>
      <c r="G577" s="4">
        <v>38746.355100000001</v>
      </c>
      <c r="H577" t="str">
        <f t="shared" si="32"/>
        <v>over</v>
      </c>
      <c r="I577" t="str">
        <f t="shared" si="35"/>
        <v>smoking</v>
      </c>
      <c r="J577" s="11">
        <f t="shared" si="33"/>
        <v>31.065000000000001</v>
      </c>
      <c r="K577" s="11">
        <f t="shared" si="34"/>
        <v>31.065000000000001</v>
      </c>
      <c r="L577" s="11"/>
    </row>
    <row r="578" spans="1:13" x14ac:dyDescent="0.25">
      <c r="A578">
        <v>52</v>
      </c>
      <c r="B578" t="s">
        <v>11</v>
      </c>
      <c r="C578" s="11">
        <v>31.065000000000001</v>
      </c>
      <c r="D578">
        <v>0</v>
      </c>
      <c r="E578" t="s">
        <v>13</v>
      </c>
      <c r="F578" t="s">
        <v>21</v>
      </c>
      <c r="G578" s="4">
        <v>9722.7695000000003</v>
      </c>
      <c r="H578" t="str">
        <f t="shared" ref="H578:H641" si="36">IF(C578&lt;18.5,"below",IF(AND(C578&gt;=18.5,C578&lt;25),"normal",IF(C578&gt;=25,"over")))</f>
        <v>over</v>
      </c>
      <c r="I578" t="str">
        <f t="shared" si="35"/>
        <v>no</v>
      </c>
      <c r="J578" s="11">
        <f t="shared" ref="J578:J641" si="37">VALUE(C578)</f>
        <v>31.065000000000001</v>
      </c>
      <c r="K578" s="11">
        <f t="shared" ref="K578:K641" si="38">IF(J578&gt;=100,J578/1000,J578)</f>
        <v>31.065000000000001</v>
      </c>
      <c r="L578" s="11"/>
    </row>
    <row r="579" spans="1:13" x14ac:dyDescent="0.25">
      <c r="A579">
        <v>31</v>
      </c>
      <c r="B579" t="s">
        <v>7</v>
      </c>
      <c r="C579" s="11">
        <v>31.065000000000001</v>
      </c>
      <c r="D579">
        <v>0</v>
      </c>
      <c r="E579" t="s">
        <v>13</v>
      </c>
      <c r="F579" t="s">
        <v>21</v>
      </c>
      <c r="G579" s="4">
        <v>4347.0233500000004</v>
      </c>
      <c r="H579" t="str">
        <f t="shared" si="36"/>
        <v>over</v>
      </c>
      <c r="I579" t="str">
        <f t="shared" ref="I579:I642" si="39">IF(E579="no","no","smoking")</f>
        <v>no</v>
      </c>
      <c r="J579" s="11">
        <f t="shared" si="37"/>
        <v>31.065000000000001</v>
      </c>
      <c r="K579" s="11">
        <f t="shared" si="38"/>
        <v>31.065000000000001</v>
      </c>
      <c r="L579" s="11"/>
    </row>
    <row r="580" spans="1:13" x14ac:dyDescent="0.25">
      <c r="A580">
        <v>26</v>
      </c>
      <c r="B580" t="s">
        <v>11</v>
      </c>
      <c r="C580" s="11">
        <v>31.065000000000001</v>
      </c>
      <c r="D580">
        <v>0</v>
      </c>
      <c r="E580" t="s">
        <v>13</v>
      </c>
      <c r="F580" t="s">
        <v>15</v>
      </c>
      <c r="G580" s="4">
        <v>2699.56835</v>
      </c>
      <c r="H580" t="str">
        <f t="shared" si="36"/>
        <v>over</v>
      </c>
      <c r="I580" t="str">
        <f t="shared" si="39"/>
        <v>no</v>
      </c>
      <c r="J580" s="11">
        <f t="shared" si="37"/>
        <v>31.065000000000001</v>
      </c>
      <c r="K580" s="11">
        <f t="shared" si="38"/>
        <v>31.065000000000001</v>
      </c>
      <c r="L580" s="11"/>
    </row>
    <row r="581" spans="1:13" x14ac:dyDescent="0.25">
      <c r="A581">
        <v>24</v>
      </c>
      <c r="B581" t="s">
        <v>11</v>
      </c>
      <c r="C581" s="11">
        <v>31.065000000000001</v>
      </c>
      <c r="D581">
        <v>0</v>
      </c>
      <c r="E581" t="s">
        <v>9</v>
      </c>
      <c r="F581" t="s">
        <v>21</v>
      </c>
      <c r="G581" s="4">
        <v>34254.053350000002</v>
      </c>
      <c r="H581" t="str">
        <f t="shared" si="36"/>
        <v>over</v>
      </c>
      <c r="I581" t="str">
        <f t="shared" si="39"/>
        <v>smoking</v>
      </c>
      <c r="J581" s="11">
        <f t="shared" si="37"/>
        <v>31.065000000000001</v>
      </c>
      <c r="K581" s="11">
        <f t="shared" si="38"/>
        <v>31.065000000000001</v>
      </c>
      <c r="L581" s="11"/>
    </row>
    <row r="582" spans="1:13" x14ac:dyDescent="0.25">
      <c r="A582">
        <v>31</v>
      </c>
      <c r="B582" t="s">
        <v>11</v>
      </c>
      <c r="C582" s="11">
        <v>31.065000000000001</v>
      </c>
      <c r="D582">
        <v>3</v>
      </c>
      <c r="E582" t="s">
        <v>13</v>
      </c>
      <c r="F582" t="s">
        <v>15</v>
      </c>
      <c r="G582" s="4">
        <v>5425.0233500000004</v>
      </c>
      <c r="H582" t="str">
        <f t="shared" si="36"/>
        <v>over</v>
      </c>
      <c r="I582" t="str">
        <f t="shared" si="39"/>
        <v>no</v>
      </c>
      <c r="J582" s="11">
        <f t="shared" si="37"/>
        <v>31.065000000000001</v>
      </c>
      <c r="K582" s="11">
        <f t="shared" si="38"/>
        <v>31.065000000000001</v>
      </c>
      <c r="L582" s="11"/>
    </row>
    <row r="583" spans="1:13" x14ac:dyDescent="0.25">
      <c r="A583">
        <v>21</v>
      </c>
      <c r="B583" t="s">
        <v>11</v>
      </c>
      <c r="C583" s="11">
        <v>31.02</v>
      </c>
      <c r="D583">
        <v>0</v>
      </c>
      <c r="E583" t="s">
        <v>13</v>
      </c>
      <c r="F583" t="s">
        <v>14</v>
      </c>
      <c r="G583" s="4">
        <v>16586.49771</v>
      </c>
      <c r="H583" t="str">
        <f t="shared" si="36"/>
        <v>over</v>
      </c>
      <c r="I583" t="str">
        <f t="shared" si="39"/>
        <v>no</v>
      </c>
      <c r="J583" s="11">
        <f t="shared" si="37"/>
        <v>31.02</v>
      </c>
      <c r="K583" s="11">
        <f t="shared" si="38"/>
        <v>31.02</v>
      </c>
      <c r="L583" s="11"/>
    </row>
    <row r="584" spans="1:13" x14ac:dyDescent="0.25">
      <c r="A584">
        <v>41</v>
      </c>
      <c r="B584" t="s">
        <v>7</v>
      </c>
      <c r="C584" s="11">
        <v>31.02</v>
      </c>
      <c r="D584">
        <v>0</v>
      </c>
      <c r="E584" t="s">
        <v>13</v>
      </c>
      <c r="F584" t="s">
        <v>14</v>
      </c>
      <c r="G584" s="4">
        <v>6185.3208000000004</v>
      </c>
      <c r="H584" t="str">
        <f t="shared" si="36"/>
        <v>over</v>
      </c>
      <c r="I584" t="str">
        <f t="shared" si="39"/>
        <v>no</v>
      </c>
      <c r="J584" s="11">
        <f t="shared" si="37"/>
        <v>31.02</v>
      </c>
      <c r="K584" s="11">
        <f t="shared" si="38"/>
        <v>31.02</v>
      </c>
      <c r="L584" s="11"/>
    </row>
    <row r="585" spans="1:13" x14ac:dyDescent="0.25">
      <c r="A585">
        <v>22</v>
      </c>
      <c r="B585" t="s">
        <v>7</v>
      </c>
      <c r="C585" s="11">
        <v>31.02</v>
      </c>
      <c r="D585">
        <v>3</v>
      </c>
      <c r="E585" t="s">
        <v>9</v>
      </c>
      <c r="F585" t="s">
        <v>14</v>
      </c>
      <c r="G585" s="4">
        <v>35595.589800000002</v>
      </c>
      <c r="H585" t="str">
        <f t="shared" si="36"/>
        <v>over</v>
      </c>
      <c r="I585" t="str">
        <f t="shared" si="39"/>
        <v>smoking</v>
      </c>
      <c r="J585" s="11">
        <f t="shared" si="37"/>
        <v>31.02</v>
      </c>
      <c r="K585" s="11">
        <f t="shared" si="38"/>
        <v>31.02</v>
      </c>
      <c r="L585" s="11"/>
    </row>
    <row r="586" spans="1:13" x14ac:dyDescent="0.25">
      <c r="A586">
        <v>35</v>
      </c>
      <c r="B586" t="s">
        <v>7</v>
      </c>
      <c r="C586" s="11">
        <v>31</v>
      </c>
      <c r="D586">
        <v>1</v>
      </c>
      <c r="E586" t="s">
        <v>13</v>
      </c>
      <c r="F586" t="s">
        <v>10</v>
      </c>
      <c r="G586" s="4">
        <v>5240.7650000000003</v>
      </c>
      <c r="H586" t="str">
        <f t="shared" si="36"/>
        <v>over</v>
      </c>
      <c r="I586" t="str">
        <f t="shared" si="39"/>
        <v>no</v>
      </c>
      <c r="J586" s="11">
        <f t="shared" si="37"/>
        <v>31</v>
      </c>
      <c r="K586" s="11">
        <f t="shared" si="38"/>
        <v>31</v>
      </c>
      <c r="L586" s="11"/>
    </row>
    <row r="587" spans="1:13" x14ac:dyDescent="0.25">
      <c r="A587">
        <v>38</v>
      </c>
      <c r="B587" t="s">
        <v>11</v>
      </c>
      <c r="C587" s="11">
        <v>31</v>
      </c>
      <c r="D587">
        <v>1</v>
      </c>
      <c r="E587" t="s">
        <v>13</v>
      </c>
      <c r="F587" t="s">
        <v>10</v>
      </c>
      <c r="G587" s="4">
        <v>5488.2619999999997</v>
      </c>
      <c r="H587" t="str">
        <f t="shared" si="36"/>
        <v>over</v>
      </c>
      <c r="I587" t="str">
        <f t="shared" si="39"/>
        <v>no</v>
      </c>
      <c r="J587" s="11">
        <f t="shared" si="37"/>
        <v>31</v>
      </c>
      <c r="K587" s="11">
        <f t="shared" si="38"/>
        <v>31</v>
      </c>
      <c r="L587" s="11"/>
    </row>
    <row r="588" spans="1:13" x14ac:dyDescent="0.25">
      <c r="A588">
        <v>50</v>
      </c>
      <c r="B588" t="s">
        <v>11</v>
      </c>
      <c r="C588" s="11">
        <v>30.97</v>
      </c>
      <c r="D588">
        <v>3</v>
      </c>
      <c r="E588" t="s">
        <v>13</v>
      </c>
      <c r="F588" t="s">
        <v>15</v>
      </c>
      <c r="G588" s="4">
        <v>10600.5483</v>
      </c>
      <c r="H588" t="str">
        <f t="shared" si="36"/>
        <v>over</v>
      </c>
      <c r="I588" t="str">
        <f t="shared" si="39"/>
        <v>no</v>
      </c>
      <c r="J588" s="11">
        <f t="shared" si="37"/>
        <v>30.97</v>
      </c>
      <c r="K588" s="11">
        <f t="shared" si="38"/>
        <v>30.97</v>
      </c>
      <c r="L588" s="11"/>
    </row>
    <row r="589" spans="1:13" x14ac:dyDescent="0.25">
      <c r="A589">
        <v>49</v>
      </c>
      <c r="B589" t="s">
        <v>11</v>
      </c>
      <c r="C589" s="11">
        <v>30.9</v>
      </c>
      <c r="D589">
        <v>0</v>
      </c>
      <c r="E589" t="s">
        <v>9</v>
      </c>
      <c r="F589" t="s">
        <v>10</v>
      </c>
      <c r="G589" s="4">
        <v>39727.614000000001</v>
      </c>
      <c r="H589" t="str">
        <f t="shared" si="36"/>
        <v>over</v>
      </c>
      <c r="I589" t="str">
        <f t="shared" si="39"/>
        <v>smoking</v>
      </c>
      <c r="J589" s="11">
        <f t="shared" si="37"/>
        <v>30.9</v>
      </c>
      <c r="K589" s="11">
        <f t="shared" si="38"/>
        <v>30.9</v>
      </c>
      <c r="L589" s="11"/>
    </row>
    <row r="590" spans="1:13" x14ac:dyDescent="0.25">
      <c r="A590">
        <v>60</v>
      </c>
      <c r="B590" t="s">
        <v>7</v>
      </c>
      <c r="C590" s="11">
        <v>30.875</v>
      </c>
      <c r="D590">
        <v>0</v>
      </c>
      <c r="E590" t="s">
        <v>13</v>
      </c>
      <c r="F590" t="s">
        <v>15</v>
      </c>
      <c r="G590" s="4">
        <v>28923.136920000001</v>
      </c>
      <c r="H590" t="str">
        <f t="shared" si="36"/>
        <v>over</v>
      </c>
      <c r="I590" t="str">
        <f t="shared" si="39"/>
        <v>no</v>
      </c>
      <c r="J590" s="11">
        <f t="shared" si="37"/>
        <v>30.875</v>
      </c>
      <c r="K590" s="11">
        <f t="shared" si="38"/>
        <v>30.875</v>
      </c>
      <c r="L590" s="11"/>
    </row>
    <row r="591" spans="1:13" x14ac:dyDescent="0.25">
      <c r="A591">
        <v>31</v>
      </c>
      <c r="B591" t="s">
        <v>11</v>
      </c>
      <c r="C591" s="11">
        <v>30.875</v>
      </c>
      <c r="D591">
        <v>2</v>
      </c>
      <c r="E591" t="s">
        <v>9</v>
      </c>
      <c r="F591" t="s">
        <v>10</v>
      </c>
      <c r="G591" s="4">
        <v>38711</v>
      </c>
      <c r="H591" t="str">
        <f t="shared" si="36"/>
        <v>over</v>
      </c>
      <c r="I591" t="str">
        <f t="shared" si="39"/>
        <v>smoking</v>
      </c>
      <c r="J591" s="11">
        <f t="shared" si="37"/>
        <v>30.875</v>
      </c>
      <c r="K591" s="11">
        <f t="shared" si="38"/>
        <v>30.875</v>
      </c>
      <c r="L591" s="11"/>
    </row>
    <row r="592" spans="1:13" x14ac:dyDescent="0.25">
      <c r="A592">
        <v>52</v>
      </c>
      <c r="B592" t="s">
        <v>11</v>
      </c>
      <c r="C592" s="11">
        <v>30.875</v>
      </c>
      <c r="D592">
        <v>3</v>
      </c>
      <c r="E592" t="s">
        <v>13</v>
      </c>
      <c r="F592" t="s">
        <v>21</v>
      </c>
      <c r="G592" s="4">
        <v>11488.31695</v>
      </c>
      <c r="H592" t="str">
        <f t="shared" si="36"/>
        <v>over</v>
      </c>
      <c r="I592" t="str">
        <f t="shared" si="39"/>
        <v>no</v>
      </c>
      <c r="J592" s="11">
        <f t="shared" si="37"/>
        <v>30.875</v>
      </c>
      <c r="K592" s="11">
        <f t="shared" si="38"/>
        <v>30.875</v>
      </c>
      <c r="L592" s="11"/>
      <c r="M592">
        <f>K592*1000</f>
        <v>30875</v>
      </c>
    </row>
    <row r="593" spans="1:12" x14ac:dyDescent="0.25">
      <c r="A593">
        <v>58</v>
      </c>
      <c r="B593" t="s">
        <v>11</v>
      </c>
      <c r="C593" s="11">
        <v>30.875</v>
      </c>
      <c r="D593">
        <v>0</v>
      </c>
      <c r="E593" t="s">
        <v>13</v>
      </c>
      <c r="F593" t="s">
        <v>14</v>
      </c>
      <c r="G593" s="4">
        <v>11381.3254</v>
      </c>
      <c r="H593" t="str">
        <f t="shared" si="36"/>
        <v>over</v>
      </c>
      <c r="I593" t="str">
        <f t="shared" si="39"/>
        <v>no</v>
      </c>
      <c r="J593" s="11">
        <f t="shared" si="37"/>
        <v>30.875</v>
      </c>
      <c r="K593" s="11">
        <f t="shared" si="38"/>
        <v>30.875</v>
      </c>
      <c r="L593" s="11"/>
    </row>
    <row r="594" spans="1:12" x14ac:dyDescent="0.25">
      <c r="A594">
        <v>20</v>
      </c>
      <c r="B594" t="s">
        <v>7</v>
      </c>
      <c r="C594" s="11">
        <v>30.875</v>
      </c>
      <c r="D594">
        <v>5</v>
      </c>
      <c r="E594" t="s">
        <v>13</v>
      </c>
      <c r="F594" t="s">
        <v>10</v>
      </c>
      <c r="G594" s="4">
        <v>4830.63</v>
      </c>
      <c r="H594" t="str">
        <f t="shared" si="36"/>
        <v>over</v>
      </c>
      <c r="I594" t="str">
        <f t="shared" si="39"/>
        <v>no</v>
      </c>
      <c r="J594" s="11">
        <f t="shared" si="37"/>
        <v>30.875</v>
      </c>
      <c r="K594" s="11">
        <f t="shared" si="38"/>
        <v>30.875</v>
      </c>
      <c r="L594" s="11"/>
    </row>
    <row r="595" spans="1:12" x14ac:dyDescent="0.25">
      <c r="A595">
        <v>19</v>
      </c>
      <c r="B595" t="s">
        <v>11</v>
      </c>
      <c r="C595" s="11">
        <v>30.875</v>
      </c>
      <c r="D595">
        <v>0</v>
      </c>
      <c r="E595" t="s">
        <v>9</v>
      </c>
      <c r="F595" t="s">
        <v>15</v>
      </c>
      <c r="G595" s="4">
        <v>33750.291799999999</v>
      </c>
      <c r="H595" t="str">
        <f t="shared" si="36"/>
        <v>over</v>
      </c>
      <c r="I595" t="str">
        <f t="shared" si="39"/>
        <v>smoking</v>
      </c>
      <c r="J595" s="11">
        <f t="shared" si="37"/>
        <v>30.875</v>
      </c>
      <c r="K595" s="11">
        <f t="shared" si="38"/>
        <v>30.875</v>
      </c>
      <c r="L595" s="11"/>
    </row>
    <row r="596" spans="1:12" x14ac:dyDescent="0.25">
      <c r="A596">
        <v>52</v>
      </c>
      <c r="B596" t="s">
        <v>7</v>
      </c>
      <c r="C596" s="11">
        <v>30.875</v>
      </c>
      <c r="D596">
        <v>0</v>
      </c>
      <c r="E596" t="s">
        <v>13</v>
      </c>
      <c r="F596" t="s">
        <v>10</v>
      </c>
      <c r="G596" s="4">
        <v>9625.92</v>
      </c>
      <c r="H596" t="str">
        <f t="shared" si="36"/>
        <v>over</v>
      </c>
      <c r="I596" t="str">
        <f t="shared" si="39"/>
        <v>no</v>
      </c>
      <c r="J596" s="11">
        <f t="shared" si="37"/>
        <v>30.875</v>
      </c>
      <c r="K596" s="11">
        <f t="shared" si="38"/>
        <v>30.875</v>
      </c>
      <c r="L596" s="11"/>
    </row>
    <row r="597" spans="1:12" x14ac:dyDescent="0.25">
      <c r="A597">
        <v>41</v>
      </c>
      <c r="B597" t="s">
        <v>7</v>
      </c>
      <c r="C597" s="11">
        <v>30.875</v>
      </c>
      <c r="D597">
        <v>2</v>
      </c>
      <c r="E597" t="s">
        <v>13</v>
      </c>
      <c r="F597" t="s">
        <v>15</v>
      </c>
      <c r="G597" s="4">
        <v>7749.1563999999998</v>
      </c>
      <c r="H597" t="str">
        <f t="shared" si="36"/>
        <v>over</v>
      </c>
      <c r="I597" t="str">
        <f t="shared" si="39"/>
        <v>no</v>
      </c>
      <c r="J597" s="11">
        <f t="shared" si="37"/>
        <v>30.875</v>
      </c>
      <c r="K597" s="11">
        <f t="shared" si="38"/>
        <v>30.875</v>
      </c>
      <c r="L597" s="11"/>
    </row>
    <row r="598" spans="1:12" x14ac:dyDescent="0.25">
      <c r="A598">
        <v>37</v>
      </c>
      <c r="B598" t="s">
        <v>11</v>
      </c>
      <c r="C598" s="11">
        <v>30.875</v>
      </c>
      <c r="D598">
        <v>3</v>
      </c>
      <c r="E598" t="s">
        <v>13</v>
      </c>
      <c r="F598" t="s">
        <v>15</v>
      </c>
      <c r="G598" s="4">
        <v>6796.8632500000003</v>
      </c>
      <c r="H598" t="str">
        <f t="shared" si="36"/>
        <v>over</v>
      </c>
      <c r="I598" t="str">
        <f t="shared" si="39"/>
        <v>no</v>
      </c>
      <c r="J598" s="11">
        <f t="shared" si="37"/>
        <v>30.875</v>
      </c>
      <c r="K598" s="11">
        <f t="shared" si="38"/>
        <v>30.875</v>
      </c>
      <c r="L598" s="11"/>
    </row>
    <row r="599" spans="1:12" x14ac:dyDescent="0.25">
      <c r="A599">
        <v>31</v>
      </c>
      <c r="B599" t="s">
        <v>11</v>
      </c>
      <c r="C599" s="11">
        <v>30.875</v>
      </c>
      <c r="D599">
        <v>0</v>
      </c>
      <c r="E599" t="s">
        <v>13</v>
      </c>
      <c r="F599" t="s">
        <v>21</v>
      </c>
      <c r="G599" s="4">
        <v>3857.7592500000001</v>
      </c>
      <c r="H599" t="str">
        <f t="shared" si="36"/>
        <v>over</v>
      </c>
      <c r="I599" t="str">
        <f t="shared" si="39"/>
        <v>no</v>
      </c>
      <c r="J599" s="11">
        <f t="shared" si="37"/>
        <v>30.875</v>
      </c>
      <c r="K599" s="11">
        <f t="shared" si="38"/>
        <v>30.875</v>
      </c>
      <c r="L599" s="11"/>
    </row>
    <row r="600" spans="1:12" x14ac:dyDescent="0.25">
      <c r="A600">
        <v>28</v>
      </c>
      <c r="B600" t="s">
        <v>11</v>
      </c>
      <c r="C600" s="11">
        <v>30.875</v>
      </c>
      <c r="D600">
        <v>0</v>
      </c>
      <c r="E600" t="s">
        <v>13</v>
      </c>
      <c r="F600" t="s">
        <v>15</v>
      </c>
      <c r="G600" s="4">
        <v>3062.5082499999999</v>
      </c>
      <c r="H600" t="str">
        <f t="shared" si="36"/>
        <v>over</v>
      </c>
      <c r="I600" t="str">
        <f t="shared" si="39"/>
        <v>no</v>
      </c>
      <c r="J600" s="11">
        <f t="shared" si="37"/>
        <v>30.875</v>
      </c>
      <c r="K600" s="11">
        <f t="shared" si="38"/>
        <v>30.875</v>
      </c>
      <c r="L600" s="11"/>
    </row>
    <row r="601" spans="1:12" x14ac:dyDescent="0.25">
      <c r="A601">
        <v>52</v>
      </c>
      <c r="B601" t="s">
        <v>7</v>
      </c>
      <c r="C601" s="11">
        <v>30.875</v>
      </c>
      <c r="D601">
        <v>0</v>
      </c>
      <c r="E601" t="s">
        <v>13</v>
      </c>
      <c r="F601" t="s">
        <v>21</v>
      </c>
      <c r="G601" s="4">
        <v>23045.566159999998</v>
      </c>
      <c r="H601" t="str">
        <f t="shared" si="36"/>
        <v>over</v>
      </c>
      <c r="I601" t="str">
        <f t="shared" si="39"/>
        <v>no</v>
      </c>
      <c r="J601" s="11">
        <f t="shared" si="37"/>
        <v>30.875</v>
      </c>
      <c r="K601" s="11">
        <f t="shared" si="38"/>
        <v>30.875</v>
      </c>
      <c r="L601" s="11"/>
    </row>
    <row r="602" spans="1:12" x14ac:dyDescent="0.25">
      <c r="A602">
        <v>36</v>
      </c>
      <c r="B602" t="s">
        <v>11</v>
      </c>
      <c r="C602" s="11">
        <v>30.875</v>
      </c>
      <c r="D602">
        <v>1</v>
      </c>
      <c r="E602" t="s">
        <v>13</v>
      </c>
      <c r="F602" t="s">
        <v>15</v>
      </c>
      <c r="G602" s="4">
        <v>5373.3642499999996</v>
      </c>
      <c r="H602" t="str">
        <f t="shared" si="36"/>
        <v>over</v>
      </c>
      <c r="I602" t="str">
        <f t="shared" si="39"/>
        <v>no</v>
      </c>
      <c r="J602" s="11">
        <f t="shared" si="37"/>
        <v>30.875</v>
      </c>
      <c r="K602" s="11">
        <f t="shared" si="38"/>
        <v>30.875</v>
      </c>
      <c r="L602" s="11"/>
    </row>
    <row r="603" spans="1:12" x14ac:dyDescent="0.25">
      <c r="A603">
        <v>62</v>
      </c>
      <c r="B603" t="s">
        <v>11</v>
      </c>
      <c r="C603" s="11">
        <v>30.875</v>
      </c>
      <c r="D603">
        <v>3</v>
      </c>
      <c r="E603" t="s">
        <v>9</v>
      </c>
      <c r="F603" t="s">
        <v>15</v>
      </c>
      <c r="G603" s="4">
        <v>46718.163249999998</v>
      </c>
      <c r="H603" t="str">
        <f t="shared" si="36"/>
        <v>over</v>
      </c>
      <c r="I603" t="str">
        <f t="shared" si="39"/>
        <v>smoking</v>
      </c>
      <c r="J603" s="11">
        <f t="shared" si="37"/>
        <v>30.875</v>
      </c>
      <c r="K603" s="11">
        <f t="shared" si="38"/>
        <v>30.875</v>
      </c>
      <c r="L603" s="11"/>
    </row>
    <row r="604" spans="1:12" x14ac:dyDescent="0.25">
      <c r="A604">
        <v>34</v>
      </c>
      <c r="B604" t="s">
        <v>11</v>
      </c>
      <c r="C604" s="11">
        <v>30.8</v>
      </c>
      <c r="D604">
        <v>0</v>
      </c>
      <c r="E604" t="s">
        <v>9</v>
      </c>
      <c r="F604" t="s">
        <v>10</v>
      </c>
      <c r="G604" s="4">
        <v>35491.64</v>
      </c>
      <c r="H604" t="str">
        <f t="shared" si="36"/>
        <v>over</v>
      </c>
      <c r="I604" t="str">
        <f t="shared" si="39"/>
        <v>smoking</v>
      </c>
      <c r="J604" s="11">
        <f t="shared" si="37"/>
        <v>30.8</v>
      </c>
      <c r="K604" s="11">
        <f t="shared" si="38"/>
        <v>30.8</v>
      </c>
      <c r="L604" s="11"/>
    </row>
    <row r="605" spans="1:12" x14ac:dyDescent="0.25">
      <c r="A605">
        <v>63</v>
      </c>
      <c r="B605" t="s">
        <v>11</v>
      </c>
      <c r="C605" s="11">
        <v>30.8</v>
      </c>
      <c r="D605">
        <v>0</v>
      </c>
      <c r="E605" t="s">
        <v>13</v>
      </c>
      <c r="F605" t="s">
        <v>10</v>
      </c>
      <c r="G605" s="4">
        <v>13390.558999999999</v>
      </c>
      <c r="H605" t="str">
        <f t="shared" si="36"/>
        <v>over</v>
      </c>
      <c r="I605" t="str">
        <f t="shared" si="39"/>
        <v>no</v>
      </c>
      <c r="J605" s="11">
        <f t="shared" si="37"/>
        <v>30.8</v>
      </c>
      <c r="K605" s="11">
        <f t="shared" si="38"/>
        <v>30.8</v>
      </c>
      <c r="L605" s="11"/>
    </row>
    <row r="606" spans="1:12" x14ac:dyDescent="0.25">
      <c r="A606">
        <v>46</v>
      </c>
      <c r="B606" t="s">
        <v>7</v>
      </c>
      <c r="C606" s="11">
        <v>30.8</v>
      </c>
      <c r="D606">
        <v>3</v>
      </c>
      <c r="E606" t="s">
        <v>13</v>
      </c>
      <c r="F606" t="s">
        <v>10</v>
      </c>
      <c r="G606" s="4">
        <v>9414.92</v>
      </c>
      <c r="H606" t="str">
        <f t="shared" si="36"/>
        <v>over</v>
      </c>
      <c r="I606" t="str">
        <f t="shared" si="39"/>
        <v>no</v>
      </c>
      <c r="J606" s="11">
        <f t="shared" si="37"/>
        <v>30.8</v>
      </c>
      <c r="K606" s="11">
        <f t="shared" si="38"/>
        <v>30.8</v>
      </c>
      <c r="L606" s="11"/>
    </row>
    <row r="607" spans="1:12" x14ac:dyDescent="0.25">
      <c r="A607">
        <v>54</v>
      </c>
      <c r="B607" t="s">
        <v>11</v>
      </c>
      <c r="C607" s="11">
        <v>30.8</v>
      </c>
      <c r="D607">
        <v>1</v>
      </c>
      <c r="E607" t="s">
        <v>9</v>
      </c>
      <c r="F607" t="s">
        <v>14</v>
      </c>
      <c r="G607" s="4">
        <v>41999.519999999997</v>
      </c>
      <c r="H607" t="str">
        <f t="shared" si="36"/>
        <v>over</v>
      </c>
      <c r="I607" t="str">
        <f t="shared" si="39"/>
        <v>smoking</v>
      </c>
      <c r="J607" s="11">
        <f t="shared" si="37"/>
        <v>30.8</v>
      </c>
      <c r="K607" s="11">
        <f t="shared" si="38"/>
        <v>30.8</v>
      </c>
      <c r="L607" s="11"/>
    </row>
    <row r="608" spans="1:12" x14ac:dyDescent="0.25">
      <c r="A608">
        <v>49</v>
      </c>
      <c r="B608" t="s">
        <v>7</v>
      </c>
      <c r="C608" s="11">
        <v>30.78</v>
      </c>
      <c r="D608">
        <v>1</v>
      </c>
      <c r="E608" t="s">
        <v>13</v>
      </c>
      <c r="F608" t="s">
        <v>21</v>
      </c>
      <c r="G608" s="4">
        <v>9778.3472000000002</v>
      </c>
      <c r="H608" t="str">
        <f t="shared" si="36"/>
        <v>over</v>
      </c>
      <c r="I608" t="str">
        <f t="shared" si="39"/>
        <v>no</v>
      </c>
      <c r="J608" s="11">
        <f t="shared" si="37"/>
        <v>30.78</v>
      </c>
      <c r="K608" s="11">
        <f t="shared" si="38"/>
        <v>30.78</v>
      </c>
      <c r="L608" s="11"/>
    </row>
    <row r="609" spans="1:13" x14ac:dyDescent="0.25">
      <c r="A609">
        <v>48</v>
      </c>
      <c r="B609" t="s">
        <v>11</v>
      </c>
      <c r="C609" s="11">
        <v>30.78</v>
      </c>
      <c r="D609">
        <v>3</v>
      </c>
      <c r="E609" t="s">
        <v>13</v>
      </c>
      <c r="F609" t="s">
        <v>21</v>
      </c>
      <c r="G609" s="4">
        <v>10141.136200000001</v>
      </c>
      <c r="H609" t="str">
        <f t="shared" si="36"/>
        <v>over</v>
      </c>
      <c r="I609" t="str">
        <f t="shared" si="39"/>
        <v>no</v>
      </c>
      <c r="J609" s="11">
        <f t="shared" si="37"/>
        <v>30.78</v>
      </c>
      <c r="K609" s="11">
        <f t="shared" si="38"/>
        <v>30.78</v>
      </c>
      <c r="L609" s="11"/>
    </row>
    <row r="610" spans="1:13" x14ac:dyDescent="0.25">
      <c r="A610">
        <v>41</v>
      </c>
      <c r="B610" t="s">
        <v>11</v>
      </c>
      <c r="C610" s="11">
        <v>30.78</v>
      </c>
      <c r="D610">
        <v>3</v>
      </c>
      <c r="E610" t="s">
        <v>9</v>
      </c>
      <c r="F610" t="s">
        <v>21</v>
      </c>
      <c r="G610" s="4">
        <v>39597.407200000001</v>
      </c>
      <c r="H610" t="str">
        <f t="shared" si="36"/>
        <v>over</v>
      </c>
      <c r="I610" t="str">
        <f t="shared" si="39"/>
        <v>smoking</v>
      </c>
      <c r="J610" s="11">
        <f t="shared" si="37"/>
        <v>30.78</v>
      </c>
      <c r="K610" s="11">
        <f t="shared" si="38"/>
        <v>30.78</v>
      </c>
      <c r="L610" s="11"/>
    </row>
    <row r="611" spans="1:13" x14ac:dyDescent="0.25">
      <c r="A611">
        <v>37</v>
      </c>
      <c r="B611" t="s">
        <v>7</v>
      </c>
      <c r="C611" s="11">
        <v>30.78</v>
      </c>
      <c r="D611">
        <v>0</v>
      </c>
      <c r="E611" t="s">
        <v>9</v>
      </c>
      <c r="F611" t="s">
        <v>21</v>
      </c>
      <c r="G611" s="4">
        <v>37270.1512</v>
      </c>
      <c r="H611" t="str">
        <f t="shared" si="36"/>
        <v>over</v>
      </c>
      <c r="I611" t="str">
        <f t="shared" si="39"/>
        <v>smoking</v>
      </c>
      <c r="J611" s="11">
        <f t="shared" si="37"/>
        <v>30.78</v>
      </c>
      <c r="K611" s="11">
        <f t="shared" si="38"/>
        <v>30.78</v>
      </c>
      <c r="L611" s="11"/>
    </row>
    <row r="612" spans="1:13" x14ac:dyDescent="0.25">
      <c r="A612">
        <v>38</v>
      </c>
      <c r="B612" t="s">
        <v>7</v>
      </c>
      <c r="C612" s="11">
        <v>30.69</v>
      </c>
      <c r="D612">
        <v>1</v>
      </c>
      <c r="E612" t="s">
        <v>13</v>
      </c>
      <c r="F612" t="s">
        <v>14</v>
      </c>
      <c r="G612" s="4">
        <v>5976.8311000000003</v>
      </c>
      <c r="H612" t="str">
        <f t="shared" si="36"/>
        <v>over</v>
      </c>
      <c r="I612" t="str">
        <f t="shared" si="39"/>
        <v>no</v>
      </c>
      <c r="J612" s="11">
        <f t="shared" si="37"/>
        <v>30.69</v>
      </c>
      <c r="K612" s="11">
        <f t="shared" si="38"/>
        <v>30.69</v>
      </c>
      <c r="L612" s="11"/>
    </row>
    <row r="613" spans="1:13" x14ac:dyDescent="0.25">
      <c r="A613">
        <v>41</v>
      </c>
      <c r="B613" t="s">
        <v>11</v>
      </c>
      <c r="C613" s="11">
        <v>30.684999999999999</v>
      </c>
      <c r="D613">
        <v>1</v>
      </c>
      <c r="E613" t="s">
        <v>13</v>
      </c>
      <c r="F613" t="s">
        <v>14</v>
      </c>
      <c r="G613" s="4">
        <v>6272.4772000000003</v>
      </c>
      <c r="H613" t="str">
        <f t="shared" si="36"/>
        <v>over</v>
      </c>
      <c r="I613" t="str">
        <f t="shared" si="39"/>
        <v>no</v>
      </c>
      <c r="J613" s="11">
        <f t="shared" si="37"/>
        <v>30.684999999999999</v>
      </c>
      <c r="K613" s="11">
        <f t="shared" si="38"/>
        <v>30.684999999999999</v>
      </c>
      <c r="L613" s="11"/>
    </row>
    <row r="614" spans="1:13" x14ac:dyDescent="0.25">
      <c r="A614">
        <v>46</v>
      </c>
      <c r="B614" t="s">
        <v>7</v>
      </c>
      <c r="C614" s="11">
        <v>30.684999999999999</v>
      </c>
      <c r="D614">
        <v>0</v>
      </c>
      <c r="E614" t="s">
        <v>13</v>
      </c>
      <c r="F614" t="s">
        <v>15</v>
      </c>
      <c r="G614" s="4">
        <v>8026.6665999999996</v>
      </c>
      <c r="H614" t="str">
        <f t="shared" si="36"/>
        <v>over</v>
      </c>
      <c r="I614" t="str">
        <f t="shared" si="39"/>
        <v>no</v>
      </c>
      <c r="J614" s="11">
        <f t="shared" si="37"/>
        <v>30.684999999999999</v>
      </c>
      <c r="K614" s="11">
        <f t="shared" si="38"/>
        <v>30.684999999999999</v>
      </c>
      <c r="L614" s="11"/>
    </row>
    <row r="615" spans="1:13" x14ac:dyDescent="0.25">
      <c r="A615">
        <v>18</v>
      </c>
      <c r="B615" t="s">
        <v>11</v>
      </c>
      <c r="C615" s="11">
        <v>30.684999999999999</v>
      </c>
      <c r="D615">
        <v>0</v>
      </c>
      <c r="E615" t="s">
        <v>9</v>
      </c>
      <c r="F615" t="s">
        <v>21</v>
      </c>
      <c r="G615" s="4">
        <v>15518.180249999999</v>
      </c>
      <c r="H615" t="str">
        <f t="shared" si="36"/>
        <v>over</v>
      </c>
      <c r="I615" t="str">
        <f t="shared" si="39"/>
        <v>smoking</v>
      </c>
      <c r="J615" s="11">
        <f t="shared" si="37"/>
        <v>30.684999999999999</v>
      </c>
      <c r="K615" s="11">
        <f t="shared" si="38"/>
        <v>30.684999999999999</v>
      </c>
      <c r="L615" s="11"/>
      <c r="M615">
        <f>K615*1000</f>
        <v>30685</v>
      </c>
    </row>
    <row r="616" spans="1:13" x14ac:dyDescent="0.25">
      <c r="A616">
        <v>60</v>
      </c>
      <c r="B616" t="s">
        <v>7</v>
      </c>
      <c r="C616" s="11">
        <v>30.684999999999999</v>
      </c>
      <c r="D616">
        <v>0</v>
      </c>
      <c r="E616" t="s">
        <v>13</v>
      </c>
      <c r="F616" t="s">
        <v>14</v>
      </c>
      <c r="G616" s="4">
        <v>12648.7034</v>
      </c>
      <c r="H616" t="str">
        <f t="shared" si="36"/>
        <v>over</v>
      </c>
      <c r="I616" t="str">
        <f t="shared" si="39"/>
        <v>no</v>
      </c>
      <c r="J616" s="11">
        <f t="shared" si="37"/>
        <v>30.684999999999999</v>
      </c>
      <c r="K616" s="11">
        <f t="shared" si="38"/>
        <v>30.684999999999999</v>
      </c>
      <c r="L616" s="11"/>
    </row>
    <row r="617" spans="1:13" x14ac:dyDescent="0.25">
      <c r="A617">
        <v>55</v>
      </c>
      <c r="B617" t="s">
        <v>11</v>
      </c>
      <c r="C617" s="11">
        <v>30.684999999999999</v>
      </c>
      <c r="D617">
        <v>0</v>
      </c>
      <c r="E617" t="s">
        <v>9</v>
      </c>
      <c r="F617" t="s">
        <v>21</v>
      </c>
      <c r="G617" s="4">
        <v>42303.692150000003</v>
      </c>
      <c r="H617" t="str">
        <f t="shared" si="36"/>
        <v>over</v>
      </c>
      <c r="I617" t="str">
        <f t="shared" si="39"/>
        <v>smoking</v>
      </c>
      <c r="J617" s="11">
        <f t="shared" si="37"/>
        <v>30.684999999999999</v>
      </c>
      <c r="K617" s="11">
        <f t="shared" si="38"/>
        <v>30.684999999999999</v>
      </c>
      <c r="L617" s="11"/>
    </row>
    <row r="618" spans="1:13" x14ac:dyDescent="0.25">
      <c r="A618">
        <v>43</v>
      </c>
      <c r="B618" t="s">
        <v>7</v>
      </c>
      <c r="C618" s="11">
        <v>30.684999999999999</v>
      </c>
      <c r="D618">
        <v>2</v>
      </c>
      <c r="E618" t="s">
        <v>13</v>
      </c>
      <c r="F618" t="s">
        <v>15</v>
      </c>
      <c r="G618" s="4">
        <v>8310.8391499999998</v>
      </c>
      <c r="H618" t="str">
        <f t="shared" si="36"/>
        <v>over</v>
      </c>
      <c r="I618" t="str">
        <f t="shared" si="39"/>
        <v>no</v>
      </c>
      <c r="J618" s="11">
        <f t="shared" si="37"/>
        <v>30.684999999999999</v>
      </c>
      <c r="K618" s="11">
        <f t="shared" si="38"/>
        <v>30.684999999999999</v>
      </c>
      <c r="L618" s="11"/>
    </row>
    <row r="619" spans="1:13" x14ac:dyDescent="0.25">
      <c r="A619">
        <v>20</v>
      </c>
      <c r="B619" t="s">
        <v>11</v>
      </c>
      <c r="C619" s="11">
        <v>30.684999999999999</v>
      </c>
      <c r="D619">
        <v>0</v>
      </c>
      <c r="E619" t="s">
        <v>9</v>
      </c>
      <c r="F619" t="s">
        <v>21</v>
      </c>
      <c r="G619" s="4">
        <v>33475.817150000003</v>
      </c>
      <c r="H619" t="str">
        <f t="shared" si="36"/>
        <v>over</v>
      </c>
      <c r="I619" t="str">
        <f t="shared" si="39"/>
        <v>smoking</v>
      </c>
      <c r="J619" s="11">
        <f t="shared" si="37"/>
        <v>30.684999999999999</v>
      </c>
      <c r="K619" s="11">
        <f t="shared" si="38"/>
        <v>30.684999999999999</v>
      </c>
      <c r="L619" s="11"/>
    </row>
    <row r="620" spans="1:13" x14ac:dyDescent="0.25">
      <c r="A620">
        <v>25</v>
      </c>
      <c r="B620" t="s">
        <v>11</v>
      </c>
      <c r="C620" s="11">
        <v>30.59</v>
      </c>
      <c r="D620">
        <v>0</v>
      </c>
      <c r="E620" t="s">
        <v>13</v>
      </c>
      <c r="F620" t="s">
        <v>21</v>
      </c>
      <c r="G620" s="4">
        <v>2727.3951000000002</v>
      </c>
      <c r="H620" t="str">
        <f t="shared" si="36"/>
        <v>over</v>
      </c>
      <c r="I620" t="str">
        <f t="shared" si="39"/>
        <v>no</v>
      </c>
      <c r="J620" s="11">
        <f t="shared" si="37"/>
        <v>30.59</v>
      </c>
      <c r="K620" s="11">
        <f t="shared" si="38"/>
        <v>30.59</v>
      </c>
      <c r="L620" s="11"/>
    </row>
    <row r="621" spans="1:13" x14ac:dyDescent="0.25">
      <c r="A621">
        <v>19</v>
      </c>
      <c r="B621" t="s">
        <v>7</v>
      </c>
      <c r="C621" s="11">
        <v>30.59</v>
      </c>
      <c r="D621">
        <v>2</v>
      </c>
      <c r="E621" t="s">
        <v>13</v>
      </c>
      <c r="F621" t="s">
        <v>15</v>
      </c>
      <c r="G621" s="4">
        <v>24059.680189999999</v>
      </c>
      <c r="H621" t="str">
        <f t="shared" si="36"/>
        <v>over</v>
      </c>
      <c r="I621" t="str">
        <f t="shared" si="39"/>
        <v>no</v>
      </c>
      <c r="J621" s="11">
        <f t="shared" si="37"/>
        <v>30.59</v>
      </c>
      <c r="K621" s="11">
        <f t="shared" si="38"/>
        <v>30.59</v>
      </c>
      <c r="L621" s="11"/>
    </row>
    <row r="622" spans="1:13" x14ac:dyDescent="0.25">
      <c r="A622">
        <v>41</v>
      </c>
      <c r="B622" t="s">
        <v>11</v>
      </c>
      <c r="C622" s="11">
        <v>30.59</v>
      </c>
      <c r="D622">
        <v>2</v>
      </c>
      <c r="E622" t="s">
        <v>13</v>
      </c>
      <c r="F622" t="s">
        <v>15</v>
      </c>
      <c r="G622" s="4">
        <v>7256.7231000000002</v>
      </c>
      <c r="H622" t="str">
        <f t="shared" si="36"/>
        <v>over</v>
      </c>
      <c r="I622" t="str">
        <f t="shared" si="39"/>
        <v>no</v>
      </c>
      <c r="J622" s="11">
        <f t="shared" si="37"/>
        <v>30.59</v>
      </c>
      <c r="K622" s="11">
        <f t="shared" si="38"/>
        <v>30.59</v>
      </c>
      <c r="L622" s="11"/>
    </row>
    <row r="623" spans="1:13" x14ac:dyDescent="0.25">
      <c r="A623">
        <v>19</v>
      </c>
      <c r="B623" t="s">
        <v>11</v>
      </c>
      <c r="C623" s="11">
        <v>30.59</v>
      </c>
      <c r="D623">
        <v>0</v>
      </c>
      <c r="E623" t="s">
        <v>13</v>
      </c>
      <c r="F623" t="s">
        <v>15</v>
      </c>
      <c r="G623" s="4">
        <v>1639.5631000000001</v>
      </c>
      <c r="H623" t="str">
        <f t="shared" si="36"/>
        <v>over</v>
      </c>
      <c r="I623" t="str">
        <f t="shared" si="39"/>
        <v>no</v>
      </c>
      <c r="J623" s="11">
        <f t="shared" si="37"/>
        <v>30.59</v>
      </c>
      <c r="K623" s="11">
        <f t="shared" si="38"/>
        <v>30.59</v>
      </c>
      <c r="L623" s="11"/>
    </row>
    <row r="624" spans="1:13" x14ac:dyDescent="0.25">
      <c r="A624">
        <v>27</v>
      </c>
      <c r="B624" t="s">
        <v>7</v>
      </c>
      <c r="C624" s="11">
        <v>30.59</v>
      </c>
      <c r="D624">
        <v>1</v>
      </c>
      <c r="E624" t="s">
        <v>13</v>
      </c>
      <c r="F624" t="s">
        <v>21</v>
      </c>
      <c r="G624" s="4">
        <v>16796.411940000002</v>
      </c>
      <c r="H624" t="str">
        <f t="shared" si="36"/>
        <v>over</v>
      </c>
      <c r="I624" t="str">
        <f t="shared" si="39"/>
        <v>no</v>
      </c>
      <c r="J624" s="11">
        <f t="shared" si="37"/>
        <v>30.59</v>
      </c>
      <c r="K624" s="11">
        <f t="shared" si="38"/>
        <v>30.59</v>
      </c>
      <c r="L624" s="11"/>
    </row>
    <row r="625" spans="1:13" x14ac:dyDescent="0.25">
      <c r="A625">
        <v>20</v>
      </c>
      <c r="B625" t="s">
        <v>7</v>
      </c>
      <c r="C625" s="11">
        <v>30.59</v>
      </c>
      <c r="D625">
        <v>0</v>
      </c>
      <c r="E625" t="s">
        <v>13</v>
      </c>
      <c r="F625" t="s">
        <v>21</v>
      </c>
      <c r="G625" s="4">
        <v>2459.7201</v>
      </c>
      <c r="H625" t="str">
        <f t="shared" si="36"/>
        <v>over</v>
      </c>
      <c r="I625" t="str">
        <f t="shared" si="39"/>
        <v>no</v>
      </c>
      <c r="J625" s="11">
        <f t="shared" si="37"/>
        <v>30.59</v>
      </c>
      <c r="K625" s="11">
        <f t="shared" si="38"/>
        <v>30.59</v>
      </c>
      <c r="L625" s="11"/>
    </row>
    <row r="626" spans="1:13" x14ac:dyDescent="0.25">
      <c r="A626">
        <v>35</v>
      </c>
      <c r="B626" t="s">
        <v>11</v>
      </c>
      <c r="C626" s="11">
        <v>30.5</v>
      </c>
      <c r="D626">
        <v>1</v>
      </c>
      <c r="E626" t="s">
        <v>13</v>
      </c>
      <c r="F626" t="s">
        <v>10</v>
      </c>
      <c r="G626" s="4">
        <v>4751.07</v>
      </c>
      <c r="H626" t="str">
        <f t="shared" si="36"/>
        <v>over</v>
      </c>
      <c r="I626" t="str">
        <f t="shared" si="39"/>
        <v>no</v>
      </c>
      <c r="J626" s="11">
        <f t="shared" si="37"/>
        <v>30.5</v>
      </c>
      <c r="K626" s="11">
        <f t="shared" si="38"/>
        <v>30.5</v>
      </c>
      <c r="L626" s="11"/>
    </row>
    <row r="627" spans="1:13" x14ac:dyDescent="0.25">
      <c r="A627">
        <v>60</v>
      </c>
      <c r="B627" t="s">
        <v>7</v>
      </c>
      <c r="C627" s="11">
        <v>30.5</v>
      </c>
      <c r="D627">
        <v>0</v>
      </c>
      <c r="E627" t="s">
        <v>13</v>
      </c>
      <c r="F627" t="s">
        <v>10</v>
      </c>
      <c r="G627" s="4">
        <v>12638.195</v>
      </c>
      <c r="H627" t="str">
        <f t="shared" si="36"/>
        <v>over</v>
      </c>
      <c r="I627" t="str">
        <f t="shared" si="39"/>
        <v>no</v>
      </c>
      <c r="J627" s="11">
        <f t="shared" si="37"/>
        <v>30.5</v>
      </c>
      <c r="K627" s="11">
        <f t="shared" si="38"/>
        <v>30.5</v>
      </c>
      <c r="L627" s="11"/>
    </row>
    <row r="628" spans="1:13" x14ac:dyDescent="0.25">
      <c r="A628">
        <v>27</v>
      </c>
      <c r="B628" t="s">
        <v>11</v>
      </c>
      <c r="C628" s="11">
        <v>30.5</v>
      </c>
      <c r="D628">
        <v>0</v>
      </c>
      <c r="E628" t="s">
        <v>13</v>
      </c>
      <c r="F628" t="s">
        <v>10</v>
      </c>
      <c r="G628" s="4">
        <v>2494.0219999999999</v>
      </c>
      <c r="H628" t="str">
        <f t="shared" si="36"/>
        <v>over</v>
      </c>
      <c r="I628" t="str">
        <f t="shared" si="39"/>
        <v>no</v>
      </c>
      <c r="J628" s="11">
        <f t="shared" si="37"/>
        <v>30.5</v>
      </c>
      <c r="K628" s="11">
        <f t="shared" si="38"/>
        <v>30.5</v>
      </c>
      <c r="L628" s="11"/>
    </row>
    <row r="629" spans="1:13" x14ac:dyDescent="0.25">
      <c r="A629">
        <v>55</v>
      </c>
      <c r="B629" t="s">
        <v>7</v>
      </c>
      <c r="C629" s="11">
        <v>30.5</v>
      </c>
      <c r="D629">
        <v>0</v>
      </c>
      <c r="E629" t="s">
        <v>13</v>
      </c>
      <c r="F629" t="s">
        <v>10</v>
      </c>
      <c r="G629" s="4">
        <v>10704.47</v>
      </c>
      <c r="H629" t="str">
        <f t="shared" si="36"/>
        <v>over</v>
      </c>
      <c r="I629" t="str">
        <f t="shared" si="39"/>
        <v>no</v>
      </c>
      <c r="J629" s="11">
        <f t="shared" si="37"/>
        <v>30.5</v>
      </c>
      <c r="K629" s="11">
        <f t="shared" si="38"/>
        <v>30.5</v>
      </c>
      <c r="L629" s="11"/>
    </row>
    <row r="630" spans="1:13" x14ac:dyDescent="0.25">
      <c r="A630">
        <v>55</v>
      </c>
      <c r="B630" t="s">
        <v>7</v>
      </c>
      <c r="C630" s="11">
        <v>30.495000000000001</v>
      </c>
      <c r="D630">
        <v>2</v>
      </c>
      <c r="E630" t="s">
        <v>13</v>
      </c>
      <c r="F630" t="s">
        <v>15</v>
      </c>
      <c r="G630" s="4">
        <v>12268.632250000001</v>
      </c>
      <c r="H630" t="str">
        <f t="shared" si="36"/>
        <v>over</v>
      </c>
      <c r="I630" t="str">
        <f t="shared" si="39"/>
        <v>no</v>
      </c>
      <c r="J630" s="11">
        <f t="shared" si="37"/>
        <v>30.495000000000001</v>
      </c>
      <c r="K630" s="11">
        <f t="shared" si="38"/>
        <v>30.495000000000001</v>
      </c>
      <c r="L630" s="11"/>
      <c r="M630">
        <f>K630*1000</f>
        <v>30495</v>
      </c>
    </row>
    <row r="631" spans="1:13" x14ac:dyDescent="0.25">
      <c r="A631">
        <v>22</v>
      </c>
      <c r="B631" t="s">
        <v>11</v>
      </c>
      <c r="C631" s="11">
        <v>30.495000000000001</v>
      </c>
      <c r="D631">
        <v>0</v>
      </c>
      <c r="E631" t="s">
        <v>9</v>
      </c>
      <c r="F631" t="s">
        <v>10</v>
      </c>
      <c r="G631" s="4">
        <v>35585.576000000001</v>
      </c>
      <c r="H631" t="str">
        <f t="shared" si="36"/>
        <v>over</v>
      </c>
      <c r="I631" t="str">
        <f t="shared" si="39"/>
        <v>smoking</v>
      </c>
      <c r="J631" s="11">
        <f t="shared" si="37"/>
        <v>30.495000000000001</v>
      </c>
      <c r="K631" s="11">
        <f t="shared" si="38"/>
        <v>30.495000000000001</v>
      </c>
      <c r="L631" s="11"/>
    </row>
    <row r="632" spans="1:13" x14ac:dyDescent="0.25">
      <c r="A632">
        <v>19</v>
      </c>
      <c r="B632" t="s">
        <v>7</v>
      </c>
      <c r="C632" s="11">
        <v>30.495000000000001</v>
      </c>
      <c r="D632">
        <v>5</v>
      </c>
      <c r="E632" t="s">
        <v>13</v>
      </c>
      <c r="F632" t="s">
        <v>10</v>
      </c>
      <c r="G632" s="4">
        <v>4687.7969999999996</v>
      </c>
      <c r="H632" t="str">
        <f t="shared" si="36"/>
        <v>over</v>
      </c>
      <c r="I632" t="str">
        <f t="shared" si="39"/>
        <v>no</v>
      </c>
      <c r="J632" s="11">
        <f t="shared" si="37"/>
        <v>30.495000000000001</v>
      </c>
      <c r="K632" s="11">
        <f t="shared" si="38"/>
        <v>30.495000000000001</v>
      </c>
      <c r="L632" s="11"/>
    </row>
    <row r="633" spans="1:13" x14ac:dyDescent="0.25">
      <c r="A633">
        <v>20</v>
      </c>
      <c r="B633" t="s">
        <v>11</v>
      </c>
      <c r="C633" s="11">
        <v>30.495000000000001</v>
      </c>
      <c r="D633">
        <v>1</v>
      </c>
      <c r="E633" t="s">
        <v>9</v>
      </c>
      <c r="F633" t="s">
        <v>15</v>
      </c>
      <c r="G633" s="4">
        <v>17560.37975</v>
      </c>
      <c r="H633" t="str">
        <f t="shared" si="36"/>
        <v>over</v>
      </c>
      <c r="I633" t="str">
        <f t="shared" si="39"/>
        <v>smoking</v>
      </c>
      <c r="J633" s="11">
        <f t="shared" si="37"/>
        <v>30.495000000000001</v>
      </c>
      <c r="K633" s="11">
        <f t="shared" si="38"/>
        <v>30.495000000000001</v>
      </c>
      <c r="L633" s="11"/>
      <c r="M633">
        <f>K633*1000</f>
        <v>30495</v>
      </c>
    </row>
    <row r="634" spans="1:13" x14ac:dyDescent="0.25">
      <c r="A634">
        <v>60</v>
      </c>
      <c r="B634" t="s">
        <v>11</v>
      </c>
      <c r="C634" s="11">
        <v>30.495000000000001</v>
      </c>
      <c r="D634">
        <v>0</v>
      </c>
      <c r="E634" t="s">
        <v>13</v>
      </c>
      <c r="F634" t="s">
        <v>21</v>
      </c>
      <c r="G634" s="4">
        <v>30259.995559999999</v>
      </c>
      <c r="H634" t="str">
        <f t="shared" si="36"/>
        <v>over</v>
      </c>
      <c r="I634" t="str">
        <f t="shared" si="39"/>
        <v>no</v>
      </c>
      <c r="J634" s="11">
        <f t="shared" si="37"/>
        <v>30.495000000000001</v>
      </c>
      <c r="K634" s="11">
        <f t="shared" si="38"/>
        <v>30.495000000000001</v>
      </c>
      <c r="L634" s="11"/>
      <c r="M634">
        <f>K634*1000</f>
        <v>30495</v>
      </c>
    </row>
    <row r="635" spans="1:13" x14ac:dyDescent="0.25">
      <c r="A635">
        <v>47</v>
      </c>
      <c r="B635" t="s">
        <v>7</v>
      </c>
      <c r="C635" s="11">
        <v>30.495000000000001</v>
      </c>
      <c r="D635">
        <v>3</v>
      </c>
      <c r="E635" t="s">
        <v>13</v>
      </c>
      <c r="F635" t="s">
        <v>15</v>
      </c>
      <c r="G635" s="4">
        <v>10115.00885</v>
      </c>
      <c r="H635" t="str">
        <f t="shared" si="36"/>
        <v>over</v>
      </c>
      <c r="I635" t="str">
        <f t="shared" si="39"/>
        <v>no</v>
      </c>
      <c r="J635" s="11">
        <f t="shared" si="37"/>
        <v>30.495000000000001</v>
      </c>
      <c r="K635" s="11">
        <f t="shared" si="38"/>
        <v>30.495000000000001</v>
      </c>
      <c r="L635" s="11"/>
      <c r="M635">
        <f>K635*1000</f>
        <v>30495</v>
      </c>
    </row>
    <row r="636" spans="1:13" x14ac:dyDescent="0.25">
      <c r="A636">
        <v>48</v>
      </c>
      <c r="B636" t="s">
        <v>11</v>
      </c>
      <c r="C636" s="11">
        <v>30.495000000000001</v>
      </c>
      <c r="D636">
        <v>0</v>
      </c>
      <c r="E636" t="s">
        <v>9</v>
      </c>
      <c r="F636" t="s">
        <v>14</v>
      </c>
      <c r="G636" s="4">
        <v>21223.675800000001</v>
      </c>
      <c r="H636" t="str">
        <f t="shared" si="36"/>
        <v>over</v>
      </c>
      <c r="I636" t="str">
        <f t="shared" si="39"/>
        <v>smoking</v>
      </c>
      <c r="J636" s="11">
        <f t="shared" si="37"/>
        <v>30.495000000000001</v>
      </c>
      <c r="K636" s="11">
        <f t="shared" si="38"/>
        <v>30.495000000000001</v>
      </c>
      <c r="L636" s="11"/>
    </row>
    <row r="637" spans="1:13" x14ac:dyDescent="0.25">
      <c r="A637">
        <v>30</v>
      </c>
      <c r="B637" t="s">
        <v>7</v>
      </c>
      <c r="C637" s="11">
        <v>30.495000000000001</v>
      </c>
      <c r="D637">
        <v>3</v>
      </c>
      <c r="E637" t="s">
        <v>13</v>
      </c>
      <c r="F637" t="s">
        <v>10</v>
      </c>
      <c r="G637" s="4">
        <v>5325.6509999999998</v>
      </c>
      <c r="H637" t="str">
        <f t="shared" si="36"/>
        <v>over</v>
      </c>
      <c r="I637" t="str">
        <f t="shared" si="39"/>
        <v>no</v>
      </c>
      <c r="J637" s="11">
        <f t="shared" si="37"/>
        <v>30.495000000000001</v>
      </c>
      <c r="K637" s="11">
        <f t="shared" si="38"/>
        <v>30.495000000000001</v>
      </c>
      <c r="L637" s="11"/>
    </row>
    <row r="638" spans="1:13" x14ac:dyDescent="0.25">
      <c r="A638">
        <v>55</v>
      </c>
      <c r="B638" t="s">
        <v>7</v>
      </c>
      <c r="C638" s="11">
        <v>30.495000000000001</v>
      </c>
      <c r="D638">
        <v>1</v>
      </c>
      <c r="E638" t="s">
        <v>13</v>
      </c>
      <c r="F638" t="s">
        <v>10</v>
      </c>
      <c r="G638" s="4">
        <v>35160.134570000002</v>
      </c>
      <c r="H638" t="str">
        <f t="shared" si="36"/>
        <v>over</v>
      </c>
      <c r="I638" t="str">
        <f t="shared" si="39"/>
        <v>no</v>
      </c>
      <c r="J638" s="11">
        <f t="shared" si="37"/>
        <v>30.495000000000001</v>
      </c>
      <c r="K638" s="11">
        <f t="shared" si="38"/>
        <v>30.495000000000001</v>
      </c>
      <c r="L638" s="11"/>
    </row>
    <row r="639" spans="1:13" x14ac:dyDescent="0.25">
      <c r="A639">
        <v>38</v>
      </c>
      <c r="B639" t="s">
        <v>7</v>
      </c>
      <c r="C639" s="11">
        <v>30.495000000000001</v>
      </c>
      <c r="D639">
        <v>0</v>
      </c>
      <c r="E639" t="s">
        <v>13</v>
      </c>
      <c r="F639" t="s">
        <v>14</v>
      </c>
      <c r="G639" s="4">
        <v>5400.9804999999997</v>
      </c>
      <c r="H639" t="str">
        <f t="shared" si="36"/>
        <v>over</v>
      </c>
      <c r="I639" t="str">
        <f t="shared" si="39"/>
        <v>no</v>
      </c>
      <c r="J639" s="11">
        <f t="shared" si="37"/>
        <v>30.495000000000001</v>
      </c>
      <c r="K639" s="11">
        <f t="shared" si="38"/>
        <v>30.495000000000001</v>
      </c>
      <c r="L639" s="11"/>
    </row>
    <row r="640" spans="1:13" x14ac:dyDescent="0.25">
      <c r="A640">
        <v>57</v>
      </c>
      <c r="B640" t="s">
        <v>7</v>
      </c>
      <c r="C640" s="11">
        <v>30.495000000000001</v>
      </c>
      <c r="D640">
        <v>0</v>
      </c>
      <c r="E640" t="s">
        <v>13</v>
      </c>
      <c r="F640" t="s">
        <v>15</v>
      </c>
      <c r="G640" s="4">
        <v>11840.77505</v>
      </c>
      <c r="H640" t="str">
        <f t="shared" si="36"/>
        <v>over</v>
      </c>
      <c r="I640" t="str">
        <f t="shared" si="39"/>
        <v>no</v>
      </c>
      <c r="J640" s="11">
        <f t="shared" si="37"/>
        <v>30.495000000000001</v>
      </c>
      <c r="K640" s="11">
        <f t="shared" si="38"/>
        <v>30.495000000000001</v>
      </c>
      <c r="L640" s="11"/>
    </row>
    <row r="641" spans="1:13" x14ac:dyDescent="0.25">
      <c r="A641">
        <v>45</v>
      </c>
      <c r="B641" t="s">
        <v>11</v>
      </c>
      <c r="C641" s="11">
        <v>30.495000000000001</v>
      </c>
      <c r="D641">
        <v>2</v>
      </c>
      <c r="E641" t="s">
        <v>13</v>
      </c>
      <c r="F641" t="s">
        <v>15</v>
      </c>
      <c r="G641" s="4">
        <v>8413.4630500000003</v>
      </c>
      <c r="H641" t="str">
        <f t="shared" si="36"/>
        <v>over</v>
      </c>
      <c r="I641" t="str">
        <f t="shared" si="39"/>
        <v>no</v>
      </c>
      <c r="J641" s="11">
        <f t="shared" si="37"/>
        <v>30.495000000000001</v>
      </c>
      <c r="K641" s="11">
        <f t="shared" si="38"/>
        <v>30.495000000000001</v>
      </c>
      <c r="L641" s="11"/>
    </row>
    <row r="642" spans="1:13" x14ac:dyDescent="0.25">
      <c r="A642">
        <v>19</v>
      </c>
      <c r="B642" t="s">
        <v>7</v>
      </c>
      <c r="C642" s="11">
        <v>30.495000000000001</v>
      </c>
      <c r="D642">
        <v>0</v>
      </c>
      <c r="E642" t="s">
        <v>13</v>
      </c>
      <c r="F642" t="s">
        <v>15</v>
      </c>
      <c r="G642" s="4">
        <v>2128.4310500000001</v>
      </c>
      <c r="H642" t="str">
        <f t="shared" ref="H642:H705" si="40">IF(C642&lt;18.5,"below",IF(AND(C642&gt;=18.5,C642&lt;25),"normal",IF(C642&gt;=25,"over")))</f>
        <v>over</v>
      </c>
      <c r="I642" t="str">
        <f t="shared" si="39"/>
        <v>no</v>
      </c>
      <c r="J642" s="11">
        <f t="shared" ref="J642:J705" si="41">VALUE(C642)</f>
        <v>30.495000000000001</v>
      </c>
      <c r="K642" s="11">
        <f t="shared" ref="K642:K705" si="42">IF(J642&gt;=100,J642/1000,J642)</f>
        <v>30.495000000000001</v>
      </c>
      <c r="L642" s="11"/>
    </row>
    <row r="643" spans="1:13" x14ac:dyDescent="0.25">
      <c r="A643">
        <v>31</v>
      </c>
      <c r="B643" t="s">
        <v>7</v>
      </c>
      <c r="C643" s="11">
        <v>30.495000000000001</v>
      </c>
      <c r="D643">
        <v>3</v>
      </c>
      <c r="E643" t="s">
        <v>13</v>
      </c>
      <c r="F643" t="s">
        <v>21</v>
      </c>
      <c r="G643" s="4">
        <v>6113.2310500000003</v>
      </c>
      <c r="H643" t="str">
        <f t="shared" si="40"/>
        <v>over</v>
      </c>
      <c r="I643" t="str">
        <f t="shared" ref="I643:I706" si="43">IF(E643="no","no","smoking")</f>
        <v>no</v>
      </c>
      <c r="J643" s="11">
        <f t="shared" si="41"/>
        <v>30.495000000000001</v>
      </c>
      <c r="K643" s="11">
        <f t="shared" si="42"/>
        <v>30.495000000000001</v>
      </c>
      <c r="L643" s="11"/>
    </row>
    <row r="644" spans="1:13" x14ac:dyDescent="0.25">
      <c r="A644">
        <v>53</v>
      </c>
      <c r="B644" t="s">
        <v>11</v>
      </c>
      <c r="C644" s="11">
        <v>30.495000000000001</v>
      </c>
      <c r="D644">
        <v>0</v>
      </c>
      <c r="E644" t="s">
        <v>13</v>
      </c>
      <c r="F644" t="s">
        <v>21</v>
      </c>
      <c r="G644" s="4">
        <v>10072.055050000001</v>
      </c>
      <c r="H644" t="str">
        <f t="shared" si="40"/>
        <v>over</v>
      </c>
      <c r="I644" t="str">
        <f t="shared" si="43"/>
        <v>no</v>
      </c>
      <c r="J644" s="11">
        <f t="shared" si="41"/>
        <v>30.495000000000001</v>
      </c>
      <c r="K644" s="11">
        <f t="shared" si="42"/>
        <v>30.495000000000001</v>
      </c>
      <c r="L644" s="11"/>
    </row>
    <row r="645" spans="1:13" x14ac:dyDescent="0.25">
      <c r="A645">
        <v>45</v>
      </c>
      <c r="B645" t="s">
        <v>7</v>
      </c>
      <c r="C645" s="11">
        <v>30.495000000000001</v>
      </c>
      <c r="D645">
        <v>1</v>
      </c>
      <c r="E645" t="s">
        <v>9</v>
      </c>
      <c r="F645" t="s">
        <v>15</v>
      </c>
      <c r="G645" s="4">
        <v>39725.518049999999</v>
      </c>
      <c r="H645" t="str">
        <f t="shared" si="40"/>
        <v>over</v>
      </c>
      <c r="I645" t="str">
        <f t="shared" si="43"/>
        <v>smoking</v>
      </c>
      <c r="J645" s="11">
        <f t="shared" si="41"/>
        <v>30.495000000000001</v>
      </c>
      <c r="K645" s="11">
        <f t="shared" si="42"/>
        <v>30.495000000000001</v>
      </c>
      <c r="L645" s="11"/>
    </row>
    <row r="646" spans="1:13" x14ac:dyDescent="0.25">
      <c r="A646">
        <v>62</v>
      </c>
      <c r="B646" t="s">
        <v>7</v>
      </c>
      <c r="C646" s="11">
        <v>30.495000000000001</v>
      </c>
      <c r="D646">
        <v>2</v>
      </c>
      <c r="E646" t="s">
        <v>13</v>
      </c>
      <c r="F646" t="s">
        <v>15</v>
      </c>
      <c r="G646" s="4">
        <v>15019.760050000001</v>
      </c>
      <c r="H646" t="str">
        <f t="shared" si="40"/>
        <v>over</v>
      </c>
      <c r="I646" t="str">
        <f t="shared" si="43"/>
        <v>no</v>
      </c>
      <c r="J646" s="11">
        <f t="shared" si="41"/>
        <v>30.495000000000001</v>
      </c>
      <c r="K646" s="11">
        <f t="shared" si="42"/>
        <v>30.495000000000001</v>
      </c>
      <c r="L646" s="11"/>
    </row>
    <row r="647" spans="1:13" x14ac:dyDescent="0.25">
      <c r="A647">
        <v>18</v>
      </c>
      <c r="B647" t="s">
        <v>11</v>
      </c>
      <c r="C647" s="11">
        <v>30.4</v>
      </c>
      <c r="D647">
        <v>3</v>
      </c>
      <c r="E647" t="s">
        <v>13</v>
      </c>
      <c r="F647" t="s">
        <v>21</v>
      </c>
      <c r="G647" s="4">
        <v>3481.8679999999999</v>
      </c>
      <c r="H647" t="str">
        <f t="shared" si="40"/>
        <v>over</v>
      </c>
      <c r="I647" t="str">
        <f t="shared" si="43"/>
        <v>no</v>
      </c>
      <c r="J647" s="11">
        <f t="shared" si="41"/>
        <v>30.4</v>
      </c>
      <c r="K647" s="11">
        <f t="shared" si="42"/>
        <v>30.4</v>
      </c>
      <c r="L647" s="11"/>
    </row>
    <row r="648" spans="1:13" x14ac:dyDescent="0.25">
      <c r="A648">
        <v>27</v>
      </c>
      <c r="B648" t="s">
        <v>7</v>
      </c>
      <c r="C648" s="11">
        <v>30.4</v>
      </c>
      <c r="D648">
        <v>3</v>
      </c>
      <c r="E648" t="s">
        <v>13</v>
      </c>
      <c r="F648" t="s">
        <v>15</v>
      </c>
      <c r="G648" s="4">
        <v>18804.752400000001</v>
      </c>
      <c r="H648" t="str">
        <f t="shared" si="40"/>
        <v>over</v>
      </c>
      <c r="I648" t="str">
        <f t="shared" si="43"/>
        <v>no</v>
      </c>
      <c r="J648" s="11">
        <f t="shared" si="41"/>
        <v>30.4</v>
      </c>
      <c r="K648" s="11">
        <f t="shared" si="42"/>
        <v>30.4</v>
      </c>
      <c r="L648" s="11"/>
    </row>
    <row r="649" spans="1:13" x14ac:dyDescent="0.25">
      <c r="A649">
        <v>19</v>
      </c>
      <c r="B649" t="s">
        <v>11</v>
      </c>
      <c r="C649" s="11">
        <v>30.4</v>
      </c>
      <c r="D649">
        <v>0</v>
      </c>
      <c r="E649" t="s">
        <v>13</v>
      </c>
      <c r="F649" t="s">
        <v>10</v>
      </c>
      <c r="G649" s="4">
        <v>1256.299</v>
      </c>
      <c r="H649" t="str">
        <f t="shared" si="40"/>
        <v>over</v>
      </c>
      <c r="I649" t="str">
        <f t="shared" si="43"/>
        <v>no</v>
      </c>
      <c r="J649" s="11">
        <f t="shared" si="41"/>
        <v>30.4</v>
      </c>
      <c r="K649" s="11">
        <f t="shared" si="42"/>
        <v>30.4</v>
      </c>
      <c r="L649" s="11"/>
    </row>
    <row r="650" spans="1:13" x14ac:dyDescent="0.25">
      <c r="A650">
        <v>22</v>
      </c>
      <c r="B650" t="s">
        <v>7</v>
      </c>
      <c r="C650" s="11">
        <v>30.4</v>
      </c>
      <c r="D650">
        <v>0</v>
      </c>
      <c r="E650" t="s">
        <v>9</v>
      </c>
      <c r="F650" t="s">
        <v>15</v>
      </c>
      <c r="G650" s="4">
        <v>33907.548000000003</v>
      </c>
      <c r="H650" t="str">
        <f t="shared" si="40"/>
        <v>over</v>
      </c>
      <c r="I650" t="str">
        <f t="shared" si="43"/>
        <v>smoking</v>
      </c>
      <c r="J650" s="11">
        <f t="shared" si="41"/>
        <v>30.4</v>
      </c>
      <c r="K650" s="11">
        <f t="shared" si="42"/>
        <v>30.4</v>
      </c>
      <c r="L650" s="11"/>
    </row>
    <row r="651" spans="1:13" x14ac:dyDescent="0.25">
      <c r="A651">
        <v>22</v>
      </c>
      <c r="B651" t="s">
        <v>7</v>
      </c>
      <c r="C651" s="11">
        <v>30.4</v>
      </c>
      <c r="D651">
        <v>0</v>
      </c>
      <c r="E651" t="s">
        <v>13</v>
      </c>
      <c r="F651" t="s">
        <v>21</v>
      </c>
      <c r="G651" s="4">
        <v>2741.9479999999999</v>
      </c>
      <c r="H651" t="str">
        <f t="shared" si="40"/>
        <v>over</v>
      </c>
      <c r="I651" t="str">
        <f t="shared" si="43"/>
        <v>no</v>
      </c>
      <c r="J651" s="11">
        <f t="shared" si="41"/>
        <v>30.4</v>
      </c>
      <c r="K651" s="11">
        <f t="shared" si="42"/>
        <v>30.4</v>
      </c>
      <c r="L651" s="11"/>
    </row>
    <row r="652" spans="1:13" x14ac:dyDescent="0.25">
      <c r="A652">
        <v>45</v>
      </c>
      <c r="B652" t="s">
        <v>11</v>
      </c>
      <c r="C652" s="11">
        <v>30.36</v>
      </c>
      <c r="D652">
        <v>0</v>
      </c>
      <c r="E652" t="s">
        <v>9</v>
      </c>
      <c r="F652" t="s">
        <v>14</v>
      </c>
      <c r="G652" s="4">
        <v>62592.873090000001</v>
      </c>
      <c r="H652" t="str">
        <f t="shared" si="40"/>
        <v>over</v>
      </c>
      <c r="I652" t="str">
        <f t="shared" si="43"/>
        <v>smoking</v>
      </c>
      <c r="J652" s="11">
        <f t="shared" si="41"/>
        <v>30.36</v>
      </c>
      <c r="K652" s="11">
        <f t="shared" si="42"/>
        <v>30.36</v>
      </c>
      <c r="L652" s="11"/>
    </row>
    <row r="653" spans="1:13" x14ac:dyDescent="0.25">
      <c r="A653">
        <v>40</v>
      </c>
      <c r="B653" t="s">
        <v>7</v>
      </c>
      <c r="C653" s="11">
        <v>30.305</v>
      </c>
      <c r="D653">
        <v>0</v>
      </c>
      <c r="E653" t="s">
        <v>13</v>
      </c>
      <c r="F653" t="s">
        <v>14</v>
      </c>
      <c r="G653" s="4">
        <v>5920.1040999999996</v>
      </c>
      <c r="H653" t="str">
        <f t="shared" si="40"/>
        <v>over</v>
      </c>
      <c r="I653" t="str">
        <f t="shared" si="43"/>
        <v>no</v>
      </c>
      <c r="J653" s="11">
        <f t="shared" si="41"/>
        <v>30.305</v>
      </c>
      <c r="K653" s="11">
        <f t="shared" si="42"/>
        <v>30.305</v>
      </c>
      <c r="L653" s="11"/>
    </row>
    <row r="654" spans="1:13" x14ac:dyDescent="0.25">
      <c r="A654">
        <v>40</v>
      </c>
      <c r="B654" t="s">
        <v>11</v>
      </c>
      <c r="C654" s="11">
        <v>30.305</v>
      </c>
      <c r="D654">
        <v>1</v>
      </c>
      <c r="E654" t="s">
        <v>9</v>
      </c>
      <c r="F654" t="s">
        <v>14</v>
      </c>
      <c r="G654" s="4">
        <v>17179.522000000001</v>
      </c>
      <c r="H654" t="str">
        <f t="shared" si="40"/>
        <v>over</v>
      </c>
      <c r="I654" t="str">
        <f t="shared" si="43"/>
        <v>smoking</v>
      </c>
      <c r="J654" s="11">
        <f t="shared" si="41"/>
        <v>30.305</v>
      </c>
      <c r="K654" s="11">
        <f t="shared" si="42"/>
        <v>30.305</v>
      </c>
      <c r="L654" s="11"/>
    </row>
    <row r="655" spans="1:13" x14ac:dyDescent="0.25">
      <c r="A655">
        <v>59</v>
      </c>
      <c r="B655" t="s">
        <v>7</v>
      </c>
      <c r="C655" s="11">
        <v>30.305</v>
      </c>
      <c r="D655">
        <v>1</v>
      </c>
      <c r="E655" t="s">
        <v>9</v>
      </c>
      <c r="F655" t="s">
        <v>21</v>
      </c>
      <c r="G655" s="4">
        <v>47896.79135</v>
      </c>
      <c r="H655" t="str">
        <f t="shared" si="40"/>
        <v>over</v>
      </c>
      <c r="I655" t="str">
        <f t="shared" si="43"/>
        <v>smoking</v>
      </c>
      <c r="J655" s="11">
        <f t="shared" si="41"/>
        <v>30.305</v>
      </c>
      <c r="K655" s="11">
        <f t="shared" si="42"/>
        <v>30.305</v>
      </c>
      <c r="L655" s="11"/>
      <c r="M655">
        <f>K655*1000</f>
        <v>30305</v>
      </c>
    </row>
    <row r="656" spans="1:13" x14ac:dyDescent="0.25">
      <c r="A656">
        <v>18</v>
      </c>
      <c r="B656" t="s">
        <v>7</v>
      </c>
      <c r="C656" s="11">
        <v>30.305</v>
      </c>
      <c r="D656">
        <v>0</v>
      </c>
      <c r="E656" t="s">
        <v>13</v>
      </c>
      <c r="F656" t="s">
        <v>21</v>
      </c>
      <c r="G656" s="4">
        <v>2203.7359499999998</v>
      </c>
      <c r="H656" t="str">
        <f t="shared" si="40"/>
        <v>over</v>
      </c>
      <c r="I656" t="str">
        <f t="shared" si="43"/>
        <v>no</v>
      </c>
      <c r="J656" s="11">
        <f t="shared" si="41"/>
        <v>30.305</v>
      </c>
      <c r="K656" s="11">
        <f t="shared" si="42"/>
        <v>30.305</v>
      </c>
      <c r="L656" s="11"/>
    </row>
    <row r="657" spans="1:12" x14ac:dyDescent="0.25">
      <c r="A657">
        <v>58</v>
      </c>
      <c r="B657" t="s">
        <v>11</v>
      </c>
      <c r="C657" s="11">
        <v>30.305</v>
      </c>
      <c r="D657">
        <v>0</v>
      </c>
      <c r="E657" t="s">
        <v>13</v>
      </c>
      <c r="F657" t="s">
        <v>21</v>
      </c>
      <c r="G657" s="4">
        <v>11938.255950000001</v>
      </c>
      <c r="H657" t="str">
        <f t="shared" si="40"/>
        <v>over</v>
      </c>
      <c r="I657" t="str">
        <f t="shared" si="43"/>
        <v>no</v>
      </c>
      <c r="J657" s="11">
        <f t="shared" si="41"/>
        <v>30.305</v>
      </c>
      <c r="K657" s="11">
        <f t="shared" si="42"/>
        <v>30.305</v>
      </c>
      <c r="L657" s="11"/>
    </row>
    <row r="658" spans="1:12" x14ac:dyDescent="0.25">
      <c r="A658">
        <v>25</v>
      </c>
      <c r="B658" t="s">
        <v>7</v>
      </c>
      <c r="C658" s="11">
        <v>30.3</v>
      </c>
      <c r="D658">
        <v>0</v>
      </c>
      <c r="E658" t="s">
        <v>13</v>
      </c>
      <c r="F658" t="s">
        <v>10</v>
      </c>
      <c r="G658" s="4">
        <v>2632.9920000000002</v>
      </c>
      <c r="H658" t="str">
        <f t="shared" si="40"/>
        <v>over</v>
      </c>
      <c r="I658" t="str">
        <f t="shared" si="43"/>
        <v>no</v>
      </c>
      <c r="J658" s="11">
        <f t="shared" si="41"/>
        <v>30.3</v>
      </c>
      <c r="K658" s="11">
        <f t="shared" si="42"/>
        <v>30.3</v>
      </c>
      <c r="L658" s="11"/>
    </row>
    <row r="659" spans="1:12" x14ac:dyDescent="0.25">
      <c r="A659">
        <v>19</v>
      </c>
      <c r="B659" t="s">
        <v>11</v>
      </c>
      <c r="C659" s="11">
        <v>30.25</v>
      </c>
      <c r="D659">
        <v>0</v>
      </c>
      <c r="E659" t="s">
        <v>9</v>
      </c>
      <c r="F659" t="s">
        <v>14</v>
      </c>
      <c r="G659" s="4">
        <v>32548.340499999998</v>
      </c>
      <c r="H659" t="str">
        <f t="shared" si="40"/>
        <v>over</v>
      </c>
      <c r="I659" t="str">
        <f t="shared" si="43"/>
        <v>smoking</v>
      </c>
      <c r="J659" s="11">
        <f t="shared" si="41"/>
        <v>30.25</v>
      </c>
      <c r="K659" s="11">
        <f t="shared" si="42"/>
        <v>30.25</v>
      </c>
      <c r="L659" s="11"/>
    </row>
    <row r="660" spans="1:12" x14ac:dyDescent="0.25">
      <c r="A660">
        <v>33</v>
      </c>
      <c r="B660" t="s">
        <v>11</v>
      </c>
      <c r="C660" s="11">
        <v>30.25</v>
      </c>
      <c r="D660">
        <v>0</v>
      </c>
      <c r="E660" t="s">
        <v>13</v>
      </c>
      <c r="F660" t="s">
        <v>14</v>
      </c>
      <c r="G660" s="4">
        <v>3704.3544999999999</v>
      </c>
      <c r="H660" t="str">
        <f t="shared" si="40"/>
        <v>over</v>
      </c>
      <c r="I660" t="str">
        <f t="shared" si="43"/>
        <v>no</v>
      </c>
      <c r="J660" s="11">
        <f t="shared" si="41"/>
        <v>30.25</v>
      </c>
      <c r="K660" s="11">
        <f t="shared" si="42"/>
        <v>30.25</v>
      </c>
      <c r="L660" s="11"/>
    </row>
    <row r="661" spans="1:12" x14ac:dyDescent="0.25">
      <c r="A661">
        <v>24</v>
      </c>
      <c r="B661" t="s">
        <v>7</v>
      </c>
      <c r="C661" s="11">
        <v>30.21</v>
      </c>
      <c r="D661">
        <v>3</v>
      </c>
      <c r="E661" t="s">
        <v>13</v>
      </c>
      <c r="F661" t="s">
        <v>15</v>
      </c>
      <c r="G661" s="4">
        <v>4618.0798999999997</v>
      </c>
      <c r="H661" t="str">
        <f t="shared" si="40"/>
        <v>over</v>
      </c>
      <c r="I661" t="str">
        <f t="shared" si="43"/>
        <v>no</v>
      </c>
      <c r="J661" s="11">
        <f t="shared" si="41"/>
        <v>30.21</v>
      </c>
      <c r="K661" s="11">
        <f t="shared" si="42"/>
        <v>30.21</v>
      </c>
      <c r="L661" s="11"/>
    </row>
    <row r="662" spans="1:12" x14ac:dyDescent="0.25">
      <c r="A662">
        <v>54</v>
      </c>
      <c r="B662" t="s">
        <v>11</v>
      </c>
      <c r="C662" s="11">
        <v>30.21</v>
      </c>
      <c r="D662">
        <v>0</v>
      </c>
      <c r="E662" t="s">
        <v>13</v>
      </c>
      <c r="F662" t="s">
        <v>15</v>
      </c>
      <c r="G662" s="4">
        <v>10231.499900000001</v>
      </c>
      <c r="H662" t="str">
        <f t="shared" si="40"/>
        <v>over</v>
      </c>
      <c r="I662" t="str">
        <f t="shared" si="43"/>
        <v>no</v>
      </c>
      <c r="J662" s="11">
        <f t="shared" si="41"/>
        <v>30.21</v>
      </c>
      <c r="K662" s="11">
        <f t="shared" si="42"/>
        <v>30.21</v>
      </c>
      <c r="L662" s="11"/>
    </row>
    <row r="663" spans="1:12" x14ac:dyDescent="0.25">
      <c r="A663">
        <v>34</v>
      </c>
      <c r="B663" t="s">
        <v>7</v>
      </c>
      <c r="C663" s="11">
        <v>30.21</v>
      </c>
      <c r="D663">
        <v>1</v>
      </c>
      <c r="E663" t="s">
        <v>9</v>
      </c>
      <c r="F663" t="s">
        <v>15</v>
      </c>
      <c r="G663" s="4">
        <v>43943.876100000001</v>
      </c>
      <c r="H663" t="str">
        <f t="shared" si="40"/>
        <v>over</v>
      </c>
      <c r="I663" t="str">
        <f t="shared" si="43"/>
        <v>smoking</v>
      </c>
      <c r="J663" s="11">
        <f t="shared" si="41"/>
        <v>30.21</v>
      </c>
      <c r="K663" s="11">
        <f t="shared" si="42"/>
        <v>30.21</v>
      </c>
      <c r="L663" s="11"/>
    </row>
    <row r="664" spans="1:12" x14ac:dyDescent="0.25">
      <c r="A664">
        <v>38</v>
      </c>
      <c r="B664" t="s">
        <v>7</v>
      </c>
      <c r="C664" s="11">
        <v>30.21</v>
      </c>
      <c r="D664">
        <v>3</v>
      </c>
      <c r="E664" t="s">
        <v>13</v>
      </c>
      <c r="F664" t="s">
        <v>15</v>
      </c>
      <c r="G664" s="4">
        <v>7537.1638999999996</v>
      </c>
      <c r="H664" t="str">
        <f t="shared" si="40"/>
        <v>over</v>
      </c>
      <c r="I664" t="str">
        <f t="shared" si="43"/>
        <v>no</v>
      </c>
      <c r="J664" s="11">
        <f t="shared" si="41"/>
        <v>30.21</v>
      </c>
      <c r="K664" s="11">
        <f t="shared" si="42"/>
        <v>30.21</v>
      </c>
      <c r="L664" s="11"/>
    </row>
    <row r="665" spans="1:12" x14ac:dyDescent="0.25">
      <c r="A665">
        <v>48</v>
      </c>
      <c r="B665" t="s">
        <v>11</v>
      </c>
      <c r="C665" s="11">
        <v>30.2</v>
      </c>
      <c r="D665">
        <v>2</v>
      </c>
      <c r="E665" t="s">
        <v>13</v>
      </c>
      <c r="F665" t="s">
        <v>10</v>
      </c>
      <c r="G665" s="4">
        <v>8968.33</v>
      </c>
      <c r="H665" t="str">
        <f t="shared" si="40"/>
        <v>over</v>
      </c>
      <c r="I665" t="str">
        <f t="shared" si="43"/>
        <v>no</v>
      </c>
      <c r="J665" s="11">
        <f t="shared" si="41"/>
        <v>30.2</v>
      </c>
      <c r="K665" s="11">
        <f t="shared" si="42"/>
        <v>30.2</v>
      </c>
      <c r="L665" s="11"/>
    </row>
    <row r="666" spans="1:12" x14ac:dyDescent="0.25">
      <c r="A666">
        <v>46</v>
      </c>
      <c r="B666" t="s">
        <v>7</v>
      </c>
      <c r="C666" s="11">
        <v>30.2</v>
      </c>
      <c r="D666">
        <v>2</v>
      </c>
      <c r="E666" t="s">
        <v>13</v>
      </c>
      <c r="F666" t="s">
        <v>10</v>
      </c>
      <c r="G666" s="4">
        <v>8825.0859999999993</v>
      </c>
      <c r="H666" t="str">
        <f t="shared" si="40"/>
        <v>over</v>
      </c>
      <c r="I666" t="str">
        <f t="shared" si="43"/>
        <v>no</v>
      </c>
      <c r="J666" s="11">
        <f t="shared" si="41"/>
        <v>30.2</v>
      </c>
      <c r="K666" s="11">
        <f t="shared" si="42"/>
        <v>30.2</v>
      </c>
      <c r="L666" s="11"/>
    </row>
    <row r="667" spans="1:12" x14ac:dyDescent="0.25">
      <c r="A667">
        <v>52</v>
      </c>
      <c r="B667" t="s">
        <v>11</v>
      </c>
      <c r="C667" s="11">
        <v>30.2</v>
      </c>
      <c r="D667">
        <v>1</v>
      </c>
      <c r="E667" t="s">
        <v>13</v>
      </c>
      <c r="F667" t="s">
        <v>10</v>
      </c>
      <c r="G667" s="4">
        <v>9724.5300000000007</v>
      </c>
      <c r="H667" t="str">
        <f t="shared" si="40"/>
        <v>over</v>
      </c>
      <c r="I667" t="str">
        <f t="shared" si="43"/>
        <v>no</v>
      </c>
      <c r="J667" s="11">
        <f t="shared" si="41"/>
        <v>30.2</v>
      </c>
      <c r="K667" s="11">
        <f t="shared" si="42"/>
        <v>30.2</v>
      </c>
      <c r="L667" s="11"/>
    </row>
    <row r="668" spans="1:12" x14ac:dyDescent="0.25">
      <c r="A668">
        <v>44</v>
      </c>
      <c r="B668" t="s">
        <v>11</v>
      </c>
      <c r="C668" s="11">
        <v>30.2</v>
      </c>
      <c r="D668">
        <v>2</v>
      </c>
      <c r="E668" t="s">
        <v>9</v>
      </c>
      <c r="F668" t="s">
        <v>10</v>
      </c>
      <c r="G668" s="4">
        <v>38998.546000000002</v>
      </c>
      <c r="H668" t="str">
        <f t="shared" si="40"/>
        <v>over</v>
      </c>
      <c r="I668" t="str">
        <f t="shared" si="43"/>
        <v>smoking</v>
      </c>
      <c r="J668" s="11">
        <f t="shared" si="41"/>
        <v>30.2</v>
      </c>
      <c r="K668" s="11">
        <f t="shared" si="42"/>
        <v>30.2</v>
      </c>
      <c r="L668" s="11"/>
    </row>
    <row r="669" spans="1:12" x14ac:dyDescent="0.25">
      <c r="A669">
        <v>25</v>
      </c>
      <c r="B669" t="s">
        <v>7</v>
      </c>
      <c r="C669" s="11">
        <v>30.2</v>
      </c>
      <c r="D669">
        <v>0</v>
      </c>
      <c r="E669" t="s">
        <v>9</v>
      </c>
      <c r="F669" t="s">
        <v>10</v>
      </c>
      <c r="G669" s="4">
        <v>33900.652999999998</v>
      </c>
      <c r="H669" t="str">
        <f t="shared" si="40"/>
        <v>over</v>
      </c>
      <c r="I669" t="str">
        <f t="shared" si="43"/>
        <v>smoking</v>
      </c>
      <c r="J669" s="11">
        <f t="shared" si="41"/>
        <v>30.2</v>
      </c>
      <c r="K669" s="11">
        <f t="shared" si="42"/>
        <v>30.2</v>
      </c>
      <c r="L669" s="11"/>
    </row>
    <row r="670" spans="1:12" x14ac:dyDescent="0.25">
      <c r="A670">
        <v>55</v>
      </c>
      <c r="B670" t="s">
        <v>7</v>
      </c>
      <c r="C670" s="11">
        <v>30.14</v>
      </c>
      <c r="D670">
        <v>2</v>
      </c>
      <c r="E670" t="s">
        <v>13</v>
      </c>
      <c r="F670" t="s">
        <v>14</v>
      </c>
      <c r="G670" s="4">
        <v>11881.9696</v>
      </c>
      <c r="H670" t="str">
        <f t="shared" si="40"/>
        <v>over</v>
      </c>
      <c r="I670" t="str">
        <f t="shared" si="43"/>
        <v>no</v>
      </c>
      <c r="J670" s="11">
        <f t="shared" si="41"/>
        <v>30.14</v>
      </c>
      <c r="K670" s="11">
        <f t="shared" si="42"/>
        <v>30.14</v>
      </c>
      <c r="L670" s="11"/>
    </row>
    <row r="671" spans="1:12" x14ac:dyDescent="0.25">
      <c r="A671">
        <v>18</v>
      </c>
      <c r="B671" t="s">
        <v>11</v>
      </c>
      <c r="C671" s="11">
        <v>30.14</v>
      </c>
      <c r="D671">
        <v>0</v>
      </c>
      <c r="E671" t="s">
        <v>13</v>
      </c>
      <c r="F671" t="s">
        <v>14</v>
      </c>
      <c r="G671" s="4">
        <v>1131.5065999999999</v>
      </c>
      <c r="H671" t="str">
        <f t="shared" si="40"/>
        <v>over</v>
      </c>
      <c r="I671" t="str">
        <f t="shared" si="43"/>
        <v>no</v>
      </c>
      <c r="J671" s="11">
        <f t="shared" si="41"/>
        <v>30.14</v>
      </c>
      <c r="K671" s="11">
        <f t="shared" si="42"/>
        <v>30.14</v>
      </c>
      <c r="L671" s="11"/>
    </row>
    <row r="672" spans="1:12" x14ac:dyDescent="0.25">
      <c r="A672">
        <v>37</v>
      </c>
      <c r="B672" t="s">
        <v>7</v>
      </c>
      <c r="C672" s="11">
        <v>30.114999999999998</v>
      </c>
      <c r="D672">
        <v>3</v>
      </c>
      <c r="E672" t="s">
        <v>13</v>
      </c>
      <c r="F672" t="s">
        <v>15</v>
      </c>
      <c r="G672" s="4">
        <v>7281.5056000000004</v>
      </c>
      <c r="H672" t="str">
        <f t="shared" si="40"/>
        <v>over</v>
      </c>
      <c r="I672" t="str">
        <f t="shared" si="43"/>
        <v>no</v>
      </c>
      <c r="J672" s="11">
        <f t="shared" si="41"/>
        <v>30.114999999999998</v>
      </c>
      <c r="K672" s="11">
        <f t="shared" si="42"/>
        <v>30.114999999999998</v>
      </c>
      <c r="L672" s="11"/>
    </row>
    <row r="673" spans="1:13" x14ac:dyDescent="0.25">
      <c r="A673">
        <v>40</v>
      </c>
      <c r="B673" t="s">
        <v>7</v>
      </c>
      <c r="C673" s="11">
        <v>30.114999999999998</v>
      </c>
      <c r="D673">
        <v>3</v>
      </c>
      <c r="E673" t="s">
        <v>13</v>
      </c>
      <c r="F673" t="s">
        <v>15</v>
      </c>
      <c r="G673" s="4">
        <v>8059.6791000000003</v>
      </c>
      <c r="H673" t="str">
        <f t="shared" si="40"/>
        <v>over</v>
      </c>
      <c r="I673" t="str">
        <f t="shared" si="43"/>
        <v>no</v>
      </c>
      <c r="J673" s="11">
        <f t="shared" si="41"/>
        <v>30.114999999999998</v>
      </c>
      <c r="K673" s="11">
        <f t="shared" si="42"/>
        <v>30.114999999999998</v>
      </c>
      <c r="L673" s="11"/>
    </row>
    <row r="674" spans="1:13" x14ac:dyDescent="0.25">
      <c r="A674">
        <v>57</v>
      </c>
      <c r="B674" t="s">
        <v>7</v>
      </c>
      <c r="C674" s="11">
        <v>30.114999999999998</v>
      </c>
      <c r="D674">
        <v>0</v>
      </c>
      <c r="E674" t="s">
        <v>9</v>
      </c>
      <c r="F674" t="s">
        <v>15</v>
      </c>
      <c r="G674" s="4">
        <v>43578.939400000003</v>
      </c>
      <c r="H674" t="str">
        <f t="shared" si="40"/>
        <v>over</v>
      </c>
      <c r="I674" t="str">
        <f t="shared" si="43"/>
        <v>smoking</v>
      </c>
      <c r="J674" s="11">
        <f t="shared" si="41"/>
        <v>30.114999999999998</v>
      </c>
      <c r="K674" s="11">
        <f t="shared" si="42"/>
        <v>30.114999999999998</v>
      </c>
      <c r="L674" s="11"/>
    </row>
    <row r="675" spans="1:13" x14ac:dyDescent="0.25">
      <c r="A675">
        <v>63</v>
      </c>
      <c r="B675" t="s">
        <v>11</v>
      </c>
      <c r="C675" s="11">
        <v>30.114999999999998</v>
      </c>
      <c r="D675">
        <v>0</v>
      </c>
      <c r="E675" t="s">
        <v>9</v>
      </c>
      <c r="F675" t="s">
        <v>14</v>
      </c>
      <c r="G675" s="4">
        <v>47055.532099999997</v>
      </c>
      <c r="H675" t="str">
        <f t="shared" si="40"/>
        <v>over</v>
      </c>
      <c r="I675" t="str">
        <f t="shared" si="43"/>
        <v>smoking</v>
      </c>
      <c r="J675" s="11">
        <f t="shared" si="41"/>
        <v>30.114999999999998</v>
      </c>
      <c r="K675" s="11">
        <f t="shared" si="42"/>
        <v>30.114999999999998</v>
      </c>
      <c r="L675" s="11"/>
    </row>
    <row r="676" spans="1:13" x14ac:dyDescent="0.25">
      <c r="A676">
        <v>37</v>
      </c>
      <c r="B676" t="s">
        <v>11</v>
      </c>
      <c r="C676" s="11">
        <v>30.114999999999998</v>
      </c>
      <c r="D676">
        <v>0</v>
      </c>
      <c r="E676" t="s">
        <v>13</v>
      </c>
      <c r="F676" t="s">
        <v>15</v>
      </c>
      <c r="G676" s="4">
        <v>5028.1466</v>
      </c>
      <c r="H676" t="str">
        <f t="shared" si="40"/>
        <v>over</v>
      </c>
      <c r="I676" t="str">
        <f t="shared" si="43"/>
        <v>no</v>
      </c>
      <c r="J676" s="11">
        <f t="shared" si="41"/>
        <v>30.114999999999998</v>
      </c>
      <c r="K676" s="11">
        <f t="shared" si="42"/>
        <v>30.114999999999998</v>
      </c>
      <c r="L676" s="11"/>
    </row>
    <row r="677" spans="1:13" x14ac:dyDescent="0.25">
      <c r="A677">
        <v>58</v>
      </c>
      <c r="B677" t="s">
        <v>7</v>
      </c>
      <c r="C677" s="11">
        <v>30.114999999999998</v>
      </c>
      <c r="D677">
        <v>0</v>
      </c>
      <c r="E677" t="s">
        <v>13</v>
      </c>
      <c r="F677" t="s">
        <v>14</v>
      </c>
      <c r="G677" s="4">
        <v>24227.337240000001</v>
      </c>
      <c r="H677" t="str">
        <f t="shared" si="40"/>
        <v>over</v>
      </c>
      <c r="I677" t="str">
        <f t="shared" si="43"/>
        <v>no</v>
      </c>
      <c r="J677" s="11">
        <f t="shared" si="41"/>
        <v>30.114999999999998</v>
      </c>
      <c r="K677" s="11">
        <f t="shared" si="42"/>
        <v>30.114999999999998</v>
      </c>
      <c r="L677" s="11"/>
    </row>
    <row r="678" spans="1:13" x14ac:dyDescent="0.25">
      <c r="A678">
        <v>41</v>
      </c>
      <c r="B678" t="s">
        <v>7</v>
      </c>
      <c r="C678" s="11">
        <v>30.114999999999998</v>
      </c>
      <c r="D678">
        <v>1</v>
      </c>
      <c r="E678" t="s">
        <v>13</v>
      </c>
      <c r="F678" t="s">
        <v>21</v>
      </c>
      <c r="G678" s="4">
        <v>7358.1756500000001</v>
      </c>
      <c r="H678" t="str">
        <f t="shared" si="40"/>
        <v>over</v>
      </c>
      <c r="I678" t="str">
        <f t="shared" si="43"/>
        <v>no</v>
      </c>
      <c r="J678" s="11">
        <f t="shared" si="41"/>
        <v>30.114999999999998</v>
      </c>
      <c r="K678" s="11">
        <f t="shared" si="42"/>
        <v>30.114999999999998</v>
      </c>
      <c r="L678" s="11"/>
      <c r="M678">
        <f>K678*1000</f>
        <v>30115</v>
      </c>
    </row>
    <row r="679" spans="1:13" x14ac:dyDescent="0.25">
      <c r="A679">
        <v>64</v>
      </c>
      <c r="B679" t="s">
        <v>7</v>
      </c>
      <c r="C679" s="11">
        <v>30.114999999999998</v>
      </c>
      <c r="D679">
        <v>3</v>
      </c>
      <c r="E679" t="s">
        <v>13</v>
      </c>
      <c r="F679" t="s">
        <v>15</v>
      </c>
      <c r="G679" s="4">
        <v>16455.707849999999</v>
      </c>
      <c r="H679" t="str">
        <f t="shared" si="40"/>
        <v>over</v>
      </c>
      <c r="I679" t="str">
        <f t="shared" si="43"/>
        <v>no</v>
      </c>
      <c r="J679" s="11">
        <f t="shared" si="41"/>
        <v>30.114999999999998</v>
      </c>
      <c r="K679" s="11">
        <f t="shared" si="42"/>
        <v>30.114999999999998</v>
      </c>
      <c r="L679" s="11"/>
    </row>
    <row r="680" spans="1:13" x14ac:dyDescent="0.25">
      <c r="A680">
        <v>18</v>
      </c>
      <c r="B680" t="s">
        <v>7</v>
      </c>
      <c r="C680" s="11">
        <v>30.114999999999998</v>
      </c>
      <c r="D680">
        <v>0</v>
      </c>
      <c r="E680" t="s">
        <v>13</v>
      </c>
      <c r="F680" t="s">
        <v>21</v>
      </c>
      <c r="G680" s="4">
        <v>2203.4718499999999</v>
      </c>
      <c r="H680" t="str">
        <f t="shared" si="40"/>
        <v>over</v>
      </c>
      <c r="I680" t="str">
        <f t="shared" si="43"/>
        <v>no</v>
      </c>
      <c r="J680" s="11">
        <f t="shared" si="41"/>
        <v>30.114999999999998</v>
      </c>
      <c r="K680" s="11">
        <f t="shared" si="42"/>
        <v>30.114999999999998</v>
      </c>
      <c r="L680" s="11"/>
    </row>
    <row r="681" spans="1:13" x14ac:dyDescent="0.25">
      <c r="A681">
        <v>50</v>
      </c>
      <c r="B681" t="s">
        <v>7</v>
      </c>
      <c r="C681" s="11">
        <v>30.114999999999998</v>
      </c>
      <c r="D681">
        <v>1</v>
      </c>
      <c r="E681" t="s">
        <v>13</v>
      </c>
      <c r="F681" t="s">
        <v>15</v>
      </c>
      <c r="G681" s="4">
        <v>9910.3598500000007</v>
      </c>
      <c r="H681" t="str">
        <f t="shared" si="40"/>
        <v>over</v>
      </c>
      <c r="I681" t="str">
        <f t="shared" si="43"/>
        <v>no</v>
      </c>
      <c r="J681" s="11">
        <f t="shared" si="41"/>
        <v>30.114999999999998</v>
      </c>
      <c r="K681" s="11">
        <f t="shared" si="42"/>
        <v>30.114999999999998</v>
      </c>
      <c r="L681" s="11"/>
    </row>
    <row r="682" spans="1:13" x14ac:dyDescent="0.25">
      <c r="A682">
        <v>20</v>
      </c>
      <c r="B682" t="s">
        <v>11</v>
      </c>
      <c r="C682" s="11">
        <v>30.114999999999998</v>
      </c>
      <c r="D682">
        <v>5</v>
      </c>
      <c r="E682" t="s">
        <v>13</v>
      </c>
      <c r="F682" t="s">
        <v>21</v>
      </c>
      <c r="G682" s="4">
        <v>4915.0598499999996</v>
      </c>
      <c r="H682" t="str">
        <f t="shared" si="40"/>
        <v>over</v>
      </c>
      <c r="I682" t="str">
        <f t="shared" si="43"/>
        <v>no</v>
      </c>
      <c r="J682" s="11">
        <f t="shared" si="41"/>
        <v>30.114999999999998</v>
      </c>
      <c r="K682" s="11">
        <f t="shared" si="42"/>
        <v>30.114999999999998</v>
      </c>
      <c r="L682" s="11"/>
    </row>
    <row r="683" spans="1:13" x14ac:dyDescent="0.25">
      <c r="A683">
        <v>43</v>
      </c>
      <c r="B683" t="s">
        <v>11</v>
      </c>
      <c r="C683" s="11">
        <v>30.114999999999998</v>
      </c>
      <c r="D683">
        <v>3</v>
      </c>
      <c r="E683" t="s">
        <v>13</v>
      </c>
      <c r="F683" t="s">
        <v>15</v>
      </c>
      <c r="G683" s="4">
        <v>8410.0468500000006</v>
      </c>
      <c r="H683" t="str">
        <f t="shared" si="40"/>
        <v>over</v>
      </c>
      <c r="I683" t="str">
        <f t="shared" si="43"/>
        <v>no</v>
      </c>
      <c r="J683" s="11">
        <f t="shared" si="41"/>
        <v>30.114999999999998</v>
      </c>
      <c r="K683" s="11">
        <f t="shared" si="42"/>
        <v>30.114999999999998</v>
      </c>
      <c r="L683" s="11"/>
    </row>
    <row r="684" spans="1:13" x14ac:dyDescent="0.25">
      <c r="A684">
        <v>24</v>
      </c>
      <c r="B684" t="s">
        <v>7</v>
      </c>
      <c r="C684" s="11">
        <v>30.1</v>
      </c>
      <c r="D684">
        <v>3</v>
      </c>
      <c r="E684" t="s">
        <v>13</v>
      </c>
      <c r="F684" t="s">
        <v>10</v>
      </c>
      <c r="G684" s="4">
        <v>4234.9269999999997</v>
      </c>
      <c r="H684" t="str">
        <f t="shared" si="40"/>
        <v>over</v>
      </c>
      <c r="I684" t="str">
        <f t="shared" si="43"/>
        <v>no</v>
      </c>
      <c r="J684" s="11">
        <f t="shared" si="41"/>
        <v>30.1</v>
      </c>
      <c r="K684" s="11">
        <f t="shared" si="42"/>
        <v>30.1</v>
      </c>
      <c r="L684" s="11"/>
    </row>
    <row r="685" spans="1:13" x14ac:dyDescent="0.25">
      <c r="A685">
        <v>43</v>
      </c>
      <c r="B685" t="s">
        <v>11</v>
      </c>
      <c r="C685" s="11">
        <v>30.1</v>
      </c>
      <c r="D685">
        <v>1</v>
      </c>
      <c r="E685" t="s">
        <v>13</v>
      </c>
      <c r="F685" t="s">
        <v>10</v>
      </c>
      <c r="G685" s="4">
        <v>6849.0259999999998</v>
      </c>
      <c r="H685" t="str">
        <f t="shared" si="40"/>
        <v>over</v>
      </c>
      <c r="I685" t="str">
        <f t="shared" si="43"/>
        <v>no</v>
      </c>
      <c r="J685" s="11">
        <f t="shared" si="41"/>
        <v>30.1</v>
      </c>
      <c r="K685" s="11">
        <f t="shared" si="42"/>
        <v>30.1</v>
      </c>
      <c r="L685" s="11"/>
    </row>
    <row r="686" spans="1:13" x14ac:dyDescent="0.25">
      <c r="A686">
        <v>32</v>
      </c>
      <c r="B686" t="s">
        <v>11</v>
      </c>
      <c r="C686" s="11">
        <v>30.03</v>
      </c>
      <c r="D686">
        <v>1</v>
      </c>
      <c r="E686" t="s">
        <v>13</v>
      </c>
      <c r="F686" t="s">
        <v>14</v>
      </c>
      <c r="G686" s="4">
        <v>4074.4537</v>
      </c>
      <c r="H686" t="str">
        <f t="shared" si="40"/>
        <v>over</v>
      </c>
      <c r="I686" t="str">
        <f t="shared" si="43"/>
        <v>no</v>
      </c>
      <c r="J686" s="11">
        <f t="shared" si="41"/>
        <v>30.03</v>
      </c>
      <c r="K686" s="11">
        <f t="shared" si="42"/>
        <v>30.03</v>
      </c>
      <c r="L686" s="11"/>
    </row>
    <row r="687" spans="1:13" x14ac:dyDescent="0.25">
      <c r="A687">
        <v>18</v>
      </c>
      <c r="B687" t="s">
        <v>11</v>
      </c>
      <c r="C687" s="11">
        <v>30.03</v>
      </c>
      <c r="D687">
        <v>1</v>
      </c>
      <c r="E687" t="s">
        <v>13</v>
      </c>
      <c r="F687" t="s">
        <v>14</v>
      </c>
      <c r="G687" s="4">
        <v>1720.3536999999999</v>
      </c>
      <c r="H687" t="str">
        <f t="shared" si="40"/>
        <v>over</v>
      </c>
      <c r="I687" t="str">
        <f t="shared" si="43"/>
        <v>no</v>
      </c>
      <c r="J687" s="11">
        <f t="shared" si="41"/>
        <v>30.03</v>
      </c>
      <c r="K687" s="11">
        <f t="shared" si="42"/>
        <v>30.03</v>
      </c>
      <c r="L687" s="11"/>
    </row>
    <row r="688" spans="1:13" x14ac:dyDescent="0.25">
      <c r="A688">
        <v>51</v>
      </c>
      <c r="B688" t="s">
        <v>11</v>
      </c>
      <c r="C688" s="11">
        <v>30.03</v>
      </c>
      <c r="D688">
        <v>1</v>
      </c>
      <c r="E688" t="s">
        <v>13</v>
      </c>
      <c r="F688" t="s">
        <v>14</v>
      </c>
      <c r="G688" s="4">
        <v>9377.9046999999991</v>
      </c>
      <c r="H688" t="str">
        <f t="shared" si="40"/>
        <v>over</v>
      </c>
      <c r="I688" t="str">
        <f t="shared" si="43"/>
        <v>no</v>
      </c>
      <c r="J688" s="11">
        <f t="shared" si="41"/>
        <v>30.03</v>
      </c>
      <c r="K688" s="11">
        <f t="shared" si="42"/>
        <v>30.03</v>
      </c>
      <c r="L688" s="11"/>
    </row>
    <row r="689" spans="1:12" x14ac:dyDescent="0.25">
      <c r="A689">
        <v>62</v>
      </c>
      <c r="B689" t="s">
        <v>11</v>
      </c>
      <c r="C689" s="11">
        <v>30.02</v>
      </c>
      <c r="D689">
        <v>0</v>
      </c>
      <c r="E689" t="s">
        <v>13</v>
      </c>
      <c r="F689" t="s">
        <v>15</v>
      </c>
      <c r="G689" s="4">
        <v>13352.0998</v>
      </c>
      <c r="H689" t="str">
        <f t="shared" si="40"/>
        <v>over</v>
      </c>
      <c r="I689" t="str">
        <f t="shared" si="43"/>
        <v>no</v>
      </c>
      <c r="J689" s="11">
        <f t="shared" si="41"/>
        <v>30.02</v>
      </c>
      <c r="K689" s="11">
        <f t="shared" si="42"/>
        <v>30.02</v>
      </c>
      <c r="L689" s="11"/>
    </row>
    <row r="690" spans="1:12" x14ac:dyDescent="0.25">
      <c r="A690">
        <v>36</v>
      </c>
      <c r="B690" t="s">
        <v>7</v>
      </c>
      <c r="C690" s="11">
        <v>30.02</v>
      </c>
      <c r="D690">
        <v>0</v>
      </c>
      <c r="E690" t="s">
        <v>13</v>
      </c>
      <c r="F690" t="s">
        <v>15</v>
      </c>
      <c r="G690" s="4">
        <v>5272.1758</v>
      </c>
      <c r="H690" t="str">
        <f t="shared" si="40"/>
        <v>over</v>
      </c>
      <c r="I690" t="str">
        <f t="shared" si="43"/>
        <v>no</v>
      </c>
      <c r="J690" s="11">
        <f t="shared" si="41"/>
        <v>30.02</v>
      </c>
      <c r="K690" s="11">
        <f t="shared" si="42"/>
        <v>30.02</v>
      </c>
      <c r="L690" s="11"/>
    </row>
    <row r="691" spans="1:12" x14ac:dyDescent="0.25">
      <c r="A691">
        <v>19</v>
      </c>
      <c r="B691" t="s">
        <v>7</v>
      </c>
      <c r="C691" s="11">
        <v>30.02</v>
      </c>
      <c r="D691">
        <v>0</v>
      </c>
      <c r="E691" t="s">
        <v>9</v>
      </c>
      <c r="F691" t="s">
        <v>15</v>
      </c>
      <c r="G691" s="4">
        <v>33307.550799999997</v>
      </c>
      <c r="H691" t="str">
        <f t="shared" si="40"/>
        <v>over</v>
      </c>
      <c r="I691" t="str">
        <f t="shared" si="43"/>
        <v>smoking</v>
      </c>
      <c r="J691" s="11">
        <f t="shared" si="41"/>
        <v>30.02</v>
      </c>
      <c r="K691" s="11">
        <f t="shared" si="42"/>
        <v>30.02</v>
      </c>
      <c r="L691" s="11"/>
    </row>
    <row r="692" spans="1:12" x14ac:dyDescent="0.25">
      <c r="A692">
        <v>42</v>
      </c>
      <c r="B692" t="s">
        <v>11</v>
      </c>
      <c r="C692" s="11">
        <v>30</v>
      </c>
      <c r="D692">
        <v>0</v>
      </c>
      <c r="E692" t="s">
        <v>9</v>
      </c>
      <c r="F692" t="s">
        <v>10</v>
      </c>
      <c r="G692" s="4">
        <v>22144.031999999999</v>
      </c>
      <c r="H692" t="str">
        <f t="shared" si="40"/>
        <v>over</v>
      </c>
      <c r="I692" t="str">
        <f t="shared" si="43"/>
        <v>smoking</v>
      </c>
      <c r="J692" s="11">
        <f t="shared" si="41"/>
        <v>30</v>
      </c>
      <c r="K692" s="11">
        <f t="shared" si="42"/>
        <v>30</v>
      </c>
      <c r="L692" s="11"/>
    </row>
    <row r="693" spans="1:12" x14ac:dyDescent="0.25">
      <c r="A693">
        <v>26</v>
      </c>
      <c r="B693" t="s">
        <v>11</v>
      </c>
      <c r="C693" s="11">
        <v>30</v>
      </c>
      <c r="D693">
        <v>1</v>
      </c>
      <c r="E693" t="s">
        <v>13</v>
      </c>
      <c r="F693" t="s">
        <v>10</v>
      </c>
      <c r="G693" s="4">
        <v>2904.0880000000002</v>
      </c>
      <c r="H693" t="str">
        <f t="shared" si="40"/>
        <v>over</v>
      </c>
      <c r="I693" t="str">
        <f t="shared" si="43"/>
        <v>no</v>
      </c>
      <c r="J693" s="11">
        <f t="shared" si="41"/>
        <v>30</v>
      </c>
      <c r="K693" s="11">
        <f t="shared" si="42"/>
        <v>30</v>
      </c>
      <c r="L693" s="11"/>
    </row>
    <row r="694" spans="1:12" x14ac:dyDescent="0.25">
      <c r="A694">
        <v>20</v>
      </c>
      <c r="B694" t="s">
        <v>7</v>
      </c>
      <c r="C694" s="11">
        <v>29.925000000000001</v>
      </c>
      <c r="D694">
        <v>1</v>
      </c>
      <c r="E694" t="s">
        <v>9</v>
      </c>
      <c r="F694" t="s">
        <v>14</v>
      </c>
      <c r="G694" s="4">
        <v>17085.267599999999</v>
      </c>
      <c r="H694" t="str">
        <f t="shared" si="40"/>
        <v>over</v>
      </c>
      <c r="I694" t="str">
        <f t="shared" si="43"/>
        <v>smoking</v>
      </c>
      <c r="J694" s="11">
        <f t="shared" si="41"/>
        <v>29.925000000000001</v>
      </c>
      <c r="K694" s="11">
        <f t="shared" si="42"/>
        <v>29.925000000000001</v>
      </c>
      <c r="L694" s="11"/>
    </row>
    <row r="695" spans="1:12" x14ac:dyDescent="0.25">
      <c r="A695">
        <v>25</v>
      </c>
      <c r="B695" t="s">
        <v>11</v>
      </c>
      <c r="C695" s="11">
        <v>29.925000000000001</v>
      </c>
      <c r="D695">
        <v>0</v>
      </c>
      <c r="E695" t="s">
        <v>13</v>
      </c>
      <c r="F695" t="s">
        <v>15</v>
      </c>
      <c r="G695" s="4">
        <v>2523.1695</v>
      </c>
      <c r="H695" t="str">
        <f t="shared" si="40"/>
        <v>over</v>
      </c>
      <c r="I695" t="str">
        <f t="shared" si="43"/>
        <v>no</v>
      </c>
      <c r="J695" s="11">
        <f t="shared" si="41"/>
        <v>29.925000000000001</v>
      </c>
      <c r="K695" s="11">
        <f t="shared" si="42"/>
        <v>29.925000000000001</v>
      </c>
      <c r="L695" s="11"/>
    </row>
    <row r="696" spans="1:12" x14ac:dyDescent="0.25">
      <c r="A696">
        <v>56</v>
      </c>
      <c r="B696" t="s">
        <v>7</v>
      </c>
      <c r="C696" s="11">
        <v>29.925000000000001</v>
      </c>
      <c r="D696">
        <v>2</v>
      </c>
      <c r="E696" t="s">
        <v>13</v>
      </c>
      <c r="F696" t="s">
        <v>14</v>
      </c>
      <c r="G696" s="4">
        <v>12265.5069</v>
      </c>
      <c r="H696" t="str">
        <f t="shared" si="40"/>
        <v>over</v>
      </c>
      <c r="I696" t="str">
        <f t="shared" si="43"/>
        <v>no</v>
      </c>
      <c r="J696" s="11">
        <f t="shared" si="41"/>
        <v>29.925000000000001</v>
      </c>
      <c r="K696" s="11">
        <f t="shared" si="42"/>
        <v>29.925000000000001</v>
      </c>
      <c r="L696" s="11"/>
    </row>
    <row r="697" spans="1:12" x14ac:dyDescent="0.25">
      <c r="A697">
        <v>49</v>
      </c>
      <c r="B697" t="s">
        <v>7</v>
      </c>
      <c r="C697" s="11">
        <v>29.925000000000001</v>
      </c>
      <c r="D697">
        <v>0</v>
      </c>
      <c r="E697" t="s">
        <v>13</v>
      </c>
      <c r="F697" t="s">
        <v>15</v>
      </c>
      <c r="G697" s="4">
        <v>8988.1587500000005</v>
      </c>
      <c r="H697" t="str">
        <f t="shared" si="40"/>
        <v>over</v>
      </c>
      <c r="I697" t="str">
        <f t="shared" si="43"/>
        <v>no</v>
      </c>
      <c r="J697" s="11">
        <f t="shared" si="41"/>
        <v>29.925000000000001</v>
      </c>
      <c r="K697" s="11">
        <f t="shared" si="42"/>
        <v>29.925000000000001</v>
      </c>
      <c r="L697" s="11"/>
    </row>
    <row r="698" spans="1:12" x14ac:dyDescent="0.25">
      <c r="A698">
        <v>24</v>
      </c>
      <c r="B698" t="s">
        <v>7</v>
      </c>
      <c r="C698" s="11">
        <v>29.925000000000001</v>
      </c>
      <c r="D698">
        <v>0</v>
      </c>
      <c r="E698" t="s">
        <v>13</v>
      </c>
      <c r="F698" t="s">
        <v>15</v>
      </c>
      <c r="G698" s="4">
        <v>2850.6837500000001</v>
      </c>
      <c r="H698" t="str">
        <f t="shared" si="40"/>
        <v>over</v>
      </c>
      <c r="I698" t="str">
        <f t="shared" si="43"/>
        <v>no</v>
      </c>
      <c r="J698" s="11">
        <f t="shared" si="41"/>
        <v>29.925000000000001</v>
      </c>
      <c r="K698" s="11">
        <f t="shared" si="42"/>
        <v>29.925000000000001</v>
      </c>
      <c r="L698" s="11"/>
    </row>
    <row r="699" spans="1:12" x14ac:dyDescent="0.25">
      <c r="A699">
        <v>39</v>
      </c>
      <c r="B699" t="s">
        <v>11</v>
      </c>
      <c r="C699" s="11">
        <v>29.925000000000001</v>
      </c>
      <c r="D699">
        <v>1</v>
      </c>
      <c r="E699" t="s">
        <v>9</v>
      </c>
      <c r="F699" t="s">
        <v>21</v>
      </c>
      <c r="G699" s="4">
        <v>22462.043750000001</v>
      </c>
      <c r="H699" t="str">
        <f t="shared" si="40"/>
        <v>over</v>
      </c>
      <c r="I699" t="str">
        <f t="shared" si="43"/>
        <v>smoking</v>
      </c>
      <c r="J699" s="11">
        <f t="shared" si="41"/>
        <v>29.925000000000001</v>
      </c>
      <c r="K699" s="11">
        <f t="shared" si="42"/>
        <v>29.925000000000001</v>
      </c>
      <c r="L699" s="11"/>
    </row>
    <row r="700" spans="1:12" x14ac:dyDescent="0.25">
      <c r="A700">
        <v>36</v>
      </c>
      <c r="B700" t="s">
        <v>7</v>
      </c>
      <c r="C700" s="11">
        <v>29.92</v>
      </c>
      <c r="D700">
        <v>1</v>
      </c>
      <c r="E700" t="s">
        <v>13</v>
      </c>
      <c r="F700" t="s">
        <v>14</v>
      </c>
      <c r="G700" s="4">
        <v>5478.0367999999999</v>
      </c>
      <c r="H700" t="str">
        <f t="shared" si="40"/>
        <v>over</v>
      </c>
      <c r="I700" t="str">
        <f t="shared" si="43"/>
        <v>no</v>
      </c>
      <c r="J700" s="11">
        <f t="shared" si="41"/>
        <v>29.92</v>
      </c>
      <c r="K700" s="11">
        <f t="shared" si="42"/>
        <v>29.92</v>
      </c>
      <c r="L700" s="11"/>
    </row>
    <row r="701" spans="1:12" x14ac:dyDescent="0.25">
      <c r="A701">
        <v>62</v>
      </c>
      <c r="B701" t="s">
        <v>7</v>
      </c>
      <c r="C701" s="11">
        <v>29.92</v>
      </c>
      <c r="D701">
        <v>0</v>
      </c>
      <c r="E701" t="s">
        <v>13</v>
      </c>
      <c r="F701" t="s">
        <v>14</v>
      </c>
      <c r="G701" s="4">
        <v>13457.960800000001</v>
      </c>
      <c r="H701" t="str">
        <f t="shared" si="40"/>
        <v>over</v>
      </c>
      <c r="I701" t="str">
        <f t="shared" si="43"/>
        <v>no</v>
      </c>
      <c r="J701" s="11">
        <f t="shared" si="41"/>
        <v>29.92</v>
      </c>
      <c r="K701" s="11">
        <f t="shared" si="42"/>
        <v>29.92</v>
      </c>
      <c r="L701" s="11"/>
    </row>
    <row r="702" spans="1:12" x14ac:dyDescent="0.25">
      <c r="A702">
        <v>36</v>
      </c>
      <c r="B702" t="s">
        <v>7</v>
      </c>
      <c r="C702" s="11">
        <v>29.92</v>
      </c>
      <c r="D702">
        <v>0</v>
      </c>
      <c r="E702" t="s">
        <v>13</v>
      </c>
      <c r="F702" t="s">
        <v>14</v>
      </c>
      <c r="G702" s="4">
        <v>4889.0367999999999</v>
      </c>
      <c r="H702" t="str">
        <f t="shared" si="40"/>
        <v>over</v>
      </c>
      <c r="I702" t="str">
        <f t="shared" si="43"/>
        <v>no</v>
      </c>
      <c r="J702" s="11">
        <f t="shared" si="41"/>
        <v>29.92</v>
      </c>
      <c r="K702" s="11">
        <f t="shared" si="42"/>
        <v>29.92</v>
      </c>
      <c r="L702" s="11"/>
    </row>
    <row r="703" spans="1:12" x14ac:dyDescent="0.25">
      <c r="A703">
        <v>40</v>
      </c>
      <c r="B703" t="s">
        <v>11</v>
      </c>
      <c r="C703" s="11">
        <v>29.9</v>
      </c>
      <c r="D703">
        <v>2</v>
      </c>
      <c r="E703" t="s">
        <v>13</v>
      </c>
      <c r="F703" t="s">
        <v>10</v>
      </c>
      <c r="G703" s="4">
        <v>6600.3609999999999</v>
      </c>
      <c r="H703" t="str">
        <f t="shared" si="40"/>
        <v>over</v>
      </c>
      <c r="I703" t="str">
        <f t="shared" si="43"/>
        <v>no</v>
      </c>
      <c r="J703" s="11">
        <f t="shared" si="41"/>
        <v>29.9</v>
      </c>
      <c r="K703" s="11">
        <f t="shared" si="42"/>
        <v>29.9</v>
      </c>
      <c r="L703" s="11"/>
    </row>
    <row r="704" spans="1:12" x14ac:dyDescent="0.25">
      <c r="A704">
        <v>55</v>
      </c>
      <c r="B704" t="s">
        <v>11</v>
      </c>
      <c r="C704" s="11">
        <v>29.9</v>
      </c>
      <c r="D704">
        <v>0</v>
      </c>
      <c r="E704" t="s">
        <v>13</v>
      </c>
      <c r="F704" t="s">
        <v>10</v>
      </c>
      <c r="G704" s="4">
        <v>10214.636</v>
      </c>
      <c r="H704" t="str">
        <f t="shared" si="40"/>
        <v>over</v>
      </c>
      <c r="I704" t="str">
        <f t="shared" si="43"/>
        <v>no</v>
      </c>
      <c r="J704" s="11">
        <f t="shared" si="41"/>
        <v>29.9</v>
      </c>
      <c r="K704" s="11">
        <f t="shared" si="42"/>
        <v>29.9</v>
      </c>
      <c r="L704" s="11"/>
    </row>
    <row r="705" spans="1:12" x14ac:dyDescent="0.25">
      <c r="A705">
        <v>43</v>
      </c>
      <c r="B705" t="s">
        <v>7</v>
      </c>
      <c r="C705" s="11">
        <v>29.9</v>
      </c>
      <c r="D705">
        <v>1</v>
      </c>
      <c r="E705" t="s">
        <v>13</v>
      </c>
      <c r="F705" t="s">
        <v>10</v>
      </c>
      <c r="G705" s="4">
        <v>7337.7479999999996</v>
      </c>
      <c r="H705" t="str">
        <f t="shared" si="40"/>
        <v>over</v>
      </c>
      <c r="I705" t="str">
        <f t="shared" si="43"/>
        <v>no</v>
      </c>
      <c r="J705" s="11">
        <f t="shared" si="41"/>
        <v>29.9</v>
      </c>
      <c r="K705" s="11">
        <f t="shared" si="42"/>
        <v>29.9</v>
      </c>
      <c r="L705" s="11"/>
    </row>
    <row r="706" spans="1:12" x14ac:dyDescent="0.25">
      <c r="A706">
        <v>47</v>
      </c>
      <c r="B706" t="s">
        <v>11</v>
      </c>
      <c r="C706" s="11">
        <v>29.83</v>
      </c>
      <c r="D706">
        <v>3</v>
      </c>
      <c r="E706" t="s">
        <v>13</v>
      </c>
      <c r="F706" t="s">
        <v>15</v>
      </c>
      <c r="G706" s="4">
        <v>9620.3307000000004</v>
      </c>
      <c r="H706" t="str">
        <f t="shared" ref="H706:H769" si="44">IF(C706&lt;18.5,"below",IF(AND(C706&gt;=18.5,C706&lt;25),"normal",IF(C706&gt;=25,"over")))</f>
        <v>over</v>
      </c>
      <c r="I706" t="str">
        <f t="shared" si="43"/>
        <v>no</v>
      </c>
      <c r="J706" s="11">
        <f t="shared" ref="J706:J769" si="45">VALUE(C706)</f>
        <v>29.83</v>
      </c>
      <c r="K706" s="11">
        <f t="shared" ref="K706:K769" si="46">IF(J706&gt;=100,J706/1000,J706)</f>
        <v>29.83</v>
      </c>
      <c r="L706" s="11"/>
    </row>
    <row r="707" spans="1:12" x14ac:dyDescent="0.25">
      <c r="A707">
        <v>49</v>
      </c>
      <c r="B707" t="s">
        <v>11</v>
      </c>
      <c r="C707" s="11">
        <v>29.83</v>
      </c>
      <c r="D707">
        <v>1</v>
      </c>
      <c r="E707" t="s">
        <v>13</v>
      </c>
      <c r="F707" t="s">
        <v>21</v>
      </c>
      <c r="G707" s="4">
        <v>9288.0267000000003</v>
      </c>
      <c r="H707" t="str">
        <f t="shared" si="44"/>
        <v>over</v>
      </c>
      <c r="I707" t="str">
        <f t="shared" ref="I707:I770" si="47">IF(E707="no","no","smoking")</f>
        <v>no</v>
      </c>
      <c r="J707" s="11">
        <f t="shared" si="45"/>
        <v>29.83</v>
      </c>
      <c r="K707" s="11">
        <f t="shared" si="46"/>
        <v>29.83</v>
      </c>
      <c r="L707" s="11"/>
    </row>
    <row r="708" spans="1:12" x14ac:dyDescent="0.25">
      <c r="A708">
        <v>55</v>
      </c>
      <c r="B708" t="s">
        <v>7</v>
      </c>
      <c r="C708" s="11">
        <v>29.83</v>
      </c>
      <c r="D708">
        <v>0</v>
      </c>
      <c r="E708" t="s">
        <v>13</v>
      </c>
      <c r="F708" t="s">
        <v>21</v>
      </c>
      <c r="G708" s="4">
        <v>11286.538699999999</v>
      </c>
      <c r="H708" t="str">
        <f t="shared" si="44"/>
        <v>over</v>
      </c>
      <c r="I708" t="str">
        <f t="shared" si="47"/>
        <v>no</v>
      </c>
      <c r="J708" s="11">
        <f t="shared" si="45"/>
        <v>29.83</v>
      </c>
      <c r="K708" s="11">
        <f t="shared" si="46"/>
        <v>29.83</v>
      </c>
      <c r="L708" s="11"/>
    </row>
    <row r="709" spans="1:12" x14ac:dyDescent="0.25">
      <c r="A709">
        <v>24</v>
      </c>
      <c r="B709" t="s">
        <v>11</v>
      </c>
      <c r="C709" s="11">
        <v>29.83</v>
      </c>
      <c r="D709">
        <v>0</v>
      </c>
      <c r="E709" t="s">
        <v>9</v>
      </c>
      <c r="F709" t="s">
        <v>21</v>
      </c>
      <c r="G709" s="4">
        <v>18648.421699999999</v>
      </c>
      <c r="H709" t="str">
        <f t="shared" si="44"/>
        <v>over</v>
      </c>
      <c r="I709" t="str">
        <f t="shared" si="47"/>
        <v>smoking</v>
      </c>
      <c r="J709" s="11">
        <f t="shared" si="45"/>
        <v>29.83</v>
      </c>
      <c r="K709" s="11">
        <f t="shared" si="46"/>
        <v>29.83</v>
      </c>
      <c r="L709" s="11"/>
    </row>
    <row r="710" spans="1:12" x14ac:dyDescent="0.25">
      <c r="A710">
        <v>40</v>
      </c>
      <c r="B710" t="s">
        <v>7</v>
      </c>
      <c r="C710" s="11">
        <v>29.81</v>
      </c>
      <c r="D710">
        <v>1</v>
      </c>
      <c r="E710" t="s">
        <v>13</v>
      </c>
      <c r="F710" t="s">
        <v>14</v>
      </c>
      <c r="G710" s="4">
        <v>6500.2358999999997</v>
      </c>
      <c r="H710" t="str">
        <f t="shared" si="44"/>
        <v>over</v>
      </c>
      <c r="I710" t="str">
        <f t="shared" si="47"/>
        <v>no</v>
      </c>
      <c r="J710" s="11">
        <f t="shared" si="45"/>
        <v>29.81</v>
      </c>
      <c r="K710" s="11">
        <f t="shared" si="46"/>
        <v>29.81</v>
      </c>
      <c r="L710" s="11"/>
    </row>
    <row r="711" spans="1:12" x14ac:dyDescent="0.25">
      <c r="A711">
        <v>44</v>
      </c>
      <c r="B711" t="s">
        <v>7</v>
      </c>
      <c r="C711" s="11">
        <v>29.81</v>
      </c>
      <c r="D711">
        <v>2</v>
      </c>
      <c r="E711" t="s">
        <v>13</v>
      </c>
      <c r="F711" t="s">
        <v>14</v>
      </c>
      <c r="G711" s="4">
        <v>8219.2039000000004</v>
      </c>
      <c r="H711" t="str">
        <f t="shared" si="44"/>
        <v>over</v>
      </c>
      <c r="I711" t="str">
        <f t="shared" si="47"/>
        <v>no</v>
      </c>
      <c r="J711" s="11">
        <f t="shared" si="45"/>
        <v>29.81</v>
      </c>
      <c r="K711" s="11">
        <f t="shared" si="46"/>
        <v>29.81</v>
      </c>
      <c r="L711" s="11"/>
    </row>
    <row r="712" spans="1:12" x14ac:dyDescent="0.25">
      <c r="A712">
        <v>57</v>
      </c>
      <c r="B712" t="s">
        <v>7</v>
      </c>
      <c r="C712" s="11">
        <v>29.81</v>
      </c>
      <c r="D712">
        <v>0</v>
      </c>
      <c r="E712" t="s">
        <v>9</v>
      </c>
      <c r="F712" t="s">
        <v>14</v>
      </c>
      <c r="G712" s="4">
        <v>27533.912899999999</v>
      </c>
      <c r="H712" t="str">
        <f t="shared" si="44"/>
        <v>over</v>
      </c>
      <c r="I712" t="str">
        <f t="shared" si="47"/>
        <v>smoking</v>
      </c>
      <c r="J712" s="11">
        <f t="shared" si="45"/>
        <v>29.81</v>
      </c>
      <c r="K712" s="11">
        <f t="shared" si="46"/>
        <v>29.81</v>
      </c>
      <c r="L712" s="11"/>
    </row>
    <row r="713" spans="1:12" x14ac:dyDescent="0.25">
      <c r="A713">
        <v>31</v>
      </c>
      <c r="B713" t="s">
        <v>11</v>
      </c>
      <c r="C713" s="11">
        <v>29.81</v>
      </c>
      <c r="D713">
        <v>0</v>
      </c>
      <c r="E713" t="s">
        <v>9</v>
      </c>
      <c r="F713" t="s">
        <v>14</v>
      </c>
      <c r="G713" s="4">
        <v>19350.368900000001</v>
      </c>
      <c r="H713" t="str">
        <f t="shared" si="44"/>
        <v>over</v>
      </c>
      <c r="I713" t="str">
        <f t="shared" si="47"/>
        <v>smoking</v>
      </c>
      <c r="J713" s="11">
        <f t="shared" si="45"/>
        <v>29.81</v>
      </c>
      <c r="K713" s="11">
        <f t="shared" si="46"/>
        <v>29.81</v>
      </c>
      <c r="L713" s="11"/>
    </row>
    <row r="714" spans="1:12" x14ac:dyDescent="0.25">
      <c r="A714">
        <v>19</v>
      </c>
      <c r="B714" t="s">
        <v>7</v>
      </c>
      <c r="C714" s="11">
        <v>29.8</v>
      </c>
      <c r="D714">
        <v>0</v>
      </c>
      <c r="E714" t="s">
        <v>13</v>
      </c>
      <c r="F714" t="s">
        <v>10</v>
      </c>
      <c r="G714" s="4">
        <v>1744.4649999999999</v>
      </c>
      <c r="H714" t="str">
        <f t="shared" si="44"/>
        <v>over</v>
      </c>
      <c r="I714" t="str">
        <f t="shared" si="47"/>
        <v>no</v>
      </c>
      <c r="J714" s="11">
        <f t="shared" si="45"/>
        <v>29.8</v>
      </c>
      <c r="K714" s="11">
        <f t="shared" si="46"/>
        <v>29.8</v>
      </c>
      <c r="L714" s="11"/>
    </row>
    <row r="715" spans="1:12" x14ac:dyDescent="0.25">
      <c r="A715">
        <v>47</v>
      </c>
      <c r="B715" t="s">
        <v>11</v>
      </c>
      <c r="C715" s="11">
        <v>29.8</v>
      </c>
      <c r="D715">
        <v>3</v>
      </c>
      <c r="E715" t="s">
        <v>9</v>
      </c>
      <c r="F715" t="s">
        <v>10</v>
      </c>
      <c r="G715" s="4">
        <v>25309.489000000001</v>
      </c>
      <c r="H715" t="str">
        <f t="shared" si="44"/>
        <v>over</v>
      </c>
      <c r="I715" t="str">
        <f t="shared" si="47"/>
        <v>smoking</v>
      </c>
      <c r="J715" s="11">
        <f t="shared" si="45"/>
        <v>29.8</v>
      </c>
      <c r="K715" s="11">
        <f t="shared" si="46"/>
        <v>29.8</v>
      </c>
      <c r="L715" s="11"/>
    </row>
    <row r="716" spans="1:12" x14ac:dyDescent="0.25">
      <c r="A716">
        <v>37</v>
      </c>
      <c r="B716" t="s">
        <v>11</v>
      </c>
      <c r="C716" s="11">
        <v>29.8</v>
      </c>
      <c r="D716">
        <v>0</v>
      </c>
      <c r="E716" t="s">
        <v>13</v>
      </c>
      <c r="F716" t="s">
        <v>10</v>
      </c>
      <c r="G716" s="4">
        <v>20420.604650000001</v>
      </c>
      <c r="H716" t="str">
        <f t="shared" si="44"/>
        <v>over</v>
      </c>
      <c r="I716" t="str">
        <f t="shared" si="47"/>
        <v>no</v>
      </c>
      <c r="J716" s="11">
        <f t="shared" si="45"/>
        <v>29.8</v>
      </c>
      <c r="K716" s="11">
        <f t="shared" si="46"/>
        <v>29.8</v>
      </c>
      <c r="L716" s="11"/>
    </row>
    <row r="717" spans="1:12" x14ac:dyDescent="0.25">
      <c r="A717">
        <v>34</v>
      </c>
      <c r="B717" t="s">
        <v>7</v>
      </c>
      <c r="C717" s="11">
        <v>29.734999999999999</v>
      </c>
      <c r="D717">
        <v>1</v>
      </c>
      <c r="E717" t="s">
        <v>13</v>
      </c>
      <c r="F717" t="s">
        <v>10</v>
      </c>
      <c r="G717" s="4">
        <v>5003.8530000000001</v>
      </c>
      <c r="H717" t="str">
        <f t="shared" si="44"/>
        <v>over</v>
      </c>
      <c r="I717" t="str">
        <f t="shared" si="47"/>
        <v>no</v>
      </c>
      <c r="J717" s="11">
        <f t="shared" si="45"/>
        <v>29.734999999999999</v>
      </c>
      <c r="K717" s="11">
        <f t="shared" si="46"/>
        <v>29.734999999999999</v>
      </c>
      <c r="L717" s="11"/>
    </row>
    <row r="718" spans="1:12" x14ac:dyDescent="0.25">
      <c r="A718">
        <v>20</v>
      </c>
      <c r="B718" t="s">
        <v>11</v>
      </c>
      <c r="C718" s="11">
        <v>29.734999999999999</v>
      </c>
      <c r="D718">
        <v>1</v>
      </c>
      <c r="E718" t="s">
        <v>13</v>
      </c>
      <c r="F718" t="s">
        <v>10</v>
      </c>
      <c r="G718" s="4">
        <v>1980.07</v>
      </c>
      <c r="H718" t="str">
        <f t="shared" si="44"/>
        <v>over</v>
      </c>
      <c r="I718" t="str">
        <f t="shared" si="47"/>
        <v>no</v>
      </c>
      <c r="J718" s="11">
        <f t="shared" si="45"/>
        <v>29.734999999999999</v>
      </c>
      <c r="K718" s="11">
        <f t="shared" si="46"/>
        <v>29.734999999999999</v>
      </c>
      <c r="L718" s="11"/>
    </row>
    <row r="719" spans="1:12" x14ac:dyDescent="0.25">
      <c r="A719">
        <v>53</v>
      </c>
      <c r="B719" t="s">
        <v>7</v>
      </c>
      <c r="C719" s="11">
        <v>29.734999999999999</v>
      </c>
      <c r="D719">
        <v>3</v>
      </c>
      <c r="E719" t="s">
        <v>9</v>
      </c>
      <c r="F719" t="s">
        <v>21</v>
      </c>
      <c r="G719" s="4">
        <v>24873.384900000001</v>
      </c>
      <c r="H719" t="str">
        <f t="shared" si="44"/>
        <v>over</v>
      </c>
      <c r="I719" t="str">
        <f t="shared" si="47"/>
        <v>smoking</v>
      </c>
      <c r="J719" s="11">
        <f t="shared" si="45"/>
        <v>29.734999999999999</v>
      </c>
      <c r="K719" s="11">
        <f t="shared" si="46"/>
        <v>29.734999999999999</v>
      </c>
      <c r="L719" s="11"/>
    </row>
    <row r="720" spans="1:12" x14ac:dyDescent="0.25">
      <c r="A720">
        <v>20</v>
      </c>
      <c r="B720" t="s">
        <v>11</v>
      </c>
      <c r="C720" s="11">
        <v>29.734999999999999</v>
      </c>
      <c r="D720">
        <v>0</v>
      </c>
      <c r="E720" t="s">
        <v>13</v>
      </c>
      <c r="F720" t="s">
        <v>15</v>
      </c>
      <c r="G720" s="4">
        <v>1769.5316499999999</v>
      </c>
      <c r="H720" t="str">
        <f t="shared" si="44"/>
        <v>over</v>
      </c>
      <c r="I720" t="str">
        <f t="shared" si="47"/>
        <v>no</v>
      </c>
      <c r="J720" s="11">
        <f t="shared" si="45"/>
        <v>29.734999999999999</v>
      </c>
      <c r="K720" s="11">
        <f t="shared" si="46"/>
        <v>29.734999999999999</v>
      </c>
      <c r="L720" s="11"/>
    </row>
    <row r="721" spans="1:12" x14ac:dyDescent="0.25">
      <c r="A721">
        <v>44</v>
      </c>
      <c r="B721" t="s">
        <v>11</v>
      </c>
      <c r="C721" s="11">
        <v>29.734999999999999</v>
      </c>
      <c r="D721">
        <v>2</v>
      </c>
      <c r="E721" t="s">
        <v>13</v>
      </c>
      <c r="F721" t="s">
        <v>21</v>
      </c>
      <c r="G721" s="4">
        <v>32108.662820000001</v>
      </c>
      <c r="H721" t="str">
        <f t="shared" si="44"/>
        <v>over</v>
      </c>
      <c r="I721" t="str">
        <f t="shared" si="47"/>
        <v>no</v>
      </c>
      <c r="J721" s="11">
        <f t="shared" si="45"/>
        <v>29.734999999999999</v>
      </c>
      <c r="K721" s="11">
        <f t="shared" si="46"/>
        <v>29.734999999999999</v>
      </c>
      <c r="L721" s="11"/>
    </row>
    <row r="722" spans="1:12" x14ac:dyDescent="0.25">
      <c r="A722">
        <v>32</v>
      </c>
      <c r="B722" t="s">
        <v>7</v>
      </c>
      <c r="C722" s="11">
        <v>29.734999999999999</v>
      </c>
      <c r="D722">
        <v>0</v>
      </c>
      <c r="E722" t="s">
        <v>13</v>
      </c>
      <c r="F722" t="s">
        <v>15</v>
      </c>
      <c r="G722" s="4">
        <v>4357.0436499999996</v>
      </c>
      <c r="H722" t="str">
        <f t="shared" si="44"/>
        <v>over</v>
      </c>
      <c r="I722" t="str">
        <f t="shared" si="47"/>
        <v>no</v>
      </c>
      <c r="J722" s="11">
        <f t="shared" si="45"/>
        <v>29.734999999999999</v>
      </c>
      <c r="K722" s="11">
        <f t="shared" si="46"/>
        <v>29.734999999999999</v>
      </c>
      <c r="L722" s="11"/>
    </row>
    <row r="723" spans="1:12" x14ac:dyDescent="0.25">
      <c r="A723">
        <v>59</v>
      </c>
      <c r="B723" t="s">
        <v>11</v>
      </c>
      <c r="C723" s="11">
        <v>29.7</v>
      </c>
      <c r="D723">
        <v>2</v>
      </c>
      <c r="E723" t="s">
        <v>13</v>
      </c>
      <c r="F723" t="s">
        <v>14</v>
      </c>
      <c r="G723" s="4">
        <v>12925.886</v>
      </c>
      <c r="H723" t="str">
        <f t="shared" si="44"/>
        <v>over</v>
      </c>
      <c r="I723" t="str">
        <f t="shared" si="47"/>
        <v>no</v>
      </c>
      <c r="J723" s="11">
        <f t="shared" si="45"/>
        <v>29.7</v>
      </c>
      <c r="K723" s="11">
        <f t="shared" si="46"/>
        <v>29.7</v>
      </c>
      <c r="L723" s="11"/>
    </row>
    <row r="724" spans="1:12" x14ac:dyDescent="0.25">
      <c r="A724">
        <v>36</v>
      </c>
      <c r="B724" t="s">
        <v>11</v>
      </c>
      <c r="C724" s="11">
        <v>29.7</v>
      </c>
      <c r="D724">
        <v>0</v>
      </c>
      <c r="E724" t="s">
        <v>13</v>
      </c>
      <c r="F724" t="s">
        <v>14</v>
      </c>
      <c r="G724" s="4">
        <v>4399.7309999999998</v>
      </c>
      <c r="H724" t="str">
        <f t="shared" si="44"/>
        <v>over</v>
      </c>
      <c r="I724" t="str">
        <f t="shared" si="47"/>
        <v>no</v>
      </c>
      <c r="J724" s="11">
        <f t="shared" si="45"/>
        <v>29.7</v>
      </c>
      <c r="K724" s="11">
        <f t="shared" si="46"/>
        <v>29.7</v>
      </c>
      <c r="L724" s="11"/>
    </row>
    <row r="725" spans="1:12" x14ac:dyDescent="0.25">
      <c r="A725">
        <v>25</v>
      </c>
      <c r="B725" t="s">
        <v>11</v>
      </c>
      <c r="C725" s="11">
        <v>29.7</v>
      </c>
      <c r="D725">
        <v>3</v>
      </c>
      <c r="E725" t="s">
        <v>9</v>
      </c>
      <c r="F725" t="s">
        <v>10</v>
      </c>
      <c r="G725" s="4">
        <v>19933.457999999999</v>
      </c>
      <c r="H725" t="str">
        <f t="shared" si="44"/>
        <v>over</v>
      </c>
      <c r="I725" t="str">
        <f t="shared" si="47"/>
        <v>smoking</v>
      </c>
      <c r="J725" s="11">
        <f t="shared" si="45"/>
        <v>29.7</v>
      </c>
      <c r="K725" s="11">
        <f t="shared" si="46"/>
        <v>29.7</v>
      </c>
      <c r="L725" s="11"/>
    </row>
    <row r="726" spans="1:12" x14ac:dyDescent="0.25">
      <c r="A726">
        <v>26</v>
      </c>
      <c r="B726" t="s">
        <v>7</v>
      </c>
      <c r="C726" s="11">
        <v>29.64</v>
      </c>
      <c r="D726">
        <v>4</v>
      </c>
      <c r="E726" t="s">
        <v>13</v>
      </c>
      <c r="F726" t="s">
        <v>21</v>
      </c>
      <c r="G726" s="4">
        <v>24671.663339999999</v>
      </c>
      <c r="H726" t="str">
        <f t="shared" si="44"/>
        <v>over</v>
      </c>
      <c r="I726" t="str">
        <f t="shared" si="47"/>
        <v>no</v>
      </c>
      <c r="J726" s="11">
        <f t="shared" si="45"/>
        <v>29.64</v>
      </c>
      <c r="K726" s="11">
        <f t="shared" si="46"/>
        <v>29.64</v>
      </c>
      <c r="L726" s="11"/>
    </row>
    <row r="727" spans="1:12" x14ac:dyDescent="0.25">
      <c r="A727">
        <v>60</v>
      </c>
      <c r="B727" t="s">
        <v>11</v>
      </c>
      <c r="C727" s="11">
        <v>29.64</v>
      </c>
      <c r="D727">
        <v>0</v>
      </c>
      <c r="E727" t="s">
        <v>13</v>
      </c>
      <c r="F727" t="s">
        <v>21</v>
      </c>
      <c r="G727" s="4">
        <v>12730.999599999999</v>
      </c>
      <c r="H727" t="str">
        <f t="shared" si="44"/>
        <v>over</v>
      </c>
      <c r="I727" t="str">
        <f t="shared" si="47"/>
        <v>no</v>
      </c>
      <c r="J727" s="11">
        <f t="shared" si="45"/>
        <v>29.64</v>
      </c>
      <c r="K727" s="11">
        <f t="shared" si="46"/>
        <v>29.64</v>
      </c>
      <c r="L727" s="11"/>
    </row>
    <row r="728" spans="1:12" x14ac:dyDescent="0.25">
      <c r="A728">
        <v>41</v>
      </c>
      <c r="B728" t="s">
        <v>11</v>
      </c>
      <c r="C728" s="11">
        <v>29.64</v>
      </c>
      <c r="D728">
        <v>5</v>
      </c>
      <c r="E728" t="s">
        <v>13</v>
      </c>
      <c r="F728" t="s">
        <v>21</v>
      </c>
      <c r="G728" s="4">
        <v>9222.4025999999994</v>
      </c>
      <c r="H728" t="str">
        <f t="shared" si="44"/>
        <v>over</v>
      </c>
      <c r="I728" t="str">
        <f t="shared" si="47"/>
        <v>no</v>
      </c>
      <c r="J728" s="11">
        <f t="shared" si="45"/>
        <v>29.64</v>
      </c>
      <c r="K728" s="11">
        <f t="shared" si="46"/>
        <v>29.64</v>
      </c>
      <c r="L728" s="11"/>
    </row>
    <row r="729" spans="1:12" x14ac:dyDescent="0.25">
      <c r="A729">
        <v>40</v>
      </c>
      <c r="B729" t="s">
        <v>7</v>
      </c>
      <c r="C729" s="11">
        <v>29.6</v>
      </c>
      <c r="D729">
        <v>0</v>
      </c>
      <c r="E729" t="s">
        <v>13</v>
      </c>
      <c r="F729" t="s">
        <v>10</v>
      </c>
      <c r="G729" s="4">
        <v>5910.9440000000004</v>
      </c>
      <c r="H729" t="str">
        <f t="shared" si="44"/>
        <v>over</v>
      </c>
      <c r="I729" t="str">
        <f t="shared" si="47"/>
        <v>no</v>
      </c>
      <c r="J729" s="11">
        <f t="shared" si="45"/>
        <v>29.6</v>
      </c>
      <c r="K729" s="11">
        <f t="shared" si="46"/>
        <v>29.6</v>
      </c>
      <c r="L729" s="11"/>
    </row>
    <row r="730" spans="1:12" x14ac:dyDescent="0.25">
      <c r="A730">
        <v>39</v>
      </c>
      <c r="B730" t="s">
        <v>11</v>
      </c>
      <c r="C730" s="11">
        <v>29.6</v>
      </c>
      <c r="D730">
        <v>4</v>
      </c>
      <c r="E730" t="s">
        <v>13</v>
      </c>
      <c r="F730" t="s">
        <v>10</v>
      </c>
      <c r="G730" s="4">
        <v>7512.2669999999998</v>
      </c>
      <c r="H730" t="str">
        <f t="shared" si="44"/>
        <v>over</v>
      </c>
      <c r="I730" t="str">
        <f t="shared" si="47"/>
        <v>no</v>
      </c>
      <c r="J730" s="11">
        <f t="shared" si="45"/>
        <v>29.6</v>
      </c>
      <c r="K730" s="11">
        <f t="shared" si="46"/>
        <v>29.6</v>
      </c>
      <c r="L730" s="11"/>
    </row>
    <row r="731" spans="1:12" x14ac:dyDescent="0.25">
      <c r="A731">
        <v>20</v>
      </c>
      <c r="B731" t="s">
        <v>7</v>
      </c>
      <c r="C731" s="11">
        <v>29.6</v>
      </c>
      <c r="D731">
        <v>0</v>
      </c>
      <c r="E731" t="s">
        <v>13</v>
      </c>
      <c r="F731" t="s">
        <v>10</v>
      </c>
      <c r="G731" s="4">
        <v>1875.3440000000001</v>
      </c>
      <c r="H731" t="str">
        <f t="shared" si="44"/>
        <v>over</v>
      </c>
      <c r="I731" t="str">
        <f t="shared" si="47"/>
        <v>no</v>
      </c>
      <c r="J731" s="11">
        <f t="shared" si="45"/>
        <v>29.6</v>
      </c>
      <c r="K731" s="11">
        <f t="shared" si="46"/>
        <v>29.6</v>
      </c>
      <c r="L731" s="11"/>
    </row>
    <row r="732" spans="1:12" x14ac:dyDescent="0.25">
      <c r="A732">
        <v>48</v>
      </c>
      <c r="B732" t="s">
        <v>11</v>
      </c>
      <c r="C732" s="11">
        <v>29.6</v>
      </c>
      <c r="D732">
        <v>0</v>
      </c>
      <c r="E732" t="s">
        <v>13</v>
      </c>
      <c r="F732" t="s">
        <v>10</v>
      </c>
      <c r="G732" s="4">
        <v>21232.182260000001</v>
      </c>
      <c r="H732" t="str">
        <f t="shared" si="44"/>
        <v>over</v>
      </c>
      <c r="I732" t="str">
        <f t="shared" si="47"/>
        <v>no</v>
      </c>
      <c r="J732" s="11">
        <f t="shared" si="45"/>
        <v>29.6</v>
      </c>
      <c r="K732" s="11">
        <f t="shared" si="46"/>
        <v>29.6</v>
      </c>
      <c r="L732" s="11"/>
    </row>
    <row r="733" spans="1:12" x14ac:dyDescent="0.25">
      <c r="A733">
        <v>32</v>
      </c>
      <c r="B733" t="s">
        <v>7</v>
      </c>
      <c r="C733" s="11">
        <v>29.59</v>
      </c>
      <c r="D733">
        <v>1</v>
      </c>
      <c r="E733" t="s">
        <v>13</v>
      </c>
      <c r="F733" t="s">
        <v>14</v>
      </c>
      <c r="G733" s="4">
        <v>4562.8420999999998</v>
      </c>
      <c r="H733" t="str">
        <f t="shared" si="44"/>
        <v>over</v>
      </c>
      <c r="I733" t="str">
        <f t="shared" si="47"/>
        <v>no</v>
      </c>
      <c r="J733" s="11">
        <f t="shared" si="45"/>
        <v>29.59</v>
      </c>
      <c r="K733" s="11">
        <f t="shared" si="46"/>
        <v>29.59</v>
      </c>
      <c r="L733" s="11"/>
    </row>
    <row r="734" spans="1:12" x14ac:dyDescent="0.25">
      <c r="A734">
        <v>44</v>
      </c>
      <c r="B734" t="s">
        <v>11</v>
      </c>
      <c r="C734" s="11">
        <v>29.545000000000002</v>
      </c>
      <c r="D734">
        <v>0</v>
      </c>
      <c r="E734" t="s">
        <v>13</v>
      </c>
      <c r="F734" t="s">
        <v>15</v>
      </c>
      <c r="G734" s="4">
        <v>6948.7007999999996</v>
      </c>
      <c r="H734" t="str">
        <f t="shared" si="44"/>
        <v>over</v>
      </c>
      <c r="I734" t="str">
        <f t="shared" si="47"/>
        <v>no</v>
      </c>
      <c r="J734" s="11">
        <f t="shared" si="45"/>
        <v>29.545000000000002</v>
      </c>
      <c r="K734" s="11">
        <f t="shared" si="46"/>
        <v>29.545000000000002</v>
      </c>
      <c r="L734" s="11"/>
    </row>
    <row r="735" spans="1:12" x14ac:dyDescent="0.25">
      <c r="A735">
        <v>47</v>
      </c>
      <c r="B735" t="s">
        <v>7</v>
      </c>
      <c r="C735" s="11">
        <v>29.545000000000002</v>
      </c>
      <c r="D735">
        <v>1</v>
      </c>
      <c r="E735" t="s">
        <v>13</v>
      </c>
      <c r="F735" t="s">
        <v>15</v>
      </c>
      <c r="G735" s="4">
        <v>8930.9345499999999</v>
      </c>
      <c r="H735" t="str">
        <f t="shared" si="44"/>
        <v>over</v>
      </c>
      <c r="I735" t="str">
        <f t="shared" si="47"/>
        <v>no</v>
      </c>
      <c r="J735" s="11">
        <f t="shared" si="45"/>
        <v>29.545000000000002</v>
      </c>
      <c r="K735" s="11">
        <f t="shared" si="46"/>
        <v>29.545000000000002</v>
      </c>
      <c r="L735" s="11"/>
    </row>
    <row r="736" spans="1:12" x14ac:dyDescent="0.25">
      <c r="A736">
        <v>37</v>
      </c>
      <c r="B736" t="s">
        <v>7</v>
      </c>
      <c r="C736" s="11">
        <v>29.5</v>
      </c>
      <c r="D736">
        <v>2</v>
      </c>
      <c r="E736" t="s">
        <v>13</v>
      </c>
      <c r="F736" t="s">
        <v>10</v>
      </c>
      <c r="G736" s="4">
        <v>6311.9520000000002</v>
      </c>
      <c r="H736" t="str">
        <f t="shared" si="44"/>
        <v>over</v>
      </c>
      <c r="I736" t="str">
        <f t="shared" si="47"/>
        <v>no</v>
      </c>
      <c r="J736" s="11">
        <f t="shared" si="45"/>
        <v>29.5</v>
      </c>
      <c r="K736" s="11">
        <f t="shared" si="46"/>
        <v>29.5</v>
      </c>
      <c r="L736" s="11"/>
    </row>
    <row r="737" spans="1:13" x14ac:dyDescent="0.25">
      <c r="A737">
        <v>42</v>
      </c>
      <c r="B737" t="s">
        <v>7</v>
      </c>
      <c r="C737" s="11">
        <v>29.48</v>
      </c>
      <c r="D737">
        <v>2</v>
      </c>
      <c r="E737" t="s">
        <v>13</v>
      </c>
      <c r="F737" t="s">
        <v>14</v>
      </c>
      <c r="G737" s="4">
        <v>7640.3091999999997</v>
      </c>
      <c r="H737" t="str">
        <f t="shared" si="44"/>
        <v>over</v>
      </c>
      <c r="I737" t="str">
        <f t="shared" si="47"/>
        <v>no</v>
      </c>
      <c r="J737" s="11">
        <f t="shared" si="45"/>
        <v>29.48</v>
      </c>
      <c r="K737" s="11">
        <f t="shared" si="46"/>
        <v>29.48</v>
      </c>
      <c r="L737" s="11"/>
    </row>
    <row r="738" spans="1:13" x14ac:dyDescent="0.25">
      <c r="A738">
        <v>26</v>
      </c>
      <c r="B738" t="s">
        <v>7</v>
      </c>
      <c r="C738" s="11">
        <v>29.48</v>
      </c>
      <c r="D738">
        <v>1</v>
      </c>
      <c r="E738" t="s">
        <v>13</v>
      </c>
      <c r="F738" t="s">
        <v>14</v>
      </c>
      <c r="G738" s="4">
        <v>3392.3652000000002</v>
      </c>
      <c r="H738" t="str">
        <f t="shared" si="44"/>
        <v>over</v>
      </c>
      <c r="I738" t="str">
        <f t="shared" si="47"/>
        <v>no</v>
      </c>
      <c r="J738" s="11">
        <f t="shared" si="45"/>
        <v>29.48</v>
      </c>
      <c r="K738" s="11">
        <f t="shared" si="46"/>
        <v>29.48</v>
      </c>
      <c r="L738" s="11"/>
    </row>
    <row r="739" spans="1:13" x14ac:dyDescent="0.25">
      <c r="A739">
        <v>53</v>
      </c>
      <c r="B739" t="s">
        <v>11</v>
      </c>
      <c r="C739" s="11">
        <v>29.48</v>
      </c>
      <c r="D739">
        <v>0</v>
      </c>
      <c r="E739" t="s">
        <v>13</v>
      </c>
      <c r="F739" t="s">
        <v>14</v>
      </c>
      <c r="G739" s="4">
        <v>9487.6442000000006</v>
      </c>
      <c r="H739" t="str">
        <f t="shared" si="44"/>
        <v>over</v>
      </c>
      <c r="I739" t="str">
        <f t="shared" si="47"/>
        <v>no</v>
      </c>
      <c r="J739" s="11">
        <f t="shared" si="45"/>
        <v>29.48</v>
      </c>
      <c r="K739" s="11">
        <f t="shared" si="46"/>
        <v>29.48</v>
      </c>
      <c r="L739" s="11"/>
    </row>
    <row r="740" spans="1:13" x14ac:dyDescent="0.25">
      <c r="A740">
        <v>26</v>
      </c>
      <c r="B740" t="s">
        <v>11</v>
      </c>
      <c r="C740" s="11">
        <v>29.45</v>
      </c>
      <c r="D740">
        <v>0</v>
      </c>
      <c r="E740" t="s">
        <v>13</v>
      </c>
      <c r="F740" t="s">
        <v>21</v>
      </c>
      <c r="G740" s="4">
        <v>2897.3235</v>
      </c>
      <c r="H740" t="str">
        <f t="shared" si="44"/>
        <v>over</v>
      </c>
      <c r="I740" t="str">
        <f t="shared" si="47"/>
        <v>no</v>
      </c>
      <c r="J740" s="11">
        <f t="shared" si="45"/>
        <v>29.45</v>
      </c>
      <c r="K740" s="11">
        <f t="shared" si="46"/>
        <v>29.45</v>
      </c>
      <c r="L740" s="11"/>
    </row>
    <row r="741" spans="1:13" x14ac:dyDescent="0.25">
      <c r="A741">
        <v>33</v>
      </c>
      <c r="B741" t="s">
        <v>11</v>
      </c>
      <c r="C741" s="11">
        <v>29.4</v>
      </c>
      <c r="D741">
        <v>4</v>
      </c>
      <c r="E741" t="s">
        <v>13</v>
      </c>
      <c r="F741" t="s">
        <v>10</v>
      </c>
      <c r="G741" s="4">
        <v>6059.1729999999998</v>
      </c>
      <c r="H741" t="str">
        <f t="shared" si="44"/>
        <v>over</v>
      </c>
      <c r="I741" t="str">
        <f t="shared" si="47"/>
        <v>no</v>
      </c>
      <c r="J741" s="11">
        <f t="shared" si="45"/>
        <v>29.4</v>
      </c>
      <c r="K741" s="11">
        <f t="shared" si="46"/>
        <v>29.4</v>
      </c>
      <c r="L741" s="11"/>
    </row>
    <row r="742" spans="1:13" x14ac:dyDescent="0.25">
      <c r="A742">
        <v>47</v>
      </c>
      <c r="B742" t="s">
        <v>7</v>
      </c>
      <c r="C742" s="11">
        <v>29.37</v>
      </c>
      <c r="D742">
        <v>1</v>
      </c>
      <c r="E742" t="s">
        <v>13</v>
      </c>
      <c r="F742" t="s">
        <v>14</v>
      </c>
      <c r="G742" s="4">
        <v>8547.6913000000004</v>
      </c>
      <c r="H742" t="str">
        <f t="shared" si="44"/>
        <v>over</v>
      </c>
      <c r="I742" t="str">
        <f t="shared" si="47"/>
        <v>no</v>
      </c>
      <c r="J742" s="11">
        <f t="shared" si="45"/>
        <v>29.37</v>
      </c>
      <c r="K742" s="11">
        <f t="shared" si="46"/>
        <v>29.37</v>
      </c>
      <c r="L742" s="11"/>
    </row>
    <row r="743" spans="1:13" x14ac:dyDescent="0.25">
      <c r="A743">
        <v>19</v>
      </c>
      <c r="B743" t="s">
        <v>7</v>
      </c>
      <c r="C743" s="11">
        <v>29.355</v>
      </c>
      <c r="D743">
        <v>0</v>
      </c>
      <c r="E743" t="s">
        <v>13</v>
      </c>
      <c r="F743" t="s">
        <v>10</v>
      </c>
      <c r="G743" s="4">
        <v>1743.2139999999999</v>
      </c>
      <c r="H743" t="str">
        <f t="shared" si="44"/>
        <v>over</v>
      </c>
      <c r="I743" t="str">
        <f t="shared" si="47"/>
        <v>no</v>
      </c>
      <c r="J743" s="11">
        <f t="shared" si="45"/>
        <v>29.355</v>
      </c>
      <c r="K743" s="11">
        <f t="shared" si="46"/>
        <v>29.355</v>
      </c>
      <c r="L743" s="11"/>
    </row>
    <row r="744" spans="1:13" x14ac:dyDescent="0.25">
      <c r="A744">
        <v>27</v>
      </c>
      <c r="B744" t="s">
        <v>7</v>
      </c>
      <c r="C744" s="11">
        <v>29.355</v>
      </c>
      <c r="D744">
        <v>0</v>
      </c>
      <c r="E744" t="s">
        <v>9</v>
      </c>
      <c r="F744" t="s">
        <v>14</v>
      </c>
      <c r="G744" s="4">
        <v>37133.898200000003</v>
      </c>
      <c r="H744" t="str">
        <f t="shared" si="44"/>
        <v>over</v>
      </c>
      <c r="I744" t="str">
        <f t="shared" si="47"/>
        <v>smoking</v>
      </c>
      <c r="J744" s="11">
        <f t="shared" si="45"/>
        <v>29.355</v>
      </c>
      <c r="K744" s="11">
        <f t="shared" si="46"/>
        <v>29.355</v>
      </c>
      <c r="L744" s="11"/>
    </row>
    <row r="745" spans="1:13" x14ac:dyDescent="0.25">
      <c r="A745">
        <v>54</v>
      </c>
      <c r="B745" t="s">
        <v>11</v>
      </c>
      <c r="C745" s="11">
        <v>29.355</v>
      </c>
      <c r="D745">
        <v>3</v>
      </c>
      <c r="E745" t="s">
        <v>9</v>
      </c>
      <c r="F745" t="s">
        <v>21</v>
      </c>
      <c r="G745" s="4">
        <v>48549.178350000002</v>
      </c>
      <c r="H745" t="str">
        <f t="shared" si="44"/>
        <v>over</v>
      </c>
      <c r="I745" t="str">
        <f t="shared" si="47"/>
        <v>smoking</v>
      </c>
      <c r="J745" s="11">
        <f t="shared" si="45"/>
        <v>29.355</v>
      </c>
      <c r="K745" s="11">
        <f t="shared" si="46"/>
        <v>29.355</v>
      </c>
      <c r="L745" s="11"/>
      <c r="M745">
        <f>K745*1000</f>
        <v>29355</v>
      </c>
    </row>
    <row r="746" spans="1:13" x14ac:dyDescent="0.25">
      <c r="A746">
        <v>26</v>
      </c>
      <c r="B746" t="s">
        <v>7</v>
      </c>
      <c r="C746" s="11">
        <v>29.355</v>
      </c>
      <c r="D746">
        <v>2</v>
      </c>
      <c r="E746" t="s">
        <v>13</v>
      </c>
      <c r="F746" t="s">
        <v>21</v>
      </c>
      <c r="G746" s="4">
        <v>4564.1914500000003</v>
      </c>
      <c r="H746" t="str">
        <f t="shared" si="44"/>
        <v>over</v>
      </c>
      <c r="I746" t="str">
        <f t="shared" si="47"/>
        <v>no</v>
      </c>
      <c r="J746" s="11">
        <f t="shared" si="45"/>
        <v>29.355</v>
      </c>
      <c r="K746" s="11">
        <f t="shared" si="46"/>
        <v>29.355</v>
      </c>
      <c r="L746" s="11"/>
    </row>
    <row r="747" spans="1:13" x14ac:dyDescent="0.25">
      <c r="A747">
        <v>40</v>
      </c>
      <c r="B747" t="s">
        <v>11</v>
      </c>
      <c r="C747" s="11">
        <v>29.355</v>
      </c>
      <c r="D747">
        <v>1</v>
      </c>
      <c r="E747" t="s">
        <v>13</v>
      </c>
      <c r="F747" t="s">
        <v>15</v>
      </c>
      <c r="G747" s="4">
        <v>6393.6034499999996</v>
      </c>
      <c r="H747" t="str">
        <f t="shared" si="44"/>
        <v>over</v>
      </c>
      <c r="I747" t="str">
        <f t="shared" si="47"/>
        <v>no</v>
      </c>
      <c r="J747" s="11">
        <f t="shared" si="45"/>
        <v>29.355</v>
      </c>
      <c r="K747" s="11">
        <f t="shared" si="46"/>
        <v>29.355</v>
      </c>
      <c r="L747" s="11"/>
    </row>
    <row r="748" spans="1:13" x14ac:dyDescent="0.25">
      <c r="A748">
        <v>24</v>
      </c>
      <c r="B748" t="s">
        <v>11</v>
      </c>
      <c r="C748" s="11">
        <v>29.3</v>
      </c>
      <c r="D748">
        <v>0</v>
      </c>
      <c r="E748" t="s">
        <v>13</v>
      </c>
      <c r="F748" t="s">
        <v>10</v>
      </c>
      <c r="G748" s="4">
        <v>1977.8150000000001</v>
      </c>
      <c r="H748" t="str">
        <f t="shared" si="44"/>
        <v>over</v>
      </c>
      <c r="I748" t="str">
        <f t="shared" si="47"/>
        <v>no</v>
      </c>
      <c r="J748" s="11">
        <f t="shared" si="45"/>
        <v>29.3</v>
      </c>
      <c r="K748" s="11">
        <f t="shared" si="46"/>
        <v>29.3</v>
      </c>
      <c r="L748" s="11"/>
    </row>
    <row r="749" spans="1:13" x14ac:dyDescent="0.25">
      <c r="A749">
        <v>40</v>
      </c>
      <c r="B749" t="s">
        <v>7</v>
      </c>
      <c r="C749" s="11">
        <v>29.3</v>
      </c>
      <c r="D749">
        <v>4</v>
      </c>
      <c r="E749" t="s">
        <v>13</v>
      </c>
      <c r="F749" t="s">
        <v>10</v>
      </c>
      <c r="G749" s="4">
        <v>15828.82173</v>
      </c>
      <c r="H749" t="str">
        <f t="shared" si="44"/>
        <v>over</v>
      </c>
      <c r="I749" t="str">
        <f t="shared" si="47"/>
        <v>no</v>
      </c>
      <c r="J749" s="11">
        <f t="shared" si="45"/>
        <v>29.3</v>
      </c>
      <c r="K749" s="11">
        <f t="shared" si="46"/>
        <v>29.3</v>
      </c>
      <c r="L749" s="11"/>
    </row>
    <row r="750" spans="1:13" x14ac:dyDescent="0.25">
      <c r="A750">
        <v>34</v>
      </c>
      <c r="B750" t="s">
        <v>7</v>
      </c>
      <c r="C750" s="11">
        <v>29.26</v>
      </c>
      <c r="D750">
        <v>3</v>
      </c>
      <c r="E750" t="s">
        <v>13</v>
      </c>
      <c r="F750" t="s">
        <v>14</v>
      </c>
      <c r="G750" s="4">
        <v>6184.2993999999999</v>
      </c>
      <c r="H750" t="str">
        <f t="shared" si="44"/>
        <v>over</v>
      </c>
      <c r="I750" t="str">
        <f t="shared" si="47"/>
        <v>no</v>
      </c>
      <c r="J750" s="11">
        <f t="shared" si="45"/>
        <v>29.26</v>
      </c>
      <c r="K750" s="11">
        <f t="shared" si="46"/>
        <v>29.26</v>
      </c>
      <c r="L750" s="11"/>
    </row>
    <row r="751" spans="1:13" x14ac:dyDescent="0.25">
      <c r="A751">
        <v>31</v>
      </c>
      <c r="B751" t="s">
        <v>7</v>
      </c>
      <c r="C751" s="11">
        <v>29.26</v>
      </c>
      <c r="D751">
        <v>1</v>
      </c>
      <c r="E751" t="s">
        <v>13</v>
      </c>
      <c r="F751" t="s">
        <v>14</v>
      </c>
      <c r="G751" s="4">
        <v>4350.5144</v>
      </c>
      <c r="H751" t="str">
        <f t="shared" si="44"/>
        <v>over</v>
      </c>
      <c r="I751" t="str">
        <f t="shared" si="47"/>
        <v>no</v>
      </c>
      <c r="J751" s="11">
        <f t="shared" si="45"/>
        <v>29.26</v>
      </c>
      <c r="K751" s="11">
        <f t="shared" si="46"/>
        <v>29.26</v>
      </c>
      <c r="L751" s="11"/>
    </row>
    <row r="752" spans="1:13" x14ac:dyDescent="0.25">
      <c r="A752">
        <v>28</v>
      </c>
      <c r="B752" t="s">
        <v>11</v>
      </c>
      <c r="C752" s="11">
        <v>29.26</v>
      </c>
      <c r="D752">
        <v>2</v>
      </c>
      <c r="E752" t="s">
        <v>13</v>
      </c>
      <c r="F752" t="s">
        <v>21</v>
      </c>
      <c r="G752" s="4">
        <v>4438.2633999999998</v>
      </c>
      <c r="H752" t="str">
        <f t="shared" si="44"/>
        <v>over</v>
      </c>
      <c r="I752" t="str">
        <f t="shared" si="47"/>
        <v>no</v>
      </c>
      <c r="J752" s="11">
        <f t="shared" si="45"/>
        <v>29.26</v>
      </c>
      <c r="K752" s="11">
        <f t="shared" si="46"/>
        <v>29.26</v>
      </c>
      <c r="L752" s="11"/>
    </row>
    <row r="753" spans="1:13" x14ac:dyDescent="0.25">
      <c r="A753">
        <v>38</v>
      </c>
      <c r="B753" t="s">
        <v>11</v>
      </c>
      <c r="C753" s="11">
        <v>29.26</v>
      </c>
      <c r="D753">
        <v>2</v>
      </c>
      <c r="E753" t="s">
        <v>13</v>
      </c>
      <c r="F753" t="s">
        <v>15</v>
      </c>
      <c r="G753" s="4">
        <v>6457.8433999999997</v>
      </c>
      <c r="H753" t="str">
        <f t="shared" si="44"/>
        <v>over</v>
      </c>
      <c r="I753" t="str">
        <f t="shared" si="47"/>
        <v>no</v>
      </c>
      <c r="J753" s="11">
        <f t="shared" si="45"/>
        <v>29.26</v>
      </c>
      <c r="K753" s="11">
        <f t="shared" si="46"/>
        <v>29.26</v>
      </c>
      <c r="L753" s="11"/>
    </row>
    <row r="754" spans="1:13" x14ac:dyDescent="0.25">
      <c r="A754">
        <v>38</v>
      </c>
      <c r="B754" t="s">
        <v>11</v>
      </c>
      <c r="C754" s="11">
        <v>29.164999999999999</v>
      </c>
      <c r="D754">
        <v>0</v>
      </c>
      <c r="E754" t="s">
        <v>9</v>
      </c>
      <c r="F754" t="s">
        <v>10</v>
      </c>
      <c r="G754" s="4">
        <v>15820.699000000001</v>
      </c>
      <c r="H754" t="str">
        <f t="shared" si="44"/>
        <v>over</v>
      </c>
      <c r="I754" t="str">
        <f t="shared" si="47"/>
        <v>smoking</v>
      </c>
      <c r="J754" s="11">
        <f t="shared" si="45"/>
        <v>29.164999999999999</v>
      </c>
      <c r="K754" s="11">
        <f t="shared" si="46"/>
        <v>29.164999999999999</v>
      </c>
      <c r="L754" s="11"/>
    </row>
    <row r="755" spans="1:13" x14ac:dyDescent="0.25">
      <c r="A755">
        <v>18</v>
      </c>
      <c r="B755" t="s">
        <v>7</v>
      </c>
      <c r="C755" s="11">
        <v>29.164999999999999</v>
      </c>
      <c r="D755">
        <v>0</v>
      </c>
      <c r="E755" t="s">
        <v>13</v>
      </c>
      <c r="F755" t="s">
        <v>21</v>
      </c>
      <c r="G755" s="4">
        <v>7323.7348190000002</v>
      </c>
      <c r="H755" t="str">
        <f t="shared" si="44"/>
        <v>over</v>
      </c>
      <c r="I755" t="str">
        <f t="shared" si="47"/>
        <v>no</v>
      </c>
      <c r="J755" s="11">
        <f t="shared" si="45"/>
        <v>29.164999999999999</v>
      </c>
      <c r="K755" s="11">
        <f t="shared" si="46"/>
        <v>29.164999999999999</v>
      </c>
      <c r="L755" s="11"/>
    </row>
    <row r="756" spans="1:13" x14ac:dyDescent="0.25">
      <c r="A756">
        <v>27</v>
      </c>
      <c r="B756" t="s">
        <v>11</v>
      </c>
      <c r="C756" s="11">
        <v>29.15</v>
      </c>
      <c r="D756">
        <v>0</v>
      </c>
      <c r="E756" t="s">
        <v>9</v>
      </c>
      <c r="F756" t="s">
        <v>14</v>
      </c>
      <c r="G756" s="4">
        <v>18246.495500000001</v>
      </c>
      <c r="H756" t="str">
        <f t="shared" si="44"/>
        <v>over</v>
      </c>
      <c r="I756" t="str">
        <f t="shared" si="47"/>
        <v>smoking</v>
      </c>
      <c r="J756" s="11">
        <f t="shared" si="45"/>
        <v>29.15</v>
      </c>
      <c r="K756" s="11">
        <f t="shared" si="46"/>
        <v>29.15</v>
      </c>
      <c r="L756" s="11"/>
    </row>
    <row r="757" spans="1:13" x14ac:dyDescent="0.25">
      <c r="A757">
        <v>26</v>
      </c>
      <c r="B757" t="s">
        <v>11</v>
      </c>
      <c r="C757" s="11">
        <v>29.15</v>
      </c>
      <c r="D757">
        <v>1</v>
      </c>
      <c r="E757" t="s">
        <v>13</v>
      </c>
      <c r="F757" t="s">
        <v>14</v>
      </c>
      <c r="G757" s="4">
        <v>2902.9065000000001</v>
      </c>
      <c r="H757" t="str">
        <f t="shared" si="44"/>
        <v>over</v>
      </c>
      <c r="I757" t="str">
        <f t="shared" si="47"/>
        <v>no</v>
      </c>
      <c r="J757" s="11">
        <f t="shared" si="45"/>
        <v>29.15</v>
      </c>
      <c r="K757" s="11">
        <f t="shared" si="46"/>
        <v>29.15</v>
      </c>
      <c r="L757" s="11"/>
    </row>
    <row r="758" spans="1:13" x14ac:dyDescent="0.25">
      <c r="A758">
        <v>31</v>
      </c>
      <c r="B758" t="s">
        <v>7</v>
      </c>
      <c r="C758" s="11">
        <v>29.1</v>
      </c>
      <c r="D758">
        <v>0</v>
      </c>
      <c r="E758" t="s">
        <v>13</v>
      </c>
      <c r="F758" t="s">
        <v>10</v>
      </c>
      <c r="G758" s="4">
        <v>3761.2919999999999</v>
      </c>
      <c r="H758" t="str">
        <f t="shared" si="44"/>
        <v>over</v>
      </c>
      <c r="I758" t="str">
        <f t="shared" si="47"/>
        <v>no</v>
      </c>
      <c r="J758" s="11">
        <f t="shared" si="45"/>
        <v>29.1</v>
      </c>
      <c r="K758" s="11">
        <f t="shared" si="46"/>
        <v>29.1</v>
      </c>
      <c r="L758" s="11"/>
    </row>
    <row r="759" spans="1:13" x14ac:dyDescent="0.25">
      <c r="A759">
        <v>61</v>
      </c>
      <c r="B759" t="s">
        <v>7</v>
      </c>
      <c r="C759" s="11">
        <v>29.07</v>
      </c>
      <c r="D759">
        <v>0</v>
      </c>
      <c r="E759" t="s">
        <v>9</v>
      </c>
      <c r="F759" t="s">
        <v>15</v>
      </c>
      <c r="G759" s="4">
        <v>29141.3603</v>
      </c>
      <c r="H759" t="str">
        <f t="shared" si="44"/>
        <v>over</v>
      </c>
      <c r="I759" t="str">
        <f t="shared" si="47"/>
        <v>smoking</v>
      </c>
      <c r="J759" s="11">
        <f t="shared" si="45"/>
        <v>29.07</v>
      </c>
      <c r="K759" s="11">
        <f t="shared" si="46"/>
        <v>29.07</v>
      </c>
      <c r="L759" s="11"/>
    </row>
    <row r="760" spans="1:13" x14ac:dyDescent="0.25">
      <c r="A760">
        <v>36</v>
      </c>
      <c r="B760" t="s">
        <v>7</v>
      </c>
      <c r="C760" s="11">
        <v>29.04</v>
      </c>
      <c r="D760">
        <v>4</v>
      </c>
      <c r="E760" t="s">
        <v>13</v>
      </c>
      <c r="F760" t="s">
        <v>14</v>
      </c>
      <c r="G760" s="4">
        <v>7243.8136000000004</v>
      </c>
      <c r="H760" t="str">
        <f t="shared" si="44"/>
        <v>over</v>
      </c>
      <c r="I760" t="str">
        <f t="shared" si="47"/>
        <v>no</v>
      </c>
      <c r="J760" s="11">
        <f t="shared" si="45"/>
        <v>29.04</v>
      </c>
      <c r="K760" s="11">
        <f t="shared" si="46"/>
        <v>29.04</v>
      </c>
      <c r="L760" s="11"/>
    </row>
    <row r="761" spans="1:13" x14ac:dyDescent="0.25">
      <c r="A761">
        <v>58</v>
      </c>
      <c r="B761" t="s">
        <v>7</v>
      </c>
      <c r="C761" s="11">
        <v>29</v>
      </c>
      <c r="D761">
        <v>0</v>
      </c>
      <c r="E761" t="s">
        <v>13</v>
      </c>
      <c r="F761" t="s">
        <v>10</v>
      </c>
      <c r="G761" s="4">
        <v>11842.441999999999</v>
      </c>
      <c r="H761" t="str">
        <f t="shared" si="44"/>
        <v>over</v>
      </c>
      <c r="I761" t="str">
        <f t="shared" si="47"/>
        <v>no</v>
      </c>
      <c r="J761" s="11">
        <f t="shared" si="45"/>
        <v>29</v>
      </c>
      <c r="K761" s="11">
        <f t="shared" si="46"/>
        <v>29</v>
      </c>
      <c r="L761" s="11"/>
    </row>
    <row r="762" spans="1:13" x14ac:dyDescent="0.25">
      <c r="A762">
        <v>42</v>
      </c>
      <c r="B762" t="s">
        <v>7</v>
      </c>
      <c r="C762" s="11">
        <v>29</v>
      </c>
      <c r="D762">
        <v>1</v>
      </c>
      <c r="E762" t="s">
        <v>13</v>
      </c>
      <c r="F762" t="s">
        <v>10</v>
      </c>
      <c r="G762" s="4">
        <v>7050.6419999999998</v>
      </c>
      <c r="H762" t="str">
        <f t="shared" si="44"/>
        <v>over</v>
      </c>
      <c r="I762" t="str">
        <f t="shared" si="47"/>
        <v>no</v>
      </c>
      <c r="J762" s="11">
        <f t="shared" si="45"/>
        <v>29</v>
      </c>
      <c r="K762" s="11">
        <f t="shared" si="46"/>
        <v>29</v>
      </c>
      <c r="L762" s="11"/>
    </row>
    <row r="763" spans="1:13" x14ac:dyDescent="0.25">
      <c r="A763">
        <v>25</v>
      </c>
      <c r="B763" t="s">
        <v>11</v>
      </c>
      <c r="C763" s="11">
        <v>28.975000000000001</v>
      </c>
      <c r="D763">
        <v>0</v>
      </c>
      <c r="E763" t="s">
        <v>13</v>
      </c>
      <c r="F763" t="s">
        <v>21</v>
      </c>
      <c r="G763" s="4">
        <v>2721.3208</v>
      </c>
      <c r="H763" t="str">
        <f t="shared" si="44"/>
        <v>over</v>
      </c>
      <c r="I763" t="str">
        <f t="shared" si="47"/>
        <v>no</v>
      </c>
      <c r="J763" s="11">
        <f t="shared" si="45"/>
        <v>28.975000000000001</v>
      </c>
      <c r="K763" s="11">
        <f t="shared" si="46"/>
        <v>28.975000000000001</v>
      </c>
      <c r="L763" s="11"/>
    </row>
    <row r="764" spans="1:13" x14ac:dyDescent="0.25">
      <c r="A764">
        <v>38</v>
      </c>
      <c r="B764" t="s">
        <v>11</v>
      </c>
      <c r="C764" s="11">
        <v>28.975000000000001</v>
      </c>
      <c r="D764">
        <v>1</v>
      </c>
      <c r="E764" t="s">
        <v>13</v>
      </c>
      <c r="F764" t="s">
        <v>21</v>
      </c>
      <c r="G764" s="4">
        <v>6079.6715000000004</v>
      </c>
      <c r="H764" t="str">
        <f t="shared" si="44"/>
        <v>over</v>
      </c>
      <c r="I764" t="str">
        <f t="shared" si="47"/>
        <v>no</v>
      </c>
      <c r="J764" s="11">
        <f t="shared" si="45"/>
        <v>28.975000000000001</v>
      </c>
      <c r="K764" s="11">
        <f t="shared" si="46"/>
        <v>28.975000000000001</v>
      </c>
      <c r="L764" s="11"/>
    </row>
    <row r="765" spans="1:13" x14ac:dyDescent="0.25">
      <c r="A765">
        <v>43</v>
      </c>
      <c r="B765" t="s">
        <v>11</v>
      </c>
      <c r="C765" s="11">
        <v>28.975000000000001</v>
      </c>
      <c r="D765">
        <v>3</v>
      </c>
      <c r="E765" t="s">
        <v>13</v>
      </c>
      <c r="F765" t="s">
        <v>21</v>
      </c>
      <c r="G765" s="4">
        <v>8606.2173999999995</v>
      </c>
      <c r="H765" t="str">
        <f t="shared" si="44"/>
        <v>over</v>
      </c>
      <c r="I765" t="str">
        <f t="shared" si="47"/>
        <v>no</v>
      </c>
      <c r="J765" s="11">
        <f t="shared" si="45"/>
        <v>28.975000000000001</v>
      </c>
      <c r="K765" s="11">
        <f t="shared" si="46"/>
        <v>28.975000000000001</v>
      </c>
      <c r="L765" s="11"/>
    </row>
    <row r="766" spans="1:13" x14ac:dyDescent="0.25">
      <c r="A766">
        <v>32</v>
      </c>
      <c r="B766" t="s">
        <v>7</v>
      </c>
      <c r="C766" s="11">
        <v>28.975000000000001</v>
      </c>
      <c r="D766">
        <v>3</v>
      </c>
      <c r="E766" t="s">
        <v>13</v>
      </c>
      <c r="F766" t="s">
        <v>15</v>
      </c>
      <c r="G766" s="4">
        <v>6128.79745</v>
      </c>
      <c r="H766" t="str">
        <f t="shared" si="44"/>
        <v>over</v>
      </c>
      <c r="I766" t="str">
        <f t="shared" si="47"/>
        <v>no</v>
      </c>
      <c r="J766" s="11">
        <f t="shared" si="45"/>
        <v>28.975000000000001</v>
      </c>
      <c r="K766" s="11">
        <f t="shared" si="46"/>
        <v>28.975000000000001</v>
      </c>
      <c r="L766" s="11"/>
      <c r="M766">
        <f>K766*1000</f>
        <v>28975</v>
      </c>
    </row>
    <row r="767" spans="1:13" x14ac:dyDescent="0.25">
      <c r="A767">
        <v>19</v>
      </c>
      <c r="B767" t="s">
        <v>11</v>
      </c>
      <c r="C767" s="11">
        <v>28.975000000000001</v>
      </c>
      <c r="D767">
        <v>0</v>
      </c>
      <c r="E767" t="s">
        <v>13</v>
      </c>
      <c r="F767" t="s">
        <v>15</v>
      </c>
      <c r="G767" s="4">
        <v>1639.5631000000001</v>
      </c>
      <c r="H767" t="str">
        <f t="shared" si="44"/>
        <v>over</v>
      </c>
      <c r="I767" t="str">
        <f t="shared" si="47"/>
        <v>no</v>
      </c>
      <c r="J767" s="11">
        <f t="shared" si="45"/>
        <v>28.975000000000001</v>
      </c>
      <c r="K767" s="11">
        <f t="shared" si="46"/>
        <v>28.975000000000001</v>
      </c>
      <c r="L767" s="11"/>
    </row>
    <row r="768" spans="1:13" x14ac:dyDescent="0.25">
      <c r="A768">
        <v>51</v>
      </c>
      <c r="B768" t="s">
        <v>11</v>
      </c>
      <c r="C768" s="11">
        <v>28.975000000000001</v>
      </c>
      <c r="D768">
        <v>4</v>
      </c>
      <c r="E768" t="s">
        <v>13</v>
      </c>
      <c r="F768" t="s">
        <v>15</v>
      </c>
      <c r="G768" s="4">
        <v>11520.099850000001</v>
      </c>
      <c r="H768" t="str">
        <f t="shared" si="44"/>
        <v>over</v>
      </c>
      <c r="I768" t="str">
        <f t="shared" si="47"/>
        <v>no</v>
      </c>
      <c r="J768" s="11">
        <f t="shared" si="45"/>
        <v>28.975000000000001</v>
      </c>
      <c r="K768" s="11">
        <f t="shared" si="46"/>
        <v>28.975000000000001</v>
      </c>
      <c r="L768" s="11"/>
      <c r="M768">
        <f>K768*1000</f>
        <v>28975</v>
      </c>
    </row>
    <row r="769" spans="1:13" x14ac:dyDescent="0.25">
      <c r="A769">
        <v>21</v>
      </c>
      <c r="B769" t="s">
        <v>11</v>
      </c>
      <c r="C769" s="11">
        <v>28.975000000000001</v>
      </c>
      <c r="D769">
        <v>0</v>
      </c>
      <c r="E769" t="s">
        <v>13</v>
      </c>
      <c r="F769" t="s">
        <v>15</v>
      </c>
      <c r="G769" s="4">
        <v>1906.35825</v>
      </c>
      <c r="H769" t="str">
        <f t="shared" si="44"/>
        <v>over</v>
      </c>
      <c r="I769" t="str">
        <f t="shared" si="47"/>
        <v>no</v>
      </c>
      <c r="J769" s="11">
        <f t="shared" si="45"/>
        <v>28.975000000000001</v>
      </c>
      <c r="K769" s="11">
        <f t="shared" si="46"/>
        <v>28.975000000000001</v>
      </c>
      <c r="L769" s="11"/>
    </row>
    <row r="770" spans="1:13" x14ac:dyDescent="0.25">
      <c r="A770">
        <v>57</v>
      </c>
      <c r="B770" t="s">
        <v>11</v>
      </c>
      <c r="C770" s="11">
        <v>28.975000000000001</v>
      </c>
      <c r="D770">
        <v>0</v>
      </c>
      <c r="E770" t="s">
        <v>9</v>
      </c>
      <c r="F770" t="s">
        <v>21</v>
      </c>
      <c r="G770" s="4">
        <v>27218.437249999999</v>
      </c>
      <c r="H770" t="str">
        <f t="shared" ref="H770:H833" si="48">IF(C770&lt;18.5,"below",IF(AND(C770&gt;=18.5,C770&lt;25),"normal",IF(C770&gt;=25,"over")))</f>
        <v>over</v>
      </c>
      <c r="I770" t="str">
        <f t="shared" si="47"/>
        <v>smoking</v>
      </c>
      <c r="J770" s="11">
        <f t="shared" ref="J770:J833" si="49">VALUE(C770)</f>
        <v>28.975000000000001</v>
      </c>
      <c r="K770" s="11">
        <f t="shared" ref="K770:K833" si="50">IF(J770&gt;=100,J770/1000,J770)</f>
        <v>28.975000000000001</v>
      </c>
      <c r="L770" s="11"/>
    </row>
    <row r="771" spans="1:13" x14ac:dyDescent="0.25">
      <c r="A771">
        <v>55</v>
      </c>
      <c r="B771" t="s">
        <v>11</v>
      </c>
      <c r="C771" s="11">
        <v>28.975000000000001</v>
      </c>
      <c r="D771">
        <v>0</v>
      </c>
      <c r="E771" t="s">
        <v>13</v>
      </c>
      <c r="F771" t="s">
        <v>21</v>
      </c>
      <c r="G771" s="4">
        <v>10796.35025</v>
      </c>
      <c r="H771" t="str">
        <f t="shared" si="48"/>
        <v>over</v>
      </c>
      <c r="I771" t="str">
        <f t="shared" ref="I771:I834" si="51">IF(E771="no","no","smoking")</f>
        <v>no</v>
      </c>
      <c r="J771" s="11">
        <f t="shared" si="49"/>
        <v>28.975000000000001</v>
      </c>
      <c r="K771" s="11">
        <f t="shared" si="50"/>
        <v>28.975000000000001</v>
      </c>
      <c r="L771" s="11"/>
    </row>
    <row r="772" spans="1:13" x14ac:dyDescent="0.25">
      <c r="A772">
        <v>38</v>
      </c>
      <c r="B772" t="s">
        <v>7</v>
      </c>
      <c r="C772" s="11">
        <v>28.93</v>
      </c>
      <c r="D772">
        <v>1</v>
      </c>
      <c r="E772" t="s">
        <v>13</v>
      </c>
      <c r="F772" t="s">
        <v>14</v>
      </c>
      <c r="G772" s="4">
        <v>5974.3846999999996</v>
      </c>
      <c r="H772" t="str">
        <f t="shared" si="48"/>
        <v>over</v>
      </c>
      <c r="I772" t="str">
        <f t="shared" si="51"/>
        <v>no</v>
      </c>
      <c r="J772" s="11">
        <f t="shared" si="49"/>
        <v>28.93</v>
      </c>
      <c r="K772" s="11">
        <f t="shared" si="50"/>
        <v>28.93</v>
      </c>
      <c r="L772" s="11"/>
    </row>
    <row r="773" spans="1:13" x14ac:dyDescent="0.25">
      <c r="A773">
        <v>32</v>
      </c>
      <c r="B773" t="s">
        <v>7</v>
      </c>
      <c r="C773" s="11">
        <v>28.93</v>
      </c>
      <c r="D773">
        <v>0</v>
      </c>
      <c r="E773" t="s">
        <v>13</v>
      </c>
      <c r="F773" t="s">
        <v>14</v>
      </c>
      <c r="G773" s="4">
        <v>3972.9247</v>
      </c>
      <c r="H773" t="str">
        <f t="shared" si="48"/>
        <v>over</v>
      </c>
      <c r="I773" t="str">
        <f t="shared" si="51"/>
        <v>no</v>
      </c>
      <c r="J773" s="11">
        <f t="shared" si="49"/>
        <v>28.93</v>
      </c>
      <c r="K773" s="11">
        <f t="shared" si="50"/>
        <v>28.93</v>
      </c>
      <c r="L773" s="11"/>
    </row>
    <row r="774" spans="1:13" x14ac:dyDescent="0.25">
      <c r="A774">
        <v>32</v>
      </c>
      <c r="B774" t="s">
        <v>11</v>
      </c>
      <c r="C774" s="11">
        <v>28.93</v>
      </c>
      <c r="D774">
        <v>1</v>
      </c>
      <c r="E774" t="s">
        <v>9</v>
      </c>
      <c r="F774" t="s">
        <v>14</v>
      </c>
      <c r="G774" s="4">
        <v>19719.6947</v>
      </c>
      <c r="H774" t="str">
        <f t="shared" si="48"/>
        <v>over</v>
      </c>
      <c r="I774" t="str">
        <f t="shared" si="51"/>
        <v>smoking</v>
      </c>
      <c r="J774" s="11">
        <f t="shared" si="49"/>
        <v>28.93</v>
      </c>
      <c r="K774" s="11">
        <f t="shared" si="50"/>
        <v>28.93</v>
      </c>
      <c r="L774" s="11"/>
    </row>
    <row r="775" spans="1:13" x14ac:dyDescent="0.25">
      <c r="A775">
        <v>35</v>
      </c>
      <c r="B775" t="s">
        <v>11</v>
      </c>
      <c r="C775" s="11">
        <v>28.9</v>
      </c>
      <c r="D775">
        <v>3</v>
      </c>
      <c r="E775" t="s">
        <v>13</v>
      </c>
      <c r="F775" t="s">
        <v>10</v>
      </c>
      <c r="G775" s="4">
        <v>5926.8459999999995</v>
      </c>
      <c r="H775" t="str">
        <f t="shared" si="48"/>
        <v>over</v>
      </c>
      <c r="I775" t="str">
        <f t="shared" si="51"/>
        <v>no</v>
      </c>
      <c r="J775" s="11">
        <f t="shared" si="49"/>
        <v>28.9</v>
      </c>
      <c r="K775" s="11">
        <f t="shared" si="50"/>
        <v>28.9</v>
      </c>
      <c r="L775" s="11"/>
    </row>
    <row r="776" spans="1:13" x14ac:dyDescent="0.25">
      <c r="A776">
        <v>60</v>
      </c>
      <c r="B776" t="s">
        <v>11</v>
      </c>
      <c r="C776" s="11">
        <v>28.9</v>
      </c>
      <c r="D776">
        <v>0</v>
      </c>
      <c r="E776" t="s">
        <v>13</v>
      </c>
      <c r="F776" t="s">
        <v>10</v>
      </c>
      <c r="G776" s="4">
        <v>12146.971</v>
      </c>
      <c r="H776" t="str">
        <f t="shared" si="48"/>
        <v>over</v>
      </c>
      <c r="I776" t="str">
        <f t="shared" si="51"/>
        <v>no</v>
      </c>
      <c r="J776" s="11">
        <f t="shared" si="49"/>
        <v>28.9</v>
      </c>
      <c r="K776" s="11">
        <f t="shared" si="50"/>
        <v>28.9</v>
      </c>
      <c r="L776" s="11"/>
    </row>
    <row r="777" spans="1:13" x14ac:dyDescent="0.25">
      <c r="A777">
        <v>48</v>
      </c>
      <c r="B777" t="s">
        <v>7</v>
      </c>
      <c r="C777" s="11">
        <v>28.9</v>
      </c>
      <c r="D777">
        <v>0</v>
      </c>
      <c r="E777" t="s">
        <v>13</v>
      </c>
      <c r="F777" t="s">
        <v>10</v>
      </c>
      <c r="G777" s="4">
        <v>8277.5229999999992</v>
      </c>
      <c r="H777" t="str">
        <f t="shared" si="48"/>
        <v>over</v>
      </c>
      <c r="I777" t="str">
        <f t="shared" si="51"/>
        <v>no</v>
      </c>
      <c r="J777" s="11">
        <f t="shared" si="49"/>
        <v>28.9</v>
      </c>
      <c r="K777" s="11">
        <f t="shared" si="50"/>
        <v>28.9</v>
      </c>
      <c r="L777" s="11"/>
    </row>
    <row r="778" spans="1:13" x14ac:dyDescent="0.25">
      <c r="A778">
        <v>36</v>
      </c>
      <c r="B778" t="s">
        <v>11</v>
      </c>
      <c r="C778" s="11">
        <v>28.88</v>
      </c>
      <c r="D778">
        <v>3</v>
      </c>
      <c r="E778" t="s">
        <v>13</v>
      </c>
      <c r="F778" t="s">
        <v>21</v>
      </c>
      <c r="G778" s="4">
        <v>6748.5911999999998</v>
      </c>
      <c r="H778" t="str">
        <f t="shared" si="48"/>
        <v>over</v>
      </c>
      <c r="I778" t="str">
        <f t="shared" si="51"/>
        <v>no</v>
      </c>
      <c r="J778" s="11">
        <f t="shared" si="49"/>
        <v>28.88</v>
      </c>
      <c r="K778" s="11">
        <f t="shared" si="50"/>
        <v>28.88</v>
      </c>
      <c r="L778" s="11"/>
    </row>
    <row r="779" spans="1:13" x14ac:dyDescent="0.25">
      <c r="A779">
        <v>19</v>
      </c>
      <c r="B779" t="s">
        <v>7</v>
      </c>
      <c r="C779" s="11">
        <v>28.88</v>
      </c>
      <c r="D779">
        <v>0</v>
      </c>
      <c r="E779" t="s">
        <v>9</v>
      </c>
      <c r="F779" t="s">
        <v>15</v>
      </c>
      <c r="G779" s="4">
        <v>17748.5062</v>
      </c>
      <c r="H779" t="str">
        <f t="shared" si="48"/>
        <v>over</v>
      </c>
      <c r="I779" t="str">
        <f t="shared" si="51"/>
        <v>smoking</v>
      </c>
      <c r="J779" s="11">
        <f t="shared" si="49"/>
        <v>28.88</v>
      </c>
      <c r="K779" s="11">
        <f t="shared" si="50"/>
        <v>28.88</v>
      </c>
      <c r="L779" s="11"/>
    </row>
    <row r="780" spans="1:13" x14ac:dyDescent="0.25">
      <c r="A780">
        <v>53</v>
      </c>
      <c r="B780" t="s">
        <v>11</v>
      </c>
      <c r="C780" s="11">
        <v>28.88</v>
      </c>
      <c r="D780">
        <v>0</v>
      </c>
      <c r="E780" t="s">
        <v>13</v>
      </c>
      <c r="F780" t="s">
        <v>15</v>
      </c>
      <c r="G780" s="4">
        <v>9869.8101999999999</v>
      </c>
      <c r="H780" t="str">
        <f t="shared" si="48"/>
        <v>over</v>
      </c>
      <c r="I780" t="str">
        <f t="shared" si="51"/>
        <v>no</v>
      </c>
      <c r="J780" s="11">
        <f t="shared" si="49"/>
        <v>28.88</v>
      </c>
      <c r="K780" s="11">
        <f t="shared" si="50"/>
        <v>28.88</v>
      </c>
      <c r="L780" s="11"/>
    </row>
    <row r="781" spans="1:13" x14ac:dyDescent="0.25">
      <c r="A781">
        <v>22</v>
      </c>
      <c r="B781" t="s">
        <v>11</v>
      </c>
      <c r="C781" s="11">
        <v>28.88</v>
      </c>
      <c r="D781">
        <v>0</v>
      </c>
      <c r="E781" t="s">
        <v>13</v>
      </c>
      <c r="F781" t="s">
        <v>21</v>
      </c>
      <c r="G781" s="4">
        <v>2250.8352</v>
      </c>
      <c r="H781" t="str">
        <f t="shared" si="48"/>
        <v>over</v>
      </c>
      <c r="I781" t="str">
        <f t="shared" si="51"/>
        <v>no</v>
      </c>
      <c r="J781" s="11">
        <f t="shared" si="49"/>
        <v>28.88</v>
      </c>
      <c r="K781" s="11">
        <f t="shared" si="50"/>
        <v>28.88</v>
      </c>
      <c r="L781" s="11"/>
    </row>
    <row r="782" spans="1:13" x14ac:dyDescent="0.25">
      <c r="A782">
        <v>54</v>
      </c>
      <c r="B782" t="s">
        <v>7</v>
      </c>
      <c r="C782" s="11">
        <v>28.88</v>
      </c>
      <c r="D782">
        <v>2</v>
      </c>
      <c r="E782" t="s">
        <v>13</v>
      </c>
      <c r="F782" t="s">
        <v>21</v>
      </c>
      <c r="G782" s="4">
        <v>12096.6512</v>
      </c>
      <c r="H782" t="str">
        <f t="shared" si="48"/>
        <v>over</v>
      </c>
      <c r="I782" t="str">
        <f t="shared" si="51"/>
        <v>no</v>
      </c>
      <c r="J782" s="11">
        <f t="shared" si="49"/>
        <v>28.88</v>
      </c>
      <c r="K782" s="11">
        <f t="shared" si="50"/>
        <v>28.88</v>
      </c>
      <c r="L782" s="11"/>
    </row>
    <row r="783" spans="1:13" x14ac:dyDescent="0.25">
      <c r="A783">
        <v>41</v>
      </c>
      <c r="B783" t="s">
        <v>11</v>
      </c>
      <c r="C783" s="11">
        <v>28.8</v>
      </c>
      <c r="D783">
        <v>1</v>
      </c>
      <c r="E783" t="s">
        <v>13</v>
      </c>
      <c r="F783" t="s">
        <v>10</v>
      </c>
      <c r="G783" s="4">
        <v>6282.2349999999997</v>
      </c>
      <c r="H783" t="str">
        <f t="shared" si="48"/>
        <v>over</v>
      </c>
      <c r="I783" t="str">
        <f t="shared" si="51"/>
        <v>no</v>
      </c>
      <c r="J783" s="11">
        <f t="shared" si="49"/>
        <v>28.8</v>
      </c>
      <c r="K783" s="11">
        <f t="shared" si="50"/>
        <v>28.8</v>
      </c>
      <c r="L783" s="11"/>
    </row>
    <row r="784" spans="1:13" x14ac:dyDescent="0.25">
      <c r="A784">
        <v>60</v>
      </c>
      <c r="B784" t="s">
        <v>7</v>
      </c>
      <c r="C784" s="11">
        <v>28.785</v>
      </c>
      <c r="D784">
        <v>0</v>
      </c>
      <c r="E784" t="s">
        <v>13</v>
      </c>
      <c r="F784" t="s">
        <v>21</v>
      </c>
      <c r="G784" s="4">
        <v>13228.846949999999</v>
      </c>
      <c r="H784" t="str">
        <f t="shared" si="48"/>
        <v>over</v>
      </c>
      <c r="I784" t="str">
        <f t="shared" si="51"/>
        <v>no</v>
      </c>
      <c r="J784" s="11">
        <f t="shared" si="49"/>
        <v>28.785</v>
      </c>
      <c r="K784" s="11">
        <f t="shared" si="50"/>
        <v>28.785</v>
      </c>
      <c r="L784" s="11"/>
      <c r="M784">
        <f>K784*1000</f>
        <v>28785</v>
      </c>
    </row>
    <row r="785" spans="1:13" x14ac:dyDescent="0.25">
      <c r="A785">
        <v>22</v>
      </c>
      <c r="B785" t="s">
        <v>7</v>
      </c>
      <c r="C785" s="11">
        <v>28.785</v>
      </c>
      <c r="D785">
        <v>0</v>
      </c>
      <c r="E785" t="s">
        <v>13</v>
      </c>
      <c r="F785" t="s">
        <v>21</v>
      </c>
      <c r="G785" s="4">
        <v>2755.0209500000001</v>
      </c>
      <c r="H785" t="str">
        <f t="shared" si="48"/>
        <v>over</v>
      </c>
      <c r="I785" t="str">
        <f t="shared" si="51"/>
        <v>no</v>
      </c>
      <c r="J785" s="11">
        <f t="shared" si="49"/>
        <v>28.785</v>
      </c>
      <c r="K785" s="11">
        <f t="shared" si="50"/>
        <v>28.785</v>
      </c>
      <c r="L785" s="11"/>
      <c r="M785">
        <f>K785*1000</f>
        <v>28785</v>
      </c>
    </row>
    <row r="786" spans="1:13" x14ac:dyDescent="0.25">
      <c r="A786">
        <v>22</v>
      </c>
      <c r="B786" t="s">
        <v>7</v>
      </c>
      <c r="C786" s="11">
        <v>28.785</v>
      </c>
      <c r="D786">
        <v>0</v>
      </c>
      <c r="E786" t="s">
        <v>13</v>
      </c>
      <c r="F786" t="s">
        <v>10</v>
      </c>
      <c r="G786" s="4">
        <v>2166.732</v>
      </c>
      <c r="H786" t="str">
        <f t="shared" si="48"/>
        <v>over</v>
      </c>
      <c r="I786" t="str">
        <f t="shared" si="51"/>
        <v>no</v>
      </c>
      <c r="J786" s="11">
        <f t="shared" si="49"/>
        <v>28.785</v>
      </c>
      <c r="K786" s="11">
        <f t="shared" si="50"/>
        <v>28.785</v>
      </c>
      <c r="L786" s="11"/>
    </row>
    <row r="787" spans="1:13" x14ac:dyDescent="0.25">
      <c r="A787">
        <v>29</v>
      </c>
      <c r="B787" t="s">
        <v>7</v>
      </c>
      <c r="C787" s="11">
        <v>28.785</v>
      </c>
      <c r="D787">
        <v>3</v>
      </c>
      <c r="E787" t="s">
        <v>13</v>
      </c>
      <c r="F787" t="s">
        <v>14</v>
      </c>
      <c r="G787" s="4">
        <v>5138.2566999999999</v>
      </c>
      <c r="H787" t="str">
        <f t="shared" si="48"/>
        <v>over</v>
      </c>
      <c r="I787" t="str">
        <f t="shared" si="51"/>
        <v>no</v>
      </c>
      <c r="J787" s="11">
        <f t="shared" si="49"/>
        <v>28.785</v>
      </c>
      <c r="K787" s="11">
        <f t="shared" si="50"/>
        <v>28.785</v>
      </c>
      <c r="L787" s="11"/>
    </row>
    <row r="788" spans="1:13" x14ac:dyDescent="0.25">
      <c r="A788">
        <v>56</v>
      </c>
      <c r="B788" t="s">
        <v>7</v>
      </c>
      <c r="C788" s="11">
        <v>28.785</v>
      </c>
      <c r="D788">
        <v>0</v>
      </c>
      <c r="E788" t="s">
        <v>13</v>
      </c>
      <c r="F788" t="s">
        <v>21</v>
      </c>
      <c r="G788" s="4">
        <v>11658.379150000001</v>
      </c>
      <c r="H788" t="str">
        <f t="shared" si="48"/>
        <v>over</v>
      </c>
      <c r="I788" t="str">
        <f t="shared" si="51"/>
        <v>no</v>
      </c>
      <c r="J788" s="11">
        <f t="shared" si="49"/>
        <v>28.785</v>
      </c>
      <c r="K788" s="11">
        <f t="shared" si="50"/>
        <v>28.785</v>
      </c>
      <c r="L788" s="11"/>
    </row>
    <row r="789" spans="1:13" x14ac:dyDescent="0.25">
      <c r="A789">
        <v>59</v>
      </c>
      <c r="B789" t="s">
        <v>11</v>
      </c>
      <c r="C789" s="11">
        <v>28.785</v>
      </c>
      <c r="D789">
        <v>0</v>
      </c>
      <c r="E789" t="s">
        <v>13</v>
      </c>
      <c r="F789" t="s">
        <v>15</v>
      </c>
      <c r="G789" s="4">
        <v>12129.614149999999</v>
      </c>
      <c r="H789" t="str">
        <f t="shared" si="48"/>
        <v>over</v>
      </c>
      <c r="I789" t="str">
        <f t="shared" si="51"/>
        <v>no</v>
      </c>
      <c r="J789" s="11">
        <f t="shared" si="49"/>
        <v>28.785</v>
      </c>
      <c r="K789" s="11">
        <f t="shared" si="50"/>
        <v>28.785</v>
      </c>
      <c r="L789" s="11"/>
    </row>
    <row r="790" spans="1:13" x14ac:dyDescent="0.25">
      <c r="A790">
        <v>57</v>
      </c>
      <c r="B790" t="s">
        <v>7</v>
      </c>
      <c r="C790" s="11">
        <v>28.785</v>
      </c>
      <c r="D790">
        <v>4</v>
      </c>
      <c r="E790" t="s">
        <v>13</v>
      </c>
      <c r="F790" t="s">
        <v>21</v>
      </c>
      <c r="G790" s="4">
        <v>14394.398150000001</v>
      </c>
      <c r="H790" t="str">
        <f t="shared" si="48"/>
        <v>over</v>
      </c>
      <c r="I790" t="str">
        <f t="shared" si="51"/>
        <v>no</v>
      </c>
      <c r="J790" s="11">
        <f t="shared" si="49"/>
        <v>28.785</v>
      </c>
      <c r="K790" s="11">
        <f t="shared" si="50"/>
        <v>28.785</v>
      </c>
      <c r="L790" s="11"/>
    </row>
    <row r="791" spans="1:13" x14ac:dyDescent="0.25">
      <c r="A791">
        <v>60</v>
      </c>
      <c r="B791" t="s">
        <v>7</v>
      </c>
      <c r="C791" s="11">
        <v>28.7</v>
      </c>
      <c r="D791">
        <v>1</v>
      </c>
      <c r="E791" t="s">
        <v>13</v>
      </c>
      <c r="F791" t="s">
        <v>10</v>
      </c>
      <c r="G791" s="4">
        <v>13224.692999999999</v>
      </c>
      <c r="H791" t="str">
        <f t="shared" si="48"/>
        <v>over</v>
      </c>
      <c r="I791" t="str">
        <f t="shared" si="51"/>
        <v>no</v>
      </c>
      <c r="J791" s="11">
        <f t="shared" si="49"/>
        <v>28.7</v>
      </c>
      <c r="K791" s="11">
        <f t="shared" si="50"/>
        <v>28.7</v>
      </c>
      <c r="L791" s="11"/>
    </row>
    <row r="792" spans="1:13" x14ac:dyDescent="0.25">
      <c r="A792">
        <v>19</v>
      </c>
      <c r="B792" t="s">
        <v>11</v>
      </c>
      <c r="C792" s="11">
        <v>28.7</v>
      </c>
      <c r="D792">
        <v>0</v>
      </c>
      <c r="E792" t="s">
        <v>13</v>
      </c>
      <c r="F792" t="s">
        <v>10</v>
      </c>
      <c r="G792" s="4">
        <v>1253.9359999999999</v>
      </c>
      <c r="H792" t="str">
        <f t="shared" si="48"/>
        <v>over</v>
      </c>
      <c r="I792" t="str">
        <f t="shared" si="51"/>
        <v>no</v>
      </c>
      <c r="J792" s="11">
        <f t="shared" si="49"/>
        <v>28.7</v>
      </c>
      <c r="K792" s="11">
        <f t="shared" si="50"/>
        <v>28.7</v>
      </c>
      <c r="L792" s="11"/>
    </row>
    <row r="793" spans="1:13" x14ac:dyDescent="0.25">
      <c r="A793">
        <v>45</v>
      </c>
      <c r="B793" t="s">
        <v>11</v>
      </c>
      <c r="C793" s="11">
        <v>28.7</v>
      </c>
      <c r="D793">
        <v>2</v>
      </c>
      <c r="E793" t="s">
        <v>13</v>
      </c>
      <c r="F793" t="s">
        <v>10</v>
      </c>
      <c r="G793" s="4">
        <v>8027.9679999999998</v>
      </c>
      <c r="H793" t="str">
        <f t="shared" si="48"/>
        <v>over</v>
      </c>
      <c r="I793" t="str">
        <f t="shared" si="51"/>
        <v>no</v>
      </c>
      <c r="J793" s="11">
        <f t="shared" si="49"/>
        <v>28.7</v>
      </c>
      <c r="K793" s="11">
        <f t="shared" si="50"/>
        <v>28.7</v>
      </c>
      <c r="L793" s="11"/>
    </row>
    <row r="794" spans="1:13" x14ac:dyDescent="0.25">
      <c r="A794">
        <v>57</v>
      </c>
      <c r="B794" t="s">
        <v>7</v>
      </c>
      <c r="C794" s="11">
        <v>28.7</v>
      </c>
      <c r="D794">
        <v>0</v>
      </c>
      <c r="E794" t="s">
        <v>13</v>
      </c>
      <c r="F794" t="s">
        <v>10</v>
      </c>
      <c r="G794" s="4">
        <v>11455.28</v>
      </c>
      <c r="H794" t="str">
        <f t="shared" si="48"/>
        <v>over</v>
      </c>
      <c r="I794" t="str">
        <f t="shared" si="51"/>
        <v>no</v>
      </c>
      <c r="J794" s="11">
        <f t="shared" si="49"/>
        <v>28.7</v>
      </c>
      <c r="K794" s="11">
        <f t="shared" si="50"/>
        <v>28.7</v>
      </c>
      <c r="L794" s="11"/>
    </row>
    <row r="795" spans="1:13" x14ac:dyDescent="0.25">
      <c r="A795">
        <v>49</v>
      </c>
      <c r="B795" t="s">
        <v>11</v>
      </c>
      <c r="C795" s="11">
        <v>28.7</v>
      </c>
      <c r="D795">
        <v>1</v>
      </c>
      <c r="E795" t="s">
        <v>13</v>
      </c>
      <c r="F795" t="s">
        <v>10</v>
      </c>
      <c r="G795" s="4">
        <v>8703.4560000000001</v>
      </c>
      <c r="H795" t="str">
        <f t="shared" si="48"/>
        <v>over</v>
      </c>
      <c r="I795" t="str">
        <f t="shared" si="51"/>
        <v>no</v>
      </c>
      <c r="J795" s="11">
        <f t="shared" si="49"/>
        <v>28.7</v>
      </c>
      <c r="K795" s="11">
        <f t="shared" si="50"/>
        <v>28.7</v>
      </c>
      <c r="L795" s="11"/>
    </row>
    <row r="796" spans="1:13" x14ac:dyDescent="0.25">
      <c r="A796">
        <v>49</v>
      </c>
      <c r="B796" t="s">
        <v>11</v>
      </c>
      <c r="C796" s="11">
        <v>28.69</v>
      </c>
      <c r="D796">
        <v>3</v>
      </c>
      <c r="E796" t="s">
        <v>13</v>
      </c>
      <c r="F796" t="s">
        <v>15</v>
      </c>
      <c r="G796" s="4">
        <v>10264.4421</v>
      </c>
      <c r="H796" t="str">
        <f t="shared" si="48"/>
        <v>over</v>
      </c>
      <c r="I796" t="str">
        <f t="shared" si="51"/>
        <v>no</v>
      </c>
      <c r="J796" s="11">
        <f t="shared" si="49"/>
        <v>28.69</v>
      </c>
      <c r="K796" s="11">
        <f t="shared" si="50"/>
        <v>28.69</v>
      </c>
      <c r="L796" s="11"/>
    </row>
    <row r="797" spans="1:13" x14ac:dyDescent="0.25">
      <c r="A797">
        <v>53</v>
      </c>
      <c r="B797" t="s">
        <v>11</v>
      </c>
      <c r="C797" s="11">
        <v>28.6</v>
      </c>
      <c r="D797">
        <v>3</v>
      </c>
      <c r="E797" t="s">
        <v>13</v>
      </c>
      <c r="F797" t="s">
        <v>10</v>
      </c>
      <c r="G797" s="4">
        <v>11253.421</v>
      </c>
      <c r="H797" t="str">
        <f t="shared" si="48"/>
        <v>over</v>
      </c>
      <c r="I797" t="str">
        <f t="shared" si="51"/>
        <v>no</v>
      </c>
      <c r="J797" s="11">
        <f t="shared" si="49"/>
        <v>28.6</v>
      </c>
      <c r="K797" s="11">
        <f t="shared" si="50"/>
        <v>28.6</v>
      </c>
      <c r="L797" s="11"/>
    </row>
    <row r="798" spans="1:13" x14ac:dyDescent="0.25">
      <c r="A798">
        <v>27</v>
      </c>
      <c r="B798" t="s">
        <v>11</v>
      </c>
      <c r="C798" s="11">
        <v>28.594999999999999</v>
      </c>
      <c r="D798">
        <v>0</v>
      </c>
      <c r="E798" t="s">
        <v>9</v>
      </c>
      <c r="F798" t="s">
        <v>14</v>
      </c>
      <c r="G798" s="4">
        <v>39611.757700000002</v>
      </c>
      <c r="H798" t="str">
        <f t="shared" si="48"/>
        <v>over</v>
      </c>
      <c r="I798" t="str">
        <f t="shared" si="51"/>
        <v>smoking</v>
      </c>
      <c r="J798" s="11">
        <f t="shared" si="49"/>
        <v>28.594999999999999</v>
      </c>
      <c r="K798" s="11">
        <f t="shared" si="50"/>
        <v>28.594999999999999</v>
      </c>
      <c r="L798" s="11"/>
    </row>
    <row r="799" spans="1:13" x14ac:dyDescent="0.25">
      <c r="A799">
        <v>63</v>
      </c>
      <c r="B799" t="s">
        <v>7</v>
      </c>
      <c r="C799" s="11">
        <v>28.594999999999999</v>
      </c>
      <c r="D799">
        <v>0</v>
      </c>
      <c r="E799" t="s">
        <v>13</v>
      </c>
      <c r="F799" t="s">
        <v>21</v>
      </c>
      <c r="G799" s="4">
        <v>14451.835150000001</v>
      </c>
      <c r="H799" t="str">
        <f t="shared" si="48"/>
        <v>over</v>
      </c>
      <c r="I799" t="str">
        <f t="shared" si="51"/>
        <v>no</v>
      </c>
      <c r="J799" s="11">
        <f t="shared" si="49"/>
        <v>28.594999999999999</v>
      </c>
      <c r="K799" s="11">
        <f t="shared" si="50"/>
        <v>28.594999999999999</v>
      </c>
      <c r="L799" s="11"/>
      <c r="M799">
        <f>K799*1000</f>
        <v>28595</v>
      </c>
    </row>
    <row r="800" spans="1:13" x14ac:dyDescent="0.25">
      <c r="A800">
        <v>35</v>
      </c>
      <c r="B800" t="s">
        <v>11</v>
      </c>
      <c r="C800" s="11">
        <v>28.594999999999999</v>
      </c>
      <c r="D800">
        <v>1</v>
      </c>
      <c r="E800" t="s">
        <v>9</v>
      </c>
      <c r="F800" t="s">
        <v>21</v>
      </c>
      <c r="G800" s="4">
        <v>39774.276299999998</v>
      </c>
      <c r="H800" t="str">
        <f t="shared" si="48"/>
        <v>over</v>
      </c>
      <c r="I800" t="str">
        <f t="shared" si="51"/>
        <v>smoking</v>
      </c>
      <c r="J800" s="11">
        <f t="shared" si="49"/>
        <v>28.594999999999999</v>
      </c>
      <c r="K800" s="11">
        <f t="shared" si="50"/>
        <v>28.594999999999999</v>
      </c>
      <c r="L800" s="11"/>
    </row>
    <row r="801" spans="1:13" x14ac:dyDescent="0.25">
      <c r="A801">
        <v>18</v>
      </c>
      <c r="B801" t="s">
        <v>7</v>
      </c>
      <c r="C801" s="11">
        <v>28.594999999999999</v>
      </c>
      <c r="D801">
        <v>0</v>
      </c>
      <c r="E801" t="s">
        <v>13</v>
      </c>
      <c r="F801" t="s">
        <v>21</v>
      </c>
      <c r="G801" s="4">
        <v>21344.846699999998</v>
      </c>
      <c r="H801" t="str">
        <f t="shared" si="48"/>
        <v>over</v>
      </c>
      <c r="I801" t="str">
        <f t="shared" si="51"/>
        <v>no</v>
      </c>
      <c r="J801" s="11">
        <f t="shared" si="49"/>
        <v>28.594999999999999</v>
      </c>
      <c r="K801" s="11">
        <f t="shared" si="50"/>
        <v>28.594999999999999</v>
      </c>
      <c r="L801" s="11"/>
      <c r="M801">
        <f>K801*1000</f>
        <v>28595</v>
      </c>
    </row>
    <row r="802" spans="1:13" x14ac:dyDescent="0.25">
      <c r="A802">
        <v>18</v>
      </c>
      <c r="B802" t="s">
        <v>11</v>
      </c>
      <c r="C802" s="11">
        <v>28.594999999999999</v>
      </c>
      <c r="D802">
        <v>0</v>
      </c>
      <c r="E802" t="s">
        <v>13</v>
      </c>
      <c r="F802" t="s">
        <v>21</v>
      </c>
      <c r="G802" s="4">
        <v>1705.6244999999999</v>
      </c>
      <c r="H802" t="str">
        <f t="shared" si="48"/>
        <v>over</v>
      </c>
      <c r="I802" t="str">
        <f t="shared" si="51"/>
        <v>no</v>
      </c>
      <c r="J802" s="11">
        <f t="shared" si="49"/>
        <v>28.594999999999999</v>
      </c>
      <c r="K802" s="11">
        <f t="shared" si="50"/>
        <v>28.594999999999999</v>
      </c>
      <c r="L802" s="11"/>
    </row>
    <row r="803" spans="1:13" x14ac:dyDescent="0.25">
      <c r="A803">
        <v>22</v>
      </c>
      <c r="B803" t="s">
        <v>11</v>
      </c>
      <c r="C803" s="11">
        <v>28.594999999999999</v>
      </c>
      <c r="D803">
        <v>0</v>
      </c>
      <c r="E803" t="s">
        <v>13</v>
      </c>
      <c r="F803" t="s">
        <v>15</v>
      </c>
      <c r="G803" s="4">
        <v>2045.68525</v>
      </c>
      <c r="H803" t="str">
        <f t="shared" si="48"/>
        <v>over</v>
      </c>
      <c r="I803" t="str">
        <f t="shared" si="51"/>
        <v>no</v>
      </c>
      <c r="J803" s="11">
        <f t="shared" si="49"/>
        <v>28.594999999999999</v>
      </c>
      <c r="K803" s="11">
        <f t="shared" si="50"/>
        <v>28.594999999999999</v>
      </c>
      <c r="L803" s="11"/>
      <c r="M803">
        <f>K803*1000</f>
        <v>28595</v>
      </c>
    </row>
    <row r="804" spans="1:13" x14ac:dyDescent="0.25">
      <c r="A804">
        <v>63</v>
      </c>
      <c r="B804" t="s">
        <v>7</v>
      </c>
      <c r="C804" s="11">
        <v>28.594999999999999</v>
      </c>
      <c r="D804">
        <v>2</v>
      </c>
      <c r="E804" t="s">
        <v>9</v>
      </c>
      <c r="F804" t="s">
        <v>10</v>
      </c>
      <c r="G804" s="4">
        <v>47305.305</v>
      </c>
      <c r="H804" t="str">
        <f t="shared" si="48"/>
        <v>over</v>
      </c>
      <c r="I804" t="str">
        <f t="shared" si="51"/>
        <v>smoking</v>
      </c>
      <c r="J804" s="11">
        <f t="shared" si="49"/>
        <v>28.594999999999999</v>
      </c>
      <c r="K804" s="11">
        <f t="shared" si="50"/>
        <v>28.594999999999999</v>
      </c>
      <c r="L804" s="11"/>
    </row>
    <row r="805" spans="1:13" x14ac:dyDescent="0.25">
      <c r="A805">
        <v>31</v>
      </c>
      <c r="B805" t="s">
        <v>11</v>
      </c>
      <c r="C805" s="11">
        <v>28.594999999999999</v>
      </c>
      <c r="D805">
        <v>1</v>
      </c>
      <c r="E805" t="s">
        <v>13</v>
      </c>
      <c r="F805" t="s">
        <v>15</v>
      </c>
      <c r="G805" s="4">
        <v>4243.5900499999998</v>
      </c>
      <c r="H805" t="str">
        <f t="shared" si="48"/>
        <v>over</v>
      </c>
      <c r="I805" t="str">
        <f t="shared" si="51"/>
        <v>no</v>
      </c>
      <c r="J805" s="11">
        <f t="shared" si="49"/>
        <v>28.594999999999999</v>
      </c>
      <c r="K805" s="11">
        <f t="shared" si="50"/>
        <v>28.594999999999999</v>
      </c>
      <c r="L805" s="11"/>
    </row>
    <row r="806" spans="1:13" x14ac:dyDescent="0.25">
      <c r="A806">
        <v>25</v>
      </c>
      <c r="B806" t="s">
        <v>7</v>
      </c>
      <c r="C806" s="11">
        <v>28.594999999999999</v>
      </c>
      <c r="D806">
        <v>0</v>
      </c>
      <c r="E806" t="s">
        <v>13</v>
      </c>
      <c r="F806" t="s">
        <v>21</v>
      </c>
      <c r="G806" s="4">
        <v>3213.6220499999999</v>
      </c>
      <c r="H806" t="str">
        <f t="shared" si="48"/>
        <v>over</v>
      </c>
      <c r="I806" t="str">
        <f t="shared" si="51"/>
        <v>no</v>
      </c>
      <c r="J806" s="11">
        <f t="shared" si="49"/>
        <v>28.594999999999999</v>
      </c>
      <c r="K806" s="11">
        <f t="shared" si="50"/>
        <v>28.594999999999999</v>
      </c>
      <c r="L806" s="11"/>
    </row>
    <row r="807" spans="1:13" x14ac:dyDescent="0.25">
      <c r="A807">
        <v>56</v>
      </c>
      <c r="B807" t="s">
        <v>7</v>
      </c>
      <c r="C807" s="11">
        <v>28.594999999999999</v>
      </c>
      <c r="D807">
        <v>0</v>
      </c>
      <c r="E807" t="s">
        <v>13</v>
      </c>
      <c r="F807" t="s">
        <v>21</v>
      </c>
      <c r="G807" s="4">
        <v>11658.11505</v>
      </c>
      <c r="H807" t="str">
        <f t="shared" si="48"/>
        <v>over</v>
      </c>
      <c r="I807" t="str">
        <f t="shared" si="51"/>
        <v>no</v>
      </c>
      <c r="J807" s="11">
        <f t="shared" si="49"/>
        <v>28.594999999999999</v>
      </c>
      <c r="K807" s="11">
        <f t="shared" si="50"/>
        <v>28.594999999999999</v>
      </c>
      <c r="L807" s="11"/>
    </row>
    <row r="808" spans="1:13" x14ac:dyDescent="0.25">
      <c r="A808">
        <v>36</v>
      </c>
      <c r="B808" t="s">
        <v>11</v>
      </c>
      <c r="C808" s="11">
        <v>28.594999999999999</v>
      </c>
      <c r="D808">
        <v>3</v>
      </c>
      <c r="E808" t="s">
        <v>13</v>
      </c>
      <c r="F808" t="s">
        <v>15</v>
      </c>
      <c r="G808" s="4">
        <v>6548.1950500000003</v>
      </c>
      <c r="H808" t="str">
        <f t="shared" si="48"/>
        <v>over</v>
      </c>
      <c r="I808" t="str">
        <f t="shared" si="51"/>
        <v>no</v>
      </c>
      <c r="J808" s="11">
        <f t="shared" si="49"/>
        <v>28.594999999999999</v>
      </c>
      <c r="K808" s="11">
        <f t="shared" si="50"/>
        <v>28.594999999999999</v>
      </c>
      <c r="L808" s="11"/>
    </row>
    <row r="809" spans="1:13" x14ac:dyDescent="0.25">
      <c r="A809">
        <v>24</v>
      </c>
      <c r="B809" t="s">
        <v>11</v>
      </c>
      <c r="C809" s="11">
        <v>28.5</v>
      </c>
      <c r="D809">
        <v>0</v>
      </c>
      <c r="E809" t="s">
        <v>9</v>
      </c>
      <c r="F809" t="s">
        <v>21</v>
      </c>
      <c r="G809" s="4">
        <v>35147.528480000001</v>
      </c>
      <c r="H809" t="str">
        <f t="shared" si="48"/>
        <v>over</v>
      </c>
      <c r="I809" t="str">
        <f t="shared" si="51"/>
        <v>smoking</v>
      </c>
      <c r="J809" s="11">
        <f t="shared" si="49"/>
        <v>28.5</v>
      </c>
      <c r="K809" s="11">
        <f t="shared" si="50"/>
        <v>28.5</v>
      </c>
      <c r="L809" s="11"/>
    </row>
    <row r="810" spans="1:13" x14ac:dyDescent="0.25">
      <c r="A810">
        <v>18</v>
      </c>
      <c r="B810" t="s">
        <v>11</v>
      </c>
      <c r="C810" s="11">
        <v>28.5</v>
      </c>
      <c r="D810">
        <v>0</v>
      </c>
      <c r="E810" t="s">
        <v>13</v>
      </c>
      <c r="F810" t="s">
        <v>21</v>
      </c>
      <c r="G810" s="4">
        <v>1712.2270000000001</v>
      </c>
      <c r="H810" t="str">
        <f t="shared" si="48"/>
        <v>over</v>
      </c>
      <c r="I810" t="str">
        <f t="shared" si="51"/>
        <v>no</v>
      </c>
      <c r="J810" s="11">
        <f t="shared" si="49"/>
        <v>28.5</v>
      </c>
      <c r="K810" s="11">
        <f t="shared" si="50"/>
        <v>28.5</v>
      </c>
      <c r="L810" s="11"/>
    </row>
    <row r="811" spans="1:13" x14ac:dyDescent="0.25">
      <c r="A811">
        <v>27</v>
      </c>
      <c r="B811" t="s">
        <v>11</v>
      </c>
      <c r="C811" s="11">
        <v>28.5</v>
      </c>
      <c r="D811">
        <v>0</v>
      </c>
      <c r="E811" t="s">
        <v>9</v>
      </c>
      <c r="F811" t="s">
        <v>15</v>
      </c>
      <c r="G811" s="4">
        <v>18310.741999999998</v>
      </c>
      <c r="H811" t="str">
        <f t="shared" si="48"/>
        <v>over</v>
      </c>
      <c r="I811" t="str">
        <f t="shared" si="51"/>
        <v>smoking</v>
      </c>
      <c r="J811" s="11">
        <f t="shared" si="49"/>
        <v>28.5</v>
      </c>
      <c r="K811" s="11">
        <f t="shared" si="50"/>
        <v>28.5</v>
      </c>
      <c r="L811" s="11"/>
    </row>
    <row r="812" spans="1:13" x14ac:dyDescent="0.25">
      <c r="A812">
        <v>23</v>
      </c>
      <c r="B812" t="s">
        <v>7</v>
      </c>
      <c r="C812" s="11">
        <v>28.49</v>
      </c>
      <c r="D812">
        <v>1</v>
      </c>
      <c r="E812" t="s">
        <v>9</v>
      </c>
      <c r="F812" t="s">
        <v>14</v>
      </c>
      <c r="G812" s="4">
        <v>18328.238099999999</v>
      </c>
      <c r="H812" t="str">
        <f t="shared" si="48"/>
        <v>over</v>
      </c>
      <c r="I812" t="str">
        <f t="shared" si="51"/>
        <v>smoking</v>
      </c>
      <c r="J812" s="11">
        <f t="shared" si="49"/>
        <v>28.49</v>
      </c>
      <c r="K812" s="11">
        <f t="shared" si="50"/>
        <v>28.49</v>
      </c>
      <c r="L812" s="11"/>
    </row>
    <row r="813" spans="1:13" x14ac:dyDescent="0.25">
      <c r="A813">
        <v>50</v>
      </c>
      <c r="B813" t="s">
        <v>7</v>
      </c>
      <c r="C813" s="11">
        <v>28.405000000000001</v>
      </c>
      <c r="D813">
        <v>3</v>
      </c>
      <c r="E813" t="s">
        <v>13</v>
      </c>
      <c r="F813" t="s">
        <v>14</v>
      </c>
      <c r="G813" s="4">
        <v>19749.383379999999</v>
      </c>
      <c r="H813" t="str">
        <f t="shared" si="48"/>
        <v>over</v>
      </c>
      <c r="I813" t="str">
        <f t="shared" si="51"/>
        <v>no</v>
      </c>
      <c r="J813" s="11">
        <f t="shared" si="49"/>
        <v>28.405000000000001</v>
      </c>
      <c r="K813" s="11">
        <f t="shared" si="50"/>
        <v>28.405000000000001</v>
      </c>
      <c r="L813" s="11"/>
    </row>
    <row r="814" spans="1:13" x14ac:dyDescent="0.25">
      <c r="A814">
        <v>41</v>
      </c>
      <c r="B814" t="s">
        <v>7</v>
      </c>
      <c r="C814" s="11">
        <v>28.405000000000001</v>
      </c>
      <c r="D814">
        <v>2</v>
      </c>
      <c r="E814" t="s">
        <v>13</v>
      </c>
      <c r="F814" t="s">
        <v>10</v>
      </c>
      <c r="G814" s="4">
        <v>7371.7719999999999</v>
      </c>
      <c r="H814" t="str">
        <f t="shared" si="48"/>
        <v>over</v>
      </c>
      <c r="I814" t="str">
        <f t="shared" si="51"/>
        <v>no</v>
      </c>
      <c r="J814" s="11">
        <f t="shared" si="49"/>
        <v>28.405000000000001</v>
      </c>
      <c r="K814" s="11">
        <f t="shared" si="50"/>
        <v>28.405000000000001</v>
      </c>
      <c r="L814" s="11"/>
    </row>
    <row r="815" spans="1:13" x14ac:dyDescent="0.25">
      <c r="A815">
        <v>41</v>
      </c>
      <c r="B815" t="s">
        <v>11</v>
      </c>
      <c r="C815" s="11">
        <v>28.405000000000001</v>
      </c>
      <c r="D815">
        <v>1</v>
      </c>
      <c r="E815" t="s">
        <v>13</v>
      </c>
      <c r="F815" t="s">
        <v>15</v>
      </c>
      <c r="G815" s="4">
        <v>6664.68595</v>
      </c>
      <c r="H815" t="str">
        <f t="shared" si="48"/>
        <v>over</v>
      </c>
      <c r="I815" t="str">
        <f t="shared" si="51"/>
        <v>no</v>
      </c>
      <c r="J815" s="11">
        <f t="shared" si="49"/>
        <v>28.405000000000001</v>
      </c>
      <c r="K815" s="11">
        <f t="shared" si="50"/>
        <v>28.405000000000001</v>
      </c>
      <c r="L815" s="11"/>
    </row>
    <row r="816" spans="1:13" x14ac:dyDescent="0.25">
      <c r="A816">
        <v>30</v>
      </c>
      <c r="B816" t="s">
        <v>7</v>
      </c>
      <c r="C816" s="11">
        <v>28.405000000000001</v>
      </c>
      <c r="D816">
        <v>1</v>
      </c>
      <c r="E816" t="s">
        <v>13</v>
      </c>
      <c r="F816" t="s">
        <v>15</v>
      </c>
      <c r="G816" s="4">
        <v>4527.1829500000003</v>
      </c>
      <c r="H816" t="str">
        <f t="shared" si="48"/>
        <v>over</v>
      </c>
      <c r="I816" t="str">
        <f t="shared" si="51"/>
        <v>no</v>
      </c>
      <c r="J816" s="11">
        <f t="shared" si="49"/>
        <v>28.405000000000001</v>
      </c>
      <c r="K816" s="11">
        <f t="shared" si="50"/>
        <v>28.405000000000001</v>
      </c>
      <c r="L816" s="11"/>
    </row>
    <row r="817" spans="1:12" x14ac:dyDescent="0.25">
      <c r="A817">
        <v>30</v>
      </c>
      <c r="B817" t="s">
        <v>7</v>
      </c>
      <c r="C817" s="11">
        <v>28.38</v>
      </c>
      <c r="D817">
        <v>1</v>
      </c>
      <c r="E817" t="s">
        <v>9</v>
      </c>
      <c r="F817" t="s">
        <v>14</v>
      </c>
      <c r="G817" s="4">
        <v>19521.968199999999</v>
      </c>
      <c r="H817" t="str">
        <f t="shared" si="48"/>
        <v>over</v>
      </c>
      <c r="I817" t="str">
        <f t="shared" si="51"/>
        <v>smoking</v>
      </c>
      <c r="J817" s="11">
        <f t="shared" si="49"/>
        <v>28.38</v>
      </c>
      <c r="K817" s="11">
        <f t="shared" si="50"/>
        <v>28.38</v>
      </c>
      <c r="L817" s="11"/>
    </row>
    <row r="818" spans="1:12" x14ac:dyDescent="0.25">
      <c r="A818">
        <v>23</v>
      </c>
      <c r="B818" t="s">
        <v>7</v>
      </c>
      <c r="C818" s="11">
        <v>28.31</v>
      </c>
      <c r="D818">
        <v>0</v>
      </c>
      <c r="E818" t="s">
        <v>9</v>
      </c>
      <c r="F818" t="s">
        <v>15</v>
      </c>
      <c r="G818" s="4">
        <v>18033.9679</v>
      </c>
      <c r="H818" t="str">
        <f t="shared" si="48"/>
        <v>over</v>
      </c>
      <c r="I818" t="str">
        <f t="shared" si="51"/>
        <v>smoking</v>
      </c>
      <c r="J818" s="11">
        <f t="shared" si="49"/>
        <v>28.31</v>
      </c>
      <c r="K818" s="11">
        <f t="shared" si="50"/>
        <v>28.31</v>
      </c>
      <c r="L818" s="11"/>
    </row>
    <row r="819" spans="1:12" x14ac:dyDescent="0.25">
      <c r="A819">
        <v>61</v>
      </c>
      <c r="B819" t="s">
        <v>11</v>
      </c>
      <c r="C819" s="11">
        <v>28.31</v>
      </c>
      <c r="D819">
        <v>1</v>
      </c>
      <c r="E819" t="s">
        <v>9</v>
      </c>
      <c r="F819" t="s">
        <v>15</v>
      </c>
      <c r="G819" s="4">
        <v>28868.6639</v>
      </c>
      <c r="H819" t="str">
        <f t="shared" si="48"/>
        <v>over</v>
      </c>
      <c r="I819" t="str">
        <f t="shared" si="51"/>
        <v>smoking</v>
      </c>
      <c r="J819" s="11">
        <f t="shared" si="49"/>
        <v>28.31</v>
      </c>
      <c r="K819" s="11">
        <f t="shared" si="50"/>
        <v>28.31</v>
      </c>
      <c r="L819" s="11"/>
    </row>
    <row r="820" spans="1:12" x14ac:dyDescent="0.25">
      <c r="A820">
        <v>19</v>
      </c>
      <c r="B820" t="s">
        <v>7</v>
      </c>
      <c r="C820" s="11">
        <v>28.31</v>
      </c>
      <c r="D820">
        <v>0</v>
      </c>
      <c r="E820" t="s">
        <v>9</v>
      </c>
      <c r="F820" t="s">
        <v>15</v>
      </c>
      <c r="G820" s="4">
        <v>17468.983899999999</v>
      </c>
      <c r="H820" t="str">
        <f t="shared" si="48"/>
        <v>over</v>
      </c>
      <c r="I820" t="str">
        <f t="shared" si="51"/>
        <v>smoking</v>
      </c>
      <c r="J820" s="11">
        <f t="shared" si="49"/>
        <v>28.31</v>
      </c>
      <c r="K820" s="11">
        <f t="shared" si="50"/>
        <v>28.31</v>
      </c>
      <c r="L820" s="11"/>
    </row>
    <row r="821" spans="1:12" x14ac:dyDescent="0.25">
      <c r="A821">
        <v>42</v>
      </c>
      <c r="B821" t="s">
        <v>11</v>
      </c>
      <c r="C821" s="11">
        <v>28.31</v>
      </c>
      <c r="D821">
        <v>3</v>
      </c>
      <c r="E821" t="s">
        <v>9</v>
      </c>
      <c r="F821" t="s">
        <v>15</v>
      </c>
      <c r="G821" s="4">
        <v>32787.458590000002</v>
      </c>
      <c r="H821" t="str">
        <f t="shared" si="48"/>
        <v>over</v>
      </c>
      <c r="I821" t="str">
        <f t="shared" si="51"/>
        <v>smoking</v>
      </c>
      <c r="J821" s="11">
        <f t="shared" si="49"/>
        <v>28.31</v>
      </c>
      <c r="K821" s="11">
        <f t="shared" si="50"/>
        <v>28.31</v>
      </c>
      <c r="L821" s="11"/>
    </row>
    <row r="822" spans="1:12" x14ac:dyDescent="0.25">
      <c r="A822">
        <v>56</v>
      </c>
      <c r="B822" t="s">
        <v>7</v>
      </c>
      <c r="C822" s="11">
        <v>28.31</v>
      </c>
      <c r="D822">
        <v>0</v>
      </c>
      <c r="E822" t="s">
        <v>13</v>
      </c>
      <c r="F822" t="s">
        <v>21</v>
      </c>
      <c r="G822" s="4">
        <v>11657.7189</v>
      </c>
      <c r="H822" t="str">
        <f t="shared" si="48"/>
        <v>over</v>
      </c>
      <c r="I822" t="str">
        <f t="shared" si="51"/>
        <v>no</v>
      </c>
      <c r="J822" s="11">
        <f t="shared" si="49"/>
        <v>28.31</v>
      </c>
      <c r="K822" s="11">
        <f t="shared" si="50"/>
        <v>28.31</v>
      </c>
      <c r="L822" s="11"/>
    </row>
    <row r="823" spans="1:12" x14ac:dyDescent="0.25">
      <c r="A823">
        <v>22</v>
      </c>
      <c r="B823" t="s">
        <v>11</v>
      </c>
      <c r="C823" s="11">
        <v>28.31</v>
      </c>
      <c r="D823">
        <v>1</v>
      </c>
      <c r="E823" t="s">
        <v>13</v>
      </c>
      <c r="F823" t="s">
        <v>15</v>
      </c>
      <c r="G823" s="4">
        <v>2639.0428999999999</v>
      </c>
      <c r="H823" t="str">
        <f t="shared" si="48"/>
        <v>over</v>
      </c>
      <c r="I823" t="str">
        <f t="shared" si="51"/>
        <v>no</v>
      </c>
      <c r="J823" s="11">
        <f t="shared" si="49"/>
        <v>28.31</v>
      </c>
      <c r="K823" s="11">
        <f t="shared" si="50"/>
        <v>28.31</v>
      </c>
      <c r="L823" s="11"/>
    </row>
    <row r="824" spans="1:12" x14ac:dyDescent="0.25">
      <c r="A824">
        <v>41</v>
      </c>
      <c r="B824" t="s">
        <v>7</v>
      </c>
      <c r="C824" s="11">
        <v>28.31</v>
      </c>
      <c r="D824">
        <v>1</v>
      </c>
      <c r="E824" t="s">
        <v>13</v>
      </c>
      <c r="F824" t="s">
        <v>15</v>
      </c>
      <c r="G824" s="4">
        <v>7153.5538999999999</v>
      </c>
      <c r="H824" t="str">
        <f t="shared" si="48"/>
        <v>over</v>
      </c>
      <c r="I824" t="str">
        <f t="shared" si="51"/>
        <v>no</v>
      </c>
      <c r="J824" s="11">
        <f t="shared" si="49"/>
        <v>28.31</v>
      </c>
      <c r="K824" s="11">
        <f t="shared" si="50"/>
        <v>28.31</v>
      </c>
      <c r="L824" s="11"/>
    </row>
    <row r="825" spans="1:12" x14ac:dyDescent="0.25">
      <c r="A825">
        <v>18</v>
      </c>
      <c r="B825" t="s">
        <v>11</v>
      </c>
      <c r="C825" s="11">
        <v>28.31</v>
      </c>
      <c r="D825">
        <v>1</v>
      </c>
      <c r="E825" t="s">
        <v>13</v>
      </c>
      <c r="F825" t="s">
        <v>21</v>
      </c>
      <c r="G825" s="4">
        <v>11272.331389999999</v>
      </c>
      <c r="H825" t="str">
        <f t="shared" si="48"/>
        <v>over</v>
      </c>
      <c r="I825" t="str">
        <f t="shared" si="51"/>
        <v>no</v>
      </c>
      <c r="J825" s="11">
        <f t="shared" si="49"/>
        <v>28.31</v>
      </c>
      <c r="K825" s="11">
        <f t="shared" si="50"/>
        <v>28.31</v>
      </c>
      <c r="L825" s="11"/>
    </row>
    <row r="826" spans="1:12" x14ac:dyDescent="0.25">
      <c r="A826">
        <v>39</v>
      </c>
      <c r="B826" t="s">
        <v>11</v>
      </c>
      <c r="C826" s="11">
        <v>28.3</v>
      </c>
      <c r="D826">
        <v>1</v>
      </c>
      <c r="E826" t="s">
        <v>9</v>
      </c>
      <c r="F826" t="s">
        <v>10</v>
      </c>
      <c r="G826" s="4">
        <v>21082.16</v>
      </c>
      <c r="H826" t="str">
        <f t="shared" si="48"/>
        <v>over</v>
      </c>
      <c r="I826" t="str">
        <f t="shared" si="51"/>
        <v>smoking</v>
      </c>
      <c r="J826" s="11">
        <f t="shared" si="49"/>
        <v>28.3</v>
      </c>
      <c r="K826" s="11">
        <f t="shared" si="50"/>
        <v>28.3</v>
      </c>
      <c r="L826" s="11"/>
    </row>
    <row r="827" spans="1:12" x14ac:dyDescent="0.25">
      <c r="A827">
        <v>33</v>
      </c>
      <c r="B827" t="s">
        <v>7</v>
      </c>
      <c r="C827" s="11">
        <v>28.27</v>
      </c>
      <c r="D827">
        <v>1</v>
      </c>
      <c r="E827" t="s">
        <v>13</v>
      </c>
      <c r="F827" t="s">
        <v>14</v>
      </c>
      <c r="G827" s="4">
        <v>4779.6022999999996</v>
      </c>
      <c r="H827" t="str">
        <f t="shared" si="48"/>
        <v>over</v>
      </c>
      <c r="I827" t="str">
        <f t="shared" si="51"/>
        <v>no</v>
      </c>
      <c r="J827" s="11">
        <f t="shared" si="49"/>
        <v>28.27</v>
      </c>
      <c r="K827" s="11">
        <f t="shared" si="50"/>
        <v>28.27</v>
      </c>
      <c r="L827" s="11"/>
    </row>
    <row r="828" spans="1:12" x14ac:dyDescent="0.25">
      <c r="A828">
        <v>38</v>
      </c>
      <c r="B828" t="s">
        <v>11</v>
      </c>
      <c r="C828" s="11">
        <v>28.27</v>
      </c>
      <c r="D828">
        <v>1</v>
      </c>
      <c r="E828" t="s">
        <v>13</v>
      </c>
      <c r="F828" t="s">
        <v>14</v>
      </c>
      <c r="G828" s="4">
        <v>5484.4673000000003</v>
      </c>
      <c r="H828" t="str">
        <f t="shared" si="48"/>
        <v>over</v>
      </c>
      <c r="I828" t="str">
        <f t="shared" si="51"/>
        <v>no</v>
      </c>
      <c r="J828" s="11">
        <f t="shared" si="49"/>
        <v>28.27</v>
      </c>
      <c r="K828" s="11">
        <f t="shared" si="50"/>
        <v>28.27</v>
      </c>
      <c r="L828" s="11"/>
    </row>
    <row r="829" spans="1:12" x14ac:dyDescent="0.25">
      <c r="A829">
        <v>40</v>
      </c>
      <c r="B829" t="s">
        <v>7</v>
      </c>
      <c r="C829" s="11">
        <v>28.215</v>
      </c>
      <c r="D829">
        <v>2</v>
      </c>
      <c r="E829" t="s">
        <v>9</v>
      </c>
      <c r="F829" t="s">
        <v>14</v>
      </c>
      <c r="G829" s="4">
        <v>19444.265800000001</v>
      </c>
      <c r="H829" t="str">
        <f t="shared" si="48"/>
        <v>over</v>
      </c>
      <c r="I829" t="str">
        <f t="shared" si="51"/>
        <v>smoking</v>
      </c>
      <c r="J829" s="11">
        <f t="shared" si="49"/>
        <v>28.215</v>
      </c>
      <c r="K829" s="11">
        <f t="shared" si="50"/>
        <v>28.215</v>
      </c>
      <c r="L829" s="11"/>
    </row>
    <row r="830" spans="1:12" x14ac:dyDescent="0.25">
      <c r="A830">
        <v>49</v>
      </c>
      <c r="B830" t="s">
        <v>11</v>
      </c>
      <c r="C830" s="11">
        <v>28.215</v>
      </c>
      <c r="D830">
        <v>1</v>
      </c>
      <c r="E830" t="s">
        <v>13</v>
      </c>
      <c r="F830" t="s">
        <v>21</v>
      </c>
      <c r="G830" s="4">
        <v>9282.4806000000008</v>
      </c>
      <c r="H830" t="str">
        <f t="shared" si="48"/>
        <v>over</v>
      </c>
      <c r="I830" t="str">
        <f t="shared" si="51"/>
        <v>no</v>
      </c>
      <c r="J830" s="11">
        <f t="shared" si="49"/>
        <v>28.215</v>
      </c>
      <c r="K830" s="11">
        <f t="shared" si="50"/>
        <v>28.215</v>
      </c>
      <c r="L830" s="11"/>
    </row>
    <row r="831" spans="1:12" x14ac:dyDescent="0.25">
      <c r="A831">
        <v>25</v>
      </c>
      <c r="B831" t="s">
        <v>11</v>
      </c>
      <c r="C831" s="11">
        <v>28.215</v>
      </c>
      <c r="D831">
        <v>2</v>
      </c>
      <c r="E831" t="s">
        <v>9</v>
      </c>
      <c r="F831" t="s">
        <v>14</v>
      </c>
      <c r="G831" s="4">
        <v>42112.2356</v>
      </c>
      <c r="H831" t="str">
        <f t="shared" si="48"/>
        <v>over</v>
      </c>
      <c r="I831" t="str">
        <f t="shared" si="51"/>
        <v>smoking</v>
      </c>
      <c r="J831" s="11">
        <f t="shared" si="49"/>
        <v>28.215</v>
      </c>
      <c r="K831" s="11">
        <f t="shared" si="50"/>
        <v>28.215</v>
      </c>
      <c r="L831" s="11"/>
    </row>
    <row r="832" spans="1:12" x14ac:dyDescent="0.25">
      <c r="A832">
        <v>47</v>
      </c>
      <c r="B832" t="s">
        <v>11</v>
      </c>
      <c r="C832" s="11">
        <v>28.215</v>
      </c>
      <c r="D832">
        <v>3</v>
      </c>
      <c r="E832" t="s">
        <v>9</v>
      </c>
      <c r="F832" t="s">
        <v>15</v>
      </c>
      <c r="G832" s="4">
        <v>24915.220850000002</v>
      </c>
      <c r="H832" t="str">
        <f t="shared" si="48"/>
        <v>over</v>
      </c>
      <c r="I832" t="str">
        <f t="shared" si="51"/>
        <v>smoking</v>
      </c>
      <c r="J832" s="11">
        <f t="shared" si="49"/>
        <v>28.215</v>
      </c>
      <c r="K832" s="11">
        <f t="shared" si="50"/>
        <v>28.215</v>
      </c>
      <c r="L832" s="11"/>
    </row>
    <row r="833" spans="1:12" x14ac:dyDescent="0.25">
      <c r="A833">
        <v>18</v>
      </c>
      <c r="B833" t="s">
        <v>7</v>
      </c>
      <c r="C833" s="11">
        <v>28.215</v>
      </c>
      <c r="D833">
        <v>0</v>
      </c>
      <c r="E833" t="s">
        <v>13</v>
      </c>
      <c r="F833" t="s">
        <v>21</v>
      </c>
      <c r="G833" s="4">
        <v>2200.8308499999998</v>
      </c>
      <c r="H833" t="str">
        <f t="shared" si="48"/>
        <v>over</v>
      </c>
      <c r="I833" t="str">
        <f t="shared" si="51"/>
        <v>no</v>
      </c>
      <c r="J833" s="11">
        <f t="shared" si="49"/>
        <v>28.215</v>
      </c>
      <c r="K833" s="11">
        <f t="shared" si="50"/>
        <v>28.215</v>
      </c>
      <c r="L833" s="11"/>
    </row>
    <row r="834" spans="1:12" x14ac:dyDescent="0.25">
      <c r="A834">
        <v>58</v>
      </c>
      <c r="B834" t="s">
        <v>7</v>
      </c>
      <c r="C834" s="11">
        <v>28.215</v>
      </c>
      <c r="D834">
        <v>0</v>
      </c>
      <c r="E834" t="s">
        <v>13</v>
      </c>
      <c r="F834" t="s">
        <v>15</v>
      </c>
      <c r="G834" s="4">
        <v>12224.350850000001</v>
      </c>
      <c r="H834" t="str">
        <f t="shared" ref="H834:H897" si="52">IF(C834&lt;18.5,"below",IF(AND(C834&gt;=18.5,C834&lt;25),"normal",IF(C834&gt;=25,"over")))</f>
        <v>over</v>
      </c>
      <c r="I834" t="str">
        <f t="shared" si="51"/>
        <v>no</v>
      </c>
      <c r="J834" s="11">
        <f t="shared" ref="J834:J897" si="53">VALUE(C834)</f>
        <v>28.215</v>
      </c>
      <c r="K834" s="11">
        <f t="shared" ref="K834:K897" si="54">IF(J834&gt;=100,J834/1000,J834)</f>
        <v>28.215</v>
      </c>
      <c r="L834" s="11"/>
    </row>
    <row r="835" spans="1:12" x14ac:dyDescent="0.25">
      <c r="A835">
        <v>61</v>
      </c>
      <c r="B835" t="s">
        <v>7</v>
      </c>
      <c r="C835" s="11">
        <v>28.2</v>
      </c>
      <c r="D835">
        <v>0</v>
      </c>
      <c r="E835" t="s">
        <v>13</v>
      </c>
      <c r="F835" t="s">
        <v>10</v>
      </c>
      <c r="G835" s="4">
        <v>13041.921</v>
      </c>
      <c r="H835" t="str">
        <f t="shared" si="52"/>
        <v>over</v>
      </c>
      <c r="I835" t="str">
        <f t="shared" ref="I835:I898" si="55">IF(E835="no","no","smoking")</f>
        <v>no</v>
      </c>
      <c r="J835" s="11">
        <f t="shared" si="53"/>
        <v>28.2</v>
      </c>
      <c r="K835" s="11">
        <f t="shared" si="54"/>
        <v>28.2</v>
      </c>
      <c r="L835" s="11"/>
    </row>
    <row r="836" spans="1:12" x14ac:dyDescent="0.25">
      <c r="A836">
        <v>50</v>
      </c>
      <c r="B836" t="s">
        <v>7</v>
      </c>
      <c r="C836" s="11">
        <v>28.16</v>
      </c>
      <c r="D836">
        <v>3</v>
      </c>
      <c r="E836" t="s">
        <v>13</v>
      </c>
      <c r="F836" t="s">
        <v>14</v>
      </c>
      <c r="G836" s="4">
        <v>10702.642400000001</v>
      </c>
      <c r="H836" t="str">
        <f t="shared" si="52"/>
        <v>over</v>
      </c>
      <c r="I836" t="str">
        <f t="shared" si="55"/>
        <v>no</v>
      </c>
      <c r="J836" s="11">
        <f t="shared" si="53"/>
        <v>28.16</v>
      </c>
      <c r="K836" s="11">
        <f t="shared" si="54"/>
        <v>28.16</v>
      </c>
      <c r="L836" s="11"/>
    </row>
    <row r="837" spans="1:12" x14ac:dyDescent="0.25">
      <c r="A837">
        <v>23</v>
      </c>
      <c r="B837" t="s">
        <v>7</v>
      </c>
      <c r="C837" s="11">
        <v>28.12</v>
      </c>
      <c r="D837">
        <v>0</v>
      </c>
      <c r="E837" t="s">
        <v>13</v>
      </c>
      <c r="F837" t="s">
        <v>15</v>
      </c>
      <c r="G837" s="4">
        <v>2690.1138000000001</v>
      </c>
      <c r="H837" t="str">
        <f t="shared" si="52"/>
        <v>over</v>
      </c>
      <c r="I837" t="str">
        <f t="shared" si="55"/>
        <v>no</v>
      </c>
      <c r="J837" s="11">
        <f t="shared" si="53"/>
        <v>28.12</v>
      </c>
      <c r="K837" s="11">
        <f t="shared" si="54"/>
        <v>28.12</v>
      </c>
      <c r="L837" s="11"/>
    </row>
    <row r="838" spans="1:12" x14ac:dyDescent="0.25">
      <c r="A838">
        <v>50</v>
      </c>
      <c r="B838" t="s">
        <v>7</v>
      </c>
      <c r="C838" s="11">
        <v>28.12</v>
      </c>
      <c r="D838">
        <v>3</v>
      </c>
      <c r="E838" t="s">
        <v>13</v>
      </c>
      <c r="F838" t="s">
        <v>15</v>
      </c>
      <c r="G838" s="4">
        <v>11085.586799999999</v>
      </c>
      <c r="H838" t="str">
        <f t="shared" si="52"/>
        <v>over</v>
      </c>
      <c r="I838" t="str">
        <f t="shared" si="55"/>
        <v>no</v>
      </c>
      <c r="J838" s="11">
        <f t="shared" si="53"/>
        <v>28.12</v>
      </c>
      <c r="K838" s="11">
        <f t="shared" si="54"/>
        <v>28.12</v>
      </c>
      <c r="L838" s="11"/>
    </row>
    <row r="839" spans="1:12" x14ac:dyDescent="0.25">
      <c r="A839">
        <v>32</v>
      </c>
      <c r="B839" t="s">
        <v>11</v>
      </c>
      <c r="C839" s="11">
        <v>28.12</v>
      </c>
      <c r="D839">
        <v>4</v>
      </c>
      <c r="E839" t="s">
        <v>9</v>
      </c>
      <c r="F839" t="s">
        <v>15</v>
      </c>
      <c r="G839" s="4">
        <v>21472.478800000001</v>
      </c>
      <c r="H839" t="str">
        <f t="shared" si="52"/>
        <v>over</v>
      </c>
      <c r="I839" t="str">
        <f t="shared" si="55"/>
        <v>smoking</v>
      </c>
      <c r="J839" s="11">
        <f t="shared" si="53"/>
        <v>28.12</v>
      </c>
      <c r="K839" s="11">
        <f t="shared" si="54"/>
        <v>28.12</v>
      </c>
      <c r="L839" s="11"/>
    </row>
    <row r="840" spans="1:12" x14ac:dyDescent="0.25">
      <c r="A840">
        <v>57</v>
      </c>
      <c r="B840" t="s">
        <v>11</v>
      </c>
      <c r="C840" s="11">
        <v>28.1</v>
      </c>
      <c r="D840">
        <v>0</v>
      </c>
      <c r="E840" t="s">
        <v>13</v>
      </c>
      <c r="F840" t="s">
        <v>10</v>
      </c>
      <c r="G840" s="4">
        <v>10965.446</v>
      </c>
      <c r="H840" t="str">
        <f t="shared" si="52"/>
        <v>over</v>
      </c>
      <c r="I840" t="str">
        <f t="shared" si="55"/>
        <v>no</v>
      </c>
      <c r="J840" s="11">
        <f t="shared" si="53"/>
        <v>28.1</v>
      </c>
      <c r="K840" s="11">
        <f t="shared" si="54"/>
        <v>28.1</v>
      </c>
      <c r="L840" s="11"/>
    </row>
    <row r="841" spans="1:12" x14ac:dyDescent="0.25">
      <c r="A841">
        <v>46</v>
      </c>
      <c r="B841" t="s">
        <v>7</v>
      </c>
      <c r="C841" s="11">
        <v>28.05</v>
      </c>
      <c r="D841">
        <v>1</v>
      </c>
      <c r="E841" t="s">
        <v>13</v>
      </c>
      <c r="F841" t="s">
        <v>14</v>
      </c>
      <c r="G841" s="4">
        <v>8233.0974999999999</v>
      </c>
      <c r="H841" t="str">
        <f t="shared" si="52"/>
        <v>over</v>
      </c>
      <c r="I841" t="str">
        <f t="shared" si="55"/>
        <v>no</v>
      </c>
      <c r="J841" s="11">
        <f t="shared" si="53"/>
        <v>28.05</v>
      </c>
      <c r="K841" s="11">
        <f t="shared" si="54"/>
        <v>28.05</v>
      </c>
      <c r="L841" s="11"/>
    </row>
    <row r="842" spans="1:12" x14ac:dyDescent="0.25">
      <c r="A842">
        <v>41</v>
      </c>
      <c r="B842" t="s">
        <v>7</v>
      </c>
      <c r="C842" s="11">
        <v>28.05</v>
      </c>
      <c r="D842">
        <v>1</v>
      </c>
      <c r="E842" t="s">
        <v>13</v>
      </c>
      <c r="F842" t="s">
        <v>14</v>
      </c>
      <c r="G842" s="4">
        <v>6770.1925000000001</v>
      </c>
      <c r="H842" t="str">
        <f t="shared" si="52"/>
        <v>over</v>
      </c>
      <c r="I842" t="str">
        <f t="shared" si="55"/>
        <v>no</v>
      </c>
      <c r="J842" s="11">
        <f t="shared" si="53"/>
        <v>28.05</v>
      </c>
      <c r="K842" s="11">
        <f t="shared" si="54"/>
        <v>28.05</v>
      </c>
      <c r="L842" s="11"/>
    </row>
    <row r="843" spans="1:12" x14ac:dyDescent="0.25">
      <c r="A843">
        <v>37</v>
      </c>
      <c r="B843" t="s">
        <v>11</v>
      </c>
      <c r="C843" s="11">
        <v>28.024999999999999</v>
      </c>
      <c r="D843">
        <v>2</v>
      </c>
      <c r="E843" t="s">
        <v>13</v>
      </c>
      <c r="F843" t="s">
        <v>21</v>
      </c>
      <c r="G843" s="4">
        <v>6406.4107000000004</v>
      </c>
      <c r="H843" t="str">
        <f t="shared" si="52"/>
        <v>over</v>
      </c>
      <c r="I843" t="str">
        <f t="shared" si="55"/>
        <v>no</v>
      </c>
      <c r="J843" s="11">
        <f t="shared" si="53"/>
        <v>28.024999999999999</v>
      </c>
      <c r="K843" s="11">
        <f t="shared" si="54"/>
        <v>28.024999999999999</v>
      </c>
      <c r="L843" s="11"/>
    </row>
    <row r="844" spans="1:12" x14ac:dyDescent="0.25">
      <c r="A844">
        <v>37</v>
      </c>
      <c r="B844" t="s">
        <v>7</v>
      </c>
      <c r="C844" s="11">
        <v>28.024999999999999</v>
      </c>
      <c r="D844">
        <v>2</v>
      </c>
      <c r="E844" t="s">
        <v>13</v>
      </c>
      <c r="F844" t="s">
        <v>15</v>
      </c>
      <c r="G844" s="4">
        <v>6686.4313000000002</v>
      </c>
      <c r="H844" t="str">
        <f t="shared" si="52"/>
        <v>over</v>
      </c>
      <c r="I844" t="str">
        <f t="shared" si="55"/>
        <v>no</v>
      </c>
      <c r="J844" s="11">
        <f t="shared" si="53"/>
        <v>28.024999999999999</v>
      </c>
      <c r="K844" s="11">
        <f t="shared" si="54"/>
        <v>28.024999999999999</v>
      </c>
      <c r="L844" s="11"/>
    </row>
    <row r="845" spans="1:12" x14ac:dyDescent="0.25">
      <c r="A845">
        <v>44</v>
      </c>
      <c r="B845" t="s">
        <v>11</v>
      </c>
      <c r="C845" s="11">
        <v>28.024999999999999</v>
      </c>
      <c r="D845">
        <v>2</v>
      </c>
      <c r="E845" t="s">
        <v>13</v>
      </c>
      <c r="F845" t="s">
        <v>14</v>
      </c>
      <c r="G845" s="4">
        <v>7731.4270999999999</v>
      </c>
      <c r="H845" t="str">
        <f t="shared" si="52"/>
        <v>over</v>
      </c>
      <c r="I845" t="str">
        <f t="shared" si="55"/>
        <v>no</v>
      </c>
      <c r="J845" s="11">
        <f t="shared" si="53"/>
        <v>28.024999999999999</v>
      </c>
      <c r="K845" s="11">
        <f t="shared" si="54"/>
        <v>28.024999999999999</v>
      </c>
      <c r="L845" s="11"/>
    </row>
    <row r="846" spans="1:12" x14ac:dyDescent="0.25">
      <c r="A846">
        <v>63</v>
      </c>
      <c r="B846" t="s">
        <v>7</v>
      </c>
      <c r="C846" s="11">
        <v>28.024999999999999</v>
      </c>
      <c r="D846">
        <v>0</v>
      </c>
      <c r="E846" t="s">
        <v>9</v>
      </c>
      <c r="F846" t="s">
        <v>21</v>
      </c>
      <c r="G846" s="4">
        <v>29523.1656</v>
      </c>
      <c r="H846" t="str">
        <f t="shared" si="52"/>
        <v>over</v>
      </c>
      <c r="I846" t="str">
        <f t="shared" si="55"/>
        <v>smoking</v>
      </c>
      <c r="J846" s="11">
        <f t="shared" si="53"/>
        <v>28.024999999999999</v>
      </c>
      <c r="K846" s="11">
        <f t="shared" si="54"/>
        <v>28.024999999999999</v>
      </c>
      <c r="L846" s="11"/>
    </row>
    <row r="847" spans="1:12" x14ac:dyDescent="0.25">
      <c r="A847">
        <v>38</v>
      </c>
      <c r="B847" t="s">
        <v>11</v>
      </c>
      <c r="C847" s="11">
        <v>28.024999999999999</v>
      </c>
      <c r="D847">
        <v>1</v>
      </c>
      <c r="E847" t="s">
        <v>13</v>
      </c>
      <c r="F847" t="s">
        <v>21</v>
      </c>
      <c r="G847" s="4">
        <v>6067.1267500000004</v>
      </c>
      <c r="H847" t="str">
        <f t="shared" si="52"/>
        <v>over</v>
      </c>
      <c r="I847" t="str">
        <f t="shared" si="55"/>
        <v>no</v>
      </c>
      <c r="J847" s="11">
        <f t="shared" si="53"/>
        <v>28.024999999999999</v>
      </c>
      <c r="K847" s="11">
        <f t="shared" si="54"/>
        <v>28.024999999999999</v>
      </c>
      <c r="L847" s="11"/>
    </row>
    <row r="848" spans="1:12" x14ac:dyDescent="0.25">
      <c r="A848">
        <v>36</v>
      </c>
      <c r="B848" t="s">
        <v>11</v>
      </c>
      <c r="C848" s="11">
        <v>28.024999999999999</v>
      </c>
      <c r="D848">
        <v>1</v>
      </c>
      <c r="E848" t="s">
        <v>9</v>
      </c>
      <c r="F848" t="s">
        <v>21</v>
      </c>
      <c r="G848" s="4">
        <v>20773.62775</v>
      </c>
      <c r="H848" t="str">
        <f t="shared" si="52"/>
        <v>over</v>
      </c>
      <c r="I848" t="str">
        <f t="shared" si="55"/>
        <v>smoking</v>
      </c>
      <c r="J848" s="11">
        <f t="shared" si="53"/>
        <v>28.024999999999999</v>
      </c>
      <c r="K848" s="11">
        <f t="shared" si="54"/>
        <v>28.024999999999999</v>
      </c>
      <c r="L848" s="11"/>
    </row>
    <row r="849" spans="1:13" x14ac:dyDescent="0.25">
      <c r="A849">
        <v>35</v>
      </c>
      <c r="B849" t="s">
        <v>7</v>
      </c>
      <c r="C849" s="11">
        <v>28.024999999999999</v>
      </c>
      <c r="D849">
        <v>0</v>
      </c>
      <c r="E849" t="s">
        <v>9</v>
      </c>
      <c r="F849" t="s">
        <v>15</v>
      </c>
      <c r="G849" s="4">
        <v>20234.854749999999</v>
      </c>
      <c r="H849" t="str">
        <f t="shared" si="52"/>
        <v>over</v>
      </c>
      <c r="I849" t="str">
        <f t="shared" si="55"/>
        <v>smoking</v>
      </c>
      <c r="J849" s="11">
        <f t="shared" si="53"/>
        <v>28.024999999999999</v>
      </c>
      <c r="K849" s="11">
        <f t="shared" si="54"/>
        <v>28.024999999999999</v>
      </c>
      <c r="L849" s="11"/>
    </row>
    <row r="850" spans="1:13" x14ac:dyDescent="0.25">
      <c r="A850">
        <v>38</v>
      </c>
      <c r="B850" t="s">
        <v>7</v>
      </c>
      <c r="C850" s="11">
        <v>28</v>
      </c>
      <c r="D850">
        <v>3</v>
      </c>
      <c r="E850" t="s">
        <v>13</v>
      </c>
      <c r="F850" t="s">
        <v>10</v>
      </c>
      <c r="G850" s="4">
        <v>7151.0919999999996</v>
      </c>
      <c r="H850" t="str">
        <f t="shared" si="52"/>
        <v>over</v>
      </c>
      <c r="I850" t="str">
        <f t="shared" si="55"/>
        <v>no</v>
      </c>
      <c r="J850" s="11">
        <f t="shared" si="53"/>
        <v>28</v>
      </c>
      <c r="K850" s="11">
        <f t="shared" si="54"/>
        <v>28</v>
      </c>
      <c r="L850" s="11"/>
    </row>
    <row r="851" spans="1:13" x14ac:dyDescent="0.25">
      <c r="A851">
        <v>23</v>
      </c>
      <c r="B851" t="s">
        <v>7</v>
      </c>
      <c r="C851" s="11">
        <v>28</v>
      </c>
      <c r="D851">
        <v>0</v>
      </c>
      <c r="E851" t="s">
        <v>13</v>
      </c>
      <c r="F851" t="s">
        <v>10</v>
      </c>
      <c r="G851" s="4">
        <v>13126.677449999999</v>
      </c>
      <c r="H851" t="str">
        <f t="shared" si="52"/>
        <v>over</v>
      </c>
      <c r="I851" t="str">
        <f t="shared" si="55"/>
        <v>no</v>
      </c>
      <c r="J851" s="11">
        <f t="shared" si="53"/>
        <v>28</v>
      </c>
      <c r="K851" s="11">
        <f t="shared" si="54"/>
        <v>28</v>
      </c>
      <c r="L851" s="11"/>
    </row>
    <row r="852" spans="1:13" x14ac:dyDescent="0.25">
      <c r="A852">
        <v>57</v>
      </c>
      <c r="B852" t="s">
        <v>11</v>
      </c>
      <c r="C852" s="11">
        <v>27.94</v>
      </c>
      <c r="D852">
        <v>1</v>
      </c>
      <c r="E852" t="s">
        <v>13</v>
      </c>
      <c r="F852" t="s">
        <v>14</v>
      </c>
      <c r="G852" s="4">
        <v>11554.223599999999</v>
      </c>
      <c r="H852" t="str">
        <f t="shared" si="52"/>
        <v>over</v>
      </c>
      <c r="I852" t="str">
        <f t="shared" si="55"/>
        <v>no</v>
      </c>
      <c r="J852" s="11">
        <f t="shared" si="53"/>
        <v>27.94</v>
      </c>
      <c r="K852" s="11">
        <f t="shared" si="54"/>
        <v>27.94</v>
      </c>
      <c r="L852" s="11"/>
    </row>
    <row r="853" spans="1:13" x14ac:dyDescent="0.25">
      <c r="A853">
        <v>20</v>
      </c>
      <c r="B853" t="s">
        <v>11</v>
      </c>
      <c r="C853" s="11">
        <v>27.93</v>
      </c>
      <c r="D853">
        <v>0</v>
      </c>
      <c r="E853" t="s">
        <v>13</v>
      </c>
      <c r="F853" t="s">
        <v>21</v>
      </c>
      <c r="G853" s="4">
        <v>1967.0227</v>
      </c>
      <c r="H853" t="str">
        <f t="shared" si="52"/>
        <v>over</v>
      </c>
      <c r="I853" t="str">
        <f t="shared" si="55"/>
        <v>no</v>
      </c>
      <c r="J853" s="11">
        <f t="shared" si="53"/>
        <v>27.93</v>
      </c>
      <c r="K853" s="11">
        <f t="shared" si="54"/>
        <v>27.93</v>
      </c>
      <c r="L853" s="11"/>
    </row>
    <row r="854" spans="1:13" x14ac:dyDescent="0.25">
      <c r="A854">
        <v>30</v>
      </c>
      <c r="B854" t="s">
        <v>7</v>
      </c>
      <c r="C854" s="11">
        <v>27.93</v>
      </c>
      <c r="D854">
        <v>0</v>
      </c>
      <c r="E854" t="s">
        <v>13</v>
      </c>
      <c r="F854" t="s">
        <v>21</v>
      </c>
      <c r="G854" s="4">
        <v>4137.5227000000004</v>
      </c>
      <c r="H854" t="str">
        <f t="shared" si="52"/>
        <v>over</v>
      </c>
      <c r="I854" t="str">
        <f t="shared" si="55"/>
        <v>no</v>
      </c>
      <c r="J854" s="11">
        <f t="shared" si="53"/>
        <v>27.93</v>
      </c>
      <c r="K854" s="11">
        <f t="shared" si="54"/>
        <v>27.93</v>
      </c>
      <c r="L854" s="11"/>
    </row>
    <row r="855" spans="1:13" x14ac:dyDescent="0.25">
      <c r="A855">
        <v>48</v>
      </c>
      <c r="B855" t="s">
        <v>7</v>
      </c>
      <c r="C855" s="11">
        <v>27.93</v>
      </c>
      <c r="D855">
        <v>4</v>
      </c>
      <c r="E855" t="s">
        <v>13</v>
      </c>
      <c r="F855" t="s">
        <v>15</v>
      </c>
      <c r="G855" s="4">
        <v>11015.1747</v>
      </c>
      <c r="H855" t="str">
        <f t="shared" si="52"/>
        <v>over</v>
      </c>
      <c r="I855" t="str">
        <f t="shared" si="55"/>
        <v>no</v>
      </c>
      <c r="J855" s="11">
        <f t="shared" si="53"/>
        <v>27.93</v>
      </c>
      <c r="K855" s="11">
        <f t="shared" si="54"/>
        <v>27.93</v>
      </c>
      <c r="L855" s="11"/>
    </row>
    <row r="856" spans="1:13" x14ac:dyDescent="0.25">
      <c r="A856">
        <v>19</v>
      </c>
      <c r="B856" t="s">
        <v>7</v>
      </c>
      <c r="C856" s="11">
        <v>27.93</v>
      </c>
      <c r="D856">
        <v>3</v>
      </c>
      <c r="E856" t="s">
        <v>13</v>
      </c>
      <c r="F856" t="s">
        <v>15</v>
      </c>
      <c r="G856" s="4">
        <v>18838.703659999999</v>
      </c>
      <c r="H856" t="str">
        <f t="shared" si="52"/>
        <v>over</v>
      </c>
      <c r="I856" t="str">
        <f t="shared" si="55"/>
        <v>no</v>
      </c>
      <c r="J856" s="11">
        <f t="shared" si="53"/>
        <v>27.93</v>
      </c>
      <c r="K856" s="11">
        <f t="shared" si="54"/>
        <v>27.93</v>
      </c>
      <c r="L856" s="11"/>
    </row>
    <row r="857" spans="1:13" x14ac:dyDescent="0.25">
      <c r="A857">
        <v>19</v>
      </c>
      <c r="B857" t="s">
        <v>7</v>
      </c>
      <c r="C857">
        <v>27.9</v>
      </c>
      <c r="D857">
        <v>0</v>
      </c>
      <c r="E857" t="s">
        <v>9</v>
      </c>
      <c r="F857" t="s">
        <v>10</v>
      </c>
      <c r="G857" s="4">
        <v>16884.923999999999</v>
      </c>
      <c r="H857" t="str">
        <f t="shared" si="52"/>
        <v>over</v>
      </c>
      <c r="I857" t="str">
        <f t="shared" si="55"/>
        <v>smoking</v>
      </c>
      <c r="J857" s="11">
        <f t="shared" si="53"/>
        <v>27.9</v>
      </c>
      <c r="K857">
        <f t="shared" si="54"/>
        <v>27.9</v>
      </c>
    </row>
    <row r="858" spans="1:13" x14ac:dyDescent="0.25">
      <c r="A858">
        <v>34</v>
      </c>
      <c r="B858" t="s">
        <v>7</v>
      </c>
      <c r="C858" s="11">
        <v>27.835000000000001</v>
      </c>
      <c r="D858">
        <v>1</v>
      </c>
      <c r="E858" t="s">
        <v>9</v>
      </c>
      <c r="F858" t="s">
        <v>21</v>
      </c>
      <c r="G858" s="4">
        <v>37701.876799999998</v>
      </c>
      <c r="H858" t="str">
        <f t="shared" si="52"/>
        <v>over</v>
      </c>
      <c r="I858" t="str">
        <f t="shared" si="55"/>
        <v>smoking</v>
      </c>
      <c r="J858" s="11">
        <f t="shared" si="53"/>
        <v>27.835000000000001</v>
      </c>
      <c r="K858" s="11">
        <f t="shared" si="54"/>
        <v>27.835000000000001</v>
      </c>
      <c r="L858" s="11"/>
    </row>
    <row r="859" spans="1:13" x14ac:dyDescent="0.25">
      <c r="A859">
        <v>45</v>
      </c>
      <c r="B859" t="s">
        <v>7</v>
      </c>
      <c r="C859" s="11">
        <v>27.835000000000001</v>
      </c>
      <c r="D859">
        <v>0</v>
      </c>
      <c r="E859" t="s">
        <v>13</v>
      </c>
      <c r="F859" t="s">
        <v>21</v>
      </c>
      <c r="G859" s="4">
        <v>7935.29115</v>
      </c>
      <c r="H859" t="str">
        <f t="shared" si="52"/>
        <v>over</v>
      </c>
      <c r="I859" t="str">
        <f t="shared" si="55"/>
        <v>no</v>
      </c>
      <c r="J859" s="11">
        <f t="shared" si="53"/>
        <v>27.835000000000001</v>
      </c>
      <c r="K859" s="11">
        <f t="shared" si="54"/>
        <v>27.835000000000001</v>
      </c>
      <c r="L859" s="11"/>
      <c r="M859">
        <f>K859*1000</f>
        <v>27835</v>
      </c>
    </row>
    <row r="860" spans="1:13" x14ac:dyDescent="0.25">
      <c r="A860">
        <v>53</v>
      </c>
      <c r="B860" t="s">
        <v>7</v>
      </c>
      <c r="C860" s="11">
        <v>27.835000000000001</v>
      </c>
      <c r="D860">
        <v>0</v>
      </c>
      <c r="E860" t="s">
        <v>13</v>
      </c>
      <c r="F860" t="s">
        <v>15</v>
      </c>
      <c r="G860" s="4">
        <v>10355.641</v>
      </c>
      <c r="H860" t="str">
        <f t="shared" si="52"/>
        <v>over</v>
      </c>
      <c r="I860" t="str">
        <f t="shared" si="55"/>
        <v>no</v>
      </c>
      <c r="J860" s="11">
        <f t="shared" si="53"/>
        <v>27.835000000000001</v>
      </c>
      <c r="K860" s="11">
        <f t="shared" si="54"/>
        <v>27.835000000000001</v>
      </c>
      <c r="L860" s="11"/>
    </row>
    <row r="861" spans="1:13" x14ac:dyDescent="0.25">
      <c r="A861">
        <v>59</v>
      </c>
      <c r="B861" t="s">
        <v>7</v>
      </c>
      <c r="C861" s="11">
        <v>27.835000000000001</v>
      </c>
      <c r="D861">
        <v>3</v>
      </c>
      <c r="E861" t="s">
        <v>13</v>
      </c>
      <c r="F861" t="s">
        <v>14</v>
      </c>
      <c r="G861" s="4">
        <v>14001.286700000001</v>
      </c>
      <c r="H861" t="str">
        <f t="shared" si="52"/>
        <v>over</v>
      </c>
      <c r="I861" t="str">
        <f t="shared" si="55"/>
        <v>no</v>
      </c>
      <c r="J861" s="11">
        <f t="shared" si="53"/>
        <v>27.835000000000001</v>
      </c>
      <c r="K861" s="11">
        <f t="shared" si="54"/>
        <v>27.835000000000001</v>
      </c>
      <c r="L861" s="11"/>
    </row>
    <row r="862" spans="1:13" x14ac:dyDescent="0.25">
      <c r="A862">
        <v>56</v>
      </c>
      <c r="B862" t="s">
        <v>11</v>
      </c>
      <c r="C862" s="11">
        <v>27.835000000000001</v>
      </c>
      <c r="D862">
        <v>0</v>
      </c>
      <c r="E862" t="s">
        <v>9</v>
      </c>
      <c r="F862" t="s">
        <v>15</v>
      </c>
      <c r="G862" s="4">
        <v>43921.183700000001</v>
      </c>
      <c r="H862" t="str">
        <f t="shared" si="52"/>
        <v>over</v>
      </c>
      <c r="I862" t="str">
        <f t="shared" si="55"/>
        <v>smoking</v>
      </c>
      <c r="J862" s="11">
        <f t="shared" si="53"/>
        <v>27.835000000000001</v>
      </c>
      <c r="K862" s="11">
        <f t="shared" si="54"/>
        <v>27.835000000000001</v>
      </c>
      <c r="L862" s="11"/>
    </row>
    <row r="863" spans="1:13" x14ac:dyDescent="0.25">
      <c r="A863">
        <v>19</v>
      </c>
      <c r="B863" t="s">
        <v>11</v>
      </c>
      <c r="C863" s="11">
        <v>27.835000000000001</v>
      </c>
      <c r="D863">
        <v>0</v>
      </c>
      <c r="E863" t="s">
        <v>13</v>
      </c>
      <c r="F863" t="s">
        <v>15</v>
      </c>
      <c r="G863" s="4">
        <v>1635.7336499999999</v>
      </c>
      <c r="H863" t="str">
        <f t="shared" si="52"/>
        <v>over</v>
      </c>
      <c r="I863" t="str">
        <f t="shared" si="55"/>
        <v>no</v>
      </c>
      <c r="J863" s="11">
        <f t="shared" si="53"/>
        <v>27.835000000000001</v>
      </c>
      <c r="K863" s="11">
        <f t="shared" si="54"/>
        <v>27.835000000000001</v>
      </c>
      <c r="L863" s="11"/>
    </row>
    <row r="864" spans="1:13" x14ac:dyDescent="0.25">
      <c r="A864">
        <v>34</v>
      </c>
      <c r="B864" t="s">
        <v>11</v>
      </c>
      <c r="C864" s="11">
        <v>27.835000000000001</v>
      </c>
      <c r="D864">
        <v>1</v>
      </c>
      <c r="E864" t="s">
        <v>9</v>
      </c>
      <c r="F864" t="s">
        <v>15</v>
      </c>
      <c r="G864" s="4">
        <v>20009.63365</v>
      </c>
      <c r="H864" t="str">
        <f t="shared" si="52"/>
        <v>over</v>
      </c>
      <c r="I864" t="str">
        <f t="shared" si="55"/>
        <v>smoking</v>
      </c>
      <c r="J864" s="11">
        <f t="shared" si="53"/>
        <v>27.835000000000001</v>
      </c>
      <c r="K864" s="11">
        <f t="shared" si="54"/>
        <v>27.835000000000001</v>
      </c>
      <c r="L864" s="11"/>
    </row>
    <row r="865" spans="1:13" x14ac:dyDescent="0.25">
      <c r="A865">
        <v>38</v>
      </c>
      <c r="B865" t="s">
        <v>7</v>
      </c>
      <c r="C865" s="11">
        <v>27.835000000000001</v>
      </c>
      <c r="D865">
        <v>2</v>
      </c>
      <c r="E865" t="s">
        <v>13</v>
      </c>
      <c r="F865" t="s">
        <v>21</v>
      </c>
      <c r="G865" s="4">
        <v>7144.86265</v>
      </c>
      <c r="H865" t="str">
        <f t="shared" si="52"/>
        <v>over</v>
      </c>
      <c r="I865" t="str">
        <f t="shared" si="55"/>
        <v>no</v>
      </c>
      <c r="J865" s="11">
        <f t="shared" si="53"/>
        <v>27.835000000000001</v>
      </c>
      <c r="K865" s="11">
        <f t="shared" si="54"/>
        <v>27.835000000000001</v>
      </c>
      <c r="L865" s="11"/>
    </row>
    <row r="866" spans="1:13" x14ac:dyDescent="0.25">
      <c r="A866">
        <v>32</v>
      </c>
      <c r="B866" t="s">
        <v>11</v>
      </c>
      <c r="C866" s="11">
        <v>27.835000000000001</v>
      </c>
      <c r="D866">
        <v>1</v>
      </c>
      <c r="E866" t="s">
        <v>13</v>
      </c>
      <c r="F866" t="s">
        <v>15</v>
      </c>
      <c r="G866" s="4">
        <v>4454.40265</v>
      </c>
      <c r="H866" t="str">
        <f t="shared" si="52"/>
        <v>over</v>
      </c>
      <c r="I866" t="str">
        <f t="shared" si="55"/>
        <v>no</v>
      </c>
      <c r="J866" s="11">
        <f t="shared" si="53"/>
        <v>27.835000000000001</v>
      </c>
      <c r="K866" s="11">
        <f t="shared" si="54"/>
        <v>27.835000000000001</v>
      </c>
      <c r="L866" s="11"/>
    </row>
    <row r="867" spans="1:13" x14ac:dyDescent="0.25">
      <c r="A867">
        <v>47</v>
      </c>
      <c r="B867" t="s">
        <v>7</v>
      </c>
      <c r="C867" s="11">
        <v>27.83</v>
      </c>
      <c r="D867">
        <v>0</v>
      </c>
      <c r="E867" t="s">
        <v>9</v>
      </c>
      <c r="F867" t="s">
        <v>14</v>
      </c>
      <c r="G867" s="4">
        <v>23065.420699999999</v>
      </c>
      <c r="H867" t="str">
        <f t="shared" si="52"/>
        <v>over</v>
      </c>
      <c r="I867" t="str">
        <f t="shared" si="55"/>
        <v>smoking</v>
      </c>
      <c r="J867" s="11">
        <f t="shared" si="53"/>
        <v>27.83</v>
      </c>
      <c r="K867" s="11">
        <f t="shared" si="54"/>
        <v>27.83</v>
      </c>
      <c r="L867" s="11"/>
    </row>
    <row r="868" spans="1:13" x14ac:dyDescent="0.25">
      <c r="A868">
        <v>45</v>
      </c>
      <c r="B868" t="s">
        <v>7</v>
      </c>
      <c r="C868" s="11">
        <v>27.83</v>
      </c>
      <c r="D868">
        <v>2</v>
      </c>
      <c r="E868" t="s">
        <v>13</v>
      </c>
      <c r="F868" t="s">
        <v>14</v>
      </c>
      <c r="G868" s="4">
        <v>8515.7587000000003</v>
      </c>
      <c r="H868" t="str">
        <f t="shared" si="52"/>
        <v>over</v>
      </c>
      <c r="I868" t="str">
        <f t="shared" si="55"/>
        <v>no</v>
      </c>
      <c r="J868" s="11">
        <f t="shared" si="53"/>
        <v>27.83</v>
      </c>
      <c r="K868" s="11">
        <f t="shared" si="54"/>
        <v>27.83</v>
      </c>
      <c r="L868" s="11"/>
    </row>
    <row r="869" spans="1:13" x14ac:dyDescent="0.25">
      <c r="A869">
        <v>43</v>
      </c>
      <c r="B869" t="s">
        <v>11</v>
      </c>
      <c r="C869" s="11">
        <v>27.8</v>
      </c>
      <c r="D869">
        <v>0</v>
      </c>
      <c r="E869" t="s">
        <v>9</v>
      </c>
      <c r="F869" t="s">
        <v>10</v>
      </c>
      <c r="G869" s="4">
        <v>37829.724199999997</v>
      </c>
      <c r="H869" t="str">
        <f t="shared" si="52"/>
        <v>over</v>
      </c>
      <c r="I869" t="str">
        <f t="shared" si="55"/>
        <v>smoking</v>
      </c>
      <c r="J869" s="11">
        <f t="shared" si="53"/>
        <v>27.8</v>
      </c>
      <c r="K869" s="11">
        <f t="shared" si="54"/>
        <v>27.8</v>
      </c>
      <c r="L869" s="11"/>
    </row>
    <row r="870" spans="1:13" x14ac:dyDescent="0.25">
      <c r="A870">
        <v>36</v>
      </c>
      <c r="B870" t="s">
        <v>7</v>
      </c>
      <c r="C870" s="11">
        <v>27.74</v>
      </c>
      <c r="D870">
        <v>0</v>
      </c>
      <c r="E870" t="s">
        <v>13</v>
      </c>
      <c r="F870" t="s">
        <v>21</v>
      </c>
      <c r="G870" s="4">
        <v>5469.0065999999997</v>
      </c>
      <c r="H870" t="str">
        <f t="shared" si="52"/>
        <v>over</v>
      </c>
      <c r="I870" t="str">
        <f t="shared" si="55"/>
        <v>no</v>
      </c>
      <c r="J870" s="11">
        <f t="shared" si="53"/>
        <v>27.74</v>
      </c>
      <c r="K870" s="11">
        <f t="shared" si="54"/>
        <v>27.74</v>
      </c>
      <c r="L870" s="11"/>
    </row>
    <row r="871" spans="1:13" x14ac:dyDescent="0.25">
      <c r="A871">
        <v>51</v>
      </c>
      <c r="B871" t="s">
        <v>11</v>
      </c>
      <c r="C871" s="11">
        <v>27.74</v>
      </c>
      <c r="D871">
        <v>1</v>
      </c>
      <c r="E871" t="s">
        <v>13</v>
      </c>
      <c r="F871" t="s">
        <v>21</v>
      </c>
      <c r="G871" s="4">
        <v>9957.7216000000008</v>
      </c>
      <c r="H871" t="str">
        <f t="shared" si="52"/>
        <v>over</v>
      </c>
      <c r="I871" t="str">
        <f t="shared" si="55"/>
        <v>no</v>
      </c>
      <c r="J871" s="11">
        <f t="shared" si="53"/>
        <v>27.74</v>
      </c>
      <c r="K871" s="11">
        <f t="shared" si="54"/>
        <v>27.74</v>
      </c>
      <c r="L871" s="11"/>
    </row>
    <row r="872" spans="1:13" x14ac:dyDescent="0.25">
      <c r="A872">
        <v>46</v>
      </c>
      <c r="B872" t="s">
        <v>7</v>
      </c>
      <c r="C872" s="11">
        <v>27.72</v>
      </c>
      <c r="D872">
        <v>1</v>
      </c>
      <c r="E872" t="s">
        <v>13</v>
      </c>
      <c r="F872" t="s">
        <v>14</v>
      </c>
      <c r="G872" s="4">
        <v>8232.6388000000006</v>
      </c>
      <c r="H872" t="str">
        <f t="shared" si="52"/>
        <v>over</v>
      </c>
      <c r="I872" t="str">
        <f t="shared" si="55"/>
        <v>no</v>
      </c>
      <c r="J872" s="11">
        <f t="shared" si="53"/>
        <v>27.72</v>
      </c>
      <c r="K872" s="11">
        <f t="shared" si="54"/>
        <v>27.72</v>
      </c>
      <c r="L872" s="11"/>
    </row>
    <row r="873" spans="1:13" x14ac:dyDescent="0.25">
      <c r="A873">
        <v>34</v>
      </c>
      <c r="B873" t="s">
        <v>7</v>
      </c>
      <c r="C873" s="11">
        <v>27.72</v>
      </c>
      <c r="D873">
        <v>0</v>
      </c>
      <c r="E873" t="s">
        <v>13</v>
      </c>
      <c r="F873" t="s">
        <v>14</v>
      </c>
      <c r="G873" s="4">
        <v>4415.1588000000002</v>
      </c>
      <c r="H873" t="str">
        <f t="shared" si="52"/>
        <v>over</v>
      </c>
      <c r="I873" t="str">
        <f t="shared" si="55"/>
        <v>no</v>
      </c>
      <c r="J873" s="11">
        <f t="shared" si="53"/>
        <v>27.72</v>
      </c>
      <c r="K873" s="11">
        <f t="shared" si="54"/>
        <v>27.72</v>
      </c>
      <c r="L873" s="11"/>
    </row>
    <row r="874" spans="1:13" x14ac:dyDescent="0.25">
      <c r="A874">
        <v>24</v>
      </c>
      <c r="B874" t="s">
        <v>7</v>
      </c>
      <c r="C874" s="11">
        <v>27.72</v>
      </c>
      <c r="D874">
        <v>0</v>
      </c>
      <c r="E874" t="s">
        <v>13</v>
      </c>
      <c r="F874" t="s">
        <v>14</v>
      </c>
      <c r="G874" s="4">
        <v>2464.6188000000002</v>
      </c>
      <c r="H874" t="str">
        <f t="shared" si="52"/>
        <v>over</v>
      </c>
      <c r="I874" t="str">
        <f t="shared" si="55"/>
        <v>no</v>
      </c>
      <c r="J874" s="11">
        <f t="shared" si="53"/>
        <v>27.72</v>
      </c>
      <c r="K874" s="11">
        <f t="shared" si="54"/>
        <v>27.72</v>
      </c>
      <c r="L874" s="11"/>
    </row>
    <row r="875" spans="1:13" x14ac:dyDescent="0.25">
      <c r="A875">
        <v>30</v>
      </c>
      <c r="B875" t="s">
        <v>7</v>
      </c>
      <c r="C875" s="11">
        <v>27.7</v>
      </c>
      <c r="D875">
        <v>0</v>
      </c>
      <c r="E875" t="s">
        <v>13</v>
      </c>
      <c r="F875" t="s">
        <v>10</v>
      </c>
      <c r="G875" s="4">
        <v>3554.203</v>
      </c>
      <c r="H875" t="str">
        <f t="shared" si="52"/>
        <v>over</v>
      </c>
      <c r="I875" t="str">
        <f t="shared" si="55"/>
        <v>no</v>
      </c>
      <c r="J875" s="11">
        <f t="shared" si="53"/>
        <v>27.7</v>
      </c>
      <c r="K875" s="11">
        <f t="shared" si="54"/>
        <v>27.7</v>
      </c>
      <c r="L875" s="11"/>
    </row>
    <row r="876" spans="1:13" x14ac:dyDescent="0.25">
      <c r="A876">
        <v>35</v>
      </c>
      <c r="B876" t="s">
        <v>7</v>
      </c>
      <c r="C876" s="11">
        <v>27.7</v>
      </c>
      <c r="D876">
        <v>3</v>
      </c>
      <c r="E876" t="s">
        <v>13</v>
      </c>
      <c r="F876" t="s">
        <v>10</v>
      </c>
      <c r="G876" s="4">
        <v>6414.1779999999999</v>
      </c>
      <c r="H876" t="str">
        <f t="shared" si="52"/>
        <v>over</v>
      </c>
      <c r="I876" t="str">
        <f t="shared" si="55"/>
        <v>no</v>
      </c>
      <c r="J876" s="11">
        <f t="shared" si="53"/>
        <v>27.7</v>
      </c>
      <c r="K876" s="11">
        <f t="shared" si="54"/>
        <v>27.7</v>
      </c>
      <c r="L876" s="11"/>
    </row>
    <row r="877" spans="1:13" x14ac:dyDescent="0.25">
      <c r="A877">
        <v>18</v>
      </c>
      <c r="B877" t="s">
        <v>7</v>
      </c>
      <c r="C877" s="11">
        <v>27.645</v>
      </c>
      <c r="D877">
        <v>2</v>
      </c>
      <c r="E877" t="s">
        <v>13</v>
      </c>
      <c r="F877" t="s">
        <v>21</v>
      </c>
      <c r="G877" s="4">
        <v>3393.35635</v>
      </c>
      <c r="H877" t="str">
        <f t="shared" si="52"/>
        <v>over</v>
      </c>
      <c r="I877" t="str">
        <f t="shared" si="55"/>
        <v>no</v>
      </c>
      <c r="J877" s="11">
        <f t="shared" si="53"/>
        <v>27.645</v>
      </c>
      <c r="K877" s="11">
        <f t="shared" si="54"/>
        <v>27.645</v>
      </c>
      <c r="L877" s="11"/>
      <c r="M877">
        <f>K877*1000</f>
        <v>27645</v>
      </c>
    </row>
    <row r="878" spans="1:13" x14ac:dyDescent="0.25">
      <c r="A878">
        <v>27</v>
      </c>
      <c r="B878" t="s">
        <v>11</v>
      </c>
      <c r="C878" s="11">
        <v>27.645</v>
      </c>
      <c r="D878">
        <v>3</v>
      </c>
      <c r="E878" t="s">
        <v>13</v>
      </c>
      <c r="F878" t="s">
        <v>21</v>
      </c>
      <c r="G878" s="4">
        <v>4827.9049500000001</v>
      </c>
      <c r="H878" t="str">
        <f t="shared" si="52"/>
        <v>over</v>
      </c>
      <c r="I878" t="str">
        <f t="shared" si="55"/>
        <v>no</v>
      </c>
      <c r="J878" s="11">
        <f t="shared" si="53"/>
        <v>27.645</v>
      </c>
      <c r="K878" s="11">
        <f t="shared" si="54"/>
        <v>27.645</v>
      </c>
      <c r="L878" s="11"/>
      <c r="M878">
        <f>K878*1000</f>
        <v>27645</v>
      </c>
    </row>
    <row r="879" spans="1:13" x14ac:dyDescent="0.25">
      <c r="A879">
        <v>47</v>
      </c>
      <c r="B879" t="s">
        <v>11</v>
      </c>
      <c r="C879" s="11">
        <v>27.645</v>
      </c>
      <c r="D879">
        <v>2</v>
      </c>
      <c r="E879" t="s">
        <v>13</v>
      </c>
      <c r="F879" t="s">
        <v>21</v>
      </c>
      <c r="G879" s="4">
        <v>9225.2564000000002</v>
      </c>
      <c r="H879" t="str">
        <f t="shared" si="52"/>
        <v>over</v>
      </c>
      <c r="I879" t="str">
        <f t="shared" si="55"/>
        <v>no</v>
      </c>
      <c r="J879" s="11">
        <f t="shared" si="53"/>
        <v>27.645</v>
      </c>
      <c r="K879" s="11">
        <f t="shared" si="54"/>
        <v>27.645</v>
      </c>
      <c r="L879" s="11"/>
    </row>
    <row r="880" spans="1:13" x14ac:dyDescent="0.25">
      <c r="A880">
        <v>18</v>
      </c>
      <c r="B880" t="s">
        <v>11</v>
      </c>
      <c r="C880" s="11">
        <v>27.645</v>
      </c>
      <c r="D880">
        <v>2</v>
      </c>
      <c r="E880" t="s">
        <v>9</v>
      </c>
      <c r="F880" t="s">
        <v>21</v>
      </c>
      <c r="G880" s="4">
        <v>12829.455099999999</v>
      </c>
      <c r="H880" t="str">
        <f t="shared" si="52"/>
        <v>over</v>
      </c>
      <c r="I880" t="str">
        <f t="shared" si="55"/>
        <v>smoking</v>
      </c>
      <c r="J880" s="11">
        <f t="shared" si="53"/>
        <v>27.645</v>
      </c>
      <c r="K880" s="11">
        <f t="shared" si="54"/>
        <v>27.645</v>
      </c>
      <c r="L880" s="11"/>
    </row>
    <row r="881" spans="1:12" x14ac:dyDescent="0.25">
      <c r="A881">
        <v>18</v>
      </c>
      <c r="B881" t="s">
        <v>11</v>
      </c>
      <c r="C881" s="11">
        <v>27.645</v>
      </c>
      <c r="D881">
        <v>0</v>
      </c>
      <c r="E881" t="s">
        <v>13</v>
      </c>
      <c r="F881" t="s">
        <v>21</v>
      </c>
      <c r="G881" s="4">
        <v>1704.5681</v>
      </c>
      <c r="H881" t="str">
        <f t="shared" si="52"/>
        <v>over</v>
      </c>
      <c r="I881" t="str">
        <f t="shared" si="55"/>
        <v>no</v>
      </c>
      <c r="J881" s="11">
        <f t="shared" si="53"/>
        <v>27.645</v>
      </c>
      <c r="K881" s="11">
        <f t="shared" si="54"/>
        <v>27.645</v>
      </c>
      <c r="L881" s="11"/>
    </row>
    <row r="882" spans="1:12" x14ac:dyDescent="0.25">
      <c r="A882">
        <v>28</v>
      </c>
      <c r="B882" t="s">
        <v>7</v>
      </c>
      <c r="C882" s="11">
        <v>27.645</v>
      </c>
      <c r="D882">
        <v>2</v>
      </c>
      <c r="E882" t="s">
        <v>13</v>
      </c>
      <c r="F882" t="s">
        <v>14</v>
      </c>
      <c r="G882" s="4">
        <v>4349.4620000000004</v>
      </c>
      <c r="H882" t="str">
        <f t="shared" si="52"/>
        <v>over</v>
      </c>
      <c r="I882" t="str">
        <f t="shared" si="55"/>
        <v>no</v>
      </c>
      <c r="J882" s="11">
        <f t="shared" si="53"/>
        <v>27.645</v>
      </c>
      <c r="K882" s="11">
        <f t="shared" si="54"/>
        <v>27.645</v>
      </c>
      <c r="L882" s="11"/>
    </row>
    <row r="883" spans="1:12" x14ac:dyDescent="0.25">
      <c r="A883">
        <v>31</v>
      </c>
      <c r="B883" t="s">
        <v>11</v>
      </c>
      <c r="C883" s="11">
        <v>27.645</v>
      </c>
      <c r="D883">
        <v>2</v>
      </c>
      <c r="E883" t="s">
        <v>13</v>
      </c>
      <c r="F883" t="s">
        <v>21</v>
      </c>
      <c r="G883" s="4">
        <v>5031.26955</v>
      </c>
      <c r="H883" t="str">
        <f t="shared" si="52"/>
        <v>over</v>
      </c>
      <c r="I883" t="str">
        <f t="shared" si="55"/>
        <v>no</v>
      </c>
      <c r="J883" s="11">
        <f t="shared" si="53"/>
        <v>27.645</v>
      </c>
      <c r="K883" s="11">
        <f t="shared" si="54"/>
        <v>27.645</v>
      </c>
      <c r="L883" s="11"/>
    </row>
    <row r="884" spans="1:12" x14ac:dyDescent="0.25">
      <c r="A884">
        <v>45</v>
      </c>
      <c r="B884" t="s">
        <v>7</v>
      </c>
      <c r="C884" s="11">
        <v>27.645</v>
      </c>
      <c r="D884">
        <v>1</v>
      </c>
      <c r="E884" t="s">
        <v>13</v>
      </c>
      <c r="F884" t="s">
        <v>15</v>
      </c>
      <c r="G884" s="4">
        <v>28340.188849999999</v>
      </c>
      <c r="H884" t="str">
        <f t="shared" si="52"/>
        <v>over</v>
      </c>
      <c r="I884" t="str">
        <f t="shared" si="55"/>
        <v>no</v>
      </c>
      <c r="J884" s="11">
        <f t="shared" si="53"/>
        <v>27.645</v>
      </c>
      <c r="K884" s="11">
        <f t="shared" si="54"/>
        <v>27.645</v>
      </c>
      <c r="L884" s="11"/>
    </row>
    <row r="885" spans="1:12" x14ac:dyDescent="0.25">
      <c r="A885">
        <v>55</v>
      </c>
      <c r="B885" t="s">
        <v>11</v>
      </c>
      <c r="C885" s="11">
        <v>27.645</v>
      </c>
      <c r="D885">
        <v>0</v>
      </c>
      <c r="E885" t="s">
        <v>13</v>
      </c>
      <c r="F885" t="s">
        <v>15</v>
      </c>
      <c r="G885" s="4">
        <v>10594.501550000001</v>
      </c>
      <c r="H885" t="str">
        <f t="shared" si="52"/>
        <v>over</v>
      </c>
      <c r="I885" t="str">
        <f t="shared" si="55"/>
        <v>no</v>
      </c>
      <c r="J885" s="11">
        <f t="shared" si="53"/>
        <v>27.645</v>
      </c>
      <c r="K885" s="11">
        <f t="shared" si="54"/>
        <v>27.645</v>
      </c>
      <c r="L885" s="11"/>
    </row>
    <row r="886" spans="1:12" x14ac:dyDescent="0.25">
      <c r="A886">
        <v>54</v>
      </c>
      <c r="B886" t="s">
        <v>7</v>
      </c>
      <c r="C886" s="11">
        <v>27.645</v>
      </c>
      <c r="D886">
        <v>1</v>
      </c>
      <c r="E886" t="s">
        <v>13</v>
      </c>
      <c r="F886" t="s">
        <v>15</v>
      </c>
      <c r="G886" s="4">
        <v>11305.93455</v>
      </c>
      <c r="H886" t="str">
        <f t="shared" si="52"/>
        <v>over</v>
      </c>
      <c r="I886" t="str">
        <f t="shared" si="55"/>
        <v>no</v>
      </c>
      <c r="J886" s="11">
        <f t="shared" si="53"/>
        <v>27.645</v>
      </c>
      <c r="K886" s="11">
        <f t="shared" si="54"/>
        <v>27.645</v>
      </c>
      <c r="L886" s="11"/>
    </row>
    <row r="887" spans="1:12" x14ac:dyDescent="0.25">
      <c r="A887">
        <v>47</v>
      </c>
      <c r="B887" t="s">
        <v>7</v>
      </c>
      <c r="C887" s="11">
        <v>27.645</v>
      </c>
      <c r="D887">
        <v>2</v>
      </c>
      <c r="E887" t="s">
        <v>9</v>
      </c>
      <c r="F887" t="s">
        <v>15</v>
      </c>
      <c r="G887" s="4">
        <v>24535.698550000001</v>
      </c>
      <c r="H887" t="str">
        <f t="shared" si="52"/>
        <v>over</v>
      </c>
      <c r="I887" t="str">
        <f t="shared" si="55"/>
        <v>smoking</v>
      </c>
      <c r="J887" s="11">
        <f t="shared" si="53"/>
        <v>27.645</v>
      </c>
      <c r="K887" s="11">
        <f t="shared" si="54"/>
        <v>27.645</v>
      </c>
      <c r="L887" s="11"/>
    </row>
    <row r="888" spans="1:12" x14ac:dyDescent="0.25">
      <c r="A888">
        <v>35</v>
      </c>
      <c r="B888" t="s">
        <v>11</v>
      </c>
      <c r="C888" s="11">
        <v>27.61</v>
      </c>
      <c r="D888">
        <v>1</v>
      </c>
      <c r="E888" t="s">
        <v>13</v>
      </c>
      <c r="F888" t="s">
        <v>14</v>
      </c>
      <c r="G888" s="4">
        <v>4747.0528999999997</v>
      </c>
      <c r="H888" t="str">
        <f t="shared" si="52"/>
        <v>over</v>
      </c>
      <c r="I888" t="str">
        <f t="shared" si="55"/>
        <v>no</v>
      </c>
      <c r="J888" s="11">
        <f t="shared" si="53"/>
        <v>27.61</v>
      </c>
      <c r="K888" s="11">
        <f t="shared" si="54"/>
        <v>27.61</v>
      </c>
      <c r="L888" s="11"/>
    </row>
    <row r="889" spans="1:12" x14ac:dyDescent="0.25">
      <c r="A889">
        <v>24</v>
      </c>
      <c r="B889" t="s">
        <v>7</v>
      </c>
      <c r="C889" s="11">
        <v>27.6</v>
      </c>
      <c r="D889">
        <v>0</v>
      </c>
      <c r="E889" t="s">
        <v>13</v>
      </c>
      <c r="F889" t="s">
        <v>10</v>
      </c>
      <c r="G889" s="4">
        <v>18955.220170000001</v>
      </c>
      <c r="H889" t="str">
        <f t="shared" si="52"/>
        <v>over</v>
      </c>
      <c r="I889" t="str">
        <f t="shared" si="55"/>
        <v>no</v>
      </c>
      <c r="J889" s="11">
        <f t="shared" si="53"/>
        <v>27.6</v>
      </c>
      <c r="K889" s="11">
        <f t="shared" si="54"/>
        <v>27.6</v>
      </c>
      <c r="L889" s="11"/>
    </row>
    <row r="890" spans="1:12" x14ac:dyDescent="0.25">
      <c r="A890">
        <v>46</v>
      </c>
      <c r="B890" t="s">
        <v>11</v>
      </c>
      <c r="C890" s="11">
        <v>27.6</v>
      </c>
      <c r="D890">
        <v>0</v>
      </c>
      <c r="E890" t="s">
        <v>13</v>
      </c>
      <c r="F890" t="s">
        <v>10</v>
      </c>
      <c r="G890" s="4">
        <v>24603.04837</v>
      </c>
      <c r="H890" t="str">
        <f t="shared" si="52"/>
        <v>over</v>
      </c>
      <c r="I890" t="str">
        <f t="shared" si="55"/>
        <v>no</v>
      </c>
      <c r="J890" s="11">
        <f t="shared" si="53"/>
        <v>27.6</v>
      </c>
      <c r="K890" s="11">
        <f t="shared" si="54"/>
        <v>27.6</v>
      </c>
      <c r="L890" s="11"/>
    </row>
    <row r="891" spans="1:12" x14ac:dyDescent="0.25">
      <c r="A891">
        <v>50</v>
      </c>
      <c r="B891" t="s">
        <v>7</v>
      </c>
      <c r="C891" s="11">
        <v>27.6</v>
      </c>
      <c r="D891">
        <v>1</v>
      </c>
      <c r="E891" t="s">
        <v>9</v>
      </c>
      <c r="F891" t="s">
        <v>10</v>
      </c>
      <c r="G891" s="4">
        <v>24520.263999999999</v>
      </c>
      <c r="H891" t="str">
        <f t="shared" si="52"/>
        <v>over</v>
      </c>
      <c r="I891" t="str">
        <f t="shared" si="55"/>
        <v>smoking</v>
      </c>
      <c r="J891" s="11">
        <f t="shared" si="53"/>
        <v>27.6</v>
      </c>
      <c r="K891" s="11">
        <f t="shared" si="54"/>
        <v>27.6</v>
      </c>
      <c r="L891" s="11"/>
    </row>
    <row r="892" spans="1:12" x14ac:dyDescent="0.25">
      <c r="A892">
        <v>19</v>
      </c>
      <c r="B892" t="s">
        <v>11</v>
      </c>
      <c r="C892" s="11">
        <v>27.6</v>
      </c>
      <c r="D892">
        <v>0</v>
      </c>
      <c r="E892" t="s">
        <v>13</v>
      </c>
      <c r="F892" t="s">
        <v>10</v>
      </c>
      <c r="G892" s="4">
        <v>1252.4069999999999</v>
      </c>
      <c r="H892" t="str">
        <f t="shared" si="52"/>
        <v>over</v>
      </c>
      <c r="I892" t="str">
        <f t="shared" si="55"/>
        <v>no</v>
      </c>
      <c r="J892" s="11">
        <f t="shared" si="53"/>
        <v>27.6</v>
      </c>
      <c r="K892" s="11">
        <f t="shared" si="54"/>
        <v>27.6</v>
      </c>
      <c r="L892" s="11"/>
    </row>
    <row r="893" spans="1:12" x14ac:dyDescent="0.25">
      <c r="A893">
        <v>38</v>
      </c>
      <c r="B893" t="s">
        <v>7</v>
      </c>
      <c r="C893" s="11">
        <v>27.6</v>
      </c>
      <c r="D893">
        <v>0</v>
      </c>
      <c r="E893" t="s">
        <v>13</v>
      </c>
      <c r="F893" t="s">
        <v>10</v>
      </c>
      <c r="G893" s="4">
        <v>5383.5360000000001</v>
      </c>
      <c r="H893" t="str">
        <f t="shared" si="52"/>
        <v>over</v>
      </c>
      <c r="I893" t="str">
        <f t="shared" si="55"/>
        <v>no</v>
      </c>
      <c r="J893" s="11">
        <f t="shared" si="53"/>
        <v>27.6</v>
      </c>
      <c r="K893" s="11">
        <f t="shared" si="54"/>
        <v>27.6</v>
      </c>
      <c r="L893" s="11"/>
    </row>
    <row r="894" spans="1:12" x14ac:dyDescent="0.25">
      <c r="A894">
        <v>62</v>
      </c>
      <c r="B894" t="s">
        <v>11</v>
      </c>
      <c r="C894" s="11">
        <v>27.55</v>
      </c>
      <c r="D894">
        <v>1</v>
      </c>
      <c r="E894" t="s">
        <v>13</v>
      </c>
      <c r="F894" t="s">
        <v>15</v>
      </c>
      <c r="G894" s="4">
        <v>13937.666499999999</v>
      </c>
      <c r="H894" t="str">
        <f t="shared" si="52"/>
        <v>over</v>
      </c>
      <c r="I894" t="str">
        <f t="shared" si="55"/>
        <v>no</v>
      </c>
      <c r="J894" s="11">
        <f t="shared" si="53"/>
        <v>27.55</v>
      </c>
      <c r="K894" s="11">
        <f t="shared" si="54"/>
        <v>27.55</v>
      </c>
      <c r="L894" s="11"/>
    </row>
    <row r="895" spans="1:12" x14ac:dyDescent="0.25">
      <c r="A895">
        <v>60</v>
      </c>
      <c r="B895" t="s">
        <v>7</v>
      </c>
      <c r="C895" s="11">
        <v>27.55</v>
      </c>
      <c r="D895">
        <v>0</v>
      </c>
      <c r="E895" t="s">
        <v>13</v>
      </c>
      <c r="F895" t="s">
        <v>21</v>
      </c>
      <c r="G895" s="4">
        <v>13217.094499999999</v>
      </c>
      <c r="H895" t="str">
        <f t="shared" si="52"/>
        <v>over</v>
      </c>
      <c r="I895" t="str">
        <f t="shared" si="55"/>
        <v>no</v>
      </c>
      <c r="J895" s="11">
        <f t="shared" si="53"/>
        <v>27.55</v>
      </c>
      <c r="K895" s="11">
        <f t="shared" si="54"/>
        <v>27.55</v>
      </c>
      <c r="L895" s="11"/>
    </row>
    <row r="896" spans="1:12" x14ac:dyDescent="0.25">
      <c r="A896">
        <v>44</v>
      </c>
      <c r="B896" t="s">
        <v>7</v>
      </c>
      <c r="C896" s="11">
        <v>27.5</v>
      </c>
      <c r="D896">
        <v>1</v>
      </c>
      <c r="E896" t="s">
        <v>13</v>
      </c>
      <c r="F896" t="s">
        <v>10</v>
      </c>
      <c r="G896" s="4">
        <v>7626.9930000000004</v>
      </c>
      <c r="H896" t="str">
        <f t="shared" si="52"/>
        <v>over</v>
      </c>
      <c r="I896" t="str">
        <f t="shared" si="55"/>
        <v>no</v>
      </c>
      <c r="J896" s="11">
        <f t="shared" si="53"/>
        <v>27.5</v>
      </c>
      <c r="K896" s="11">
        <f t="shared" si="54"/>
        <v>27.5</v>
      </c>
      <c r="L896" s="11"/>
    </row>
    <row r="897" spans="1:12" x14ac:dyDescent="0.25">
      <c r="A897">
        <v>59</v>
      </c>
      <c r="B897" t="s">
        <v>7</v>
      </c>
      <c r="C897" s="11">
        <v>27.5</v>
      </c>
      <c r="D897">
        <v>0</v>
      </c>
      <c r="E897" t="s">
        <v>13</v>
      </c>
      <c r="F897" t="s">
        <v>10</v>
      </c>
      <c r="G897" s="4">
        <v>12233.828</v>
      </c>
      <c r="H897" t="str">
        <f t="shared" si="52"/>
        <v>over</v>
      </c>
      <c r="I897" t="str">
        <f t="shared" si="55"/>
        <v>no</v>
      </c>
      <c r="J897" s="11">
        <f t="shared" si="53"/>
        <v>27.5</v>
      </c>
      <c r="K897" s="11">
        <f t="shared" si="54"/>
        <v>27.5</v>
      </c>
      <c r="L897" s="11"/>
    </row>
    <row r="898" spans="1:12" x14ac:dyDescent="0.25">
      <c r="A898">
        <v>45</v>
      </c>
      <c r="B898" t="s">
        <v>11</v>
      </c>
      <c r="C898" s="11">
        <v>27.5</v>
      </c>
      <c r="D898">
        <v>3</v>
      </c>
      <c r="E898" t="s">
        <v>13</v>
      </c>
      <c r="F898" t="s">
        <v>10</v>
      </c>
      <c r="G898" s="4">
        <v>8615.2999999999993</v>
      </c>
      <c r="H898" t="str">
        <f t="shared" ref="H898:H961" si="56">IF(C898&lt;18.5,"below",IF(AND(C898&gt;=18.5,C898&lt;25),"normal",IF(C898&gt;=25,"over")))</f>
        <v>over</v>
      </c>
      <c r="I898" t="str">
        <f t="shared" si="55"/>
        <v>no</v>
      </c>
      <c r="J898" s="11">
        <f t="shared" ref="J898:J961" si="57">VALUE(C898)</f>
        <v>27.5</v>
      </c>
      <c r="K898" s="11">
        <f t="shared" ref="K898:K961" si="58">IF(J898&gt;=100,J898/1000,J898)</f>
        <v>27.5</v>
      </c>
      <c r="L898" s="11"/>
    </row>
    <row r="899" spans="1:12" x14ac:dyDescent="0.25">
      <c r="A899">
        <v>56</v>
      </c>
      <c r="B899" t="s">
        <v>11</v>
      </c>
      <c r="C899" s="11">
        <v>27.454999999999998</v>
      </c>
      <c r="D899">
        <v>0</v>
      </c>
      <c r="E899" t="s">
        <v>13</v>
      </c>
      <c r="F899" t="s">
        <v>10</v>
      </c>
      <c r="G899" s="4">
        <v>10602.385</v>
      </c>
      <c r="H899" t="str">
        <f t="shared" si="56"/>
        <v>over</v>
      </c>
      <c r="I899" t="str">
        <f t="shared" ref="I899:I962" si="59">IF(E899="no","no","smoking")</f>
        <v>no</v>
      </c>
      <c r="J899" s="11">
        <f t="shared" si="57"/>
        <v>27.454999999999998</v>
      </c>
      <c r="K899" s="11">
        <f t="shared" si="58"/>
        <v>27.454999999999998</v>
      </c>
      <c r="L899" s="11"/>
    </row>
    <row r="900" spans="1:12" x14ac:dyDescent="0.25">
      <c r="A900">
        <v>30</v>
      </c>
      <c r="B900" t="s">
        <v>7</v>
      </c>
      <c r="C900" s="11">
        <v>27.454999999999998</v>
      </c>
      <c r="D900">
        <v>1</v>
      </c>
      <c r="E900" t="s">
        <v>13</v>
      </c>
      <c r="F900" t="s">
        <v>14</v>
      </c>
      <c r="G900" s="4">
        <v>4151.0286999999998</v>
      </c>
      <c r="H900" t="str">
        <f t="shared" si="56"/>
        <v>over</v>
      </c>
      <c r="I900" t="str">
        <f t="shared" si="59"/>
        <v>no</v>
      </c>
      <c r="J900" s="11">
        <f t="shared" si="57"/>
        <v>27.454999999999998</v>
      </c>
      <c r="K900" s="11">
        <f t="shared" si="58"/>
        <v>27.454999999999998</v>
      </c>
      <c r="L900" s="11"/>
    </row>
    <row r="901" spans="1:12" x14ac:dyDescent="0.25">
      <c r="A901">
        <v>33</v>
      </c>
      <c r="B901" t="s">
        <v>11</v>
      </c>
      <c r="C901" s="11">
        <v>27.454999999999998</v>
      </c>
      <c r="D901">
        <v>2</v>
      </c>
      <c r="E901" t="s">
        <v>13</v>
      </c>
      <c r="F901" t="s">
        <v>15</v>
      </c>
      <c r="G901" s="4">
        <v>5261.4694499999996</v>
      </c>
      <c r="H901" t="str">
        <f t="shared" si="56"/>
        <v>over</v>
      </c>
      <c r="I901" t="str">
        <f t="shared" si="59"/>
        <v>no</v>
      </c>
      <c r="J901" s="11">
        <f t="shared" si="57"/>
        <v>27.454999999999998</v>
      </c>
      <c r="K901" s="11">
        <f t="shared" si="58"/>
        <v>27.454999999999998</v>
      </c>
      <c r="L901" s="11"/>
    </row>
    <row r="902" spans="1:12" x14ac:dyDescent="0.25">
      <c r="A902">
        <v>40</v>
      </c>
      <c r="B902" t="s">
        <v>7</v>
      </c>
      <c r="C902" s="11">
        <v>27.4</v>
      </c>
      <c r="D902">
        <v>1</v>
      </c>
      <c r="E902" t="s">
        <v>13</v>
      </c>
      <c r="F902" t="s">
        <v>10</v>
      </c>
      <c r="G902" s="4">
        <v>6496.8860000000004</v>
      </c>
      <c r="H902" t="str">
        <f t="shared" si="56"/>
        <v>over</v>
      </c>
      <c r="I902" t="str">
        <f t="shared" si="59"/>
        <v>no</v>
      </c>
      <c r="J902" s="11">
        <f t="shared" si="57"/>
        <v>27.4</v>
      </c>
      <c r="K902" s="11">
        <f t="shared" si="58"/>
        <v>27.4</v>
      </c>
      <c r="L902" s="11"/>
    </row>
    <row r="903" spans="1:12" x14ac:dyDescent="0.25">
      <c r="A903">
        <v>52</v>
      </c>
      <c r="B903" t="s">
        <v>11</v>
      </c>
      <c r="C903" s="11">
        <v>27.36</v>
      </c>
      <c r="D903">
        <v>0</v>
      </c>
      <c r="E903" t="s">
        <v>9</v>
      </c>
      <c r="F903" t="s">
        <v>15</v>
      </c>
      <c r="G903" s="4">
        <v>24393.6224</v>
      </c>
      <c r="H903" t="str">
        <f t="shared" si="56"/>
        <v>over</v>
      </c>
      <c r="I903" t="str">
        <f t="shared" si="59"/>
        <v>smoking</v>
      </c>
      <c r="J903" s="11">
        <f t="shared" si="57"/>
        <v>27.36</v>
      </c>
      <c r="K903" s="11">
        <f t="shared" si="58"/>
        <v>27.36</v>
      </c>
      <c r="L903" s="11"/>
    </row>
    <row r="904" spans="1:12" x14ac:dyDescent="0.25">
      <c r="A904">
        <v>50</v>
      </c>
      <c r="B904" t="s">
        <v>7</v>
      </c>
      <c r="C904" s="11">
        <v>27.36</v>
      </c>
      <c r="D904">
        <v>0</v>
      </c>
      <c r="E904" t="s">
        <v>13</v>
      </c>
      <c r="F904" t="s">
        <v>21</v>
      </c>
      <c r="G904" s="4">
        <v>25656.575260000001</v>
      </c>
      <c r="H904" t="str">
        <f t="shared" si="56"/>
        <v>over</v>
      </c>
      <c r="I904" t="str">
        <f t="shared" si="59"/>
        <v>no</v>
      </c>
      <c r="J904" s="11">
        <f t="shared" si="57"/>
        <v>27.36</v>
      </c>
      <c r="K904" s="11">
        <f t="shared" si="58"/>
        <v>27.36</v>
      </c>
      <c r="L904" s="11"/>
    </row>
    <row r="905" spans="1:12" x14ac:dyDescent="0.25">
      <c r="A905">
        <v>21</v>
      </c>
      <c r="B905" t="s">
        <v>11</v>
      </c>
      <c r="C905" s="11">
        <v>27.36</v>
      </c>
      <c r="D905">
        <v>0</v>
      </c>
      <c r="E905" t="s">
        <v>13</v>
      </c>
      <c r="F905" t="s">
        <v>21</v>
      </c>
      <c r="G905" s="4">
        <v>2104.1134000000002</v>
      </c>
      <c r="H905" t="str">
        <f t="shared" si="56"/>
        <v>over</v>
      </c>
      <c r="I905" t="str">
        <f t="shared" si="59"/>
        <v>no</v>
      </c>
      <c r="J905" s="11">
        <f t="shared" si="57"/>
        <v>27.36</v>
      </c>
      <c r="K905" s="11">
        <f t="shared" si="58"/>
        <v>27.36</v>
      </c>
      <c r="L905" s="11"/>
    </row>
    <row r="906" spans="1:12" x14ac:dyDescent="0.25">
      <c r="A906">
        <v>23</v>
      </c>
      <c r="B906" t="s">
        <v>11</v>
      </c>
      <c r="C906" s="11">
        <v>27.36</v>
      </c>
      <c r="D906">
        <v>1</v>
      </c>
      <c r="E906" t="s">
        <v>13</v>
      </c>
      <c r="F906" t="s">
        <v>15</v>
      </c>
      <c r="G906" s="4">
        <v>2789.0574000000001</v>
      </c>
      <c r="H906" t="str">
        <f t="shared" si="56"/>
        <v>over</v>
      </c>
      <c r="I906" t="str">
        <f t="shared" si="59"/>
        <v>no</v>
      </c>
      <c r="J906" s="11">
        <f t="shared" si="57"/>
        <v>27.36</v>
      </c>
      <c r="K906" s="11">
        <f t="shared" si="58"/>
        <v>27.36</v>
      </c>
      <c r="L906" s="11"/>
    </row>
    <row r="907" spans="1:12" x14ac:dyDescent="0.25">
      <c r="A907">
        <v>18</v>
      </c>
      <c r="B907" t="s">
        <v>11</v>
      </c>
      <c r="C907" s="11">
        <v>27.36</v>
      </c>
      <c r="D907">
        <v>1</v>
      </c>
      <c r="E907" t="s">
        <v>9</v>
      </c>
      <c r="F907" t="s">
        <v>21</v>
      </c>
      <c r="G907" s="4">
        <v>17178.682400000002</v>
      </c>
      <c r="H907" t="str">
        <f t="shared" si="56"/>
        <v>over</v>
      </c>
      <c r="I907" t="str">
        <f t="shared" si="59"/>
        <v>smoking</v>
      </c>
      <c r="J907" s="11">
        <f t="shared" si="57"/>
        <v>27.36</v>
      </c>
      <c r="K907" s="11">
        <f t="shared" si="58"/>
        <v>27.36</v>
      </c>
      <c r="L907" s="11"/>
    </row>
    <row r="908" spans="1:12" x14ac:dyDescent="0.25">
      <c r="A908">
        <v>48</v>
      </c>
      <c r="B908" t="s">
        <v>7</v>
      </c>
      <c r="C908" s="11">
        <v>27.36</v>
      </c>
      <c r="D908">
        <v>1</v>
      </c>
      <c r="E908" t="s">
        <v>13</v>
      </c>
      <c r="F908" t="s">
        <v>21</v>
      </c>
      <c r="G908" s="4">
        <v>9447.3824000000004</v>
      </c>
      <c r="H908" t="str">
        <f t="shared" si="56"/>
        <v>over</v>
      </c>
      <c r="I908" t="str">
        <f t="shared" si="59"/>
        <v>no</v>
      </c>
      <c r="J908" s="11">
        <f t="shared" si="57"/>
        <v>27.36</v>
      </c>
      <c r="K908" s="11">
        <f t="shared" si="58"/>
        <v>27.36</v>
      </c>
      <c r="L908" s="11"/>
    </row>
    <row r="909" spans="1:12" x14ac:dyDescent="0.25">
      <c r="A909">
        <v>20</v>
      </c>
      <c r="B909" t="s">
        <v>11</v>
      </c>
      <c r="C909" s="11">
        <v>27.3</v>
      </c>
      <c r="D909">
        <v>0</v>
      </c>
      <c r="E909" t="s">
        <v>9</v>
      </c>
      <c r="F909" t="s">
        <v>10</v>
      </c>
      <c r="G909" s="4">
        <v>16232.847</v>
      </c>
      <c r="H909" t="str">
        <f t="shared" si="56"/>
        <v>over</v>
      </c>
      <c r="I909" t="str">
        <f t="shared" si="59"/>
        <v>smoking</v>
      </c>
      <c r="J909" s="11">
        <f t="shared" si="57"/>
        <v>27.3</v>
      </c>
      <c r="K909" s="11">
        <f t="shared" si="58"/>
        <v>27.3</v>
      </c>
      <c r="L909" s="11"/>
    </row>
    <row r="910" spans="1:12" x14ac:dyDescent="0.25">
      <c r="A910">
        <v>18</v>
      </c>
      <c r="B910" t="s">
        <v>7</v>
      </c>
      <c r="C910" s="11">
        <v>27.28</v>
      </c>
      <c r="D910">
        <v>3</v>
      </c>
      <c r="E910" t="s">
        <v>9</v>
      </c>
      <c r="F910" t="s">
        <v>14</v>
      </c>
      <c r="G910" s="4">
        <v>18223.4512</v>
      </c>
      <c r="H910" t="str">
        <f t="shared" si="56"/>
        <v>over</v>
      </c>
      <c r="I910" t="str">
        <f t="shared" si="59"/>
        <v>smoking</v>
      </c>
      <c r="J910" s="11">
        <f t="shared" si="57"/>
        <v>27.28</v>
      </c>
      <c r="K910" s="11">
        <f t="shared" si="58"/>
        <v>27.28</v>
      </c>
      <c r="L910" s="11"/>
    </row>
    <row r="911" spans="1:12" x14ac:dyDescent="0.25">
      <c r="A911">
        <v>48</v>
      </c>
      <c r="B911" t="s">
        <v>11</v>
      </c>
      <c r="C911" s="11">
        <v>27.265000000000001</v>
      </c>
      <c r="D911">
        <v>1</v>
      </c>
      <c r="E911" t="s">
        <v>9</v>
      </c>
      <c r="F911" t="s">
        <v>10</v>
      </c>
      <c r="G911" s="4">
        <v>23568.272000000001</v>
      </c>
      <c r="H911" t="str">
        <f t="shared" si="56"/>
        <v>over</v>
      </c>
      <c r="I911" t="str">
        <f t="shared" si="59"/>
        <v>smoking</v>
      </c>
      <c r="J911" s="11">
        <f t="shared" si="57"/>
        <v>27.265000000000001</v>
      </c>
      <c r="K911" s="11">
        <f t="shared" si="58"/>
        <v>27.265000000000001</v>
      </c>
      <c r="L911" s="11"/>
    </row>
    <row r="912" spans="1:12" x14ac:dyDescent="0.25">
      <c r="A912">
        <v>56</v>
      </c>
      <c r="B912" t="s">
        <v>11</v>
      </c>
      <c r="C912" s="11">
        <v>27.265000000000001</v>
      </c>
      <c r="D912">
        <v>0</v>
      </c>
      <c r="E912" t="s">
        <v>9</v>
      </c>
      <c r="F912" t="s">
        <v>21</v>
      </c>
      <c r="G912" s="4">
        <v>22412.648499999999</v>
      </c>
      <c r="H912" t="str">
        <f t="shared" si="56"/>
        <v>over</v>
      </c>
      <c r="I912" t="str">
        <f t="shared" si="59"/>
        <v>smoking</v>
      </c>
      <c r="J912" s="11">
        <f t="shared" si="57"/>
        <v>27.265000000000001</v>
      </c>
      <c r="K912" s="11">
        <f t="shared" si="58"/>
        <v>27.265000000000001</v>
      </c>
      <c r="L912" s="11"/>
    </row>
    <row r="913" spans="1:13" x14ac:dyDescent="0.25">
      <c r="A913">
        <v>18</v>
      </c>
      <c r="B913" t="s">
        <v>7</v>
      </c>
      <c r="C913" s="11">
        <v>27.265000000000001</v>
      </c>
      <c r="D913">
        <v>0</v>
      </c>
      <c r="E913" t="s">
        <v>9</v>
      </c>
      <c r="F913" t="s">
        <v>14</v>
      </c>
      <c r="G913" s="4">
        <v>36149.483500000002</v>
      </c>
      <c r="H913" t="str">
        <f t="shared" si="56"/>
        <v>over</v>
      </c>
      <c r="I913" t="str">
        <f t="shared" si="59"/>
        <v>smoking</v>
      </c>
      <c r="J913" s="11">
        <f t="shared" si="57"/>
        <v>27.265000000000001</v>
      </c>
      <c r="K913" s="11">
        <f t="shared" si="58"/>
        <v>27.265000000000001</v>
      </c>
      <c r="L913" s="11"/>
    </row>
    <row r="914" spans="1:13" x14ac:dyDescent="0.25">
      <c r="A914">
        <v>60</v>
      </c>
      <c r="B914" t="s">
        <v>7</v>
      </c>
      <c r="C914" s="11">
        <v>27.265000000000001</v>
      </c>
      <c r="D914">
        <v>0</v>
      </c>
      <c r="E914" t="s">
        <v>13</v>
      </c>
      <c r="F914" t="s">
        <v>15</v>
      </c>
      <c r="G914" s="4">
        <v>13012.20865</v>
      </c>
      <c r="H914" t="str">
        <f t="shared" si="56"/>
        <v>over</v>
      </c>
      <c r="I914" t="str">
        <f t="shared" si="59"/>
        <v>no</v>
      </c>
      <c r="J914" s="11">
        <f t="shared" si="57"/>
        <v>27.265000000000001</v>
      </c>
      <c r="K914" s="11">
        <f t="shared" si="58"/>
        <v>27.265000000000001</v>
      </c>
      <c r="L914" s="11"/>
      <c r="M914">
        <f>K914*1000</f>
        <v>27265</v>
      </c>
    </row>
    <row r="915" spans="1:13" x14ac:dyDescent="0.25">
      <c r="A915">
        <v>40</v>
      </c>
      <c r="B915" t="s">
        <v>11</v>
      </c>
      <c r="C915" s="11">
        <v>27.265000000000001</v>
      </c>
      <c r="D915">
        <v>3</v>
      </c>
      <c r="E915" t="s">
        <v>13</v>
      </c>
      <c r="F915" t="s">
        <v>10</v>
      </c>
      <c r="G915" s="4">
        <v>7196.8670000000002</v>
      </c>
      <c r="H915" t="str">
        <f t="shared" si="56"/>
        <v>over</v>
      </c>
      <c r="I915" t="str">
        <f t="shared" si="59"/>
        <v>no</v>
      </c>
      <c r="J915" s="11">
        <f t="shared" si="57"/>
        <v>27.265000000000001</v>
      </c>
      <c r="K915" s="11">
        <f t="shared" si="58"/>
        <v>27.265000000000001</v>
      </c>
      <c r="L915" s="11"/>
    </row>
    <row r="916" spans="1:13" x14ac:dyDescent="0.25">
      <c r="A916">
        <v>38</v>
      </c>
      <c r="B916" t="s">
        <v>7</v>
      </c>
      <c r="C916" s="11">
        <v>27.265000000000001</v>
      </c>
      <c r="D916">
        <v>1</v>
      </c>
      <c r="E916" t="s">
        <v>13</v>
      </c>
      <c r="F916" t="s">
        <v>21</v>
      </c>
      <c r="G916" s="4">
        <v>6555.07035</v>
      </c>
      <c r="H916" t="str">
        <f t="shared" si="56"/>
        <v>over</v>
      </c>
      <c r="I916" t="str">
        <f t="shared" si="59"/>
        <v>no</v>
      </c>
      <c r="J916" s="11">
        <f t="shared" si="57"/>
        <v>27.265000000000001</v>
      </c>
      <c r="K916" s="11">
        <f t="shared" si="58"/>
        <v>27.265000000000001</v>
      </c>
      <c r="L916" s="11"/>
    </row>
    <row r="917" spans="1:13" x14ac:dyDescent="0.25">
      <c r="A917">
        <v>48</v>
      </c>
      <c r="B917" t="s">
        <v>7</v>
      </c>
      <c r="C917" s="11">
        <v>27.265000000000001</v>
      </c>
      <c r="D917">
        <v>1</v>
      </c>
      <c r="E917" t="s">
        <v>13</v>
      </c>
      <c r="F917" t="s">
        <v>21</v>
      </c>
      <c r="G917" s="4">
        <v>9447.2503500000003</v>
      </c>
      <c r="H917" t="str">
        <f t="shared" si="56"/>
        <v>over</v>
      </c>
      <c r="I917" t="str">
        <f t="shared" si="59"/>
        <v>no</v>
      </c>
      <c r="J917" s="11">
        <f t="shared" si="57"/>
        <v>27.265000000000001</v>
      </c>
      <c r="K917" s="11">
        <f t="shared" si="58"/>
        <v>27.265000000000001</v>
      </c>
      <c r="L917" s="11"/>
    </row>
    <row r="918" spans="1:13" x14ac:dyDescent="0.25">
      <c r="A918">
        <v>26</v>
      </c>
      <c r="B918" t="s">
        <v>11</v>
      </c>
      <c r="C918" s="11">
        <v>27.265000000000001</v>
      </c>
      <c r="D918">
        <v>3</v>
      </c>
      <c r="E918" t="s">
        <v>13</v>
      </c>
      <c r="F918" t="s">
        <v>21</v>
      </c>
      <c r="G918" s="4">
        <v>4661.2863500000003</v>
      </c>
      <c r="H918" t="str">
        <f t="shared" si="56"/>
        <v>over</v>
      </c>
      <c r="I918" t="str">
        <f t="shared" si="59"/>
        <v>no</v>
      </c>
      <c r="J918" s="11">
        <f t="shared" si="57"/>
        <v>27.265000000000001</v>
      </c>
      <c r="K918" s="11">
        <f t="shared" si="58"/>
        <v>27.265000000000001</v>
      </c>
      <c r="L918" s="11"/>
    </row>
    <row r="919" spans="1:13" x14ac:dyDescent="0.25">
      <c r="A919">
        <v>19</v>
      </c>
      <c r="B919" t="s">
        <v>11</v>
      </c>
      <c r="C919" s="11">
        <v>27.265000000000001</v>
      </c>
      <c r="D919">
        <v>2</v>
      </c>
      <c r="E919" t="s">
        <v>13</v>
      </c>
      <c r="F919" t="s">
        <v>15</v>
      </c>
      <c r="G919" s="4">
        <v>22493.659640000002</v>
      </c>
      <c r="H919" t="str">
        <f t="shared" si="56"/>
        <v>over</v>
      </c>
      <c r="I919" t="str">
        <f t="shared" si="59"/>
        <v>no</v>
      </c>
      <c r="J919" s="11">
        <f t="shared" si="57"/>
        <v>27.265000000000001</v>
      </c>
      <c r="K919" s="11">
        <f t="shared" si="58"/>
        <v>27.265000000000001</v>
      </c>
      <c r="L919" s="11"/>
    </row>
    <row r="920" spans="1:13" x14ac:dyDescent="0.25">
      <c r="A920">
        <v>29</v>
      </c>
      <c r="B920" t="s">
        <v>11</v>
      </c>
      <c r="C920" s="11">
        <v>27.2</v>
      </c>
      <c r="D920">
        <v>0</v>
      </c>
      <c r="E920" t="s">
        <v>13</v>
      </c>
      <c r="F920" t="s">
        <v>10</v>
      </c>
      <c r="G920" s="4">
        <v>2866.0909999999999</v>
      </c>
      <c r="H920" t="str">
        <f t="shared" si="56"/>
        <v>over</v>
      </c>
      <c r="I920" t="str">
        <f t="shared" si="59"/>
        <v>no</v>
      </c>
      <c r="J920" s="11">
        <f t="shared" si="57"/>
        <v>27.2</v>
      </c>
      <c r="K920" s="11">
        <f t="shared" si="58"/>
        <v>27.2</v>
      </c>
      <c r="L920" s="11"/>
    </row>
    <row r="921" spans="1:13" x14ac:dyDescent="0.25">
      <c r="A921">
        <v>58</v>
      </c>
      <c r="B921" t="s">
        <v>7</v>
      </c>
      <c r="C921" s="11">
        <v>27.17</v>
      </c>
      <c r="D921">
        <v>0</v>
      </c>
      <c r="E921" t="s">
        <v>13</v>
      </c>
      <c r="F921" t="s">
        <v>15</v>
      </c>
      <c r="G921" s="4">
        <v>12222.898300000001</v>
      </c>
      <c r="H921" t="str">
        <f t="shared" si="56"/>
        <v>over</v>
      </c>
      <c r="I921" t="str">
        <f t="shared" si="59"/>
        <v>no</v>
      </c>
      <c r="J921" s="11">
        <f t="shared" si="57"/>
        <v>27.17</v>
      </c>
      <c r="K921" s="11">
        <f t="shared" si="58"/>
        <v>27.17</v>
      </c>
      <c r="L921" s="11"/>
    </row>
    <row r="922" spans="1:13" x14ac:dyDescent="0.25">
      <c r="A922">
        <v>33</v>
      </c>
      <c r="B922" t="s">
        <v>11</v>
      </c>
      <c r="C922" s="11">
        <v>27.1</v>
      </c>
      <c r="D922">
        <v>1</v>
      </c>
      <c r="E922" t="s">
        <v>9</v>
      </c>
      <c r="F922" t="s">
        <v>10</v>
      </c>
      <c r="G922" s="4">
        <v>19040.876</v>
      </c>
      <c r="H922" t="str">
        <f t="shared" si="56"/>
        <v>over</v>
      </c>
      <c r="I922" t="str">
        <f t="shared" si="59"/>
        <v>smoking</v>
      </c>
      <c r="J922" s="11">
        <f t="shared" si="57"/>
        <v>27.1</v>
      </c>
      <c r="K922" s="11">
        <f t="shared" si="58"/>
        <v>27.1</v>
      </c>
      <c r="L922" s="11"/>
    </row>
    <row r="923" spans="1:13" x14ac:dyDescent="0.25">
      <c r="A923">
        <v>49</v>
      </c>
      <c r="B923" t="s">
        <v>7</v>
      </c>
      <c r="C923" s="11">
        <v>27.1</v>
      </c>
      <c r="D923">
        <v>1</v>
      </c>
      <c r="E923" t="s">
        <v>13</v>
      </c>
      <c r="F923" t="s">
        <v>10</v>
      </c>
      <c r="G923" s="4">
        <v>26140.3603</v>
      </c>
      <c r="H923" t="str">
        <f t="shared" si="56"/>
        <v>over</v>
      </c>
      <c r="I923" t="str">
        <f t="shared" si="59"/>
        <v>no</v>
      </c>
      <c r="J923" s="11">
        <f t="shared" si="57"/>
        <v>27.1</v>
      </c>
      <c r="K923" s="11">
        <f t="shared" si="58"/>
        <v>27.1</v>
      </c>
      <c r="L923" s="11"/>
    </row>
    <row r="924" spans="1:13" x14ac:dyDescent="0.25">
      <c r="A924">
        <v>35</v>
      </c>
      <c r="B924" t="s">
        <v>11</v>
      </c>
      <c r="C924" s="11">
        <v>27.1</v>
      </c>
      <c r="D924">
        <v>1</v>
      </c>
      <c r="E924" t="s">
        <v>13</v>
      </c>
      <c r="F924" t="s">
        <v>10</v>
      </c>
      <c r="G924" s="4">
        <v>4746.3440000000001</v>
      </c>
      <c r="H924" t="str">
        <f t="shared" si="56"/>
        <v>over</v>
      </c>
      <c r="I924" t="str">
        <f t="shared" si="59"/>
        <v>no</v>
      </c>
      <c r="J924" s="11">
        <f t="shared" si="57"/>
        <v>27.1</v>
      </c>
      <c r="K924" s="11">
        <f t="shared" si="58"/>
        <v>27.1</v>
      </c>
      <c r="L924" s="11"/>
    </row>
    <row r="925" spans="1:13" x14ac:dyDescent="0.25">
      <c r="A925">
        <v>22</v>
      </c>
      <c r="B925" t="s">
        <v>7</v>
      </c>
      <c r="C925" s="11">
        <v>27.1</v>
      </c>
      <c r="D925">
        <v>0</v>
      </c>
      <c r="E925" t="s">
        <v>13</v>
      </c>
      <c r="F925" t="s">
        <v>10</v>
      </c>
      <c r="G925" s="4">
        <v>2154.3609999999999</v>
      </c>
      <c r="H925" t="str">
        <f t="shared" si="56"/>
        <v>over</v>
      </c>
      <c r="I925" t="str">
        <f t="shared" si="59"/>
        <v>no</v>
      </c>
      <c r="J925" s="11">
        <f t="shared" si="57"/>
        <v>27.1</v>
      </c>
      <c r="K925" s="11">
        <f t="shared" si="58"/>
        <v>27.1</v>
      </c>
      <c r="L925" s="11"/>
    </row>
    <row r="926" spans="1:13" x14ac:dyDescent="0.25">
      <c r="A926">
        <v>30</v>
      </c>
      <c r="B926" t="s">
        <v>11</v>
      </c>
      <c r="C926" s="11">
        <v>27.074999999999999</v>
      </c>
      <c r="D926">
        <v>0</v>
      </c>
      <c r="E926" t="s">
        <v>9</v>
      </c>
      <c r="F926" t="s">
        <v>14</v>
      </c>
      <c r="G926" s="4">
        <v>36950.256699999998</v>
      </c>
      <c r="H926" t="str">
        <f t="shared" si="56"/>
        <v>over</v>
      </c>
      <c r="I926" t="str">
        <f t="shared" si="59"/>
        <v>smoking</v>
      </c>
      <c r="J926" s="11">
        <f t="shared" si="57"/>
        <v>27.074999999999999</v>
      </c>
      <c r="K926" s="11">
        <f t="shared" si="58"/>
        <v>27.074999999999999</v>
      </c>
      <c r="L926" s="11"/>
    </row>
    <row r="927" spans="1:13" x14ac:dyDescent="0.25">
      <c r="A927">
        <v>50</v>
      </c>
      <c r="B927" t="s">
        <v>7</v>
      </c>
      <c r="C927" s="11">
        <v>27.074999999999999</v>
      </c>
      <c r="D927">
        <v>1</v>
      </c>
      <c r="E927" t="s">
        <v>13</v>
      </c>
      <c r="F927" t="s">
        <v>21</v>
      </c>
      <c r="G927" s="4">
        <v>10106.134249999999</v>
      </c>
      <c r="H927" t="str">
        <f t="shared" si="56"/>
        <v>over</v>
      </c>
      <c r="I927" t="str">
        <f t="shared" si="59"/>
        <v>no</v>
      </c>
      <c r="J927" s="11">
        <f t="shared" si="57"/>
        <v>27.074999999999999</v>
      </c>
      <c r="K927" s="11">
        <f t="shared" si="58"/>
        <v>27.074999999999999</v>
      </c>
      <c r="L927" s="11"/>
    </row>
    <row r="928" spans="1:13" x14ac:dyDescent="0.25">
      <c r="A928">
        <v>26</v>
      </c>
      <c r="B928" t="s">
        <v>11</v>
      </c>
      <c r="C928" s="11">
        <v>27.06</v>
      </c>
      <c r="D928">
        <v>0</v>
      </c>
      <c r="E928" t="s">
        <v>9</v>
      </c>
      <c r="F928" t="s">
        <v>14</v>
      </c>
      <c r="G928" s="4">
        <v>17043.341400000001</v>
      </c>
      <c r="H928" t="str">
        <f t="shared" si="56"/>
        <v>over</v>
      </c>
      <c r="I928" t="str">
        <f t="shared" si="59"/>
        <v>smoking</v>
      </c>
      <c r="J928" s="11">
        <f t="shared" si="57"/>
        <v>27.06</v>
      </c>
      <c r="K928" s="11">
        <f t="shared" si="58"/>
        <v>27.06</v>
      </c>
      <c r="L928" s="11"/>
    </row>
    <row r="929" spans="1:12" x14ac:dyDescent="0.25">
      <c r="A929">
        <v>34</v>
      </c>
      <c r="B929" t="s">
        <v>11</v>
      </c>
      <c r="C929" s="11">
        <v>27</v>
      </c>
      <c r="D929">
        <v>2</v>
      </c>
      <c r="E929" t="s">
        <v>13</v>
      </c>
      <c r="F929" t="s">
        <v>10</v>
      </c>
      <c r="G929" s="4">
        <v>11737.848840000001</v>
      </c>
      <c r="H929" t="str">
        <f t="shared" si="56"/>
        <v>over</v>
      </c>
      <c r="I929" t="str">
        <f t="shared" si="59"/>
        <v>no</v>
      </c>
      <c r="J929" s="11">
        <f t="shared" si="57"/>
        <v>27</v>
      </c>
      <c r="K929" s="11">
        <f t="shared" si="58"/>
        <v>27</v>
      </c>
      <c r="L929" s="11"/>
    </row>
    <row r="930" spans="1:12" x14ac:dyDescent="0.25">
      <c r="A930">
        <v>63</v>
      </c>
      <c r="B930" t="s">
        <v>7</v>
      </c>
      <c r="C930" s="11">
        <v>26.98</v>
      </c>
      <c r="D930">
        <v>0</v>
      </c>
      <c r="E930" t="s">
        <v>9</v>
      </c>
      <c r="F930" t="s">
        <v>15</v>
      </c>
      <c r="G930" s="4">
        <v>28950.4692</v>
      </c>
      <c r="H930" t="str">
        <f t="shared" si="56"/>
        <v>over</v>
      </c>
      <c r="I930" t="str">
        <f t="shared" si="59"/>
        <v>smoking</v>
      </c>
      <c r="J930" s="11">
        <f t="shared" si="57"/>
        <v>26.98</v>
      </c>
      <c r="K930" s="11">
        <f t="shared" si="58"/>
        <v>26.98</v>
      </c>
      <c r="L930" s="11"/>
    </row>
    <row r="931" spans="1:12" x14ac:dyDescent="0.25">
      <c r="A931">
        <v>28</v>
      </c>
      <c r="B931" t="s">
        <v>11</v>
      </c>
      <c r="C931" s="11">
        <v>26.98</v>
      </c>
      <c r="D931">
        <v>2</v>
      </c>
      <c r="E931" t="s">
        <v>13</v>
      </c>
      <c r="F931" t="s">
        <v>21</v>
      </c>
      <c r="G931" s="4">
        <v>4435.0941999999995</v>
      </c>
      <c r="H931" t="str">
        <f t="shared" si="56"/>
        <v>over</v>
      </c>
      <c r="I931" t="str">
        <f t="shared" si="59"/>
        <v>no</v>
      </c>
      <c r="J931" s="11">
        <f t="shared" si="57"/>
        <v>26.98</v>
      </c>
      <c r="K931" s="11">
        <f t="shared" si="58"/>
        <v>26.98</v>
      </c>
      <c r="L931" s="11"/>
    </row>
    <row r="932" spans="1:12" x14ac:dyDescent="0.25">
      <c r="A932">
        <v>42</v>
      </c>
      <c r="B932" t="s">
        <v>11</v>
      </c>
      <c r="C932" s="11">
        <v>26.9</v>
      </c>
      <c r="D932">
        <v>0</v>
      </c>
      <c r="E932" t="s">
        <v>13</v>
      </c>
      <c r="F932" t="s">
        <v>10</v>
      </c>
      <c r="G932" s="4">
        <v>5969.723</v>
      </c>
      <c r="H932" t="str">
        <f t="shared" si="56"/>
        <v>over</v>
      </c>
      <c r="I932" t="str">
        <f t="shared" si="59"/>
        <v>no</v>
      </c>
      <c r="J932" s="11">
        <f t="shared" si="57"/>
        <v>26.9</v>
      </c>
      <c r="K932" s="11">
        <f t="shared" si="58"/>
        <v>26.9</v>
      </c>
      <c r="L932" s="11"/>
    </row>
    <row r="933" spans="1:12" x14ac:dyDescent="0.25">
      <c r="A933">
        <v>39</v>
      </c>
      <c r="B933" t="s">
        <v>7</v>
      </c>
      <c r="C933" s="11">
        <v>26.885000000000002</v>
      </c>
      <c r="D933">
        <v>0</v>
      </c>
      <c r="E933" t="s">
        <v>13</v>
      </c>
      <c r="F933" t="s">
        <v>10</v>
      </c>
      <c r="G933" s="4">
        <v>5649.7150000000001</v>
      </c>
      <c r="H933" t="str">
        <f t="shared" si="56"/>
        <v>over</v>
      </c>
      <c r="I933" t="str">
        <f t="shared" si="59"/>
        <v>no</v>
      </c>
      <c r="J933" s="11">
        <f t="shared" si="57"/>
        <v>26.885000000000002</v>
      </c>
      <c r="K933" s="11">
        <f t="shared" si="58"/>
        <v>26.885000000000002</v>
      </c>
      <c r="L933" s="11"/>
    </row>
    <row r="934" spans="1:12" x14ac:dyDescent="0.25">
      <c r="A934">
        <v>35</v>
      </c>
      <c r="B934" t="s">
        <v>11</v>
      </c>
      <c r="C934" s="11">
        <v>26.885000000000002</v>
      </c>
      <c r="D934">
        <v>2</v>
      </c>
      <c r="E934" t="s">
        <v>9</v>
      </c>
      <c r="F934" t="s">
        <v>21</v>
      </c>
      <c r="G934" s="4">
        <v>20984.0936</v>
      </c>
      <c r="H934" t="str">
        <f t="shared" si="56"/>
        <v>over</v>
      </c>
      <c r="I934" t="str">
        <f t="shared" si="59"/>
        <v>smoking</v>
      </c>
      <c r="J934" s="11">
        <f t="shared" si="57"/>
        <v>26.885000000000002</v>
      </c>
      <c r="K934" s="11">
        <f t="shared" si="58"/>
        <v>26.885000000000002</v>
      </c>
      <c r="L934" s="11"/>
    </row>
    <row r="935" spans="1:12" x14ac:dyDescent="0.25">
      <c r="A935">
        <v>39</v>
      </c>
      <c r="B935" t="s">
        <v>11</v>
      </c>
      <c r="C935" s="11">
        <v>26.885000000000002</v>
      </c>
      <c r="D935">
        <v>2</v>
      </c>
      <c r="E935" t="s">
        <v>13</v>
      </c>
      <c r="F935" t="s">
        <v>15</v>
      </c>
      <c r="G935" s="4">
        <v>6710.1918999999998</v>
      </c>
      <c r="H935" t="str">
        <f t="shared" si="56"/>
        <v>over</v>
      </c>
      <c r="I935" t="str">
        <f t="shared" si="59"/>
        <v>no</v>
      </c>
      <c r="J935" s="11">
        <f t="shared" si="57"/>
        <v>26.885000000000002</v>
      </c>
      <c r="K935" s="11">
        <f t="shared" si="58"/>
        <v>26.885000000000002</v>
      </c>
      <c r="L935" s="11"/>
    </row>
    <row r="936" spans="1:12" x14ac:dyDescent="0.25">
      <c r="A936">
        <v>64</v>
      </c>
      <c r="B936" t="s">
        <v>7</v>
      </c>
      <c r="C936" s="11">
        <v>26.885000000000002</v>
      </c>
      <c r="D936">
        <v>0</v>
      </c>
      <c r="E936" t="s">
        <v>9</v>
      </c>
      <c r="F936" t="s">
        <v>15</v>
      </c>
      <c r="G936" s="4">
        <v>29330.98315</v>
      </c>
      <c r="H936" t="str">
        <f t="shared" si="56"/>
        <v>over</v>
      </c>
      <c r="I936" t="str">
        <f t="shared" si="59"/>
        <v>smoking</v>
      </c>
      <c r="J936" s="11">
        <f t="shared" si="57"/>
        <v>26.885000000000002</v>
      </c>
      <c r="K936" s="11">
        <f t="shared" si="58"/>
        <v>26.885000000000002</v>
      </c>
      <c r="L936" s="11"/>
    </row>
    <row r="937" spans="1:12" x14ac:dyDescent="0.25">
      <c r="A937">
        <v>43</v>
      </c>
      <c r="B937" t="s">
        <v>7</v>
      </c>
      <c r="C937" s="11">
        <v>26.885000000000002</v>
      </c>
      <c r="D937">
        <v>0</v>
      </c>
      <c r="E937" t="s">
        <v>9</v>
      </c>
      <c r="F937" t="s">
        <v>15</v>
      </c>
      <c r="G937" s="4">
        <v>21774.32215</v>
      </c>
      <c r="H937" t="str">
        <f t="shared" si="56"/>
        <v>over</v>
      </c>
      <c r="I937" t="str">
        <f t="shared" si="59"/>
        <v>smoking</v>
      </c>
      <c r="J937" s="11">
        <f t="shared" si="57"/>
        <v>26.885000000000002</v>
      </c>
      <c r="K937" s="11">
        <f t="shared" si="58"/>
        <v>26.885000000000002</v>
      </c>
      <c r="L937" s="11"/>
    </row>
    <row r="938" spans="1:12" x14ac:dyDescent="0.25">
      <c r="A938">
        <v>36</v>
      </c>
      <c r="B938" t="s">
        <v>7</v>
      </c>
      <c r="C938" s="11">
        <v>26.885000000000002</v>
      </c>
      <c r="D938">
        <v>0</v>
      </c>
      <c r="E938" t="s">
        <v>13</v>
      </c>
      <c r="F938" t="s">
        <v>15</v>
      </c>
      <c r="G938" s="4">
        <v>5267.8181500000001</v>
      </c>
      <c r="H938" t="str">
        <f t="shared" si="56"/>
        <v>over</v>
      </c>
      <c r="I938" t="str">
        <f t="shared" si="59"/>
        <v>no</v>
      </c>
      <c r="J938" s="11">
        <f t="shared" si="57"/>
        <v>26.885000000000002</v>
      </c>
      <c r="K938" s="11">
        <f t="shared" si="58"/>
        <v>26.885000000000002</v>
      </c>
      <c r="L938" s="11"/>
    </row>
    <row r="939" spans="1:12" x14ac:dyDescent="0.25">
      <c r="A939">
        <v>22</v>
      </c>
      <c r="B939" t="s">
        <v>11</v>
      </c>
      <c r="C939" s="11">
        <v>26.84</v>
      </c>
      <c r="D939">
        <v>0</v>
      </c>
      <c r="E939" t="s">
        <v>13</v>
      </c>
      <c r="F939" t="s">
        <v>14</v>
      </c>
      <c r="G939" s="4">
        <v>1664.9996000000001</v>
      </c>
      <c r="H939" t="str">
        <f t="shared" si="56"/>
        <v>over</v>
      </c>
      <c r="I939" t="str">
        <f t="shared" si="59"/>
        <v>no</v>
      </c>
      <c r="J939" s="11">
        <f t="shared" si="57"/>
        <v>26.84</v>
      </c>
      <c r="K939" s="11">
        <f t="shared" si="58"/>
        <v>26.84</v>
      </c>
      <c r="L939" s="11"/>
    </row>
    <row r="940" spans="1:12" x14ac:dyDescent="0.25">
      <c r="A940">
        <v>24</v>
      </c>
      <c r="B940" t="s">
        <v>11</v>
      </c>
      <c r="C940" s="11">
        <v>26.79</v>
      </c>
      <c r="D940">
        <v>1</v>
      </c>
      <c r="E940" t="s">
        <v>13</v>
      </c>
      <c r="F940" t="s">
        <v>15</v>
      </c>
      <c r="G940" s="4">
        <v>12609.88702</v>
      </c>
      <c r="H940" t="str">
        <f t="shared" si="56"/>
        <v>over</v>
      </c>
      <c r="I940" t="str">
        <f t="shared" si="59"/>
        <v>no</v>
      </c>
      <c r="J940" s="11">
        <f t="shared" si="57"/>
        <v>26.79</v>
      </c>
      <c r="K940" s="11">
        <f t="shared" si="58"/>
        <v>26.79</v>
      </c>
      <c r="L940" s="11"/>
    </row>
    <row r="941" spans="1:12" x14ac:dyDescent="0.25">
      <c r="A941">
        <v>25</v>
      </c>
      <c r="B941" t="s">
        <v>7</v>
      </c>
      <c r="C941" s="11">
        <v>26.79</v>
      </c>
      <c r="D941">
        <v>2</v>
      </c>
      <c r="E941" t="s">
        <v>13</v>
      </c>
      <c r="F941" t="s">
        <v>15</v>
      </c>
      <c r="G941" s="4">
        <v>4189.1130999999996</v>
      </c>
      <c r="H941" t="str">
        <f t="shared" si="56"/>
        <v>over</v>
      </c>
      <c r="I941" t="str">
        <f t="shared" si="59"/>
        <v>no</v>
      </c>
      <c r="J941" s="11">
        <f t="shared" si="57"/>
        <v>26.79</v>
      </c>
      <c r="K941" s="11">
        <f t="shared" si="58"/>
        <v>26.79</v>
      </c>
      <c r="L941" s="11"/>
    </row>
    <row r="942" spans="1:12" x14ac:dyDescent="0.25">
      <c r="A942">
        <v>53</v>
      </c>
      <c r="B942" t="s">
        <v>7</v>
      </c>
      <c r="C942" s="11">
        <v>26.7</v>
      </c>
      <c r="D942">
        <v>2</v>
      </c>
      <c r="E942" t="s">
        <v>13</v>
      </c>
      <c r="F942" t="s">
        <v>10</v>
      </c>
      <c r="G942" s="4">
        <v>11150.78</v>
      </c>
      <c r="H942" t="str">
        <f t="shared" si="56"/>
        <v>over</v>
      </c>
      <c r="I942" t="str">
        <f t="shared" si="59"/>
        <v>no</v>
      </c>
      <c r="J942" s="11">
        <f t="shared" si="57"/>
        <v>26.7</v>
      </c>
      <c r="K942" s="11">
        <f t="shared" si="58"/>
        <v>26.7</v>
      </c>
      <c r="L942" s="11"/>
    </row>
    <row r="943" spans="1:12" x14ac:dyDescent="0.25">
      <c r="A943">
        <v>43</v>
      </c>
      <c r="B943" t="s">
        <v>7</v>
      </c>
      <c r="C943" s="11">
        <v>26.7</v>
      </c>
      <c r="D943">
        <v>2</v>
      </c>
      <c r="E943" t="s">
        <v>9</v>
      </c>
      <c r="F943" t="s">
        <v>10</v>
      </c>
      <c r="G943" s="4">
        <v>22478.6</v>
      </c>
      <c r="H943" t="str">
        <f t="shared" si="56"/>
        <v>over</v>
      </c>
      <c r="I943" t="str">
        <f t="shared" si="59"/>
        <v>smoking</v>
      </c>
      <c r="J943" s="11">
        <f t="shared" si="57"/>
        <v>26.7</v>
      </c>
      <c r="K943" s="11">
        <f t="shared" si="58"/>
        <v>26.7</v>
      </c>
      <c r="L943" s="11"/>
    </row>
    <row r="944" spans="1:12" x14ac:dyDescent="0.25">
      <c r="A944">
        <v>31</v>
      </c>
      <c r="B944" t="s">
        <v>11</v>
      </c>
      <c r="C944" s="11">
        <v>26.695</v>
      </c>
      <c r="D944">
        <v>5</v>
      </c>
      <c r="E944" t="s">
        <v>13</v>
      </c>
      <c r="F944" t="s">
        <v>21</v>
      </c>
      <c r="G944" s="4">
        <v>6799.4579999999996</v>
      </c>
      <c r="H944" t="str">
        <f t="shared" si="56"/>
        <v>over</v>
      </c>
      <c r="I944" t="str">
        <f t="shared" si="59"/>
        <v>no</v>
      </c>
      <c r="J944" s="11">
        <f t="shared" si="57"/>
        <v>26.695</v>
      </c>
      <c r="K944" s="11">
        <f t="shared" si="58"/>
        <v>26.695</v>
      </c>
      <c r="L944" s="11"/>
    </row>
    <row r="945" spans="1:13" x14ac:dyDescent="0.25">
      <c r="A945">
        <v>61</v>
      </c>
      <c r="B945" t="s">
        <v>7</v>
      </c>
      <c r="C945" s="11">
        <v>26.695</v>
      </c>
      <c r="D945">
        <v>3</v>
      </c>
      <c r="E945" t="s">
        <v>9</v>
      </c>
      <c r="F945" t="s">
        <v>14</v>
      </c>
      <c r="G945" s="4">
        <v>30942.191800000001</v>
      </c>
      <c r="H945" t="str">
        <f t="shared" si="56"/>
        <v>over</v>
      </c>
      <c r="I945" t="str">
        <f t="shared" si="59"/>
        <v>smoking</v>
      </c>
      <c r="J945" s="11">
        <f t="shared" si="57"/>
        <v>26.695</v>
      </c>
      <c r="K945" s="11">
        <f t="shared" si="58"/>
        <v>26.695</v>
      </c>
      <c r="L945" s="11"/>
    </row>
    <row r="946" spans="1:13" x14ac:dyDescent="0.25">
      <c r="A946">
        <v>18</v>
      </c>
      <c r="B946" t="s">
        <v>11</v>
      </c>
      <c r="C946" s="11">
        <v>26.695</v>
      </c>
      <c r="D946">
        <v>0</v>
      </c>
      <c r="E946" t="s">
        <v>13</v>
      </c>
      <c r="F946" t="s">
        <v>14</v>
      </c>
      <c r="G946" s="4">
        <v>1137.4697000000001</v>
      </c>
      <c r="H946" t="str">
        <f t="shared" si="56"/>
        <v>over</v>
      </c>
      <c r="I946" t="str">
        <f t="shared" si="59"/>
        <v>no</v>
      </c>
      <c r="J946" s="11">
        <f t="shared" si="57"/>
        <v>26.695</v>
      </c>
      <c r="K946" s="11">
        <f t="shared" si="58"/>
        <v>26.695</v>
      </c>
      <c r="L946" s="11"/>
    </row>
    <row r="947" spans="1:13" x14ac:dyDescent="0.25">
      <c r="A947">
        <v>28</v>
      </c>
      <c r="B947" t="s">
        <v>7</v>
      </c>
      <c r="C947" s="11">
        <v>26.695</v>
      </c>
      <c r="D947">
        <v>1</v>
      </c>
      <c r="E947" t="s">
        <v>13</v>
      </c>
      <c r="F947" t="s">
        <v>21</v>
      </c>
      <c r="G947" s="4">
        <v>4337.7352000000001</v>
      </c>
      <c r="H947" t="str">
        <f t="shared" si="56"/>
        <v>over</v>
      </c>
      <c r="I947" t="str">
        <f t="shared" si="59"/>
        <v>no</v>
      </c>
      <c r="J947" s="11">
        <f t="shared" si="57"/>
        <v>26.695</v>
      </c>
      <c r="K947" s="11">
        <f t="shared" si="58"/>
        <v>26.695</v>
      </c>
      <c r="L947" s="11"/>
    </row>
    <row r="948" spans="1:13" x14ac:dyDescent="0.25">
      <c r="A948">
        <v>43</v>
      </c>
      <c r="B948" t="s">
        <v>11</v>
      </c>
      <c r="C948" s="11">
        <v>26.695</v>
      </c>
      <c r="D948">
        <v>3</v>
      </c>
      <c r="E948" t="s">
        <v>9</v>
      </c>
      <c r="F948" t="s">
        <v>14</v>
      </c>
      <c r="G948" s="4">
        <v>42124.515299999999</v>
      </c>
      <c r="H948" t="str">
        <f t="shared" si="56"/>
        <v>over</v>
      </c>
      <c r="I948" t="str">
        <f t="shared" si="59"/>
        <v>smoking</v>
      </c>
      <c r="J948" s="11">
        <f t="shared" si="57"/>
        <v>26.695</v>
      </c>
      <c r="K948" s="11">
        <f t="shared" si="58"/>
        <v>26.695</v>
      </c>
      <c r="L948" s="11"/>
    </row>
    <row r="949" spans="1:13" x14ac:dyDescent="0.25">
      <c r="A949">
        <v>50</v>
      </c>
      <c r="B949" t="s">
        <v>11</v>
      </c>
      <c r="C949" s="11">
        <v>26.695</v>
      </c>
      <c r="D949">
        <v>0</v>
      </c>
      <c r="E949" t="s">
        <v>13</v>
      </c>
      <c r="F949" t="s">
        <v>15</v>
      </c>
      <c r="G949" s="4">
        <v>8835.2649500000007</v>
      </c>
      <c r="H949" t="str">
        <f t="shared" si="56"/>
        <v>over</v>
      </c>
      <c r="I949" t="str">
        <f t="shared" si="59"/>
        <v>no</v>
      </c>
      <c r="J949" s="11">
        <f t="shared" si="57"/>
        <v>26.695</v>
      </c>
      <c r="K949" s="11">
        <f t="shared" si="58"/>
        <v>26.695</v>
      </c>
      <c r="L949" s="11"/>
      <c r="M949">
        <f>K949*1000</f>
        <v>26695</v>
      </c>
    </row>
    <row r="950" spans="1:13" x14ac:dyDescent="0.25">
      <c r="A950">
        <v>56</v>
      </c>
      <c r="B950" t="s">
        <v>11</v>
      </c>
      <c r="C950" s="11">
        <v>26.695</v>
      </c>
      <c r="D950">
        <v>1</v>
      </c>
      <c r="E950" t="s">
        <v>9</v>
      </c>
      <c r="F950" t="s">
        <v>15</v>
      </c>
      <c r="G950" s="4">
        <v>26109.32905</v>
      </c>
      <c r="H950" t="str">
        <f t="shared" si="56"/>
        <v>over</v>
      </c>
      <c r="I950" t="str">
        <f t="shared" si="59"/>
        <v>smoking</v>
      </c>
      <c r="J950" s="11">
        <f t="shared" si="57"/>
        <v>26.695</v>
      </c>
      <c r="K950" s="11">
        <f t="shared" si="58"/>
        <v>26.695</v>
      </c>
      <c r="L950" s="11"/>
    </row>
    <row r="951" spans="1:13" x14ac:dyDescent="0.25">
      <c r="A951">
        <v>25</v>
      </c>
      <c r="B951" t="s">
        <v>11</v>
      </c>
      <c r="C951" s="11">
        <v>26.695</v>
      </c>
      <c r="D951">
        <v>4</v>
      </c>
      <c r="E951" t="s">
        <v>13</v>
      </c>
      <c r="F951" t="s">
        <v>15</v>
      </c>
      <c r="G951" s="4">
        <v>4877.9810500000003</v>
      </c>
      <c r="H951" t="str">
        <f t="shared" si="56"/>
        <v>over</v>
      </c>
      <c r="I951" t="str">
        <f t="shared" si="59"/>
        <v>no</v>
      </c>
      <c r="J951" s="11">
        <f t="shared" si="57"/>
        <v>26.695</v>
      </c>
      <c r="K951" s="11">
        <f t="shared" si="58"/>
        <v>26.695</v>
      </c>
      <c r="L951" s="11"/>
    </row>
    <row r="952" spans="1:13" x14ac:dyDescent="0.25">
      <c r="A952">
        <v>59</v>
      </c>
      <c r="B952" t="s">
        <v>7</v>
      </c>
      <c r="C952" s="11">
        <v>26.695</v>
      </c>
      <c r="D952">
        <v>3</v>
      </c>
      <c r="E952" t="s">
        <v>13</v>
      </c>
      <c r="F952" t="s">
        <v>15</v>
      </c>
      <c r="G952" s="4">
        <v>14382.709049999999</v>
      </c>
      <c r="H952" t="str">
        <f t="shared" si="56"/>
        <v>over</v>
      </c>
      <c r="I952" t="str">
        <f t="shared" si="59"/>
        <v>no</v>
      </c>
      <c r="J952" s="11">
        <f t="shared" si="57"/>
        <v>26.695</v>
      </c>
      <c r="K952" s="11">
        <f t="shared" si="58"/>
        <v>26.695</v>
      </c>
      <c r="L952" s="11"/>
    </row>
    <row r="953" spans="1:13" x14ac:dyDescent="0.25">
      <c r="A953">
        <v>33</v>
      </c>
      <c r="B953" t="s">
        <v>7</v>
      </c>
      <c r="C953" s="11">
        <v>26.695</v>
      </c>
      <c r="D953">
        <v>0</v>
      </c>
      <c r="E953" t="s">
        <v>13</v>
      </c>
      <c r="F953" t="s">
        <v>15</v>
      </c>
      <c r="G953" s="4">
        <v>4571.4130500000001</v>
      </c>
      <c r="H953" t="str">
        <f t="shared" si="56"/>
        <v>over</v>
      </c>
      <c r="I953" t="str">
        <f t="shared" si="59"/>
        <v>no</v>
      </c>
      <c r="J953" s="11">
        <f t="shared" si="57"/>
        <v>26.695</v>
      </c>
      <c r="K953" s="11">
        <f t="shared" si="58"/>
        <v>26.695</v>
      </c>
      <c r="L953" s="11"/>
    </row>
    <row r="954" spans="1:13" x14ac:dyDescent="0.25">
      <c r="A954">
        <v>62</v>
      </c>
      <c r="B954" t="s">
        <v>11</v>
      </c>
      <c r="C954" s="11">
        <v>26.695</v>
      </c>
      <c r="D954">
        <v>0</v>
      </c>
      <c r="E954" t="s">
        <v>9</v>
      </c>
      <c r="F954" t="s">
        <v>21</v>
      </c>
      <c r="G954" s="4">
        <v>28101.333050000001</v>
      </c>
      <c r="H954" t="str">
        <f t="shared" si="56"/>
        <v>over</v>
      </c>
      <c r="I954" t="str">
        <f t="shared" si="59"/>
        <v>smoking</v>
      </c>
      <c r="J954" s="11">
        <f t="shared" si="57"/>
        <v>26.695</v>
      </c>
      <c r="K954" s="11">
        <f t="shared" si="58"/>
        <v>26.695</v>
      </c>
      <c r="L954" s="11"/>
    </row>
    <row r="955" spans="1:13" x14ac:dyDescent="0.25">
      <c r="A955">
        <v>31</v>
      </c>
      <c r="B955" t="s">
        <v>7</v>
      </c>
      <c r="C955" s="11">
        <v>26.62</v>
      </c>
      <c r="D955">
        <v>0</v>
      </c>
      <c r="E955" t="s">
        <v>13</v>
      </c>
      <c r="F955" t="s">
        <v>14</v>
      </c>
      <c r="G955" s="4">
        <v>3757.8447999999999</v>
      </c>
      <c r="H955" t="str">
        <f t="shared" si="56"/>
        <v>over</v>
      </c>
      <c r="I955" t="str">
        <f t="shared" si="59"/>
        <v>no</v>
      </c>
      <c r="J955" s="11">
        <f t="shared" si="57"/>
        <v>26.62</v>
      </c>
      <c r="K955" s="11">
        <f t="shared" si="58"/>
        <v>26.62</v>
      </c>
      <c r="L955" s="11"/>
    </row>
    <row r="956" spans="1:13" x14ac:dyDescent="0.25">
      <c r="A956">
        <v>23</v>
      </c>
      <c r="B956" t="s">
        <v>11</v>
      </c>
      <c r="C956" s="11">
        <v>26.51</v>
      </c>
      <c r="D956">
        <v>0</v>
      </c>
      <c r="E956" t="s">
        <v>13</v>
      </c>
      <c r="F956" t="s">
        <v>14</v>
      </c>
      <c r="G956" s="4">
        <v>1815.8759</v>
      </c>
      <c r="H956" t="str">
        <f t="shared" si="56"/>
        <v>over</v>
      </c>
      <c r="I956" t="str">
        <f t="shared" si="59"/>
        <v>no</v>
      </c>
      <c r="J956" s="11">
        <f t="shared" si="57"/>
        <v>26.51</v>
      </c>
      <c r="K956" s="11">
        <f t="shared" si="58"/>
        <v>26.51</v>
      </c>
      <c r="L956" s="11"/>
    </row>
    <row r="957" spans="1:13" x14ac:dyDescent="0.25">
      <c r="A957">
        <v>28</v>
      </c>
      <c r="B957" t="s">
        <v>7</v>
      </c>
      <c r="C957" s="11">
        <v>26.51</v>
      </c>
      <c r="D957">
        <v>2</v>
      </c>
      <c r="E957" t="s">
        <v>13</v>
      </c>
      <c r="F957" t="s">
        <v>14</v>
      </c>
      <c r="G957" s="4">
        <v>4340.4408999999996</v>
      </c>
      <c r="H957" t="str">
        <f t="shared" si="56"/>
        <v>over</v>
      </c>
      <c r="I957" t="str">
        <f t="shared" si="59"/>
        <v>no</v>
      </c>
      <c r="J957" s="11">
        <f t="shared" si="57"/>
        <v>26.51</v>
      </c>
      <c r="K957" s="11">
        <f t="shared" si="58"/>
        <v>26.51</v>
      </c>
      <c r="L957" s="11"/>
    </row>
    <row r="958" spans="1:13" x14ac:dyDescent="0.25">
      <c r="A958">
        <v>62</v>
      </c>
      <c r="B958" t="s">
        <v>7</v>
      </c>
      <c r="C958" s="11">
        <v>26.504999999999999</v>
      </c>
      <c r="D958">
        <v>0</v>
      </c>
      <c r="E958" t="s">
        <v>9</v>
      </c>
      <c r="F958" t="s">
        <v>14</v>
      </c>
      <c r="G958" s="4">
        <v>27808.7251</v>
      </c>
      <c r="H958" t="str">
        <f t="shared" si="56"/>
        <v>over</v>
      </c>
      <c r="I958" t="str">
        <f t="shared" si="59"/>
        <v>smoking</v>
      </c>
      <c r="J958" s="11">
        <f t="shared" si="57"/>
        <v>26.504999999999999</v>
      </c>
      <c r="K958" s="11">
        <f t="shared" si="58"/>
        <v>26.504999999999999</v>
      </c>
      <c r="L958" s="11"/>
    </row>
    <row r="959" spans="1:13" x14ac:dyDescent="0.25">
      <c r="A959">
        <v>39</v>
      </c>
      <c r="B959" t="s">
        <v>11</v>
      </c>
      <c r="C959" s="11">
        <v>26.41</v>
      </c>
      <c r="D959">
        <v>0</v>
      </c>
      <c r="E959" t="s">
        <v>9</v>
      </c>
      <c r="F959" t="s">
        <v>21</v>
      </c>
      <c r="G959" s="4">
        <v>20149.322899999999</v>
      </c>
      <c r="H959" t="str">
        <f t="shared" si="56"/>
        <v>over</v>
      </c>
      <c r="I959" t="str">
        <f t="shared" si="59"/>
        <v>smoking</v>
      </c>
      <c r="J959" s="11">
        <f t="shared" si="57"/>
        <v>26.41</v>
      </c>
      <c r="K959" s="11">
        <f t="shared" si="58"/>
        <v>26.41</v>
      </c>
      <c r="L959" s="11"/>
    </row>
    <row r="960" spans="1:13" x14ac:dyDescent="0.25">
      <c r="A960">
        <v>53</v>
      </c>
      <c r="B960" t="s">
        <v>11</v>
      </c>
      <c r="C960" s="11">
        <v>26.41</v>
      </c>
      <c r="D960">
        <v>2</v>
      </c>
      <c r="E960" t="s">
        <v>13</v>
      </c>
      <c r="F960" t="s">
        <v>21</v>
      </c>
      <c r="G960" s="4">
        <v>11244.376899999999</v>
      </c>
      <c r="H960" t="str">
        <f t="shared" si="56"/>
        <v>over</v>
      </c>
      <c r="I960" t="str">
        <f t="shared" si="59"/>
        <v>no</v>
      </c>
      <c r="J960" s="11">
        <f t="shared" si="57"/>
        <v>26.41</v>
      </c>
      <c r="K960" s="11">
        <f t="shared" si="58"/>
        <v>26.41</v>
      </c>
      <c r="L960" s="11"/>
    </row>
    <row r="961" spans="1:12" x14ac:dyDescent="0.25">
      <c r="A961">
        <v>34</v>
      </c>
      <c r="B961" t="s">
        <v>7</v>
      </c>
      <c r="C961" s="11">
        <v>26.41</v>
      </c>
      <c r="D961">
        <v>1</v>
      </c>
      <c r="E961" t="s">
        <v>13</v>
      </c>
      <c r="F961" t="s">
        <v>15</v>
      </c>
      <c r="G961" s="4">
        <v>5385.3379000000004</v>
      </c>
      <c r="H961" t="str">
        <f t="shared" si="56"/>
        <v>over</v>
      </c>
      <c r="I961" t="str">
        <f t="shared" si="59"/>
        <v>no</v>
      </c>
      <c r="J961" s="11">
        <f t="shared" si="57"/>
        <v>26.41</v>
      </c>
      <c r="K961" s="11">
        <f t="shared" si="58"/>
        <v>26.41</v>
      </c>
      <c r="L961" s="11"/>
    </row>
    <row r="962" spans="1:12" x14ac:dyDescent="0.25">
      <c r="A962">
        <v>50</v>
      </c>
      <c r="B962" t="s">
        <v>11</v>
      </c>
      <c r="C962" s="11">
        <v>26.41</v>
      </c>
      <c r="D962">
        <v>0</v>
      </c>
      <c r="E962" t="s">
        <v>13</v>
      </c>
      <c r="F962" t="s">
        <v>15</v>
      </c>
      <c r="G962" s="4">
        <v>8827.2098999999998</v>
      </c>
      <c r="H962" t="str">
        <f t="shared" ref="H962:H1025" si="60">IF(C962&lt;18.5,"below",IF(AND(C962&gt;=18.5,C962&lt;25),"normal",IF(C962&gt;=25,"over")))</f>
        <v>over</v>
      </c>
      <c r="I962" t="str">
        <f t="shared" si="59"/>
        <v>no</v>
      </c>
      <c r="J962" s="11">
        <f t="shared" ref="J962:J1025" si="61">VALUE(C962)</f>
        <v>26.41</v>
      </c>
      <c r="K962" s="11">
        <f t="shared" ref="K962:K1025" si="62">IF(J962&gt;=100,J962/1000,J962)</f>
        <v>26.41</v>
      </c>
      <c r="L962" s="11"/>
    </row>
    <row r="963" spans="1:12" x14ac:dyDescent="0.25">
      <c r="A963">
        <v>64</v>
      </c>
      <c r="B963" t="s">
        <v>11</v>
      </c>
      <c r="C963" s="11">
        <v>26.41</v>
      </c>
      <c r="D963">
        <v>0</v>
      </c>
      <c r="E963" t="s">
        <v>13</v>
      </c>
      <c r="F963" t="s">
        <v>21</v>
      </c>
      <c r="G963" s="4">
        <v>14394.5579</v>
      </c>
      <c r="H963" t="str">
        <f t="shared" si="60"/>
        <v>over</v>
      </c>
      <c r="I963" t="str">
        <f t="shared" ref="I963:I1026" si="63">IF(E963="no","no","smoking")</f>
        <v>no</v>
      </c>
      <c r="J963" s="11">
        <f t="shared" si="61"/>
        <v>26.41</v>
      </c>
      <c r="K963" s="11">
        <f t="shared" si="62"/>
        <v>26.41</v>
      </c>
      <c r="L963" s="11"/>
    </row>
    <row r="964" spans="1:12" x14ac:dyDescent="0.25">
      <c r="A964">
        <v>21</v>
      </c>
      <c r="B964" t="s">
        <v>7</v>
      </c>
      <c r="C964" s="11">
        <v>26.4</v>
      </c>
      <c r="D964">
        <v>1</v>
      </c>
      <c r="E964" t="s">
        <v>13</v>
      </c>
      <c r="F964" t="s">
        <v>10</v>
      </c>
      <c r="G964" s="4">
        <v>2597.779</v>
      </c>
      <c r="H964" t="str">
        <f t="shared" si="60"/>
        <v>over</v>
      </c>
      <c r="I964" t="str">
        <f t="shared" si="63"/>
        <v>no</v>
      </c>
      <c r="J964" s="11">
        <f t="shared" si="61"/>
        <v>26.4</v>
      </c>
      <c r="K964" s="11">
        <f t="shared" si="62"/>
        <v>26.4</v>
      </c>
      <c r="L964" s="11"/>
    </row>
    <row r="965" spans="1:12" x14ac:dyDescent="0.25">
      <c r="A965">
        <v>37</v>
      </c>
      <c r="B965" t="s">
        <v>7</v>
      </c>
      <c r="C965" s="11">
        <v>26.4</v>
      </c>
      <c r="D965">
        <v>0</v>
      </c>
      <c r="E965" t="s">
        <v>9</v>
      </c>
      <c r="F965" t="s">
        <v>14</v>
      </c>
      <c r="G965" s="4">
        <v>19539.242999999999</v>
      </c>
      <c r="H965" t="str">
        <f t="shared" si="60"/>
        <v>over</v>
      </c>
      <c r="I965" t="str">
        <f t="shared" si="63"/>
        <v>smoking</v>
      </c>
      <c r="J965" s="11">
        <f t="shared" si="61"/>
        <v>26.4</v>
      </c>
      <c r="K965" s="11">
        <f t="shared" si="62"/>
        <v>26.4</v>
      </c>
      <c r="L965" s="11"/>
    </row>
    <row r="966" spans="1:12" x14ac:dyDescent="0.25">
      <c r="A966">
        <v>52</v>
      </c>
      <c r="B966" t="s">
        <v>11</v>
      </c>
      <c r="C966" s="11">
        <v>26.315000000000001</v>
      </c>
      <c r="D966">
        <v>3</v>
      </c>
      <c r="E966" t="s">
        <v>9</v>
      </c>
      <c r="F966" t="s">
        <v>21</v>
      </c>
      <c r="G966" s="4">
        <v>24869.836800000001</v>
      </c>
      <c r="H966" t="str">
        <f t="shared" si="60"/>
        <v>over</v>
      </c>
      <c r="I966" t="str">
        <f t="shared" si="63"/>
        <v>smoking</v>
      </c>
      <c r="J966" s="11">
        <f t="shared" si="61"/>
        <v>26.315000000000001</v>
      </c>
      <c r="K966" s="11">
        <f t="shared" si="62"/>
        <v>26.315000000000001</v>
      </c>
      <c r="L966" s="11"/>
    </row>
    <row r="967" spans="1:12" x14ac:dyDescent="0.25">
      <c r="A967">
        <v>19</v>
      </c>
      <c r="B967" t="s">
        <v>7</v>
      </c>
      <c r="C967" s="11">
        <v>26.315000000000001</v>
      </c>
      <c r="D967">
        <v>0</v>
      </c>
      <c r="E967" t="s">
        <v>13</v>
      </c>
      <c r="F967" t="s">
        <v>10</v>
      </c>
      <c r="G967" s="4">
        <v>1737.376</v>
      </c>
      <c r="H967" t="str">
        <f t="shared" si="60"/>
        <v>over</v>
      </c>
      <c r="I967" t="str">
        <f t="shared" si="63"/>
        <v>no</v>
      </c>
      <c r="J967" s="11">
        <f t="shared" si="61"/>
        <v>26.315000000000001</v>
      </c>
      <c r="K967" s="11">
        <f t="shared" si="62"/>
        <v>26.315000000000001</v>
      </c>
      <c r="L967" s="11"/>
    </row>
    <row r="968" spans="1:12" x14ac:dyDescent="0.25">
      <c r="A968">
        <v>27</v>
      </c>
      <c r="B968" t="s">
        <v>7</v>
      </c>
      <c r="C968" s="11">
        <v>26.315000000000001</v>
      </c>
      <c r="D968">
        <v>0</v>
      </c>
      <c r="E968" t="s">
        <v>9</v>
      </c>
      <c r="F968" t="s">
        <v>10</v>
      </c>
      <c r="G968" s="4">
        <v>34838.873</v>
      </c>
      <c r="H968" t="str">
        <f t="shared" si="60"/>
        <v>over</v>
      </c>
      <c r="I968" t="str">
        <f t="shared" si="63"/>
        <v>smoking</v>
      </c>
      <c r="J968" s="11">
        <f t="shared" si="61"/>
        <v>26.315000000000001</v>
      </c>
      <c r="K968" s="11">
        <f t="shared" si="62"/>
        <v>26.315000000000001</v>
      </c>
      <c r="L968" s="11"/>
    </row>
    <row r="969" spans="1:12" x14ac:dyDescent="0.25">
      <c r="A969">
        <v>28</v>
      </c>
      <c r="B969" t="s">
        <v>7</v>
      </c>
      <c r="C969" s="11">
        <v>26.315000000000001</v>
      </c>
      <c r="D969">
        <v>3</v>
      </c>
      <c r="E969" t="s">
        <v>13</v>
      </c>
      <c r="F969" t="s">
        <v>15</v>
      </c>
      <c r="G969" s="4">
        <v>5312.1698500000002</v>
      </c>
      <c r="H969" t="str">
        <f t="shared" si="60"/>
        <v>over</v>
      </c>
      <c r="I969" t="str">
        <f t="shared" si="63"/>
        <v>no</v>
      </c>
      <c r="J969" s="11">
        <f t="shared" si="61"/>
        <v>26.315000000000001</v>
      </c>
      <c r="K969" s="11">
        <f t="shared" si="62"/>
        <v>26.315000000000001</v>
      </c>
      <c r="L969" s="11"/>
    </row>
    <row r="970" spans="1:12" x14ac:dyDescent="0.25">
      <c r="A970">
        <v>42</v>
      </c>
      <c r="B970" t="s">
        <v>11</v>
      </c>
      <c r="C970" s="11">
        <v>26.315000000000001</v>
      </c>
      <c r="D970">
        <v>1</v>
      </c>
      <c r="E970" t="s">
        <v>13</v>
      </c>
      <c r="F970" t="s">
        <v>15</v>
      </c>
      <c r="G970" s="4">
        <v>6940.90985</v>
      </c>
      <c r="H970" t="str">
        <f t="shared" si="60"/>
        <v>over</v>
      </c>
      <c r="I970" t="str">
        <f t="shared" si="63"/>
        <v>no</v>
      </c>
      <c r="J970" s="11">
        <f t="shared" si="61"/>
        <v>26.315000000000001</v>
      </c>
      <c r="K970" s="11">
        <f t="shared" si="62"/>
        <v>26.315000000000001</v>
      </c>
      <c r="L970" s="11"/>
    </row>
    <row r="971" spans="1:12" x14ac:dyDescent="0.25">
      <c r="A971">
        <v>39</v>
      </c>
      <c r="B971" t="s">
        <v>7</v>
      </c>
      <c r="C971" s="11">
        <v>26.315000000000001</v>
      </c>
      <c r="D971">
        <v>2</v>
      </c>
      <c r="E971" t="s">
        <v>13</v>
      </c>
      <c r="F971" t="s">
        <v>15</v>
      </c>
      <c r="G971" s="4">
        <v>7201.7008500000002</v>
      </c>
      <c r="H971" t="str">
        <f t="shared" si="60"/>
        <v>over</v>
      </c>
      <c r="I971" t="str">
        <f t="shared" si="63"/>
        <v>no</v>
      </c>
      <c r="J971" s="11">
        <f t="shared" si="61"/>
        <v>26.315000000000001</v>
      </c>
      <c r="K971" s="11">
        <f t="shared" si="62"/>
        <v>26.315000000000001</v>
      </c>
      <c r="L971" s="11"/>
    </row>
    <row r="972" spans="1:12" x14ac:dyDescent="0.25">
      <c r="A972">
        <v>39</v>
      </c>
      <c r="B972" t="s">
        <v>11</v>
      </c>
      <c r="C972" s="11">
        <v>26.22</v>
      </c>
      <c r="D972">
        <v>1</v>
      </c>
      <c r="E972" t="s">
        <v>13</v>
      </c>
      <c r="F972" t="s">
        <v>15</v>
      </c>
      <c r="G972" s="4">
        <v>6123.5688</v>
      </c>
      <c r="H972" t="str">
        <f t="shared" si="60"/>
        <v>over</v>
      </c>
      <c r="I972" t="str">
        <f t="shared" si="63"/>
        <v>no</v>
      </c>
      <c r="J972" s="11">
        <f t="shared" si="61"/>
        <v>26.22</v>
      </c>
      <c r="K972" s="11">
        <f t="shared" si="62"/>
        <v>26.22</v>
      </c>
      <c r="L972" s="11"/>
    </row>
    <row r="973" spans="1:12" x14ac:dyDescent="0.25">
      <c r="A973">
        <v>50</v>
      </c>
      <c r="B973" t="s">
        <v>7</v>
      </c>
      <c r="C973" s="11">
        <v>26.22</v>
      </c>
      <c r="D973">
        <v>2</v>
      </c>
      <c r="E973" t="s">
        <v>13</v>
      </c>
      <c r="F973" t="s">
        <v>15</v>
      </c>
      <c r="G973" s="4">
        <v>10493.9458</v>
      </c>
      <c r="H973" t="str">
        <f t="shared" si="60"/>
        <v>over</v>
      </c>
      <c r="I973" t="str">
        <f t="shared" si="63"/>
        <v>no</v>
      </c>
      <c r="J973" s="11">
        <f t="shared" si="61"/>
        <v>26.22</v>
      </c>
      <c r="K973" s="11">
        <f t="shared" si="62"/>
        <v>26.22</v>
      </c>
      <c r="L973" s="11"/>
    </row>
    <row r="974" spans="1:12" x14ac:dyDescent="0.25">
      <c r="A974">
        <v>42</v>
      </c>
      <c r="B974" t="s">
        <v>7</v>
      </c>
      <c r="C974" s="11">
        <v>26.18</v>
      </c>
      <c r="D974">
        <v>1</v>
      </c>
      <c r="E974" t="s">
        <v>13</v>
      </c>
      <c r="F974" t="s">
        <v>14</v>
      </c>
      <c r="G974" s="4">
        <v>7046.7222000000002</v>
      </c>
      <c r="H974" t="str">
        <f t="shared" si="60"/>
        <v>over</v>
      </c>
      <c r="I974" t="str">
        <f t="shared" si="63"/>
        <v>no</v>
      </c>
      <c r="J974" s="11">
        <f t="shared" si="61"/>
        <v>26.18</v>
      </c>
      <c r="K974" s="11">
        <f t="shared" si="62"/>
        <v>26.18</v>
      </c>
      <c r="L974" s="11"/>
    </row>
    <row r="975" spans="1:12" x14ac:dyDescent="0.25">
      <c r="A975">
        <v>18</v>
      </c>
      <c r="B975" t="s">
        <v>11</v>
      </c>
      <c r="C975" s="11">
        <v>26.18</v>
      </c>
      <c r="D975">
        <v>2</v>
      </c>
      <c r="E975" t="s">
        <v>13</v>
      </c>
      <c r="F975" t="s">
        <v>14</v>
      </c>
      <c r="G975" s="4">
        <v>2304.0021999999999</v>
      </c>
      <c r="H975" t="str">
        <f t="shared" si="60"/>
        <v>over</v>
      </c>
      <c r="I975" t="str">
        <f t="shared" si="63"/>
        <v>no</v>
      </c>
      <c r="J975" s="11">
        <f t="shared" si="61"/>
        <v>26.18</v>
      </c>
      <c r="K975" s="11">
        <f t="shared" si="62"/>
        <v>26.18</v>
      </c>
      <c r="L975" s="11"/>
    </row>
    <row r="976" spans="1:12" x14ac:dyDescent="0.25">
      <c r="A976">
        <v>19</v>
      </c>
      <c r="B976" t="s">
        <v>11</v>
      </c>
      <c r="C976" s="11">
        <v>26.125</v>
      </c>
      <c r="D976">
        <v>1</v>
      </c>
      <c r="E976" t="s">
        <v>13</v>
      </c>
      <c r="F976" t="s">
        <v>10</v>
      </c>
      <c r="G976" s="4">
        <v>1842.519</v>
      </c>
      <c r="H976" t="str">
        <f t="shared" si="60"/>
        <v>over</v>
      </c>
      <c r="I976" t="str">
        <f t="shared" si="63"/>
        <v>no</v>
      </c>
      <c r="J976" s="11">
        <f t="shared" si="61"/>
        <v>26.125</v>
      </c>
      <c r="K976" s="11">
        <f t="shared" si="62"/>
        <v>26.125</v>
      </c>
      <c r="L976" s="11"/>
    </row>
    <row r="977" spans="1:13" x14ac:dyDescent="0.25">
      <c r="A977">
        <v>22</v>
      </c>
      <c r="B977" t="s">
        <v>11</v>
      </c>
      <c r="C977" s="11">
        <v>26.125</v>
      </c>
      <c r="D977">
        <v>3</v>
      </c>
      <c r="E977" t="s">
        <v>13</v>
      </c>
      <c r="F977" t="s">
        <v>21</v>
      </c>
      <c r="G977" s="4">
        <v>4005.4225000000001</v>
      </c>
      <c r="H977" t="str">
        <f t="shared" si="60"/>
        <v>over</v>
      </c>
      <c r="I977" t="str">
        <f t="shared" si="63"/>
        <v>no</v>
      </c>
      <c r="J977" s="11">
        <f t="shared" si="61"/>
        <v>26.125</v>
      </c>
      <c r="K977" s="11">
        <f t="shared" si="62"/>
        <v>26.125</v>
      </c>
      <c r="L977" s="11"/>
    </row>
    <row r="978" spans="1:13" x14ac:dyDescent="0.25">
      <c r="A978">
        <v>18</v>
      </c>
      <c r="B978" t="s">
        <v>11</v>
      </c>
      <c r="C978" s="11">
        <v>26.125</v>
      </c>
      <c r="D978">
        <v>1</v>
      </c>
      <c r="E978" t="s">
        <v>13</v>
      </c>
      <c r="F978" t="s">
        <v>14</v>
      </c>
      <c r="G978" s="4">
        <v>1719.4363000000001</v>
      </c>
      <c r="H978" t="str">
        <f t="shared" si="60"/>
        <v>over</v>
      </c>
      <c r="I978" t="str">
        <f t="shared" si="63"/>
        <v>no</v>
      </c>
      <c r="J978" s="11">
        <f t="shared" si="61"/>
        <v>26.125</v>
      </c>
      <c r="K978" s="11">
        <f t="shared" si="62"/>
        <v>26.125</v>
      </c>
      <c r="L978" s="11"/>
    </row>
    <row r="979" spans="1:13" x14ac:dyDescent="0.25">
      <c r="A979">
        <v>28</v>
      </c>
      <c r="B979" t="s">
        <v>7</v>
      </c>
      <c r="C979" s="11">
        <v>26.125</v>
      </c>
      <c r="D979">
        <v>2</v>
      </c>
      <c r="E979" t="s">
        <v>13</v>
      </c>
      <c r="F979" t="s">
        <v>10</v>
      </c>
      <c r="G979" s="4">
        <v>20177.671129999999</v>
      </c>
      <c r="H979" t="str">
        <f t="shared" si="60"/>
        <v>over</v>
      </c>
      <c r="I979" t="str">
        <f t="shared" si="63"/>
        <v>no</v>
      </c>
      <c r="J979" s="11">
        <f t="shared" si="61"/>
        <v>26.125</v>
      </c>
      <c r="K979" s="11">
        <f t="shared" si="62"/>
        <v>26.125</v>
      </c>
      <c r="L979" s="11"/>
    </row>
    <row r="980" spans="1:13" x14ac:dyDescent="0.25">
      <c r="A980">
        <v>42</v>
      </c>
      <c r="B980" t="s">
        <v>11</v>
      </c>
      <c r="C980" s="11">
        <v>26.125</v>
      </c>
      <c r="D980">
        <v>2</v>
      </c>
      <c r="E980" t="s">
        <v>13</v>
      </c>
      <c r="F980" t="s">
        <v>21</v>
      </c>
      <c r="G980" s="4">
        <v>7729.6457499999997</v>
      </c>
      <c r="H980" t="str">
        <f t="shared" si="60"/>
        <v>over</v>
      </c>
      <c r="I980" t="str">
        <f t="shared" si="63"/>
        <v>no</v>
      </c>
      <c r="J980" s="11">
        <f t="shared" si="61"/>
        <v>26.125</v>
      </c>
      <c r="K980" s="11">
        <f t="shared" si="62"/>
        <v>26.125</v>
      </c>
      <c r="L980" s="11"/>
    </row>
    <row r="981" spans="1:13" x14ac:dyDescent="0.25">
      <c r="A981">
        <v>47</v>
      </c>
      <c r="B981" t="s">
        <v>7</v>
      </c>
      <c r="C981" s="11">
        <v>26.125</v>
      </c>
      <c r="D981">
        <v>1</v>
      </c>
      <c r="E981" t="s">
        <v>9</v>
      </c>
      <c r="F981" t="s">
        <v>21</v>
      </c>
      <c r="G981" s="4">
        <v>23401.30575</v>
      </c>
      <c r="H981" t="str">
        <f t="shared" si="60"/>
        <v>over</v>
      </c>
      <c r="I981" t="str">
        <f t="shared" si="63"/>
        <v>smoking</v>
      </c>
      <c r="J981" s="11">
        <f t="shared" si="61"/>
        <v>26.125</v>
      </c>
      <c r="K981" s="11">
        <f t="shared" si="62"/>
        <v>26.125</v>
      </c>
      <c r="L981" s="11"/>
    </row>
    <row r="982" spans="1:13" x14ac:dyDescent="0.25">
      <c r="A982">
        <v>35</v>
      </c>
      <c r="B982" t="s">
        <v>7</v>
      </c>
      <c r="C982" s="11">
        <v>26.125</v>
      </c>
      <c r="D982">
        <v>0</v>
      </c>
      <c r="E982" t="s">
        <v>13</v>
      </c>
      <c r="F982" t="s">
        <v>21</v>
      </c>
      <c r="G982" s="4">
        <v>5227.9887500000004</v>
      </c>
      <c r="H982" t="str">
        <f t="shared" si="60"/>
        <v>over</v>
      </c>
      <c r="I982" t="str">
        <f t="shared" si="63"/>
        <v>no</v>
      </c>
      <c r="J982" s="11">
        <f t="shared" si="61"/>
        <v>26.125</v>
      </c>
      <c r="K982" s="11">
        <f t="shared" si="62"/>
        <v>26.125</v>
      </c>
      <c r="L982" s="11"/>
    </row>
    <row r="983" spans="1:13" x14ac:dyDescent="0.25">
      <c r="A983">
        <v>18</v>
      </c>
      <c r="B983" t="s">
        <v>11</v>
      </c>
      <c r="C983" s="11">
        <v>26.125</v>
      </c>
      <c r="D983">
        <v>0</v>
      </c>
      <c r="E983" t="s">
        <v>13</v>
      </c>
      <c r="F983" t="s">
        <v>21</v>
      </c>
      <c r="G983" s="4">
        <v>1708.9257500000001</v>
      </c>
      <c r="H983" t="str">
        <f t="shared" si="60"/>
        <v>over</v>
      </c>
      <c r="I983" t="str">
        <f t="shared" si="63"/>
        <v>no</v>
      </c>
      <c r="J983" s="11">
        <f t="shared" si="61"/>
        <v>26.125</v>
      </c>
      <c r="K983" s="11">
        <f t="shared" si="62"/>
        <v>26.125</v>
      </c>
      <c r="L983" s="11"/>
    </row>
    <row r="984" spans="1:13" x14ac:dyDescent="0.25">
      <c r="A984">
        <v>42</v>
      </c>
      <c r="B984" t="s">
        <v>11</v>
      </c>
      <c r="C984" s="11">
        <v>26.07</v>
      </c>
      <c r="D984">
        <v>1</v>
      </c>
      <c r="E984" t="s">
        <v>9</v>
      </c>
      <c r="F984" t="s">
        <v>14</v>
      </c>
      <c r="G984" s="4">
        <v>38245.593269999998</v>
      </c>
      <c r="H984" t="str">
        <f t="shared" si="60"/>
        <v>over</v>
      </c>
      <c r="I984" t="str">
        <f t="shared" si="63"/>
        <v>smoking</v>
      </c>
      <c r="J984" s="11">
        <f t="shared" si="61"/>
        <v>26.07</v>
      </c>
      <c r="K984" s="11">
        <f t="shared" si="62"/>
        <v>26.07</v>
      </c>
      <c r="L984" s="11"/>
    </row>
    <row r="985" spans="1:13" x14ac:dyDescent="0.25">
      <c r="A985">
        <v>43</v>
      </c>
      <c r="B985" t="s">
        <v>11</v>
      </c>
      <c r="C985" s="11">
        <v>26.03</v>
      </c>
      <c r="D985">
        <v>0</v>
      </c>
      <c r="E985" t="s">
        <v>13</v>
      </c>
      <c r="F985" t="s">
        <v>21</v>
      </c>
      <c r="G985" s="4">
        <v>6837.3687</v>
      </c>
      <c r="H985" t="str">
        <f t="shared" si="60"/>
        <v>over</v>
      </c>
      <c r="I985" t="str">
        <f t="shared" si="63"/>
        <v>no</v>
      </c>
      <c r="J985" s="11">
        <f t="shared" si="61"/>
        <v>26.03</v>
      </c>
      <c r="K985" s="11">
        <f t="shared" si="62"/>
        <v>26.03</v>
      </c>
      <c r="L985" s="11"/>
    </row>
    <row r="986" spans="1:13" x14ac:dyDescent="0.25">
      <c r="A986">
        <v>29</v>
      </c>
      <c r="B986" t="s">
        <v>7</v>
      </c>
      <c r="C986" s="11">
        <v>26.03</v>
      </c>
      <c r="D986">
        <v>0</v>
      </c>
      <c r="E986" t="s">
        <v>13</v>
      </c>
      <c r="F986" t="s">
        <v>15</v>
      </c>
      <c r="G986" s="4">
        <v>3736.4647</v>
      </c>
      <c r="H986" t="str">
        <f t="shared" si="60"/>
        <v>over</v>
      </c>
      <c r="I986" t="str">
        <f t="shared" si="63"/>
        <v>no</v>
      </c>
      <c r="J986" s="11">
        <f t="shared" si="61"/>
        <v>26.03</v>
      </c>
      <c r="K986" s="11">
        <f t="shared" si="62"/>
        <v>26.03</v>
      </c>
      <c r="L986" s="11"/>
    </row>
    <row r="987" spans="1:13" x14ac:dyDescent="0.25">
      <c r="A987">
        <v>27</v>
      </c>
      <c r="B987" t="s">
        <v>11</v>
      </c>
      <c r="C987" s="11">
        <v>26.03</v>
      </c>
      <c r="D987">
        <v>0</v>
      </c>
      <c r="E987" t="s">
        <v>13</v>
      </c>
      <c r="F987" t="s">
        <v>21</v>
      </c>
      <c r="G987" s="4">
        <v>3070.8087</v>
      </c>
      <c r="H987" t="str">
        <f t="shared" si="60"/>
        <v>over</v>
      </c>
      <c r="I987" t="str">
        <f t="shared" si="63"/>
        <v>no</v>
      </c>
      <c r="J987" s="11">
        <f t="shared" si="61"/>
        <v>26.03</v>
      </c>
      <c r="K987" s="11">
        <f t="shared" si="62"/>
        <v>26.03</v>
      </c>
      <c r="L987" s="11"/>
    </row>
    <row r="988" spans="1:13" x14ac:dyDescent="0.25">
      <c r="A988">
        <v>19</v>
      </c>
      <c r="B988" t="s">
        <v>11</v>
      </c>
      <c r="C988" s="11">
        <v>26.03</v>
      </c>
      <c r="D988">
        <v>1</v>
      </c>
      <c r="E988" t="s">
        <v>9</v>
      </c>
      <c r="F988" t="s">
        <v>15</v>
      </c>
      <c r="G988" s="4">
        <v>16450.894700000001</v>
      </c>
      <c r="H988" t="str">
        <f t="shared" si="60"/>
        <v>over</v>
      </c>
      <c r="I988" t="str">
        <f t="shared" si="63"/>
        <v>smoking</v>
      </c>
      <c r="J988" s="11">
        <f t="shared" si="61"/>
        <v>26.03</v>
      </c>
      <c r="K988" s="11">
        <f t="shared" si="62"/>
        <v>26.03</v>
      </c>
      <c r="L988" s="11"/>
    </row>
    <row r="989" spans="1:13" x14ac:dyDescent="0.25">
      <c r="A989">
        <v>21</v>
      </c>
      <c r="B989" t="s">
        <v>11</v>
      </c>
      <c r="C989" s="11">
        <v>26.03</v>
      </c>
      <c r="D989">
        <v>0</v>
      </c>
      <c r="E989" t="s">
        <v>13</v>
      </c>
      <c r="F989" t="s">
        <v>21</v>
      </c>
      <c r="G989" s="4">
        <v>2102.2647000000002</v>
      </c>
      <c r="H989" t="str">
        <f t="shared" si="60"/>
        <v>over</v>
      </c>
      <c r="I989" t="str">
        <f t="shared" si="63"/>
        <v>no</v>
      </c>
      <c r="J989" s="11">
        <f t="shared" si="61"/>
        <v>26.03</v>
      </c>
      <c r="K989" s="11">
        <f t="shared" si="62"/>
        <v>26.03</v>
      </c>
      <c r="L989" s="11"/>
    </row>
    <row r="990" spans="1:13" x14ac:dyDescent="0.25">
      <c r="A990">
        <v>23</v>
      </c>
      <c r="B990" t="s">
        <v>11</v>
      </c>
      <c r="C990" s="11">
        <v>25.934999999999999</v>
      </c>
      <c r="D990">
        <v>1</v>
      </c>
      <c r="E990" t="s">
        <v>13</v>
      </c>
      <c r="F990" t="s">
        <v>15</v>
      </c>
      <c r="G990" s="4">
        <v>2775.1921499999999</v>
      </c>
      <c r="H990" t="str">
        <f t="shared" si="60"/>
        <v>over</v>
      </c>
      <c r="I990" t="str">
        <f t="shared" si="63"/>
        <v>no</v>
      </c>
      <c r="J990" s="11">
        <f t="shared" si="61"/>
        <v>25.934999999999999</v>
      </c>
      <c r="K990" s="11">
        <f t="shared" si="62"/>
        <v>25.934999999999999</v>
      </c>
      <c r="L990" s="11"/>
      <c r="M990">
        <f>K990*1000</f>
        <v>25935</v>
      </c>
    </row>
    <row r="991" spans="1:13" x14ac:dyDescent="0.25">
      <c r="A991">
        <v>53</v>
      </c>
      <c r="B991" t="s">
        <v>7</v>
      </c>
      <c r="C991" s="11">
        <v>25.934999999999999</v>
      </c>
      <c r="D991">
        <v>3</v>
      </c>
      <c r="E991" t="s">
        <v>13</v>
      </c>
      <c r="F991" t="s">
        <v>10</v>
      </c>
      <c r="G991" s="4">
        <v>11741.726000000001</v>
      </c>
      <c r="H991" t="str">
        <f t="shared" si="60"/>
        <v>over</v>
      </c>
      <c r="I991" t="str">
        <f t="shared" si="63"/>
        <v>no</v>
      </c>
      <c r="J991" s="11">
        <f t="shared" si="61"/>
        <v>25.934999999999999</v>
      </c>
      <c r="K991" s="11">
        <f t="shared" si="62"/>
        <v>25.934999999999999</v>
      </c>
      <c r="L991" s="11"/>
    </row>
    <row r="992" spans="1:13" x14ac:dyDescent="0.25">
      <c r="A992">
        <v>26</v>
      </c>
      <c r="B992" t="s">
        <v>11</v>
      </c>
      <c r="C992" s="11">
        <v>25.934999999999999</v>
      </c>
      <c r="D992">
        <v>2</v>
      </c>
      <c r="E992" t="s">
        <v>13</v>
      </c>
      <c r="F992" t="s">
        <v>15</v>
      </c>
      <c r="G992" s="4">
        <v>3877.3042500000001</v>
      </c>
      <c r="H992" t="str">
        <f t="shared" si="60"/>
        <v>over</v>
      </c>
      <c r="I992" t="str">
        <f t="shared" si="63"/>
        <v>no</v>
      </c>
      <c r="J992" s="11">
        <f t="shared" si="61"/>
        <v>25.934999999999999</v>
      </c>
      <c r="K992" s="11">
        <f t="shared" si="62"/>
        <v>25.934999999999999</v>
      </c>
      <c r="L992" s="11"/>
      <c r="M992">
        <f>K992*1000</f>
        <v>25935</v>
      </c>
    </row>
    <row r="993" spans="1:13" x14ac:dyDescent="0.25">
      <c r="A993">
        <v>54</v>
      </c>
      <c r="B993" t="s">
        <v>11</v>
      </c>
      <c r="C993" s="11">
        <v>25.934999999999999</v>
      </c>
      <c r="D993">
        <v>0</v>
      </c>
      <c r="E993" t="s">
        <v>13</v>
      </c>
      <c r="F993" t="s">
        <v>21</v>
      </c>
      <c r="G993" s="4">
        <v>10435.06525</v>
      </c>
      <c r="H993" t="str">
        <f t="shared" si="60"/>
        <v>over</v>
      </c>
      <c r="I993" t="str">
        <f t="shared" si="63"/>
        <v>no</v>
      </c>
      <c r="J993" s="11">
        <f t="shared" si="61"/>
        <v>25.934999999999999</v>
      </c>
      <c r="K993" s="11">
        <f t="shared" si="62"/>
        <v>25.934999999999999</v>
      </c>
      <c r="L993" s="11"/>
      <c r="M993">
        <f>K993*1000</f>
        <v>25935</v>
      </c>
    </row>
    <row r="994" spans="1:13" x14ac:dyDescent="0.25">
      <c r="A994">
        <v>56</v>
      </c>
      <c r="B994" t="s">
        <v>11</v>
      </c>
      <c r="C994" s="11">
        <v>25.934999999999999</v>
      </c>
      <c r="D994">
        <v>0</v>
      </c>
      <c r="E994" t="s">
        <v>13</v>
      </c>
      <c r="F994" t="s">
        <v>21</v>
      </c>
      <c r="G994" s="4">
        <v>11165.417649999999</v>
      </c>
      <c r="H994" t="str">
        <f t="shared" si="60"/>
        <v>over</v>
      </c>
      <c r="I994" t="str">
        <f t="shared" si="63"/>
        <v>no</v>
      </c>
      <c r="J994" s="11">
        <f t="shared" si="61"/>
        <v>25.934999999999999</v>
      </c>
      <c r="K994" s="11">
        <f t="shared" si="62"/>
        <v>25.934999999999999</v>
      </c>
      <c r="L994" s="11"/>
    </row>
    <row r="995" spans="1:13" x14ac:dyDescent="0.25">
      <c r="A995">
        <v>31</v>
      </c>
      <c r="B995" t="s">
        <v>11</v>
      </c>
      <c r="C995" s="11">
        <v>25.934999999999999</v>
      </c>
      <c r="D995">
        <v>1</v>
      </c>
      <c r="E995" t="s">
        <v>13</v>
      </c>
      <c r="F995" t="s">
        <v>15</v>
      </c>
      <c r="G995" s="4">
        <v>4239.8926499999998</v>
      </c>
      <c r="H995" t="str">
        <f t="shared" si="60"/>
        <v>over</v>
      </c>
      <c r="I995" t="str">
        <f t="shared" si="63"/>
        <v>no</v>
      </c>
      <c r="J995" s="11">
        <f t="shared" si="61"/>
        <v>25.934999999999999</v>
      </c>
      <c r="K995" s="11">
        <f t="shared" si="62"/>
        <v>25.934999999999999</v>
      </c>
      <c r="L995" s="11"/>
    </row>
    <row r="996" spans="1:13" x14ac:dyDescent="0.25">
      <c r="A996">
        <v>29</v>
      </c>
      <c r="B996" t="s">
        <v>7</v>
      </c>
      <c r="C996" s="11">
        <v>25.9</v>
      </c>
      <c r="D996">
        <v>0</v>
      </c>
      <c r="E996" t="s">
        <v>13</v>
      </c>
      <c r="F996" t="s">
        <v>10</v>
      </c>
      <c r="G996" s="4">
        <v>3353.2840000000001</v>
      </c>
      <c r="H996" t="str">
        <f t="shared" si="60"/>
        <v>over</v>
      </c>
      <c r="I996" t="str">
        <f t="shared" si="63"/>
        <v>no</v>
      </c>
      <c r="J996" s="11">
        <f t="shared" si="61"/>
        <v>25.9</v>
      </c>
      <c r="K996" s="11">
        <f t="shared" si="62"/>
        <v>25.9</v>
      </c>
      <c r="L996" s="11"/>
    </row>
    <row r="997" spans="1:13" x14ac:dyDescent="0.25">
      <c r="A997">
        <v>31</v>
      </c>
      <c r="B997" t="s">
        <v>11</v>
      </c>
      <c r="C997" s="11">
        <v>25.9</v>
      </c>
      <c r="D997">
        <v>3</v>
      </c>
      <c r="E997" t="s">
        <v>9</v>
      </c>
      <c r="F997" t="s">
        <v>10</v>
      </c>
      <c r="G997" s="4">
        <v>19199.944</v>
      </c>
      <c r="H997" t="str">
        <f t="shared" si="60"/>
        <v>over</v>
      </c>
      <c r="I997" t="str">
        <f t="shared" si="63"/>
        <v>smoking</v>
      </c>
      <c r="J997" s="11">
        <f t="shared" si="61"/>
        <v>25.9</v>
      </c>
      <c r="K997" s="11">
        <f t="shared" si="62"/>
        <v>25.9</v>
      </c>
      <c r="L997" s="11"/>
    </row>
    <row r="998" spans="1:13" x14ac:dyDescent="0.25">
      <c r="A998">
        <v>36</v>
      </c>
      <c r="B998" t="s">
        <v>7</v>
      </c>
      <c r="C998" s="11">
        <v>25.9</v>
      </c>
      <c r="D998">
        <v>1</v>
      </c>
      <c r="E998" t="s">
        <v>13</v>
      </c>
      <c r="F998" t="s">
        <v>10</v>
      </c>
      <c r="G998" s="4">
        <v>5472.4489999999996</v>
      </c>
      <c r="H998" t="str">
        <f t="shared" si="60"/>
        <v>over</v>
      </c>
      <c r="I998" t="str">
        <f t="shared" si="63"/>
        <v>no</v>
      </c>
      <c r="J998" s="11">
        <f t="shared" si="61"/>
        <v>25.9</v>
      </c>
      <c r="K998" s="11">
        <f t="shared" si="62"/>
        <v>25.9</v>
      </c>
      <c r="L998" s="11"/>
    </row>
    <row r="999" spans="1:13" x14ac:dyDescent="0.25">
      <c r="A999">
        <v>48</v>
      </c>
      <c r="B999" t="s">
        <v>7</v>
      </c>
      <c r="C999" s="11">
        <v>25.85</v>
      </c>
      <c r="D999">
        <v>3</v>
      </c>
      <c r="E999" t="s">
        <v>9</v>
      </c>
      <c r="F999" t="s">
        <v>14</v>
      </c>
      <c r="G999" s="4">
        <v>24180.933499999999</v>
      </c>
      <c r="H999" t="str">
        <f t="shared" si="60"/>
        <v>over</v>
      </c>
      <c r="I999" t="str">
        <f t="shared" si="63"/>
        <v>smoking</v>
      </c>
      <c r="J999" s="11">
        <f t="shared" si="61"/>
        <v>25.85</v>
      </c>
      <c r="K999" s="11">
        <f t="shared" si="62"/>
        <v>25.85</v>
      </c>
      <c r="L999" s="11"/>
    </row>
    <row r="1000" spans="1:13" x14ac:dyDescent="0.25">
      <c r="A1000">
        <v>49</v>
      </c>
      <c r="B1000" t="s">
        <v>11</v>
      </c>
      <c r="C1000" s="11">
        <v>25.84</v>
      </c>
      <c r="D1000">
        <v>2</v>
      </c>
      <c r="E1000" t="s">
        <v>9</v>
      </c>
      <c r="F1000" t="s">
        <v>15</v>
      </c>
      <c r="G1000" s="4">
        <v>23807.240600000001</v>
      </c>
      <c r="H1000" t="str">
        <f t="shared" si="60"/>
        <v>over</v>
      </c>
      <c r="I1000" t="str">
        <f t="shared" si="63"/>
        <v>smoking</v>
      </c>
      <c r="J1000" s="11">
        <f t="shared" si="61"/>
        <v>25.84</v>
      </c>
      <c r="K1000" s="11">
        <f t="shared" si="62"/>
        <v>25.84</v>
      </c>
      <c r="L1000" s="11"/>
    </row>
    <row r="1001" spans="1:13" x14ac:dyDescent="0.25">
      <c r="A1001">
        <v>25</v>
      </c>
      <c r="B1001" t="s">
        <v>11</v>
      </c>
      <c r="C1001" s="11">
        <v>25.84</v>
      </c>
      <c r="D1001">
        <v>1</v>
      </c>
      <c r="E1001" t="s">
        <v>13</v>
      </c>
      <c r="F1001" t="s">
        <v>21</v>
      </c>
      <c r="G1001" s="4">
        <v>3309.7926000000002</v>
      </c>
      <c r="H1001" t="str">
        <f t="shared" si="60"/>
        <v>over</v>
      </c>
      <c r="I1001" t="str">
        <f t="shared" si="63"/>
        <v>no</v>
      </c>
      <c r="J1001" s="11">
        <f t="shared" si="61"/>
        <v>25.84</v>
      </c>
      <c r="K1001" s="11">
        <f t="shared" si="62"/>
        <v>25.84</v>
      </c>
      <c r="L1001" s="11"/>
    </row>
    <row r="1002" spans="1:13" x14ac:dyDescent="0.25">
      <c r="A1002">
        <v>36</v>
      </c>
      <c r="B1002" t="s">
        <v>7</v>
      </c>
      <c r="C1002" s="11">
        <v>25.84</v>
      </c>
      <c r="D1002">
        <v>0</v>
      </c>
      <c r="E1002" t="s">
        <v>13</v>
      </c>
      <c r="F1002" t="s">
        <v>15</v>
      </c>
      <c r="G1002" s="4">
        <v>5266.3656000000001</v>
      </c>
      <c r="H1002" t="str">
        <f t="shared" si="60"/>
        <v>over</v>
      </c>
      <c r="I1002" t="str">
        <f t="shared" si="63"/>
        <v>no</v>
      </c>
      <c r="J1002" s="11">
        <f t="shared" si="61"/>
        <v>25.84</v>
      </c>
      <c r="K1002" s="11">
        <f t="shared" si="62"/>
        <v>25.84</v>
      </c>
      <c r="L1002" s="11"/>
    </row>
    <row r="1003" spans="1:13" x14ac:dyDescent="0.25">
      <c r="A1003">
        <v>51</v>
      </c>
      <c r="B1003" t="s">
        <v>7</v>
      </c>
      <c r="C1003" s="11">
        <v>25.8</v>
      </c>
      <c r="D1003">
        <v>1</v>
      </c>
      <c r="E1003" t="s">
        <v>13</v>
      </c>
      <c r="F1003" t="s">
        <v>10</v>
      </c>
      <c r="G1003" s="4">
        <v>9861.0249999999996</v>
      </c>
      <c r="H1003" t="str">
        <f t="shared" si="60"/>
        <v>over</v>
      </c>
      <c r="I1003" t="str">
        <f t="shared" si="63"/>
        <v>no</v>
      </c>
      <c r="J1003" s="11">
        <f t="shared" si="61"/>
        <v>25.8</v>
      </c>
      <c r="K1003" s="11">
        <f t="shared" si="62"/>
        <v>25.8</v>
      </c>
      <c r="L1003" s="11"/>
    </row>
    <row r="1004" spans="1:13" x14ac:dyDescent="0.25">
      <c r="A1004">
        <v>46</v>
      </c>
      <c r="B1004" t="s">
        <v>11</v>
      </c>
      <c r="C1004" s="11">
        <v>25.8</v>
      </c>
      <c r="D1004">
        <v>5</v>
      </c>
      <c r="E1004" t="s">
        <v>13</v>
      </c>
      <c r="F1004" t="s">
        <v>10</v>
      </c>
      <c r="G1004" s="4">
        <v>10096.969999999999</v>
      </c>
      <c r="H1004" t="str">
        <f t="shared" si="60"/>
        <v>over</v>
      </c>
      <c r="I1004" t="str">
        <f t="shared" si="63"/>
        <v>no</v>
      </c>
      <c r="J1004" s="11">
        <f t="shared" si="61"/>
        <v>25.8</v>
      </c>
      <c r="K1004" s="11">
        <f t="shared" si="62"/>
        <v>25.8</v>
      </c>
      <c r="L1004" s="11"/>
    </row>
    <row r="1005" spans="1:13" x14ac:dyDescent="0.25">
      <c r="A1005">
        <v>44</v>
      </c>
      <c r="B1005" t="s">
        <v>7</v>
      </c>
      <c r="C1005" s="11">
        <v>25.8</v>
      </c>
      <c r="D1005">
        <v>1</v>
      </c>
      <c r="E1005" t="s">
        <v>13</v>
      </c>
      <c r="F1005" t="s">
        <v>10</v>
      </c>
      <c r="G1005" s="4">
        <v>7624.63</v>
      </c>
      <c r="H1005" t="str">
        <f t="shared" si="60"/>
        <v>over</v>
      </c>
      <c r="I1005" t="str">
        <f t="shared" si="63"/>
        <v>no</v>
      </c>
      <c r="J1005" s="11">
        <f t="shared" si="61"/>
        <v>25.8</v>
      </c>
      <c r="K1005" s="11">
        <f t="shared" si="62"/>
        <v>25.8</v>
      </c>
      <c r="L1005" s="11"/>
    </row>
    <row r="1006" spans="1:13" x14ac:dyDescent="0.25">
      <c r="A1006">
        <v>24</v>
      </c>
      <c r="B1006" t="s">
        <v>11</v>
      </c>
      <c r="C1006" s="11">
        <v>25.8</v>
      </c>
      <c r="D1006">
        <v>0</v>
      </c>
      <c r="E1006" t="s">
        <v>13</v>
      </c>
      <c r="F1006" t="s">
        <v>10</v>
      </c>
      <c r="G1006" s="4">
        <v>1972.95</v>
      </c>
      <c r="H1006" t="str">
        <f t="shared" si="60"/>
        <v>over</v>
      </c>
      <c r="I1006" t="str">
        <f t="shared" si="63"/>
        <v>no</v>
      </c>
      <c r="J1006" s="11">
        <f t="shared" si="61"/>
        <v>25.8</v>
      </c>
      <c r="K1006" s="11">
        <f t="shared" si="62"/>
        <v>25.8</v>
      </c>
      <c r="L1006" s="11"/>
    </row>
    <row r="1007" spans="1:13" x14ac:dyDescent="0.25">
      <c r="A1007">
        <v>28</v>
      </c>
      <c r="B1007" t="s">
        <v>7</v>
      </c>
      <c r="C1007" s="11">
        <v>25.8</v>
      </c>
      <c r="D1007">
        <v>0</v>
      </c>
      <c r="E1007" t="s">
        <v>13</v>
      </c>
      <c r="F1007" t="s">
        <v>10</v>
      </c>
      <c r="G1007" s="4">
        <v>3161.4540000000002</v>
      </c>
      <c r="H1007" t="str">
        <f t="shared" si="60"/>
        <v>over</v>
      </c>
      <c r="I1007" t="str">
        <f t="shared" si="63"/>
        <v>no</v>
      </c>
      <c r="J1007" s="11">
        <f t="shared" si="61"/>
        <v>25.8</v>
      </c>
      <c r="K1007" s="11">
        <f t="shared" si="62"/>
        <v>25.8</v>
      </c>
      <c r="L1007" s="11"/>
    </row>
    <row r="1008" spans="1:13" x14ac:dyDescent="0.25">
      <c r="A1008">
        <v>31</v>
      </c>
      <c r="B1008" t="s">
        <v>7</v>
      </c>
      <c r="C1008" s="11">
        <v>25.8</v>
      </c>
      <c r="D1008">
        <v>2</v>
      </c>
      <c r="E1008" t="s">
        <v>13</v>
      </c>
      <c r="F1008" t="s">
        <v>10</v>
      </c>
      <c r="G1008" s="4">
        <v>4934.7049999999999</v>
      </c>
      <c r="H1008" t="str">
        <f t="shared" si="60"/>
        <v>over</v>
      </c>
      <c r="I1008" t="str">
        <f t="shared" si="63"/>
        <v>no</v>
      </c>
      <c r="J1008" s="11">
        <f t="shared" si="61"/>
        <v>25.8</v>
      </c>
      <c r="K1008" s="11">
        <f t="shared" si="62"/>
        <v>25.8</v>
      </c>
      <c r="L1008" s="11"/>
    </row>
    <row r="1009" spans="1:13" x14ac:dyDescent="0.25">
      <c r="A1009">
        <v>21</v>
      </c>
      <c r="B1009" t="s">
        <v>7</v>
      </c>
      <c r="C1009" s="11">
        <v>25.8</v>
      </c>
      <c r="D1009">
        <v>0</v>
      </c>
      <c r="E1009" t="s">
        <v>13</v>
      </c>
      <c r="F1009" t="s">
        <v>10</v>
      </c>
      <c r="G1009" s="4">
        <v>2007.9449999999999</v>
      </c>
      <c r="H1009" t="str">
        <f t="shared" si="60"/>
        <v>over</v>
      </c>
      <c r="I1009" t="str">
        <f t="shared" si="63"/>
        <v>no</v>
      </c>
      <c r="J1009" s="11">
        <f t="shared" si="61"/>
        <v>25.8</v>
      </c>
      <c r="K1009" s="11">
        <f t="shared" si="62"/>
        <v>25.8</v>
      </c>
      <c r="L1009" s="11"/>
    </row>
    <row r="1010" spans="1:13" x14ac:dyDescent="0.25">
      <c r="A1010">
        <v>27</v>
      </c>
      <c r="B1010" t="s">
        <v>7</v>
      </c>
      <c r="C1010" s="11">
        <v>25.745000000000001</v>
      </c>
      <c r="D1010">
        <v>0</v>
      </c>
      <c r="E1010" t="s">
        <v>9</v>
      </c>
      <c r="F1010" t="s">
        <v>14</v>
      </c>
      <c r="G1010" s="4">
        <v>16577.779500000001</v>
      </c>
      <c r="H1010" t="str">
        <f t="shared" si="60"/>
        <v>over</v>
      </c>
      <c r="I1010" t="str">
        <f t="shared" si="63"/>
        <v>smoking</v>
      </c>
      <c r="J1010" s="11">
        <f t="shared" si="61"/>
        <v>25.745000000000001</v>
      </c>
      <c r="K1010" s="11">
        <f t="shared" si="62"/>
        <v>25.745000000000001</v>
      </c>
      <c r="L1010" s="11"/>
    </row>
    <row r="1011" spans="1:13" x14ac:dyDescent="0.25">
      <c r="A1011">
        <v>32</v>
      </c>
      <c r="B1011" t="s">
        <v>11</v>
      </c>
      <c r="C1011" s="11">
        <v>25.745000000000001</v>
      </c>
      <c r="D1011">
        <v>3</v>
      </c>
      <c r="E1011" t="s">
        <v>13</v>
      </c>
      <c r="F1011" t="s">
        <v>10</v>
      </c>
      <c r="G1011" s="4">
        <v>5253.5240000000003</v>
      </c>
      <c r="H1011" t="str">
        <f t="shared" si="60"/>
        <v>over</v>
      </c>
      <c r="I1011" t="str">
        <f t="shared" si="63"/>
        <v>no</v>
      </c>
      <c r="J1011" s="11">
        <f t="shared" si="61"/>
        <v>25.745000000000001</v>
      </c>
      <c r="K1011" s="11">
        <f t="shared" si="62"/>
        <v>25.745000000000001</v>
      </c>
      <c r="L1011" s="11"/>
    </row>
    <row r="1012" spans="1:13" x14ac:dyDescent="0.25">
      <c r="A1012">
        <v>57</v>
      </c>
      <c r="B1012" t="s">
        <v>7</v>
      </c>
      <c r="C1012" s="11">
        <v>25.745000000000001</v>
      </c>
      <c r="D1012">
        <v>2</v>
      </c>
      <c r="E1012" t="s">
        <v>13</v>
      </c>
      <c r="F1012" t="s">
        <v>10</v>
      </c>
      <c r="G1012" s="4">
        <v>12646.207</v>
      </c>
      <c r="H1012" t="str">
        <f t="shared" si="60"/>
        <v>over</v>
      </c>
      <c r="I1012" t="str">
        <f t="shared" si="63"/>
        <v>no</v>
      </c>
      <c r="J1012" s="11">
        <f t="shared" si="61"/>
        <v>25.745000000000001</v>
      </c>
      <c r="K1012" s="11">
        <f t="shared" si="62"/>
        <v>25.745000000000001</v>
      </c>
      <c r="L1012" s="11"/>
    </row>
    <row r="1013" spans="1:13" x14ac:dyDescent="0.25">
      <c r="A1013">
        <v>58</v>
      </c>
      <c r="B1013" t="s">
        <v>11</v>
      </c>
      <c r="C1013" s="11">
        <v>25.745000000000001</v>
      </c>
      <c r="D1013">
        <v>0</v>
      </c>
      <c r="E1013" t="s">
        <v>13</v>
      </c>
      <c r="F1013" t="s">
        <v>21</v>
      </c>
      <c r="G1013" s="4">
        <v>11944.594349999999</v>
      </c>
      <c r="H1013" t="str">
        <f t="shared" si="60"/>
        <v>over</v>
      </c>
      <c r="I1013" t="str">
        <f t="shared" si="63"/>
        <v>no</v>
      </c>
      <c r="J1013" s="11">
        <f t="shared" si="61"/>
        <v>25.745000000000001</v>
      </c>
      <c r="K1013" s="11">
        <f t="shared" si="62"/>
        <v>25.745000000000001</v>
      </c>
      <c r="L1013" s="11"/>
      <c r="M1013">
        <f>K1013*1000</f>
        <v>25745</v>
      </c>
    </row>
    <row r="1014" spans="1:13" x14ac:dyDescent="0.25">
      <c r="A1014">
        <v>21</v>
      </c>
      <c r="B1014" t="s">
        <v>11</v>
      </c>
      <c r="C1014" s="11">
        <v>25.745000000000001</v>
      </c>
      <c r="D1014">
        <v>2</v>
      </c>
      <c r="E1014" t="s">
        <v>13</v>
      </c>
      <c r="F1014" t="s">
        <v>21</v>
      </c>
      <c r="G1014" s="4">
        <v>3279.8685500000001</v>
      </c>
      <c r="H1014" t="str">
        <f t="shared" si="60"/>
        <v>over</v>
      </c>
      <c r="I1014" t="str">
        <f t="shared" si="63"/>
        <v>no</v>
      </c>
      <c r="J1014" s="11">
        <f t="shared" si="61"/>
        <v>25.745000000000001</v>
      </c>
      <c r="K1014" s="11">
        <f t="shared" si="62"/>
        <v>25.745000000000001</v>
      </c>
      <c r="L1014" s="11"/>
    </row>
    <row r="1015" spans="1:13" x14ac:dyDescent="0.25">
      <c r="A1015">
        <v>46</v>
      </c>
      <c r="B1015" t="s">
        <v>11</v>
      </c>
      <c r="C1015" s="11">
        <v>25.745000000000001</v>
      </c>
      <c r="D1015">
        <v>3</v>
      </c>
      <c r="E1015" t="s">
        <v>13</v>
      </c>
      <c r="F1015" t="s">
        <v>15</v>
      </c>
      <c r="G1015" s="4">
        <v>9301.8935500000007</v>
      </c>
      <c r="H1015" t="str">
        <f t="shared" si="60"/>
        <v>over</v>
      </c>
      <c r="I1015" t="str">
        <f t="shared" si="63"/>
        <v>no</v>
      </c>
      <c r="J1015" s="11">
        <f t="shared" si="61"/>
        <v>25.745000000000001</v>
      </c>
      <c r="K1015" s="11">
        <f t="shared" si="62"/>
        <v>25.745000000000001</v>
      </c>
      <c r="L1015" s="11"/>
    </row>
    <row r="1016" spans="1:13" x14ac:dyDescent="0.25">
      <c r="A1016">
        <v>19</v>
      </c>
      <c r="B1016" t="s">
        <v>7</v>
      </c>
      <c r="C1016" s="11">
        <v>25.745000000000001</v>
      </c>
      <c r="D1016">
        <v>1</v>
      </c>
      <c r="E1016" t="s">
        <v>13</v>
      </c>
      <c r="F1016" t="s">
        <v>15</v>
      </c>
      <c r="G1016" s="4">
        <v>2710.8285500000002</v>
      </c>
      <c r="H1016" t="str">
        <f t="shared" si="60"/>
        <v>over</v>
      </c>
      <c r="I1016" t="str">
        <f t="shared" si="63"/>
        <v>no</v>
      </c>
      <c r="J1016" s="11">
        <f t="shared" si="61"/>
        <v>25.745000000000001</v>
      </c>
      <c r="K1016" s="11">
        <f t="shared" si="62"/>
        <v>25.745000000000001</v>
      </c>
      <c r="L1016" s="11"/>
    </row>
    <row r="1017" spans="1:13" x14ac:dyDescent="0.25">
      <c r="A1017">
        <v>60</v>
      </c>
      <c r="B1017" t="s">
        <v>11</v>
      </c>
      <c r="C1017" s="11">
        <v>25.74</v>
      </c>
      <c r="D1017">
        <v>0</v>
      </c>
      <c r="E1017" t="s">
        <v>13</v>
      </c>
      <c r="F1017" t="s">
        <v>14</v>
      </c>
      <c r="G1017" s="4">
        <v>12142.578600000001</v>
      </c>
      <c r="H1017" t="str">
        <f t="shared" si="60"/>
        <v>over</v>
      </c>
      <c r="I1017" t="str">
        <f t="shared" si="63"/>
        <v>no</v>
      </c>
      <c r="J1017" s="11">
        <f t="shared" si="61"/>
        <v>25.74</v>
      </c>
      <c r="K1017" s="11">
        <f t="shared" si="62"/>
        <v>25.74</v>
      </c>
      <c r="L1017" s="11"/>
    </row>
    <row r="1018" spans="1:13" x14ac:dyDescent="0.25">
      <c r="A1018">
        <v>57</v>
      </c>
      <c r="B1018" t="s">
        <v>7</v>
      </c>
      <c r="C1018" s="11">
        <v>25.74</v>
      </c>
      <c r="D1018">
        <v>2</v>
      </c>
      <c r="E1018" t="s">
        <v>13</v>
      </c>
      <c r="F1018" t="s">
        <v>14</v>
      </c>
      <c r="G1018" s="4">
        <v>12629.1656</v>
      </c>
      <c r="H1018" t="str">
        <f t="shared" si="60"/>
        <v>over</v>
      </c>
      <c r="I1018" t="str">
        <f t="shared" si="63"/>
        <v>no</v>
      </c>
      <c r="J1018" s="11">
        <f t="shared" si="61"/>
        <v>25.74</v>
      </c>
      <c r="K1018" s="11">
        <f t="shared" si="62"/>
        <v>25.74</v>
      </c>
      <c r="L1018" s="11"/>
    </row>
    <row r="1019" spans="1:13" x14ac:dyDescent="0.25">
      <c r="A1019">
        <v>21</v>
      </c>
      <c r="B1019" t="s">
        <v>11</v>
      </c>
      <c r="C1019" s="11">
        <v>25.7</v>
      </c>
      <c r="D1019">
        <v>4</v>
      </c>
      <c r="E1019" t="s">
        <v>9</v>
      </c>
      <c r="F1019" t="s">
        <v>10</v>
      </c>
      <c r="G1019" s="4">
        <v>17942.106</v>
      </c>
      <c r="H1019" t="str">
        <f t="shared" si="60"/>
        <v>over</v>
      </c>
      <c r="I1019" t="str">
        <f t="shared" si="63"/>
        <v>smoking</v>
      </c>
      <c r="J1019" s="11">
        <f t="shared" si="61"/>
        <v>25.7</v>
      </c>
      <c r="K1019" s="11">
        <f t="shared" si="62"/>
        <v>25.7</v>
      </c>
      <c r="L1019" s="11"/>
    </row>
    <row r="1020" spans="1:13" x14ac:dyDescent="0.25">
      <c r="A1020">
        <v>45</v>
      </c>
      <c r="B1020" t="s">
        <v>7</v>
      </c>
      <c r="C1020" s="11">
        <v>25.7</v>
      </c>
      <c r="D1020">
        <v>3</v>
      </c>
      <c r="E1020" t="s">
        <v>13</v>
      </c>
      <c r="F1020" t="s">
        <v>10</v>
      </c>
      <c r="G1020" s="4">
        <v>9101.7980000000007</v>
      </c>
      <c r="H1020" t="str">
        <f t="shared" si="60"/>
        <v>over</v>
      </c>
      <c r="I1020" t="str">
        <f t="shared" si="63"/>
        <v>no</v>
      </c>
      <c r="J1020" s="11">
        <f t="shared" si="61"/>
        <v>25.7</v>
      </c>
      <c r="K1020" s="11">
        <f t="shared" si="62"/>
        <v>25.7</v>
      </c>
      <c r="L1020" s="11"/>
    </row>
    <row r="1021" spans="1:13" x14ac:dyDescent="0.25">
      <c r="A1021">
        <v>56</v>
      </c>
      <c r="B1021" t="s">
        <v>7</v>
      </c>
      <c r="C1021" s="11">
        <v>25.65</v>
      </c>
      <c r="D1021">
        <v>0</v>
      </c>
      <c r="E1021" t="s">
        <v>13</v>
      </c>
      <c r="F1021" t="s">
        <v>15</v>
      </c>
      <c r="G1021" s="4">
        <v>11454.021500000001</v>
      </c>
      <c r="H1021" t="str">
        <f t="shared" si="60"/>
        <v>over</v>
      </c>
      <c r="I1021" t="str">
        <f t="shared" si="63"/>
        <v>no</v>
      </c>
      <c r="J1021" s="11">
        <f t="shared" si="61"/>
        <v>25.65</v>
      </c>
      <c r="K1021" s="11">
        <f t="shared" si="62"/>
        <v>25.65</v>
      </c>
      <c r="L1021" s="11"/>
    </row>
    <row r="1022" spans="1:13" x14ac:dyDescent="0.25">
      <c r="A1022">
        <v>50</v>
      </c>
      <c r="B1022" t="s">
        <v>7</v>
      </c>
      <c r="C1022" s="11">
        <v>25.6</v>
      </c>
      <c r="D1022">
        <v>0</v>
      </c>
      <c r="E1022" t="s">
        <v>13</v>
      </c>
      <c r="F1022" t="s">
        <v>10</v>
      </c>
      <c r="G1022" s="4">
        <v>8932.0840000000007</v>
      </c>
      <c r="H1022" t="str">
        <f t="shared" si="60"/>
        <v>over</v>
      </c>
      <c r="I1022" t="str">
        <f t="shared" si="63"/>
        <v>no</v>
      </c>
      <c r="J1022" s="11">
        <f t="shared" si="61"/>
        <v>25.6</v>
      </c>
      <c r="K1022" s="11">
        <f t="shared" si="62"/>
        <v>25.6</v>
      </c>
      <c r="L1022" s="11"/>
    </row>
    <row r="1023" spans="1:13" x14ac:dyDescent="0.25">
      <c r="A1023">
        <v>64</v>
      </c>
      <c r="B1023" t="s">
        <v>11</v>
      </c>
      <c r="C1023" s="11">
        <v>25.6</v>
      </c>
      <c r="D1023">
        <v>2</v>
      </c>
      <c r="E1023" t="s">
        <v>13</v>
      </c>
      <c r="F1023" t="s">
        <v>10</v>
      </c>
      <c r="G1023" s="4">
        <v>14988.432000000001</v>
      </c>
      <c r="H1023" t="str">
        <f t="shared" si="60"/>
        <v>over</v>
      </c>
      <c r="I1023" t="str">
        <f t="shared" si="63"/>
        <v>no</v>
      </c>
      <c r="J1023" s="11">
        <f t="shared" si="61"/>
        <v>25.6</v>
      </c>
      <c r="K1023" s="11">
        <f t="shared" si="62"/>
        <v>25.6</v>
      </c>
      <c r="L1023" s="11"/>
    </row>
    <row r="1024" spans="1:13" x14ac:dyDescent="0.25">
      <c r="A1024">
        <v>49</v>
      </c>
      <c r="B1024" t="s">
        <v>11</v>
      </c>
      <c r="C1024" s="11">
        <v>25.6</v>
      </c>
      <c r="D1024">
        <v>2</v>
      </c>
      <c r="E1024" t="s">
        <v>9</v>
      </c>
      <c r="F1024" t="s">
        <v>10</v>
      </c>
      <c r="G1024" s="4">
        <v>23306.546999999999</v>
      </c>
      <c r="H1024" t="str">
        <f t="shared" si="60"/>
        <v>over</v>
      </c>
      <c r="I1024" t="str">
        <f t="shared" si="63"/>
        <v>smoking</v>
      </c>
      <c r="J1024" s="11">
        <f t="shared" si="61"/>
        <v>25.6</v>
      </c>
      <c r="K1024" s="11">
        <f t="shared" si="62"/>
        <v>25.6</v>
      </c>
      <c r="L1024" s="11"/>
    </row>
    <row r="1025" spans="1:13" x14ac:dyDescent="0.25">
      <c r="A1025">
        <v>29</v>
      </c>
      <c r="B1025" t="s">
        <v>7</v>
      </c>
      <c r="C1025" s="11">
        <v>25.6</v>
      </c>
      <c r="D1025">
        <v>4</v>
      </c>
      <c r="E1025" t="s">
        <v>13</v>
      </c>
      <c r="F1025" t="s">
        <v>10</v>
      </c>
      <c r="G1025" s="4">
        <v>5708.8670000000002</v>
      </c>
      <c r="H1025" t="str">
        <f t="shared" si="60"/>
        <v>over</v>
      </c>
      <c r="I1025" t="str">
        <f t="shared" si="63"/>
        <v>no</v>
      </c>
      <c r="J1025" s="11">
        <f t="shared" si="61"/>
        <v>25.6</v>
      </c>
      <c r="K1025" s="11">
        <f t="shared" si="62"/>
        <v>25.6</v>
      </c>
      <c r="L1025" s="11"/>
    </row>
    <row r="1026" spans="1:13" x14ac:dyDescent="0.25">
      <c r="A1026">
        <v>23</v>
      </c>
      <c r="B1026" t="s">
        <v>11</v>
      </c>
      <c r="C1026" s="11">
        <v>25.555</v>
      </c>
      <c r="D1026">
        <v>0</v>
      </c>
      <c r="E1026" t="s">
        <v>13</v>
      </c>
      <c r="F1026" t="s">
        <v>10</v>
      </c>
      <c r="G1026" s="4">
        <v>1826.8430000000001</v>
      </c>
      <c r="H1026" t="str">
        <f t="shared" ref="H1026:H1089" si="64">IF(C1026&lt;18.5,"below",IF(AND(C1026&gt;=18.5,C1026&lt;25),"normal",IF(C1026&gt;=25,"over")))</f>
        <v>over</v>
      </c>
      <c r="I1026" t="str">
        <f t="shared" si="63"/>
        <v>no</v>
      </c>
      <c r="J1026" s="11">
        <f t="shared" ref="J1026:J1089" si="65">VALUE(C1026)</f>
        <v>25.555</v>
      </c>
      <c r="K1026" s="11">
        <f t="shared" ref="K1026:K1089" si="66">IF(J1026&gt;=100,J1026/1000,J1026)</f>
        <v>25.555</v>
      </c>
      <c r="L1026" s="11"/>
    </row>
    <row r="1027" spans="1:13" x14ac:dyDescent="0.25">
      <c r="A1027">
        <v>40</v>
      </c>
      <c r="B1027" t="s">
        <v>11</v>
      </c>
      <c r="C1027" s="11">
        <v>25.555</v>
      </c>
      <c r="D1027">
        <v>1</v>
      </c>
      <c r="E1027" t="s">
        <v>13</v>
      </c>
      <c r="F1027" t="s">
        <v>15</v>
      </c>
      <c r="G1027" s="4">
        <v>6389.3778499999999</v>
      </c>
      <c r="H1027" t="str">
        <f t="shared" si="64"/>
        <v>over</v>
      </c>
      <c r="I1027" t="str">
        <f t="shared" ref="I1027:I1090" si="67">IF(E1027="no","no","smoking")</f>
        <v>no</v>
      </c>
      <c r="J1027" s="11">
        <f t="shared" si="65"/>
        <v>25.555</v>
      </c>
      <c r="K1027" s="11">
        <f t="shared" si="66"/>
        <v>25.555</v>
      </c>
      <c r="L1027" s="11"/>
      <c r="M1027">
        <f>K1027*1000</f>
        <v>25555</v>
      </c>
    </row>
    <row r="1028" spans="1:13" x14ac:dyDescent="0.25">
      <c r="A1028">
        <v>64</v>
      </c>
      <c r="B1028" t="s">
        <v>7</v>
      </c>
      <c r="C1028" s="11">
        <v>25.555</v>
      </c>
      <c r="D1028">
        <v>0</v>
      </c>
      <c r="E1028" t="s">
        <v>13</v>
      </c>
      <c r="F1028" t="s">
        <v>21</v>
      </c>
      <c r="G1028" s="4">
        <v>14901.5167</v>
      </c>
      <c r="H1028" t="str">
        <f t="shared" si="64"/>
        <v>over</v>
      </c>
      <c r="I1028" t="str">
        <f t="shared" si="67"/>
        <v>no</v>
      </c>
      <c r="J1028" s="11">
        <f t="shared" si="65"/>
        <v>25.555</v>
      </c>
      <c r="K1028" s="11">
        <f t="shared" si="66"/>
        <v>25.555</v>
      </c>
      <c r="L1028" s="11"/>
    </row>
    <row r="1029" spans="1:13" x14ac:dyDescent="0.25">
      <c r="A1029">
        <v>55</v>
      </c>
      <c r="B1029" t="s">
        <v>7</v>
      </c>
      <c r="C1029" s="11">
        <v>25.555</v>
      </c>
      <c r="D1029">
        <v>1</v>
      </c>
      <c r="E1029" t="s">
        <v>13</v>
      </c>
      <c r="F1029" t="s">
        <v>21</v>
      </c>
      <c r="G1029" s="4">
        <v>11879.10405</v>
      </c>
      <c r="H1029" t="str">
        <f t="shared" si="64"/>
        <v>over</v>
      </c>
      <c r="I1029" t="str">
        <f t="shared" si="67"/>
        <v>no</v>
      </c>
      <c r="J1029" s="11">
        <f t="shared" si="65"/>
        <v>25.555</v>
      </c>
      <c r="K1029" s="11">
        <f t="shared" si="66"/>
        <v>25.555</v>
      </c>
      <c r="L1029" s="11"/>
      <c r="M1029">
        <f>K1029*1000</f>
        <v>25555</v>
      </c>
    </row>
    <row r="1030" spans="1:13" x14ac:dyDescent="0.25">
      <c r="A1030">
        <v>19</v>
      </c>
      <c r="B1030" t="s">
        <v>11</v>
      </c>
      <c r="C1030" s="11">
        <v>25.555</v>
      </c>
      <c r="D1030">
        <v>1</v>
      </c>
      <c r="E1030" t="s">
        <v>13</v>
      </c>
      <c r="F1030" t="s">
        <v>15</v>
      </c>
      <c r="G1030" s="4">
        <v>2221.5644499999999</v>
      </c>
      <c r="H1030" t="str">
        <f t="shared" si="64"/>
        <v>over</v>
      </c>
      <c r="I1030" t="str">
        <f t="shared" si="67"/>
        <v>no</v>
      </c>
      <c r="J1030" s="11">
        <f t="shared" si="65"/>
        <v>25.555</v>
      </c>
      <c r="K1030" s="11">
        <f t="shared" si="66"/>
        <v>25.555</v>
      </c>
      <c r="L1030" s="11"/>
    </row>
    <row r="1031" spans="1:13" x14ac:dyDescent="0.25">
      <c r="A1031">
        <v>37</v>
      </c>
      <c r="B1031" t="s">
        <v>7</v>
      </c>
      <c r="C1031" s="11">
        <v>25.555</v>
      </c>
      <c r="D1031">
        <v>1</v>
      </c>
      <c r="E1031" t="s">
        <v>9</v>
      </c>
      <c r="F1031" t="s">
        <v>21</v>
      </c>
      <c r="G1031" s="4">
        <v>20296.863450000001</v>
      </c>
      <c r="H1031" t="str">
        <f t="shared" si="64"/>
        <v>over</v>
      </c>
      <c r="I1031" t="str">
        <f t="shared" si="67"/>
        <v>smoking</v>
      </c>
      <c r="J1031" s="11">
        <f t="shared" si="65"/>
        <v>25.555</v>
      </c>
      <c r="K1031" s="11">
        <f t="shared" si="66"/>
        <v>25.555</v>
      </c>
      <c r="L1031" s="11"/>
    </row>
    <row r="1032" spans="1:13" x14ac:dyDescent="0.25">
      <c r="A1032">
        <v>43</v>
      </c>
      <c r="B1032" t="s">
        <v>11</v>
      </c>
      <c r="C1032" s="11">
        <v>25.52</v>
      </c>
      <c r="D1032">
        <v>5</v>
      </c>
      <c r="E1032" t="s">
        <v>13</v>
      </c>
      <c r="F1032" t="s">
        <v>14</v>
      </c>
      <c r="G1032" s="4">
        <v>14478.33015</v>
      </c>
      <c r="H1032" t="str">
        <f t="shared" si="64"/>
        <v>over</v>
      </c>
      <c r="I1032" t="str">
        <f t="shared" si="67"/>
        <v>no</v>
      </c>
      <c r="J1032" s="11">
        <f t="shared" si="65"/>
        <v>25.52</v>
      </c>
      <c r="K1032" s="11">
        <f t="shared" si="66"/>
        <v>25.52</v>
      </c>
      <c r="L1032" s="11"/>
    </row>
    <row r="1033" spans="1:13" x14ac:dyDescent="0.25">
      <c r="A1033">
        <v>18</v>
      </c>
      <c r="B1033" t="s">
        <v>11</v>
      </c>
      <c r="C1033" s="11">
        <v>25.46</v>
      </c>
      <c r="D1033">
        <v>0</v>
      </c>
      <c r="E1033" t="s">
        <v>13</v>
      </c>
      <c r="F1033" t="s">
        <v>21</v>
      </c>
      <c r="G1033" s="4">
        <v>1708.0014000000001</v>
      </c>
      <c r="H1033" t="str">
        <f t="shared" si="64"/>
        <v>over</v>
      </c>
      <c r="I1033" t="str">
        <f t="shared" si="67"/>
        <v>no</v>
      </c>
      <c r="J1033" s="11">
        <f t="shared" si="65"/>
        <v>25.46</v>
      </c>
      <c r="K1033" s="11">
        <f t="shared" si="66"/>
        <v>25.46</v>
      </c>
      <c r="L1033" s="11"/>
    </row>
    <row r="1034" spans="1:13" x14ac:dyDescent="0.25">
      <c r="A1034">
        <v>59</v>
      </c>
      <c r="B1034" t="s">
        <v>11</v>
      </c>
      <c r="C1034" s="11">
        <v>25.46</v>
      </c>
      <c r="D1034">
        <v>1</v>
      </c>
      <c r="E1034" t="s">
        <v>13</v>
      </c>
      <c r="F1034" t="s">
        <v>21</v>
      </c>
      <c r="G1034" s="4">
        <v>12913.992399999999</v>
      </c>
      <c r="H1034" t="str">
        <f t="shared" si="64"/>
        <v>over</v>
      </c>
      <c r="I1034" t="str">
        <f t="shared" si="67"/>
        <v>no</v>
      </c>
      <c r="J1034" s="11">
        <f t="shared" si="65"/>
        <v>25.46</v>
      </c>
      <c r="K1034" s="11">
        <f t="shared" si="66"/>
        <v>25.46</v>
      </c>
      <c r="L1034" s="11"/>
    </row>
    <row r="1035" spans="1:13" x14ac:dyDescent="0.25">
      <c r="A1035">
        <v>54</v>
      </c>
      <c r="B1035" t="s">
        <v>11</v>
      </c>
      <c r="C1035" s="11">
        <v>25.46</v>
      </c>
      <c r="D1035">
        <v>1</v>
      </c>
      <c r="E1035" t="s">
        <v>13</v>
      </c>
      <c r="F1035" t="s">
        <v>21</v>
      </c>
      <c r="G1035" s="4">
        <v>25517.11363</v>
      </c>
      <c r="H1035" t="str">
        <f t="shared" si="64"/>
        <v>over</v>
      </c>
      <c r="I1035" t="str">
        <f t="shared" si="67"/>
        <v>no</v>
      </c>
      <c r="J1035" s="11">
        <f t="shared" si="65"/>
        <v>25.46</v>
      </c>
      <c r="K1035" s="11">
        <f t="shared" si="66"/>
        <v>25.46</v>
      </c>
      <c r="L1035" s="11"/>
    </row>
    <row r="1036" spans="1:13" x14ac:dyDescent="0.25">
      <c r="A1036">
        <v>59</v>
      </c>
      <c r="B1036" t="s">
        <v>11</v>
      </c>
      <c r="C1036" s="11">
        <v>25.46</v>
      </c>
      <c r="D1036">
        <v>0</v>
      </c>
      <c r="E1036" t="s">
        <v>13</v>
      </c>
      <c r="F1036" t="s">
        <v>15</v>
      </c>
      <c r="G1036" s="4">
        <v>12124.992399999999</v>
      </c>
      <c r="H1036" t="str">
        <f t="shared" si="64"/>
        <v>over</v>
      </c>
      <c r="I1036" t="str">
        <f t="shared" si="67"/>
        <v>no</v>
      </c>
      <c r="J1036" s="11">
        <f t="shared" si="65"/>
        <v>25.46</v>
      </c>
      <c r="K1036" s="11">
        <f t="shared" si="66"/>
        <v>25.46</v>
      </c>
      <c r="L1036" s="11"/>
    </row>
    <row r="1037" spans="1:13" x14ac:dyDescent="0.25">
      <c r="A1037">
        <v>51</v>
      </c>
      <c r="B1037" t="s">
        <v>11</v>
      </c>
      <c r="C1037" s="11">
        <v>25.4</v>
      </c>
      <c r="D1037">
        <v>0</v>
      </c>
      <c r="E1037" t="s">
        <v>13</v>
      </c>
      <c r="F1037" t="s">
        <v>10</v>
      </c>
      <c r="G1037" s="4">
        <v>8782.4689999999991</v>
      </c>
      <c r="H1037" t="str">
        <f t="shared" si="64"/>
        <v>over</v>
      </c>
      <c r="I1037" t="str">
        <f t="shared" si="67"/>
        <v>no</v>
      </c>
      <c r="J1037" s="11">
        <f t="shared" si="65"/>
        <v>25.4</v>
      </c>
      <c r="K1037" s="11">
        <f t="shared" si="66"/>
        <v>25.4</v>
      </c>
      <c r="L1037" s="11"/>
    </row>
    <row r="1038" spans="1:13" x14ac:dyDescent="0.25">
      <c r="A1038">
        <v>23</v>
      </c>
      <c r="B1038" t="s">
        <v>11</v>
      </c>
      <c r="C1038" s="11">
        <v>25.364999999999998</v>
      </c>
      <c r="D1038">
        <v>0</v>
      </c>
      <c r="E1038" t="s">
        <v>13</v>
      </c>
      <c r="F1038" t="s">
        <v>21</v>
      </c>
      <c r="G1038" s="4">
        <v>2395.17155</v>
      </c>
      <c r="H1038" t="str">
        <f t="shared" si="64"/>
        <v>over</v>
      </c>
      <c r="I1038" t="str">
        <f t="shared" si="67"/>
        <v>no</v>
      </c>
      <c r="J1038" s="11">
        <f t="shared" si="65"/>
        <v>25.364999999999998</v>
      </c>
      <c r="K1038" s="11">
        <f t="shared" si="66"/>
        <v>25.364999999999998</v>
      </c>
      <c r="L1038" s="11"/>
      <c r="M1038">
        <f>K1038*1000</f>
        <v>25365</v>
      </c>
    </row>
    <row r="1039" spans="1:13" x14ac:dyDescent="0.25">
      <c r="A1039">
        <v>21</v>
      </c>
      <c r="B1039" t="s">
        <v>7</v>
      </c>
      <c r="C1039" s="11">
        <v>25.364999999999998</v>
      </c>
      <c r="D1039">
        <v>0</v>
      </c>
      <c r="E1039" t="s">
        <v>13</v>
      </c>
      <c r="F1039" t="s">
        <v>14</v>
      </c>
      <c r="G1039" s="4">
        <v>2026.9740999999999</v>
      </c>
      <c r="H1039" t="str">
        <f t="shared" si="64"/>
        <v>over</v>
      </c>
      <c r="I1039" t="str">
        <f t="shared" si="67"/>
        <v>no</v>
      </c>
      <c r="J1039" s="11">
        <f t="shared" si="65"/>
        <v>25.364999999999998</v>
      </c>
      <c r="K1039" s="11">
        <f t="shared" si="66"/>
        <v>25.364999999999998</v>
      </c>
      <c r="L1039" s="11"/>
    </row>
    <row r="1040" spans="1:13" x14ac:dyDescent="0.25">
      <c r="A1040">
        <v>53</v>
      </c>
      <c r="B1040" t="s">
        <v>7</v>
      </c>
      <c r="C1040" s="11">
        <v>25.364999999999998</v>
      </c>
      <c r="D1040">
        <v>0</v>
      </c>
      <c r="E1040" t="s">
        <v>13</v>
      </c>
      <c r="F1040" t="s">
        <v>21</v>
      </c>
      <c r="G1040" s="4">
        <v>10564.8845</v>
      </c>
      <c r="H1040" t="str">
        <f t="shared" si="64"/>
        <v>over</v>
      </c>
      <c r="I1040" t="str">
        <f t="shared" si="67"/>
        <v>no</v>
      </c>
      <c r="J1040" s="11">
        <f t="shared" si="65"/>
        <v>25.364999999999998</v>
      </c>
      <c r="K1040" s="11">
        <f t="shared" si="66"/>
        <v>25.364999999999998</v>
      </c>
      <c r="L1040" s="11"/>
    </row>
    <row r="1041" spans="1:13" x14ac:dyDescent="0.25">
      <c r="A1041">
        <v>50</v>
      </c>
      <c r="B1041" t="s">
        <v>11</v>
      </c>
      <c r="C1041" s="11">
        <v>25.364999999999998</v>
      </c>
      <c r="D1041">
        <v>2</v>
      </c>
      <c r="E1041" t="s">
        <v>13</v>
      </c>
      <c r="F1041" t="s">
        <v>15</v>
      </c>
      <c r="G1041" s="4">
        <v>30284.642940000002</v>
      </c>
      <c r="H1041" t="str">
        <f t="shared" si="64"/>
        <v>over</v>
      </c>
      <c r="I1041" t="str">
        <f t="shared" si="67"/>
        <v>no</v>
      </c>
      <c r="J1041" s="11">
        <f t="shared" si="65"/>
        <v>25.364999999999998</v>
      </c>
      <c r="K1041" s="11">
        <f t="shared" si="66"/>
        <v>25.364999999999998</v>
      </c>
      <c r="L1041" s="11"/>
    </row>
    <row r="1042" spans="1:13" x14ac:dyDescent="0.25">
      <c r="A1042">
        <v>44</v>
      </c>
      <c r="B1042" t="s">
        <v>11</v>
      </c>
      <c r="C1042" s="11">
        <v>25.364999999999998</v>
      </c>
      <c r="D1042">
        <v>1</v>
      </c>
      <c r="E1042" t="s">
        <v>13</v>
      </c>
      <c r="F1042" t="s">
        <v>15</v>
      </c>
      <c r="G1042" s="4">
        <v>7518.0253499999999</v>
      </c>
      <c r="H1042" t="str">
        <f t="shared" si="64"/>
        <v>over</v>
      </c>
      <c r="I1042" t="str">
        <f t="shared" si="67"/>
        <v>no</v>
      </c>
      <c r="J1042" s="11">
        <f t="shared" si="65"/>
        <v>25.364999999999998</v>
      </c>
      <c r="K1042" s="11">
        <f t="shared" si="66"/>
        <v>25.364999999999998</v>
      </c>
      <c r="L1042" s="11"/>
    </row>
    <row r="1043" spans="1:13" x14ac:dyDescent="0.25">
      <c r="A1043">
        <v>56</v>
      </c>
      <c r="B1043" t="s">
        <v>7</v>
      </c>
      <c r="C1043" s="11">
        <v>25.3</v>
      </c>
      <c r="D1043">
        <v>0</v>
      </c>
      <c r="E1043" t="s">
        <v>13</v>
      </c>
      <c r="F1043" t="s">
        <v>10</v>
      </c>
      <c r="G1043" s="4">
        <v>11070.535</v>
      </c>
      <c r="H1043" t="str">
        <f t="shared" si="64"/>
        <v>over</v>
      </c>
      <c r="I1043" t="str">
        <f t="shared" si="67"/>
        <v>no</v>
      </c>
      <c r="J1043" s="11">
        <f t="shared" si="65"/>
        <v>25.3</v>
      </c>
      <c r="K1043" s="11">
        <f t="shared" si="66"/>
        <v>25.3</v>
      </c>
      <c r="L1043" s="11"/>
    </row>
    <row r="1044" spans="1:13" x14ac:dyDescent="0.25">
      <c r="A1044">
        <v>52</v>
      </c>
      <c r="B1044" t="s">
        <v>7</v>
      </c>
      <c r="C1044" s="11">
        <v>25.3</v>
      </c>
      <c r="D1044">
        <v>2</v>
      </c>
      <c r="E1044" t="s">
        <v>9</v>
      </c>
      <c r="F1044" t="s">
        <v>14</v>
      </c>
      <c r="G1044" s="4">
        <v>24667.419000000002</v>
      </c>
      <c r="H1044" t="str">
        <f t="shared" si="64"/>
        <v>over</v>
      </c>
      <c r="I1044" t="str">
        <f t="shared" si="67"/>
        <v>smoking</v>
      </c>
      <c r="J1044" s="11">
        <f t="shared" si="65"/>
        <v>25.3</v>
      </c>
      <c r="K1044" s="11">
        <f t="shared" si="66"/>
        <v>25.3</v>
      </c>
      <c r="L1044" s="11"/>
    </row>
    <row r="1045" spans="1:13" x14ac:dyDescent="0.25">
      <c r="A1045">
        <v>42</v>
      </c>
      <c r="B1045" t="s">
        <v>7</v>
      </c>
      <c r="C1045" s="11">
        <v>25.3</v>
      </c>
      <c r="D1045">
        <v>1</v>
      </c>
      <c r="E1045" t="s">
        <v>13</v>
      </c>
      <c r="F1045" t="s">
        <v>10</v>
      </c>
      <c r="G1045" s="4">
        <v>7045.4989999999998</v>
      </c>
      <c r="H1045" t="str">
        <f t="shared" si="64"/>
        <v>over</v>
      </c>
      <c r="I1045" t="str">
        <f t="shared" si="67"/>
        <v>no</v>
      </c>
      <c r="J1045" s="11">
        <f t="shared" si="65"/>
        <v>25.3</v>
      </c>
      <c r="K1045" s="11">
        <f t="shared" si="66"/>
        <v>25.3</v>
      </c>
      <c r="L1045" s="11"/>
    </row>
    <row r="1046" spans="1:13" x14ac:dyDescent="0.25">
      <c r="A1046">
        <v>50</v>
      </c>
      <c r="B1046" t="s">
        <v>11</v>
      </c>
      <c r="C1046" s="11">
        <v>25.3</v>
      </c>
      <c r="D1046">
        <v>0</v>
      </c>
      <c r="E1046" t="s">
        <v>13</v>
      </c>
      <c r="F1046" t="s">
        <v>14</v>
      </c>
      <c r="G1046" s="4">
        <v>8442.6669999999995</v>
      </c>
      <c r="H1046" t="str">
        <f t="shared" si="64"/>
        <v>over</v>
      </c>
      <c r="I1046" t="str">
        <f t="shared" si="67"/>
        <v>no</v>
      </c>
      <c r="J1046" s="11">
        <f t="shared" si="65"/>
        <v>25.3</v>
      </c>
      <c r="K1046" s="11">
        <f t="shared" si="66"/>
        <v>25.3</v>
      </c>
      <c r="L1046" s="11"/>
    </row>
    <row r="1047" spans="1:13" x14ac:dyDescent="0.25">
      <c r="A1047">
        <v>34</v>
      </c>
      <c r="B1047" t="s">
        <v>11</v>
      </c>
      <c r="C1047" s="11">
        <v>25.27</v>
      </c>
      <c r="D1047">
        <v>1</v>
      </c>
      <c r="E1047" t="s">
        <v>13</v>
      </c>
      <c r="F1047" t="s">
        <v>15</v>
      </c>
      <c r="G1047" s="4">
        <v>4894.7533000000003</v>
      </c>
      <c r="H1047" t="str">
        <f t="shared" si="64"/>
        <v>over</v>
      </c>
      <c r="I1047" t="str">
        <f t="shared" si="67"/>
        <v>no</v>
      </c>
      <c r="J1047" s="11">
        <f t="shared" si="65"/>
        <v>25.27</v>
      </c>
      <c r="K1047" s="11">
        <f t="shared" si="66"/>
        <v>25.27</v>
      </c>
      <c r="L1047" s="11"/>
    </row>
    <row r="1048" spans="1:13" x14ac:dyDescent="0.25">
      <c r="A1048">
        <v>24</v>
      </c>
      <c r="B1048" t="s">
        <v>7</v>
      </c>
      <c r="C1048" s="11">
        <v>25.27</v>
      </c>
      <c r="D1048">
        <v>0</v>
      </c>
      <c r="E1048" t="s">
        <v>13</v>
      </c>
      <c r="F1048" t="s">
        <v>21</v>
      </c>
      <c r="G1048" s="4">
        <v>3044.2132999999999</v>
      </c>
      <c r="H1048" t="str">
        <f t="shared" si="64"/>
        <v>over</v>
      </c>
      <c r="I1048" t="str">
        <f t="shared" si="67"/>
        <v>no</v>
      </c>
      <c r="J1048" s="11">
        <f t="shared" si="65"/>
        <v>25.27</v>
      </c>
      <c r="K1048" s="11">
        <f t="shared" si="66"/>
        <v>25.27</v>
      </c>
      <c r="L1048" s="11"/>
    </row>
    <row r="1049" spans="1:13" x14ac:dyDescent="0.25">
      <c r="A1049">
        <v>43</v>
      </c>
      <c r="B1049" t="s">
        <v>7</v>
      </c>
      <c r="C1049" s="11">
        <v>25.27</v>
      </c>
      <c r="D1049">
        <v>1</v>
      </c>
      <c r="E1049" t="s">
        <v>9</v>
      </c>
      <c r="F1049" t="s">
        <v>21</v>
      </c>
      <c r="G1049" s="4">
        <v>21771.3423</v>
      </c>
      <c r="H1049" t="str">
        <f t="shared" si="64"/>
        <v>over</v>
      </c>
      <c r="I1049" t="str">
        <f t="shared" si="67"/>
        <v>smoking</v>
      </c>
      <c r="J1049" s="11">
        <f t="shared" si="65"/>
        <v>25.27</v>
      </c>
      <c r="K1049" s="11">
        <f t="shared" si="66"/>
        <v>25.27</v>
      </c>
      <c r="L1049" s="11"/>
    </row>
    <row r="1050" spans="1:13" x14ac:dyDescent="0.25">
      <c r="A1050">
        <v>26</v>
      </c>
      <c r="B1050" t="s">
        <v>11</v>
      </c>
      <c r="C1050" s="11">
        <v>25.175000000000001</v>
      </c>
      <c r="D1050">
        <v>0</v>
      </c>
      <c r="E1050" t="s">
        <v>13</v>
      </c>
      <c r="F1050" t="s">
        <v>10</v>
      </c>
      <c r="G1050" s="4">
        <v>2302.3000000000002</v>
      </c>
      <c r="H1050" t="str">
        <f t="shared" si="64"/>
        <v>over</v>
      </c>
      <c r="I1050" t="str">
        <f t="shared" si="67"/>
        <v>no</v>
      </c>
      <c r="J1050" s="11">
        <f t="shared" si="65"/>
        <v>25.175000000000001</v>
      </c>
      <c r="K1050" s="11">
        <f t="shared" si="66"/>
        <v>25.175000000000001</v>
      </c>
      <c r="L1050" s="11"/>
    </row>
    <row r="1051" spans="1:13" x14ac:dyDescent="0.25">
      <c r="A1051">
        <v>28</v>
      </c>
      <c r="B1051" t="s">
        <v>11</v>
      </c>
      <c r="C1051" s="11">
        <v>25.175000000000001</v>
      </c>
      <c r="D1051">
        <v>3</v>
      </c>
      <c r="E1051" t="s">
        <v>9</v>
      </c>
      <c r="F1051" t="s">
        <v>14</v>
      </c>
      <c r="G1051" s="4">
        <v>17663.144199999999</v>
      </c>
      <c r="H1051" t="str">
        <f t="shared" si="64"/>
        <v>over</v>
      </c>
      <c r="I1051" t="str">
        <f t="shared" si="67"/>
        <v>smoking</v>
      </c>
      <c r="J1051" s="11">
        <f t="shared" si="65"/>
        <v>25.175000000000001</v>
      </c>
      <c r="K1051" s="11">
        <f t="shared" si="66"/>
        <v>25.175000000000001</v>
      </c>
      <c r="L1051" s="11"/>
    </row>
    <row r="1052" spans="1:13" x14ac:dyDescent="0.25">
      <c r="A1052">
        <v>29</v>
      </c>
      <c r="B1052" t="s">
        <v>11</v>
      </c>
      <c r="C1052" s="11">
        <v>25.175000000000001</v>
      </c>
      <c r="D1052">
        <v>0</v>
      </c>
      <c r="E1052" t="s">
        <v>13</v>
      </c>
      <c r="F1052" t="s">
        <v>14</v>
      </c>
      <c r="G1052" s="4">
        <v>2867.1196</v>
      </c>
      <c r="H1052" t="str">
        <f t="shared" si="64"/>
        <v>over</v>
      </c>
      <c r="I1052" t="str">
        <f t="shared" si="67"/>
        <v>no</v>
      </c>
      <c r="J1052" s="11">
        <f t="shared" si="65"/>
        <v>25.175000000000001</v>
      </c>
      <c r="K1052" s="11">
        <f t="shared" si="66"/>
        <v>25.175000000000001</v>
      </c>
      <c r="L1052" s="11"/>
    </row>
    <row r="1053" spans="1:13" x14ac:dyDescent="0.25">
      <c r="A1053">
        <v>20</v>
      </c>
      <c r="B1053" t="s">
        <v>7</v>
      </c>
      <c r="C1053" s="11">
        <v>25.175000000000001</v>
      </c>
      <c r="D1053">
        <v>0</v>
      </c>
      <c r="E1053" t="s">
        <v>13</v>
      </c>
      <c r="F1053" t="s">
        <v>21</v>
      </c>
      <c r="G1053" s="4">
        <v>2457.2111500000001</v>
      </c>
      <c r="H1053" t="str">
        <f t="shared" si="64"/>
        <v>over</v>
      </c>
      <c r="I1053" t="str">
        <f t="shared" si="67"/>
        <v>no</v>
      </c>
      <c r="J1053" s="11">
        <f t="shared" si="65"/>
        <v>25.175000000000001</v>
      </c>
      <c r="K1053" s="11">
        <f t="shared" si="66"/>
        <v>25.175000000000001</v>
      </c>
      <c r="L1053" s="11"/>
      <c r="M1053">
        <f>K1053*1000</f>
        <v>25175</v>
      </c>
    </row>
    <row r="1054" spans="1:13" x14ac:dyDescent="0.25">
      <c r="A1054">
        <v>63</v>
      </c>
      <c r="B1054" t="s">
        <v>11</v>
      </c>
      <c r="C1054" s="11">
        <v>25.175000000000001</v>
      </c>
      <c r="D1054">
        <v>0</v>
      </c>
      <c r="E1054" t="s">
        <v>13</v>
      </c>
      <c r="F1054" t="s">
        <v>14</v>
      </c>
      <c r="G1054" s="4">
        <v>13405.390299999999</v>
      </c>
      <c r="H1054" t="str">
        <f t="shared" si="64"/>
        <v>over</v>
      </c>
      <c r="I1054" t="str">
        <f t="shared" si="67"/>
        <v>no</v>
      </c>
      <c r="J1054" s="11">
        <f t="shared" si="65"/>
        <v>25.175000000000001</v>
      </c>
      <c r="K1054" s="11">
        <f t="shared" si="66"/>
        <v>25.175000000000001</v>
      </c>
      <c r="L1054" s="11"/>
    </row>
    <row r="1055" spans="1:13" x14ac:dyDescent="0.25">
      <c r="A1055">
        <v>29</v>
      </c>
      <c r="B1055" t="s">
        <v>11</v>
      </c>
      <c r="C1055" s="11">
        <v>25.175000000000001</v>
      </c>
      <c r="D1055">
        <v>2</v>
      </c>
      <c r="E1055" t="s">
        <v>13</v>
      </c>
      <c r="F1055" t="s">
        <v>15</v>
      </c>
      <c r="G1055" s="4">
        <v>19442.353500000001</v>
      </c>
      <c r="H1055" t="str">
        <f t="shared" si="64"/>
        <v>over</v>
      </c>
      <c r="I1055" t="str">
        <f t="shared" si="67"/>
        <v>no</v>
      </c>
      <c r="J1055" s="11">
        <f t="shared" si="65"/>
        <v>25.175000000000001</v>
      </c>
      <c r="K1055" s="11">
        <f t="shared" si="66"/>
        <v>25.175000000000001</v>
      </c>
      <c r="L1055" s="11"/>
      <c r="M1055">
        <f>K1055*1000</f>
        <v>25175</v>
      </c>
    </row>
    <row r="1056" spans="1:13" x14ac:dyDescent="0.25">
      <c r="A1056">
        <v>19</v>
      </c>
      <c r="B1056" t="s">
        <v>11</v>
      </c>
      <c r="C1056" s="11">
        <v>25.175000000000001</v>
      </c>
      <c r="D1056">
        <v>0</v>
      </c>
      <c r="E1056" t="s">
        <v>13</v>
      </c>
      <c r="F1056" t="s">
        <v>15</v>
      </c>
      <c r="G1056" s="4">
        <v>1632.0362500000001</v>
      </c>
      <c r="H1056" t="str">
        <f t="shared" si="64"/>
        <v>over</v>
      </c>
      <c r="I1056" t="str">
        <f t="shared" si="67"/>
        <v>no</v>
      </c>
      <c r="J1056" s="11">
        <f t="shared" si="65"/>
        <v>25.175000000000001</v>
      </c>
      <c r="K1056" s="11">
        <f t="shared" si="66"/>
        <v>25.175000000000001</v>
      </c>
      <c r="L1056" s="11"/>
    </row>
    <row r="1057" spans="1:12" x14ac:dyDescent="0.25">
      <c r="A1057">
        <v>27</v>
      </c>
      <c r="B1057" t="s">
        <v>7</v>
      </c>
      <c r="C1057" s="11">
        <v>25.175000000000001</v>
      </c>
      <c r="D1057">
        <v>0</v>
      </c>
      <c r="E1057" t="s">
        <v>13</v>
      </c>
      <c r="F1057" t="s">
        <v>21</v>
      </c>
      <c r="G1057" s="4">
        <v>3558.6202499999999</v>
      </c>
      <c r="H1057" t="str">
        <f t="shared" si="64"/>
        <v>over</v>
      </c>
      <c r="I1057" t="str">
        <f t="shared" si="67"/>
        <v>no</v>
      </c>
      <c r="J1057" s="11">
        <f t="shared" si="65"/>
        <v>25.175000000000001</v>
      </c>
      <c r="K1057" s="11">
        <f t="shared" si="66"/>
        <v>25.175000000000001</v>
      </c>
      <c r="L1057" s="11"/>
    </row>
    <row r="1058" spans="1:12" x14ac:dyDescent="0.25">
      <c r="A1058">
        <v>45</v>
      </c>
      <c r="B1058" t="s">
        <v>7</v>
      </c>
      <c r="C1058" s="11">
        <v>25.175000000000001</v>
      </c>
      <c r="D1058">
        <v>2</v>
      </c>
      <c r="E1058" t="s">
        <v>13</v>
      </c>
      <c r="F1058" t="s">
        <v>21</v>
      </c>
      <c r="G1058" s="4">
        <v>9095.0682500000003</v>
      </c>
      <c r="H1058" t="str">
        <f t="shared" si="64"/>
        <v>over</v>
      </c>
      <c r="I1058" t="str">
        <f t="shared" si="67"/>
        <v>no</v>
      </c>
      <c r="J1058" s="11">
        <f t="shared" si="65"/>
        <v>25.175000000000001</v>
      </c>
      <c r="K1058" s="11">
        <f t="shared" si="66"/>
        <v>25.175000000000001</v>
      </c>
      <c r="L1058" s="11"/>
    </row>
    <row r="1059" spans="1:12" x14ac:dyDescent="0.25">
      <c r="A1059">
        <v>58</v>
      </c>
      <c r="B1059" t="s">
        <v>11</v>
      </c>
      <c r="C1059" s="11">
        <v>25.175000000000001</v>
      </c>
      <c r="D1059">
        <v>0</v>
      </c>
      <c r="E1059" t="s">
        <v>13</v>
      </c>
      <c r="F1059" t="s">
        <v>21</v>
      </c>
      <c r="G1059" s="4">
        <v>11931.125249999999</v>
      </c>
      <c r="H1059" t="str">
        <f t="shared" si="64"/>
        <v>over</v>
      </c>
      <c r="I1059" t="str">
        <f t="shared" si="67"/>
        <v>no</v>
      </c>
      <c r="J1059" s="11">
        <f t="shared" si="65"/>
        <v>25.175000000000001</v>
      </c>
      <c r="K1059" s="11">
        <f t="shared" si="66"/>
        <v>25.175000000000001</v>
      </c>
      <c r="L1059" s="11"/>
    </row>
    <row r="1060" spans="1:12" x14ac:dyDescent="0.25">
      <c r="A1060">
        <v>54</v>
      </c>
      <c r="B1060" t="s">
        <v>11</v>
      </c>
      <c r="C1060" s="11">
        <v>25.1</v>
      </c>
      <c r="D1060">
        <v>3</v>
      </c>
      <c r="E1060" t="s">
        <v>9</v>
      </c>
      <c r="F1060" t="s">
        <v>10</v>
      </c>
      <c r="G1060" s="4">
        <v>25382.296999999999</v>
      </c>
      <c r="H1060" t="str">
        <f t="shared" si="64"/>
        <v>over</v>
      </c>
      <c r="I1060" t="str">
        <f t="shared" si="67"/>
        <v>smoking</v>
      </c>
      <c r="J1060" s="11">
        <f t="shared" si="65"/>
        <v>25.1</v>
      </c>
      <c r="K1060" s="11">
        <f t="shared" si="66"/>
        <v>25.1</v>
      </c>
      <c r="L1060" s="11"/>
    </row>
    <row r="1061" spans="1:12" x14ac:dyDescent="0.25">
      <c r="A1061">
        <v>61</v>
      </c>
      <c r="B1061" t="s">
        <v>7</v>
      </c>
      <c r="C1061" s="11">
        <v>25.08</v>
      </c>
      <c r="D1061">
        <v>0</v>
      </c>
      <c r="E1061" t="s">
        <v>13</v>
      </c>
      <c r="F1061" t="s">
        <v>14</v>
      </c>
      <c r="G1061" s="4">
        <v>24513.091260000001</v>
      </c>
      <c r="H1061" t="str">
        <f t="shared" si="64"/>
        <v>over</v>
      </c>
      <c r="I1061" t="str">
        <f t="shared" si="67"/>
        <v>no</v>
      </c>
      <c r="J1061" s="11">
        <f t="shared" si="65"/>
        <v>25.08</v>
      </c>
      <c r="K1061" s="11">
        <f t="shared" si="66"/>
        <v>25.08</v>
      </c>
      <c r="L1061" s="11"/>
    </row>
    <row r="1062" spans="1:12" x14ac:dyDescent="0.25">
      <c r="A1062">
        <v>18</v>
      </c>
      <c r="B1062" t="s">
        <v>7</v>
      </c>
      <c r="C1062" s="11">
        <v>25.08</v>
      </c>
      <c r="D1062">
        <v>0</v>
      </c>
      <c r="E1062" t="s">
        <v>13</v>
      </c>
      <c r="F1062" t="s">
        <v>21</v>
      </c>
      <c r="G1062" s="4">
        <v>2196.4731999999999</v>
      </c>
      <c r="H1062" t="str">
        <f t="shared" si="64"/>
        <v>over</v>
      </c>
      <c r="I1062" t="str">
        <f t="shared" si="67"/>
        <v>no</v>
      </c>
      <c r="J1062" s="11">
        <f t="shared" si="65"/>
        <v>25.08</v>
      </c>
      <c r="K1062" s="11">
        <f t="shared" si="66"/>
        <v>25.08</v>
      </c>
      <c r="L1062" s="11"/>
    </row>
    <row r="1063" spans="1:12" x14ac:dyDescent="0.25">
      <c r="A1063">
        <v>43</v>
      </c>
      <c r="B1063" t="s">
        <v>7</v>
      </c>
      <c r="C1063" s="11">
        <v>25.08</v>
      </c>
      <c r="D1063">
        <v>0</v>
      </c>
      <c r="E1063" t="s">
        <v>13</v>
      </c>
      <c r="F1063" t="s">
        <v>21</v>
      </c>
      <c r="G1063" s="4">
        <v>7325.0482000000002</v>
      </c>
      <c r="H1063" t="str">
        <f t="shared" si="64"/>
        <v>over</v>
      </c>
      <c r="I1063" t="str">
        <f t="shared" si="67"/>
        <v>no</v>
      </c>
      <c r="J1063" s="11">
        <f t="shared" si="65"/>
        <v>25.08</v>
      </c>
      <c r="K1063" s="11">
        <f t="shared" si="66"/>
        <v>25.08</v>
      </c>
      <c r="L1063" s="11"/>
    </row>
    <row r="1064" spans="1:12" x14ac:dyDescent="0.25">
      <c r="A1064">
        <v>63</v>
      </c>
      <c r="B1064" t="s">
        <v>7</v>
      </c>
      <c r="C1064" s="11">
        <v>25.08</v>
      </c>
      <c r="D1064">
        <v>0</v>
      </c>
      <c r="E1064" t="s">
        <v>13</v>
      </c>
      <c r="F1064" t="s">
        <v>15</v>
      </c>
      <c r="G1064" s="4">
        <v>14254.608200000001</v>
      </c>
      <c r="H1064" t="str">
        <f t="shared" si="64"/>
        <v>over</v>
      </c>
      <c r="I1064" t="str">
        <f t="shared" si="67"/>
        <v>no</v>
      </c>
      <c r="J1064" s="11">
        <f t="shared" si="65"/>
        <v>25.08</v>
      </c>
      <c r="K1064" s="11">
        <f t="shared" si="66"/>
        <v>25.08</v>
      </c>
      <c r="L1064" s="11"/>
    </row>
    <row r="1065" spans="1:12" x14ac:dyDescent="0.25">
      <c r="A1065">
        <v>40</v>
      </c>
      <c r="B1065" t="s">
        <v>11</v>
      </c>
      <c r="C1065" s="11">
        <v>25.08</v>
      </c>
      <c r="D1065">
        <v>0</v>
      </c>
      <c r="E1065" t="s">
        <v>13</v>
      </c>
      <c r="F1065" t="s">
        <v>14</v>
      </c>
      <c r="G1065" s="4">
        <v>5415.6611999999996</v>
      </c>
      <c r="H1065" t="str">
        <f t="shared" si="64"/>
        <v>over</v>
      </c>
      <c r="I1065" t="str">
        <f t="shared" si="67"/>
        <v>no</v>
      </c>
      <c r="J1065" s="11">
        <f t="shared" si="65"/>
        <v>25.08</v>
      </c>
      <c r="K1065" s="11">
        <f t="shared" si="66"/>
        <v>25.08</v>
      </c>
      <c r="L1065" s="11"/>
    </row>
    <row r="1066" spans="1:12" x14ac:dyDescent="0.25">
      <c r="A1066">
        <v>62</v>
      </c>
      <c r="B1066" t="s">
        <v>7</v>
      </c>
      <c r="C1066" s="11">
        <v>25</v>
      </c>
      <c r="D1066">
        <v>0</v>
      </c>
      <c r="E1066" t="s">
        <v>13</v>
      </c>
      <c r="F1066" t="s">
        <v>10</v>
      </c>
      <c r="G1066" s="4">
        <v>13451.121999999999</v>
      </c>
      <c r="H1066" t="str">
        <f t="shared" si="64"/>
        <v>over</v>
      </c>
      <c r="I1066" t="str">
        <f t="shared" si="67"/>
        <v>no</v>
      </c>
      <c r="J1066" s="11">
        <f t="shared" si="65"/>
        <v>25</v>
      </c>
      <c r="K1066" s="11">
        <f t="shared" si="66"/>
        <v>25</v>
      </c>
      <c r="L1066" s="11"/>
    </row>
    <row r="1067" spans="1:12" x14ac:dyDescent="0.25">
      <c r="A1067">
        <v>44</v>
      </c>
      <c r="B1067" t="s">
        <v>7</v>
      </c>
      <c r="C1067" s="11">
        <v>25</v>
      </c>
      <c r="D1067">
        <v>1</v>
      </c>
      <c r="E1067" t="s">
        <v>13</v>
      </c>
      <c r="F1067" t="s">
        <v>10</v>
      </c>
      <c r="G1067" s="4">
        <v>7623.518</v>
      </c>
      <c r="H1067" t="str">
        <f t="shared" si="64"/>
        <v>over</v>
      </c>
      <c r="I1067" t="str">
        <f t="shared" si="67"/>
        <v>no</v>
      </c>
      <c r="J1067" s="11">
        <f t="shared" si="65"/>
        <v>25</v>
      </c>
      <c r="K1067" s="11">
        <f t="shared" si="66"/>
        <v>25</v>
      </c>
      <c r="L1067" s="11"/>
    </row>
    <row r="1068" spans="1:12" x14ac:dyDescent="0.25">
      <c r="A1068">
        <v>48</v>
      </c>
      <c r="B1068" t="s">
        <v>7</v>
      </c>
      <c r="C1068" s="11">
        <v>24.984999999999999</v>
      </c>
      <c r="D1068">
        <v>4</v>
      </c>
      <c r="E1068" t="s">
        <v>13</v>
      </c>
      <c r="F1068" t="s">
        <v>15</v>
      </c>
      <c r="G1068" s="4">
        <v>11033.661700000001</v>
      </c>
      <c r="H1068" t="str">
        <f t="shared" si="64"/>
        <v>normal</v>
      </c>
      <c r="I1068" t="str">
        <f t="shared" si="67"/>
        <v>no</v>
      </c>
      <c r="J1068" s="11">
        <f t="shared" si="65"/>
        <v>24.984999999999999</v>
      </c>
      <c r="K1068" s="11">
        <f t="shared" si="66"/>
        <v>24.984999999999999</v>
      </c>
      <c r="L1068" s="11"/>
    </row>
    <row r="1069" spans="1:12" x14ac:dyDescent="0.25">
      <c r="A1069">
        <v>18</v>
      </c>
      <c r="B1069" t="s">
        <v>7</v>
      </c>
      <c r="C1069" s="11">
        <v>24.984999999999999</v>
      </c>
      <c r="D1069">
        <v>0</v>
      </c>
      <c r="E1069" t="s">
        <v>13</v>
      </c>
      <c r="F1069" t="s">
        <v>14</v>
      </c>
      <c r="G1069" s="4">
        <v>1615.7666999999999</v>
      </c>
      <c r="H1069" t="str">
        <f t="shared" si="64"/>
        <v>normal</v>
      </c>
      <c r="I1069" t="str">
        <f t="shared" si="67"/>
        <v>no</v>
      </c>
      <c r="J1069" s="11">
        <f t="shared" si="65"/>
        <v>24.984999999999999</v>
      </c>
      <c r="K1069" s="11">
        <f t="shared" si="66"/>
        <v>24.984999999999999</v>
      </c>
      <c r="L1069" s="11"/>
    </row>
    <row r="1070" spans="1:12" x14ac:dyDescent="0.25">
      <c r="A1070">
        <v>42</v>
      </c>
      <c r="B1070" t="s">
        <v>7</v>
      </c>
      <c r="C1070" s="11">
        <v>24.984999999999999</v>
      </c>
      <c r="D1070">
        <v>2</v>
      </c>
      <c r="E1070" t="s">
        <v>13</v>
      </c>
      <c r="F1070" t="s">
        <v>15</v>
      </c>
      <c r="G1070" s="4">
        <v>8017.0611500000005</v>
      </c>
      <c r="H1070" t="str">
        <f t="shared" si="64"/>
        <v>normal</v>
      </c>
      <c r="I1070" t="str">
        <f t="shared" si="67"/>
        <v>no</v>
      </c>
      <c r="J1070" s="11">
        <f t="shared" si="65"/>
        <v>24.984999999999999</v>
      </c>
      <c r="K1070" s="11">
        <f t="shared" si="66"/>
        <v>24.984999999999999</v>
      </c>
      <c r="L1070" s="11"/>
    </row>
    <row r="1071" spans="1:12" x14ac:dyDescent="0.25">
      <c r="A1071">
        <v>25</v>
      </c>
      <c r="B1071" t="s">
        <v>11</v>
      </c>
      <c r="C1071" s="11">
        <v>24.984999999999999</v>
      </c>
      <c r="D1071">
        <v>2</v>
      </c>
      <c r="E1071" t="s">
        <v>13</v>
      </c>
      <c r="F1071" t="s">
        <v>21</v>
      </c>
      <c r="G1071" s="4">
        <v>23241.47453</v>
      </c>
      <c r="H1071" t="str">
        <f t="shared" si="64"/>
        <v>normal</v>
      </c>
      <c r="I1071" t="str">
        <f t="shared" si="67"/>
        <v>no</v>
      </c>
      <c r="J1071" s="11">
        <f t="shared" si="65"/>
        <v>24.984999999999999</v>
      </c>
      <c r="K1071" s="11">
        <f t="shared" si="66"/>
        <v>24.984999999999999</v>
      </c>
      <c r="L1071" s="11"/>
    </row>
    <row r="1072" spans="1:12" x14ac:dyDescent="0.25">
      <c r="A1072">
        <v>40</v>
      </c>
      <c r="B1072" t="s">
        <v>11</v>
      </c>
      <c r="C1072" s="11">
        <v>24.97</v>
      </c>
      <c r="D1072">
        <v>2</v>
      </c>
      <c r="E1072" t="s">
        <v>13</v>
      </c>
      <c r="F1072" t="s">
        <v>14</v>
      </c>
      <c r="G1072" s="4">
        <v>6593.5083000000004</v>
      </c>
      <c r="H1072" t="str">
        <f t="shared" si="64"/>
        <v>normal</v>
      </c>
      <c r="I1072" t="str">
        <f t="shared" si="67"/>
        <v>no</v>
      </c>
      <c r="J1072" s="11">
        <f t="shared" si="65"/>
        <v>24.97</v>
      </c>
      <c r="K1072" s="11">
        <f t="shared" si="66"/>
        <v>24.97</v>
      </c>
      <c r="L1072" s="11"/>
    </row>
    <row r="1073" spans="1:12" x14ac:dyDescent="0.25">
      <c r="A1073">
        <v>39</v>
      </c>
      <c r="B1073" t="s">
        <v>7</v>
      </c>
      <c r="C1073" s="11">
        <v>24.89</v>
      </c>
      <c r="D1073">
        <v>3</v>
      </c>
      <c r="E1073" t="s">
        <v>9</v>
      </c>
      <c r="F1073" t="s">
        <v>21</v>
      </c>
      <c r="G1073" s="4">
        <v>21659.930100000001</v>
      </c>
      <c r="H1073" t="str">
        <f t="shared" si="64"/>
        <v>normal</v>
      </c>
      <c r="I1073" t="str">
        <f t="shared" si="67"/>
        <v>smoking</v>
      </c>
      <c r="J1073" s="11">
        <f t="shared" si="65"/>
        <v>24.89</v>
      </c>
      <c r="K1073" s="11">
        <f t="shared" si="66"/>
        <v>24.89</v>
      </c>
      <c r="L1073" s="11"/>
    </row>
    <row r="1074" spans="1:12" x14ac:dyDescent="0.25">
      <c r="A1074">
        <v>42</v>
      </c>
      <c r="B1074" t="s">
        <v>11</v>
      </c>
      <c r="C1074" s="11">
        <v>24.86</v>
      </c>
      <c r="D1074">
        <v>0</v>
      </c>
      <c r="E1074" t="s">
        <v>13</v>
      </c>
      <c r="F1074" t="s">
        <v>14</v>
      </c>
      <c r="G1074" s="4">
        <v>5966.8873999999996</v>
      </c>
      <c r="H1074" t="str">
        <f t="shared" si="64"/>
        <v>normal</v>
      </c>
      <c r="I1074" t="str">
        <f t="shared" si="67"/>
        <v>no</v>
      </c>
      <c r="J1074" s="11">
        <f t="shared" si="65"/>
        <v>24.86</v>
      </c>
      <c r="K1074" s="11">
        <f t="shared" si="66"/>
        <v>24.86</v>
      </c>
      <c r="L1074" s="11"/>
    </row>
    <row r="1075" spans="1:12" x14ac:dyDescent="0.25">
      <c r="A1075">
        <v>52</v>
      </c>
      <c r="B1075" t="s">
        <v>7</v>
      </c>
      <c r="C1075" s="11">
        <v>24.86</v>
      </c>
      <c r="D1075">
        <v>0</v>
      </c>
      <c r="E1075" t="s">
        <v>13</v>
      </c>
      <c r="F1075" t="s">
        <v>14</v>
      </c>
      <c r="G1075" s="4">
        <v>27117.993780000001</v>
      </c>
      <c r="H1075" t="str">
        <f t="shared" si="64"/>
        <v>normal</v>
      </c>
      <c r="I1075" t="str">
        <f t="shared" si="67"/>
        <v>no</v>
      </c>
      <c r="J1075" s="11">
        <f t="shared" si="65"/>
        <v>24.86</v>
      </c>
      <c r="K1075" s="11">
        <f t="shared" si="66"/>
        <v>24.86</v>
      </c>
      <c r="L1075" s="11"/>
    </row>
    <row r="1076" spans="1:12" x14ac:dyDescent="0.25">
      <c r="A1076">
        <v>54</v>
      </c>
      <c r="B1076" t="s">
        <v>11</v>
      </c>
      <c r="C1076" s="11">
        <v>24.795000000000002</v>
      </c>
      <c r="D1076">
        <v>1</v>
      </c>
      <c r="E1076" t="s">
        <v>13</v>
      </c>
      <c r="F1076" t="s">
        <v>10</v>
      </c>
      <c r="G1076" s="4">
        <v>10436.096</v>
      </c>
      <c r="H1076" t="str">
        <f t="shared" si="64"/>
        <v>normal</v>
      </c>
      <c r="I1076" t="str">
        <f t="shared" si="67"/>
        <v>no</v>
      </c>
      <c r="J1076" s="11">
        <f t="shared" si="65"/>
        <v>24.795000000000002</v>
      </c>
      <c r="K1076" s="11">
        <f t="shared" si="66"/>
        <v>24.795000000000002</v>
      </c>
      <c r="L1076" s="11"/>
    </row>
    <row r="1077" spans="1:12" x14ac:dyDescent="0.25">
      <c r="A1077">
        <v>26</v>
      </c>
      <c r="B1077" t="s">
        <v>7</v>
      </c>
      <c r="C1077" s="11">
        <v>24.795000000000002</v>
      </c>
      <c r="D1077">
        <v>1</v>
      </c>
      <c r="E1077" t="s">
        <v>13</v>
      </c>
      <c r="F1077" t="s">
        <v>14</v>
      </c>
      <c r="G1077" s="4">
        <v>3392.9767999999999</v>
      </c>
      <c r="H1077" t="str">
        <f t="shared" si="64"/>
        <v>normal</v>
      </c>
      <c r="I1077" t="str">
        <f t="shared" si="67"/>
        <v>no</v>
      </c>
      <c r="J1077" s="11">
        <f t="shared" si="65"/>
        <v>24.795000000000002</v>
      </c>
      <c r="K1077" s="11">
        <f t="shared" si="66"/>
        <v>24.795000000000002</v>
      </c>
      <c r="L1077" s="11"/>
    </row>
    <row r="1078" spans="1:12" x14ac:dyDescent="0.25">
      <c r="A1078">
        <v>34</v>
      </c>
      <c r="B1078" t="s">
        <v>7</v>
      </c>
      <c r="C1078" s="11">
        <v>24.795000000000002</v>
      </c>
      <c r="D1078">
        <v>1</v>
      </c>
      <c r="E1078" t="s">
        <v>13</v>
      </c>
      <c r="F1078" t="s">
        <v>10</v>
      </c>
      <c r="G1078" s="4">
        <v>5012.4709999999995</v>
      </c>
      <c r="H1078" t="str">
        <f t="shared" si="64"/>
        <v>normal</v>
      </c>
      <c r="I1078" t="str">
        <f t="shared" si="67"/>
        <v>no</v>
      </c>
      <c r="J1078" s="11">
        <f t="shared" si="65"/>
        <v>24.795000000000002</v>
      </c>
      <c r="K1078" s="11">
        <f t="shared" si="66"/>
        <v>24.795000000000002</v>
      </c>
      <c r="L1078" s="11"/>
    </row>
    <row r="1079" spans="1:12" x14ac:dyDescent="0.25">
      <c r="A1079">
        <v>33</v>
      </c>
      <c r="B1079" t="s">
        <v>11</v>
      </c>
      <c r="C1079" s="11">
        <v>24.795000000000002</v>
      </c>
      <c r="D1079">
        <v>0</v>
      </c>
      <c r="E1079" t="s">
        <v>9</v>
      </c>
      <c r="F1079" t="s">
        <v>21</v>
      </c>
      <c r="G1079" s="4">
        <v>17904.527050000001</v>
      </c>
      <c r="H1079" t="str">
        <f t="shared" si="64"/>
        <v>normal</v>
      </c>
      <c r="I1079" t="str">
        <f t="shared" si="67"/>
        <v>smoking</v>
      </c>
      <c r="J1079" s="11">
        <f t="shared" si="65"/>
        <v>24.795000000000002</v>
      </c>
      <c r="K1079" s="11">
        <f t="shared" si="66"/>
        <v>24.795000000000002</v>
      </c>
      <c r="L1079" s="11"/>
    </row>
    <row r="1080" spans="1:12" x14ac:dyDescent="0.25">
      <c r="A1080">
        <v>46</v>
      </c>
      <c r="B1080" t="s">
        <v>11</v>
      </c>
      <c r="C1080" s="11">
        <v>24.795000000000002</v>
      </c>
      <c r="D1080">
        <v>3</v>
      </c>
      <c r="E1080" t="s">
        <v>13</v>
      </c>
      <c r="F1080" t="s">
        <v>21</v>
      </c>
      <c r="G1080" s="4">
        <v>9500.5730500000009</v>
      </c>
      <c r="H1080" t="str">
        <f t="shared" si="64"/>
        <v>normal</v>
      </c>
      <c r="I1080" t="str">
        <f t="shared" si="67"/>
        <v>no</v>
      </c>
      <c r="J1080" s="11">
        <f t="shared" si="65"/>
        <v>24.795000000000002</v>
      </c>
      <c r="K1080" s="11">
        <f t="shared" si="66"/>
        <v>24.795000000000002</v>
      </c>
      <c r="L1080" s="11"/>
    </row>
    <row r="1081" spans="1:12" x14ac:dyDescent="0.25">
      <c r="A1081">
        <v>51</v>
      </c>
      <c r="B1081" t="s">
        <v>11</v>
      </c>
      <c r="C1081" s="11">
        <v>24.795000000000002</v>
      </c>
      <c r="D1081">
        <v>2</v>
      </c>
      <c r="E1081" t="s">
        <v>9</v>
      </c>
      <c r="F1081" t="s">
        <v>15</v>
      </c>
      <c r="G1081" s="4">
        <v>23967.38305</v>
      </c>
      <c r="H1081" t="str">
        <f t="shared" si="64"/>
        <v>normal</v>
      </c>
      <c r="I1081" t="str">
        <f t="shared" si="67"/>
        <v>smoking</v>
      </c>
      <c r="J1081" s="11">
        <f t="shared" si="65"/>
        <v>24.795000000000002</v>
      </c>
      <c r="K1081" s="11">
        <f t="shared" si="66"/>
        <v>24.795000000000002</v>
      </c>
      <c r="L1081" s="11"/>
    </row>
    <row r="1082" spans="1:12" x14ac:dyDescent="0.25">
      <c r="A1082">
        <v>59</v>
      </c>
      <c r="B1082" t="s">
        <v>11</v>
      </c>
      <c r="C1082" s="11">
        <v>24.7</v>
      </c>
      <c r="D1082">
        <v>0</v>
      </c>
      <c r="E1082" t="s">
        <v>13</v>
      </c>
      <c r="F1082" t="s">
        <v>21</v>
      </c>
      <c r="G1082" s="4">
        <v>12323.936</v>
      </c>
      <c r="H1082" t="str">
        <f t="shared" si="64"/>
        <v>normal</v>
      </c>
      <c r="I1082" t="str">
        <f t="shared" si="67"/>
        <v>no</v>
      </c>
      <c r="J1082" s="11">
        <f t="shared" si="65"/>
        <v>24.7</v>
      </c>
      <c r="K1082" s="11">
        <f t="shared" si="66"/>
        <v>24.7</v>
      </c>
      <c r="L1082" s="11"/>
    </row>
    <row r="1083" spans="1:12" x14ac:dyDescent="0.25">
      <c r="A1083">
        <v>43</v>
      </c>
      <c r="B1083" t="s">
        <v>7</v>
      </c>
      <c r="C1083" s="11">
        <v>24.7</v>
      </c>
      <c r="D1083">
        <v>2</v>
      </c>
      <c r="E1083" t="s">
        <v>9</v>
      </c>
      <c r="F1083" t="s">
        <v>15</v>
      </c>
      <c r="G1083" s="4">
        <v>21880.82</v>
      </c>
      <c r="H1083" t="str">
        <f t="shared" si="64"/>
        <v>normal</v>
      </c>
      <c r="I1083" t="str">
        <f t="shared" si="67"/>
        <v>smoking</v>
      </c>
      <c r="J1083" s="11">
        <f t="shared" si="65"/>
        <v>24.7</v>
      </c>
      <c r="K1083" s="11">
        <f t="shared" si="66"/>
        <v>24.7</v>
      </c>
      <c r="L1083" s="11"/>
    </row>
    <row r="1084" spans="1:12" x14ac:dyDescent="0.25">
      <c r="A1084">
        <v>59</v>
      </c>
      <c r="B1084" t="s">
        <v>11</v>
      </c>
      <c r="C1084" s="11">
        <v>24.605</v>
      </c>
      <c r="D1084">
        <v>0</v>
      </c>
      <c r="E1084" t="s">
        <v>13</v>
      </c>
      <c r="F1084" t="s">
        <v>14</v>
      </c>
      <c r="G1084" s="4">
        <v>11743.299000000001</v>
      </c>
      <c r="H1084" t="str">
        <f t="shared" si="64"/>
        <v>normal</v>
      </c>
      <c r="I1084" t="str">
        <f t="shared" si="67"/>
        <v>no</v>
      </c>
      <c r="J1084" s="11">
        <f t="shared" si="65"/>
        <v>24.605</v>
      </c>
      <c r="K1084" s="11">
        <f t="shared" si="66"/>
        <v>24.605</v>
      </c>
      <c r="L1084" s="11"/>
    </row>
    <row r="1085" spans="1:12" x14ac:dyDescent="0.25">
      <c r="A1085">
        <v>31</v>
      </c>
      <c r="B1085" t="s">
        <v>11</v>
      </c>
      <c r="C1085" s="11">
        <v>24.605</v>
      </c>
      <c r="D1085">
        <v>2</v>
      </c>
      <c r="E1085" t="s">
        <v>13</v>
      </c>
      <c r="F1085" t="s">
        <v>14</v>
      </c>
      <c r="G1085" s="4">
        <v>4463.2051000000001</v>
      </c>
      <c r="H1085" t="str">
        <f t="shared" si="64"/>
        <v>normal</v>
      </c>
      <c r="I1085" t="str">
        <f t="shared" si="67"/>
        <v>no</v>
      </c>
      <c r="J1085" s="11">
        <f t="shared" si="65"/>
        <v>24.605</v>
      </c>
      <c r="K1085" s="11">
        <f t="shared" si="66"/>
        <v>24.605</v>
      </c>
      <c r="L1085" s="11"/>
    </row>
    <row r="1086" spans="1:12" x14ac:dyDescent="0.25">
      <c r="A1086">
        <v>28</v>
      </c>
      <c r="B1086" t="s">
        <v>7</v>
      </c>
      <c r="C1086" s="11">
        <v>24.605</v>
      </c>
      <c r="D1086">
        <v>0</v>
      </c>
      <c r="E1086" t="s">
        <v>13</v>
      </c>
      <c r="F1086" t="s">
        <v>10</v>
      </c>
      <c r="G1086" s="4">
        <v>3172.018</v>
      </c>
      <c r="H1086" t="str">
        <f t="shared" si="64"/>
        <v>normal</v>
      </c>
      <c r="I1086" t="str">
        <f t="shared" si="67"/>
        <v>no</v>
      </c>
      <c r="J1086" s="11">
        <f t="shared" si="65"/>
        <v>24.605</v>
      </c>
      <c r="K1086" s="11">
        <f t="shared" si="66"/>
        <v>24.605</v>
      </c>
      <c r="L1086" s="11"/>
    </row>
    <row r="1087" spans="1:12" x14ac:dyDescent="0.25">
      <c r="A1087">
        <v>50</v>
      </c>
      <c r="B1087" t="s">
        <v>11</v>
      </c>
      <c r="C1087" s="11">
        <v>24.605</v>
      </c>
      <c r="D1087">
        <v>0</v>
      </c>
      <c r="E1087" t="s">
        <v>13</v>
      </c>
      <c r="F1087" t="s">
        <v>10</v>
      </c>
      <c r="G1087" s="4">
        <v>8444.4740000000002</v>
      </c>
      <c r="H1087" t="str">
        <f t="shared" si="64"/>
        <v>normal</v>
      </c>
      <c r="I1087" t="str">
        <f t="shared" si="67"/>
        <v>no</v>
      </c>
      <c r="J1087" s="11">
        <f t="shared" si="65"/>
        <v>24.605</v>
      </c>
      <c r="K1087" s="11">
        <f t="shared" si="66"/>
        <v>24.605</v>
      </c>
      <c r="L1087" s="11"/>
    </row>
    <row r="1088" spans="1:12" x14ac:dyDescent="0.25">
      <c r="A1088">
        <v>33</v>
      </c>
      <c r="B1088" t="s">
        <v>11</v>
      </c>
      <c r="C1088" s="11">
        <v>24.605</v>
      </c>
      <c r="D1088">
        <v>2</v>
      </c>
      <c r="E1088" t="s">
        <v>13</v>
      </c>
      <c r="F1088" t="s">
        <v>15</v>
      </c>
      <c r="G1088" s="4">
        <v>5257.5079500000002</v>
      </c>
      <c r="H1088" t="str">
        <f t="shared" si="64"/>
        <v>normal</v>
      </c>
      <c r="I1088" t="str">
        <f t="shared" si="67"/>
        <v>no</v>
      </c>
      <c r="J1088" s="11">
        <f t="shared" si="65"/>
        <v>24.605</v>
      </c>
      <c r="K1088" s="11">
        <f t="shared" si="66"/>
        <v>24.605</v>
      </c>
      <c r="L1088" s="11"/>
    </row>
    <row r="1089" spans="1:12" x14ac:dyDescent="0.25">
      <c r="A1089">
        <v>19</v>
      </c>
      <c r="B1089" t="s">
        <v>7</v>
      </c>
      <c r="C1089" s="11">
        <v>24.605</v>
      </c>
      <c r="D1089">
        <v>1</v>
      </c>
      <c r="E1089" t="s">
        <v>13</v>
      </c>
      <c r="F1089" t="s">
        <v>15</v>
      </c>
      <c r="G1089" s="4">
        <v>2709.24395</v>
      </c>
      <c r="H1089" t="str">
        <f t="shared" si="64"/>
        <v>normal</v>
      </c>
      <c r="I1089" t="str">
        <f t="shared" si="67"/>
        <v>no</v>
      </c>
      <c r="J1089" s="11">
        <f t="shared" si="65"/>
        <v>24.605</v>
      </c>
      <c r="K1089" s="11">
        <f t="shared" si="66"/>
        <v>24.605</v>
      </c>
      <c r="L1089" s="11"/>
    </row>
    <row r="1090" spans="1:12" x14ac:dyDescent="0.25">
      <c r="A1090">
        <v>54</v>
      </c>
      <c r="B1090" t="s">
        <v>7</v>
      </c>
      <c r="C1090" s="11">
        <v>24.605</v>
      </c>
      <c r="D1090">
        <v>3</v>
      </c>
      <c r="E1090" t="s">
        <v>13</v>
      </c>
      <c r="F1090" t="s">
        <v>15</v>
      </c>
      <c r="G1090" s="4">
        <v>12479.70895</v>
      </c>
      <c r="H1090" t="str">
        <f t="shared" ref="H1090:H1153" si="68">IF(C1090&lt;18.5,"below",IF(AND(C1090&gt;=18.5,C1090&lt;25),"normal",IF(C1090&gt;=25,"over")))</f>
        <v>normal</v>
      </c>
      <c r="I1090" t="str">
        <f t="shared" si="67"/>
        <v>no</v>
      </c>
      <c r="J1090" s="11">
        <f t="shared" ref="J1090:J1153" si="69">VALUE(C1090)</f>
        <v>24.605</v>
      </c>
      <c r="K1090" s="11">
        <f t="shared" ref="K1090:K1153" si="70">IF(J1090&gt;=100,J1090/1000,J1090)</f>
        <v>24.605</v>
      </c>
      <c r="L1090" s="11"/>
    </row>
    <row r="1091" spans="1:12" x14ac:dyDescent="0.25">
      <c r="A1091">
        <v>42</v>
      </c>
      <c r="B1091" t="s">
        <v>11</v>
      </c>
      <c r="C1091" s="11">
        <v>24.605</v>
      </c>
      <c r="D1091">
        <v>2</v>
      </c>
      <c r="E1091" t="s">
        <v>9</v>
      </c>
      <c r="F1091" t="s">
        <v>21</v>
      </c>
      <c r="G1091" s="4">
        <v>21259.377949999998</v>
      </c>
      <c r="H1091" t="str">
        <f t="shared" si="68"/>
        <v>normal</v>
      </c>
      <c r="I1091" t="str">
        <f t="shared" ref="I1091:I1154" si="71">IF(E1091="no","no","smoking")</f>
        <v>smoking</v>
      </c>
      <c r="J1091" s="11">
        <f t="shared" si="69"/>
        <v>24.605</v>
      </c>
      <c r="K1091" s="11">
        <f t="shared" si="70"/>
        <v>24.605</v>
      </c>
      <c r="L1091" s="11"/>
    </row>
    <row r="1092" spans="1:12" x14ac:dyDescent="0.25">
      <c r="A1092">
        <v>32</v>
      </c>
      <c r="B1092" t="s">
        <v>7</v>
      </c>
      <c r="C1092" s="11">
        <v>24.6</v>
      </c>
      <c r="D1092">
        <v>0</v>
      </c>
      <c r="E1092" t="s">
        <v>9</v>
      </c>
      <c r="F1092" t="s">
        <v>10</v>
      </c>
      <c r="G1092" s="4">
        <v>17496.306</v>
      </c>
      <c r="H1092" t="str">
        <f t="shared" si="68"/>
        <v>normal</v>
      </c>
      <c r="I1092" t="str">
        <f t="shared" si="71"/>
        <v>smoking</v>
      </c>
      <c r="J1092" s="11">
        <f t="shared" si="69"/>
        <v>24.6</v>
      </c>
      <c r="K1092" s="11">
        <f t="shared" si="70"/>
        <v>24.6</v>
      </c>
      <c r="L1092" s="11"/>
    </row>
    <row r="1093" spans="1:12" x14ac:dyDescent="0.25">
      <c r="A1093">
        <v>29</v>
      </c>
      <c r="B1093" t="s">
        <v>7</v>
      </c>
      <c r="C1093" s="11">
        <v>24.6</v>
      </c>
      <c r="D1093">
        <v>2</v>
      </c>
      <c r="E1093" t="s">
        <v>13</v>
      </c>
      <c r="F1093" t="s">
        <v>10</v>
      </c>
      <c r="G1093" s="4">
        <v>4529.4769999999999</v>
      </c>
      <c r="H1093" t="str">
        <f t="shared" si="68"/>
        <v>normal</v>
      </c>
      <c r="I1093" t="str">
        <f t="shared" si="71"/>
        <v>no</v>
      </c>
      <c r="J1093" s="11">
        <f t="shared" si="69"/>
        <v>24.6</v>
      </c>
      <c r="K1093" s="11">
        <f t="shared" si="70"/>
        <v>24.6</v>
      </c>
      <c r="L1093" s="11"/>
    </row>
    <row r="1094" spans="1:12" x14ac:dyDescent="0.25">
      <c r="A1094">
        <v>19</v>
      </c>
      <c r="B1094" t="s">
        <v>7</v>
      </c>
      <c r="C1094" s="11">
        <v>24.51</v>
      </c>
      <c r="D1094">
        <v>1</v>
      </c>
      <c r="E1094" t="s">
        <v>13</v>
      </c>
      <c r="F1094" t="s">
        <v>15</v>
      </c>
      <c r="G1094" s="4">
        <v>2709.1118999999999</v>
      </c>
      <c r="H1094" t="str">
        <f t="shared" si="68"/>
        <v>normal</v>
      </c>
      <c r="I1094" t="str">
        <f t="shared" si="71"/>
        <v>no</v>
      </c>
      <c r="J1094" s="11">
        <f t="shared" si="69"/>
        <v>24.51</v>
      </c>
      <c r="K1094" s="11">
        <f t="shared" si="70"/>
        <v>24.51</v>
      </c>
      <c r="L1094" s="11"/>
    </row>
    <row r="1095" spans="1:12" x14ac:dyDescent="0.25">
      <c r="A1095">
        <v>23</v>
      </c>
      <c r="B1095" t="s">
        <v>11</v>
      </c>
      <c r="C1095" s="11">
        <v>24.51</v>
      </c>
      <c r="D1095">
        <v>0</v>
      </c>
      <c r="E1095" t="s">
        <v>13</v>
      </c>
      <c r="F1095" t="s">
        <v>21</v>
      </c>
      <c r="G1095" s="4">
        <v>2396.0958999999998</v>
      </c>
      <c r="H1095" t="str">
        <f t="shared" si="68"/>
        <v>normal</v>
      </c>
      <c r="I1095" t="str">
        <f t="shared" si="71"/>
        <v>no</v>
      </c>
      <c r="J1095" s="11">
        <f t="shared" si="69"/>
        <v>24.51</v>
      </c>
      <c r="K1095" s="11">
        <f t="shared" si="70"/>
        <v>24.51</v>
      </c>
      <c r="L1095" s="11"/>
    </row>
    <row r="1096" spans="1:12" x14ac:dyDescent="0.25">
      <c r="A1096">
        <v>35</v>
      </c>
      <c r="B1096" t="s">
        <v>11</v>
      </c>
      <c r="C1096" s="11">
        <v>24.42</v>
      </c>
      <c r="D1096">
        <v>3</v>
      </c>
      <c r="E1096" t="s">
        <v>9</v>
      </c>
      <c r="F1096" t="s">
        <v>14</v>
      </c>
      <c r="G1096" s="4">
        <v>19361.998800000001</v>
      </c>
      <c r="H1096" t="str">
        <f t="shared" si="68"/>
        <v>normal</v>
      </c>
      <c r="I1096" t="str">
        <f t="shared" si="71"/>
        <v>smoking</v>
      </c>
      <c r="J1096" s="11">
        <f t="shared" si="69"/>
        <v>24.42</v>
      </c>
      <c r="K1096" s="11">
        <f t="shared" si="70"/>
        <v>24.42</v>
      </c>
      <c r="L1096" s="11"/>
    </row>
    <row r="1097" spans="1:12" x14ac:dyDescent="0.25">
      <c r="A1097">
        <v>20</v>
      </c>
      <c r="B1097" t="s">
        <v>7</v>
      </c>
      <c r="C1097" s="11">
        <v>24.42</v>
      </c>
      <c r="D1097">
        <v>0</v>
      </c>
      <c r="E1097" t="s">
        <v>9</v>
      </c>
      <c r="F1097" t="s">
        <v>14</v>
      </c>
      <c r="G1097" s="4">
        <v>26125.674770000001</v>
      </c>
      <c r="H1097" t="str">
        <f t="shared" si="68"/>
        <v>normal</v>
      </c>
      <c r="I1097" t="str">
        <f t="shared" si="71"/>
        <v>smoking</v>
      </c>
      <c r="J1097" s="11">
        <f t="shared" si="69"/>
        <v>24.42</v>
      </c>
      <c r="K1097" s="11">
        <f t="shared" si="70"/>
        <v>24.42</v>
      </c>
      <c r="L1097" s="11"/>
    </row>
    <row r="1098" spans="1:12" x14ac:dyDescent="0.25">
      <c r="A1098">
        <v>30</v>
      </c>
      <c r="B1098" t="s">
        <v>11</v>
      </c>
      <c r="C1098" s="11">
        <v>24.4</v>
      </c>
      <c r="D1098">
        <v>3</v>
      </c>
      <c r="E1098" t="s">
        <v>9</v>
      </c>
      <c r="F1098" t="s">
        <v>10</v>
      </c>
      <c r="G1098" s="4">
        <v>18259.216</v>
      </c>
      <c r="H1098" t="str">
        <f t="shared" si="68"/>
        <v>normal</v>
      </c>
      <c r="I1098" t="str">
        <f t="shared" si="71"/>
        <v>smoking</v>
      </c>
      <c r="J1098" s="11">
        <f t="shared" si="69"/>
        <v>24.4</v>
      </c>
      <c r="K1098" s="11">
        <f t="shared" si="70"/>
        <v>24.4</v>
      </c>
      <c r="L1098" s="11"/>
    </row>
    <row r="1099" spans="1:12" x14ac:dyDescent="0.25">
      <c r="A1099">
        <v>28</v>
      </c>
      <c r="B1099" t="s">
        <v>7</v>
      </c>
      <c r="C1099" s="11">
        <v>24.32</v>
      </c>
      <c r="D1099">
        <v>1</v>
      </c>
      <c r="E1099" t="s">
        <v>13</v>
      </c>
      <c r="F1099" t="s">
        <v>21</v>
      </c>
      <c r="G1099" s="4">
        <v>23288.928400000001</v>
      </c>
      <c r="H1099" t="str">
        <f t="shared" si="68"/>
        <v>normal</v>
      </c>
      <c r="I1099" t="str">
        <f t="shared" si="71"/>
        <v>no</v>
      </c>
      <c r="J1099" s="11">
        <f t="shared" si="69"/>
        <v>24.32</v>
      </c>
      <c r="K1099" s="11">
        <f t="shared" si="70"/>
        <v>24.32</v>
      </c>
      <c r="L1099" s="11"/>
    </row>
    <row r="1100" spans="1:12" x14ac:dyDescent="0.25">
      <c r="A1100">
        <v>53</v>
      </c>
      <c r="B1100" t="s">
        <v>11</v>
      </c>
      <c r="C1100" s="11">
        <v>24.32</v>
      </c>
      <c r="D1100">
        <v>0</v>
      </c>
      <c r="E1100" t="s">
        <v>13</v>
      </c>
      <c r="F1100" t="s">
        <v>15</v>
      </c>
      <c r="G1100" s="4">
        <v>9863.4717999999993</v>
      </c>
      <c r="H1100" t="str">
        <f t="shared" si="68"/>
        <v>normal</v>
      </c>
      <c r="I1100" t="str">
        <f t="shared" si="71"/>
        <v>no</v>
      </c>
      <c r="J1100" s="11">
        <f t="shared" si="69"/>
        <v>24.32</v>
      </c>
      <c r="K1100" s="11">
        <f t="shared" si="70"/>
        <v>24.32</v>
      </c>
      <c r="L1100" s="11"/>
    </row>
    <row r="1101" spans="1:12" x14ac:dyDescent="0.25">
      <c r="A1101">
        <v>60</v>
      </c>
      <c r="B1101" t="s">
        <v>11</v>
      </c>
      <c r="C1101" s="11">
        <v>24.32</v>
      </c>
      <c r="D1101">
        <v>1</v>
      </c>
      <c r="E1101" t="s">
        <v>13</v>
      </c>
      <c r="F1101" t="s">
        <v>15</v>
      </c>
      <c r="G1101" s="4">
        <v>13112.604799999999</v>
      </c>
      <c r="H1101" t="str">
        <f t="shared" si="68"/>
        <v>normal</v>
      </c>
      <c r="I1101" t="str">
        <f t="shared" si="71"/>
        <v>no</v>
      </c>
      <c r="J1101" s="11">
        <f t="shared" si="69"/>
        <v>24.32</v>
      </c>
      <c r="K1101" s="11">
        <f t="shared" si="70"/>
        <v>24.32</v>
      </c>
      <c r="L1101" s="11"/>
    </row>
    <row r="1102" spans="1:12" x14ac:dyDescent="0.25">
      <c r="A1102">
        <v>60</v>
      </c>
      <c r="B1102" t="s">
        <v>11</v>
      </c>
      <c r="C1102" s="11">
        <v>24.32</v>
      </c>
      <c r="D1102">
        <v>0</v>
      </c>
      <c r="E1102" t="s">
        <v>13</v>
      </c>
      <c r="F1102" t="s">
        <v>15</v>
      </c>
      <c r="G1102" s="4">
        <v>12523.604799999999</v>
      </c>
      <c r="H1102" t="str">
        <f t="shared" si="68"/>
        <v>normal</v>
      </c>
      <c r="I1102" t="str">
        <f t="shared" si="71"/>
        <v>no</v>
      </c>
      <c r="J1102" s="11">
        <f t="shared" si="69"/>
        <v>24.32</v>
      </c>
      <c r="K1102" s="11">
        <f t="shared" si="70"/>
        <v>24.32</v>
      </c>
      <c r="L1102" s="11"/>
    </row>
    <row r="1103" spans="1:12" x14ac:dyDescent="0.25">
      <c r="A1103">
        <v>37</v>
      </c>
      <c r="B1103" t="s">
        <v>11</v>
      </c>
      <c r="C1103" s="11">
        <v>24.32</v>
      </c>
      <c r="D1103">
        <v>2</v>
      </c>
      <c r="E1103" t="s">
        <v>13</v>
      </c>
      <c r="F1103" t="s">
        <v>15</v>
      </c>
      <c r="G1103" s="4">
        <v>6198.7518</v>
      </c>
      <c r="H1103" t="str">
        <f t="shared" si="68"/>
        <v>normal</v>
      </c>
      <c r="I1103" t="str">
        <f t="shared" si="71"/>
        <v>no</v>
      </c>
      <c r="J1103" s="11">
        <f t="shared" si="69"/>
        <v>24.32</v>
      </c>
      <c r="K1103" s="11">
        <f t="shared" si="70"/>
        <v>24.32</v>
      </c>
      <c r="L1103" s="11"/>
    </row>
    <row r="1104" spans="1:12" x14ac:dyDescent="0.25">
      <c r="A1104">
        <v>47</v>
      </c>
      <c r="B1104" t="s">
        <v>7</v>
      </c>
      <c r="C1104" s="11">
        <v>24.32</v>
      </c>
      <c r="D1104">
        <v>0</v>
      </c>
      <c r="E1104" t="s">
        <v>13</v>
      </c>
      <c r="F1104" t="s">
        <v>21</v>
      </c>
      <c r="G1104" s="4">
        <v>8534.6718000000001</v>
      </c>
      <c r="H1104" t="str">
        <f t="shared" si="68"/>
        <v>normal</v>
      </c>
      <c r="I1104" t="str">
        <f t="shared" si="71"/>
        <v>no</v>
      </c>
      <c r="J1104" s="11">
        <f t="shared" si="69"/>
        <v>24.32</v>
      </c>
      <c r="K1104" s="11">
        <f t="shared" si="70"/>
        <v>24.32</v>
      </c>
      <c r="L1104" s="11"/>
    </row>
    <row r="1105" spans="1:13" x14ac:dyDescent="0.25">
      <c r="A1105">
        <v>33</v>
      </c>
      <c r="B1105" t="s">
        <v>7</v>
      </c>
      <c r="C1105" s="11">
        <v>24.31</v>
      </c>
      <c r="D1105">
        <v>0</v>
      </c>
      <c r="E1105" t="s">
        <v>13</v>
      </c>
      <c r="F1105" t="s">
        <v>14</v>
      </c>
      <c r="G1105" s="4">
        <v>4185.0978999999998</v>
      </c>
      <c r="H1105" t="str">
        <f t="shared" si="68"/>
        <v>normal</v>
      </c>
      <c r="I1105" t="str">
        <f t="shared" si="71"/>
        <v>no</v>
      </c>
      <c r="J1105" s="11">
        <f t="shared" si="69"/>
        <v>24.31</v>
      </c>
      <c r="K1105" s="11">
        <f t="shared" si="70"/>
        <v>24.31</v>
      </c>
      <c r="L1105" s="11"/>
    </row>
    <row r="1106" spans="1:13" x14ac:dyDescent="0.25">
      <c r="A1106">
        <v>45</v>
      </c>
      <c r="B1106" t="s">
        <v>11</v>
      </c>
      <c r="C1106" s="11">
        <v>24.31</v>
      </c>
      <c r="D1106">
        <v>5</v>
      </c>
      <c r="E1106" t="s">
        <v>13</v>
      </c>
      <c r="F1106" t="s">
        <v>14</v>
      </c>
      <c r="G1106" s="4">
        <v>9788.8659000000007</v>
      </c>
      <c r="H1106" t="str">
        <f t="shared" si="68"/>
        <v>normal</v>
      </c>
      <c r="I1106" t="str">
        <f t="shared" si="71"/>
        <v>no</v>
      </c>
      <c r="J1106" s="11">
        <f t="shared" si="69"/>
        <v>24.31</v>
      </c>
      <c r="K1106" s="11">
        <f t="shared" si="70"/>
        <v>24.31</v>
      </c>
      <c r="L1106" s="11"/>
    </row>
    <row r="1107" spans="1:13" x14ac:dyDescent="0.25">
      <c r="A1107">
        <v>25</v>
      </c>
      <c r="B1107" t="s">
        <v>7</v>
      </c>
      <c r="C1107" s="11">
        <v>24.3</v>
      </c>
      <c r="D1107">
        <v>3</v>
      </c>
      <c r="E1107" t="s">
        <v>13</v>
      </c>
      <c r="F1107" t="s">
        <v>10</v>
      </c>
      <c r="G1107" s="4">
        <v>4391.652</v>
      </c>
      <c r="H1107" t="str">
        <f t="shared" si="68"/>
        <v>normal</v>
      </c>
      <c r="I1107" t="str">
        <f t="shared" si="71"/>
        <v>no</v>
      </c>
      <c r="J1107" s="11">
        <f t="shared" si="69"/>
        <v>24.3</v>
      </c>
      <c r="K1107" s="11">
        <f t="shared" si="70"/>
        <v>24.3</v>
      </c>
      <c r="L1107" s="11"/>
    </row>
    <row r="1108" spans="1:13" x14ac:dyDescent="0.25">
      <c r="A1108">
        <v>28</v>
      </c>
      <c r="B1108" t="s">
        <v>11</v>
      </c>
      <c r="C1108" s="11">
        <v>24.3</v>
      </c>
      <c r="D1108">
        <v>5</v>
      </c>
      <c r="E1108" t="s">
        <v>13</v>
      </c>
      <c r="F1108" t="s">
        <v>10</v>
      </c>
      <c r="G1108" s="4">
        <v>5615.3689999999997</v>
      </c>
      <c r="H1108" t="str">
        <f t="shared" si="68"/>
        <v>normal</v>
      </c>
      <c r="I1108" t="str">
        <f t="shared" si="71"/>
        <v>no</v>
      </c>
      <c r="J1108" s="11">
        <f t="shared" si="69"/>
        <v>24.3</v>
      </c>
      <c r="K1108" s="11">
        <f t="shared" si="70"/>
        <v>24.3</v>
      </c>
      <c r="L1108" s="11"/>
    </row>
    <row r="1109" spans="1:13" x14ac:dyDescent="0.25">
      <c r="A1109">
        <v>36</v>
      </c>
      <c r="B1109" t="s">
        <v>11</v>
      </c>
      <c r="C1109" s="11">
        <v>24.225000000000001</v>
      </c>
      <c r="D1109">
        <v>0</v>
      </c>
      <c r="E1109" t="s">
        <v>9</v>
      </c>
      <c r="F1109" t="s">
        <v>14</v>
      </c>
      <c r="G1109" s="4">
        <v>37742.575700000001</v>
      </c>
      <c r="H1109" t="str">
        <f t="shared" si="68"/>
        <v>normal</v>
      </c>
      <c r="I1109" t="str">
        <f t="shared" si="71"/>
        <v>smoking</v>
      </c>
      <c r="J1109" s="11">
        <f t="shared" si="69"/>
        <v>24.225000000000001</v>
      </c>
      <c r="K1109" s="11">
        <f t="shared" si="70"/>
        <v>24.225000000000001</v>
      </c>
      <c r="L1109" s="11"/>
    </row>
    <row r="1110" spans="1:13" x14ac:dyDescent="0.25">
      <c r="A1110">
        <v>44</v>
      </c>
      <c r="B1110" t="s">
        <v>11</v>
      </c>
      <c r="C1110" s="11">
        <v>24.225000000000001</v>
      </c>
      <c r="D1110">
        <v>2</v>
      </c>
      <c r="E1110" t="s">
        <v>13</v>
      </c>
      <c r="F1110" t="s">
        <v>10</v>
      </c>
      <c r="G1110" s="4">
        <v>7726.8540000000003</v>
      </c>
      <c r="H1110" t="str">
        <f t="shared" si="68"/>
        <v>normal</v>
      </c>
      <c r="I1110" t="str">
        <f t="shared" si="71"/>
        <v>no</v>
      </c>
      <c r="J1110" s="11">
        <f t="shared" si="69"/>
        <v>24.225000000000001</v>
      </c>
      <c r="K1110" s="11">
        <f t="shared" si="70"/>
        <v>24.225000000000001</v>
      </c>
      <c r="L1110" s="11"/>
    </row>
    <row r="1111" spans="1:13" x14ac:dyDescent="0.25">
      <c r="A1111">
        <v>18</v>
      </c>
      <c r="B1111" t="s">
        <v>7</v>
      </c>
      <c r="C1111" s="11">
        <v>24.225000000000001</v>
      </c>
      <c r="D1111">
        <v>0</v>
      </c>
      <c r="E1111" t="s">
        <v>13</v>
      </c>
      <c r="F1111" t="s">
        <v>14</v>
      </c>
      <c r="G1111" s="4">
        <v>1631.8212000000001</v>
      </c>
      <c r="H1111" t="str">
        <f t="shared" si="68"/>
        <v>normal</v>
      </c>
      <c r="I1111" t="str">
        <f t="shared" si="71"/>
        <v>no</v>
      </c>
      <c r="J1111" s="11">
        <f t="shared" si="69"/>
        <v>24.225000000000001</v>
      </c>
      <c r="K1111" s="11">
        <f t="shared" si="70"/>
        <v>24.225000000000001</v>
      </c>
      <c r="L1111" s="11"/>
    </row>
    <row r="1112" spans="1:13" x14ac:dyDescent="0.25">
      <c r="A1112">
        <v>40</v>
      </c>
      <c r="B1112" t="s">
        <v>11</v>
      </c>
      <c r="C1112" s="11">
        <v>24.225000000000001</v>
      </c>
      <c r="D1112">
        <v>4</v>
      </c>
      <c r="E1112" t="s">
        <v>13</v>
      </c>
      <c r="F1112" t="s">
        <v>15</v>
      </c>
      <c r="G1112" s="4">
        <v>8162.7162500000004</v>
      </c>
      <c r="H1112" t="str">
        <f t="shared" si="68"/>
        <v>normal</v>
      </c>
      <c r="I1112" t="str">
        <f t="shared" si="71"/>
        <v>no</v>
      </c>
      <c r="J1112" s="11">
        <f t="shared" si="69"/>
        <v>24.225000000000001</v>
      </c>
      <c r="K1112" s="11">
        <f t="shared" si="70"/>
        <v>24.225000000000001</v>
      </c>
      <c r="L1112" s="11"/>
      <c r="M1112">
        <f>K1112*1000</f>
        <v>24225</v>
      </c>
    </row>
    <row r="1113" spans="1:13" x14ac:dyDescent="0.25">
      <c r="A1113">
        <v>32</v>
      </c>
      <c r="B1113" t="s">
        <v>11</v>
      </c>
      <c r="C1113" s="11">
        <v>24.225000000000001</v>
      </c>
      <c r="D1113">
        <v>1</v>
      </c>
      <c r="E1113" t="s">
        <v>13</v>
      </c>
      <c r="F1113" t="s">
        <v>21</v>
      </c>
      <c r="G1113" s="4">
        <v>4667.6076499999999</v>
      </c>
      <c r="H1113" t="str">
        <f t="shared" si="68"/>
        <v>normal</v>
      </c>
      <c r="I1113" t="str">
        <f t="shared" si="71"/>
        <v>no</v>
      </c>
      <c r="J1113" s="11">
        <f t="shared" si="69"/>
        <v>24.225000000000001</v>
      </c>
      <c r="K1113" s="11">
        <f t="shared" si="70"/>
        <v>24.225000000000001</v>
      </c>
      <c r="L1113" s="11"/>
      <c r="M1113">
        <f>K1113*1000</f>
        <v>24225</v>
      </c>
    </row>
    <row r="1114" spans="1:13" x14ac:dyDescent="0.25">
      <c r="A1114">
        <v>24</v>
      </c>
      <c r="B1114" t="s">
        <v>7</v>
      </c>
      <c r="C1114" s="11">
        <v>24.225000000000001</v>
      </c>
      <c r="D1114">
        <v>0</v>
      </c>
      <c r="E1114" t="s">
        <v>13</v>
      </c>
      <c r="F1114" t="s">
        <v>15</v>
      </c>
      <c r="G1114" s="4">
        <v>2842.7607499999999</v>
      </c>
      <c r="H1114" t="str">
        <f t="shared" si="68"/>
        <v>normal</v>
      </c>
      <c r="I1114" t="str">
        <f t="shared" si="71"/>
        <v>no</v>
      </c>
      <c r="J1114" s="11">
        <f t="shared" si="69"/>
        <v>24.225000000000001</v>
      </c>
      <c r="K1114" s="11">
        <f t="shared" si="70"/>
        <v>24.225000000000001</v>
      </c>
      <c r="L1114" s="11"/>
    </row>
    <row r="1115" spans="1:13" x14ac:dyDescent="0.25">
      <c r="A1115">
        <v>39</v>
      </c>
      <c r="B1115" t="s">
        <v>7</v>
      </c>
      <c r="C1115" s="11">
        <v>24.225000000000001</v>
      </c>
      <c r="D1115">
        <v>5</v>
      </c>
      <c r="E1115" t="s">
        <v>13</v>
      </c>
      <c r="F1115" t="s">
        <v>15</v>
      </c>
      <c r="G1115" s="4">
        <v>8965.7957499999993</v>
      </c>
      <c r="H1115" t="str">
        <f t="shared" si="68"/>
        <v>normal</v>
      </c>
      <c r="I1115" t="str">
        <f t="shared" si="71"/>
        <v>no</v>
      </c>
      <c r="J1115" s="11">
        <f t="shared" si="69"/>
        <v>24.225000000000001</v>
      </c>
      <c r="K1115" s="11">
        <f t="shared" si="70"/>
        <v>24.225000000000001</v>
      </c>
      <c r="L1115" s="11"/>
    </row>
    <row r="1116" spans="1:13" x14ac:dyDescent="0.25">
      <c r="A1116">
        <v>23</v>
      </c>
      <c r="B1116" t="s">
        <v>7</v>
      </c>
      <c r="C1116" s="11">
        <v>24.225000000000001</v>
      </c>
      <c r="D1116">
        <v>2</v>
      </c>
      <c r="E1116" t="s">
        <v>13</v>
      </c>
      <c r="F1116" t="s">
        <v>21</v>
      </c>
      <c r="G1116" s="4">
        <v>22395.74424</v>
      </c>
      <c r="H1116" t="str">
        <f t="shared" si="68"/>
        <v>normal</v>
      </c>
      <c r="I1116" t="str">
        <f t="shared" si="71"/>
        <v>no</v>
      </c>
      <c r="J1116" s="11">
        <f t="shared" si="69"/>
        <v>24.225000000000001</v>
      </c>
      <c r="K1116" s="11">
        <f t="shared" si="70"/>
        <v>24.225000000000001</v>
      </c>
      <c r="L1116" s="11"/>
    </row>
    <row r="1117" spans="1:13" x14ac:dyDescent="0.25">
      <c r="A1117">
        <v>30</v>
      </c>
      <c r="B1117" t="s">
        <v>11</v>
      </c>
      <c r="C1117" s="11">
        <v>24.13</v>
      </c>
      <c r="D1117">
        <v>1</v>
      </c>
      <c r="E1117" t="s">
        <v>13</v>
      </c>
      <c r="F1117" t="s">
        <v>15</v>
      </c>
      <c r="G1117" s="4">
        <v>4032.2406999999998</v>
      </c>
      <c r="H1117" t="str">
        <f t="shared" si="68"/>
        <v>normal</v>
      </c>
      <c r="I1117" t="str">
        <f t="shared" si="71"/>
        <v>no</v>
      </c>
      <c r="J1117" s="11">
        <f t="shared" si="69"/>
        <v>24.13</v>
      </c>
      <c r="K1117" s="11">
        <f t="shared" si="70"/>
        <v>24.13</v>
      </c>
      <c r="L1117" s="11"/>
    </row>
    <row r="1118" spans="1:13" x14ac:dyDescent="0.25">
      <c r="A1118">
        <v>25</v>
      </c>
      <c r="B1118" t="s">
        <v>11</v>
      </c>
      <c r="C1118" s="11">
        <v>24.13</v>
      </c>
      <c r="D1118">
        <v>0</v>
      </c>
      <c r="E1118" t="s">
        <v>9</v>
      </c>
      <c r="F1118" t="s">
        <v>15</v>
      </c>
      <c r="G1118" s="4">
        <v>15817.985699999999</v>
      </c>
      <c r="H1118" t="str">
        <f t="shared" si="68"/>
        <v>normal</v>
      </c>
      <c r="I1118" t="str">
        <f t="shared" si="71"/>
        <v>smoking</v>
      </c>
      <c r="J1118" s="11">
        <f t="shared" si="69"/>
        <v>24.13</v>
      </c>
      <c r="K1118" s="11">
        <f t="shared" si="70"/>
        <v>24.13</v>
      </c>
      <c r="L1118" s="11"/>
    </row>
    <row r="1119" spans="1:13" x14ac:dyDescent="0.25">
      <c r="A1119">
        <v>52</v>
      </c>
      <c r="B1119" t="s">
        <v>7</v>
      </c>
      <c r="C1119" s="11">
        <v>24.13</v>
      </c>
      <c r="D1119">
        <v>1</v>
      </c>
      <c r="E1119" t="s">
        <v>9</v>
      </c>
      <c r="F1119" t="s">
        <v>15</v>
      </c>
      <c r="G1119" s="4">
        <v>23887.662700000001</v>
      </c>
      <c r="H1119" t="str">
        <f t="shared" si="68"/>
        <v>normal</v>
      </c>
      <c r="I1119" t="str">
        <f t="shared" si="71"/>
        <v>smoking</v>
      </c>
      <c r="J1119" s="11">
        <f t="shared" si="69"/>
        <v>24.13</v>
      </c>
      <c r="K1119" s="11">
        <f t="shared" si="70"/>
        <v>24.13</v>
      </c>
      <c r="L1119" s="11"/>
    </row>
    <row r="1120" spans="1:13" x14ac:dyDescent="0.25">
      <c r="A1120">
        <v>47</v>
      </c>
      <c r="B1120" t="s">
        <v>7</v>
      </c>
      <c r="C1120" s="11">
        <v>24.1</v>
      </c>
      <c r="D1120">
        <v>1</v>
      </c>
      <c r="E1120" t="s">
        <v>13</v>
      </c>
      <c r="F1120" t="s">
        <v>10</v>
      </c>
      <c r="G1120" s="4">
        <v>26236.579969999999</v>
      </c>
      <c r="H1120" t="str">
        <f t="shared" si="68"/>
        <v>normal</v>
      </c>
      <c r="I1120" t="str">
        <f t="shared" si="71"/>
        <v>no</v>
      </c>
      <c r="J1120" s="11">
        <f t="shared" si="69"/>
        <v>24.1</v>
      </c>
      <c r="K1120" s="11">
        <f t="shared" si="70"/>
        <v>24.1</v>
      </c>
      <c r="L1120" s="11"/>
    </row>
    <row r="1121" spans="1:13" x14ac:dyDescent="0.25">
      <c r="A1121">
        <v>27</v>
      </c>
      <c r="B1121" t="s">
        <v>7</v>
      </c>
      <c r="C1121" s="11">
        <v>24.1</v>
      </c>
      <c r="D1121">
        <v>0</v>
      </c>
      <c r="E1121" t="s">
        <v>13</v>
      </c>
      <c r="F1121" t="s">
        <v>10</v>
      </c>
      <c r="G1121" s="4">
        <v>2974.1260000000002</v>
      </c>
      <c r="H1121" t="str">
        <f t="shared" si="68"/>
        <v>normal</v>
      </c>
      <c r="I1121" t="str">
        <f t="shared" si="71"/>
        <v>no</v>
      </c>
      <c r="J1121" s="11">
        <f t="shared" si="69"/>
        <v>24.1</v>
      </c>
      <c r="K1121" s="11">
        <f t="shared" si="70"/>
        <v>24.1</v>
      </c>
      <c r="L1121" s="11"/>
    </row>
    <row r="1122" spans="1:13" x14ac:dyDescent="0.25">
      <c r="A1122">
        <v>18</v>
      </c>
      <c r="B1122" t="s">
        <v>7</v>
      </c>
      <c r="C1122" s="11">
        <v>24.09</v>
      </c>
      <c r="D1122">
        <v>1</v>
      </c>
      <c r="E1122" t="s">
        <v>13</v>
      </c>
      <c r="F1122" t="s">
        <v>14</v>
      </c>
      <c r="G1122" s="4">
        <v>2201.0971</v>
      </c>
      <c r="H1122" t="str">
        <f t="shared" si="68"/>
        <v>normal</v>
      </c>
      <c r="I1122" t="str">
        <f t="shared" si="71"/>
        <v>no</v>
      </c>
      <c r="J1122" s="11">
        <f t="shared" si="69"/>
        <v>24.09</v>
      </c>
      <c r="K1122" s="11">
        <f t="shared" si="70"/>
        <v>24.09</v>
      </c>
      <c r="L1122" s="11"/>
    </row>
    <row r="1123" spans="1:13" x14ac:dyDescent="0.25">
      <c r="A1123">
        <v>54</v>
      </c>
      <c r="B1123" t="s">
        <v>11</v>
      </c>
      <c r="C1123" s="11">
        <v>24.035</v>
      </c>
      <c r="D1123">
        <v>1</v>
      </c>
      <c r="E1123" t="s">
        <v>13</v>
      </c>
      <c r="F1123" t="s">
        <v>10</v>
      </c>
      <c r="G1123" s="4">
        <v>10450.552</v>
      </c>
      <c r="H1123" t="str">
        <f t="shared" si="68"/>
        <v>normal</v>
      </c>
      <c r="I1123" t="str">
        <f t="shared" si="71"/>
        <v>no</v>
      </c>
      <c r="J1123" s="11">
        <f t="shared" si="69"/>
        <v>24.035</v>
      </c>
      <c r="K1123" s="11">
        <f t="shared" si="70"/>
        <v>24.035</v>
      </c>
      <c r="L1123" s="11"/>
    </row>
    <row r="1124" spans="1:13" x14ac:dyDescent="0.25">
      <c r="A1124">
        <v>45</v>
      </c>
      <c r="B1124" t="s">
        <v>7</v>
      </c>
      <c r="C1124" s="11">
        <v>24.035</v>
      </c>
      <c r="D1124">
        <v>2</v>
      </c>
      <c r="E1124" t="s">
        <v>13</v>
      </c>
      <c r="F1124" t="s">
        <v>14</v>
      </c>
      <c r="G1124" s="4">
        <v>8516.8289999999997</v>
      </c>
      <c r="H1124" t="str">
        <f t="shared" si="68"/>
        <v>normal</v>
      </c>
      <c r="I1124" t="str">
        <f t="shared" si="71"/>
        <v>no</v>
      </c>
      <c r="J1124" s="11">
        <f t="shared" si="69"/>
        <v>24.035</v>
      </c>
      <c r="K1124" s="11">
        <f t="shared" si="70"/>
        <v>24.035</v>
      </c>
      <c r="L1124" s="11"/>
    </row>
    <row r="1125" spans="1:13" x14ac:dyDescent="0.25">
      <c r="A1125">
        <v>45</v>
      </c>
      <c r="B1125" t="s">
        <v>11</v>
      </c>
      <c r="C1125" s="11">
        <v>24.035</v>
      </c>
      <c r="D1125">
        <v>2</v>
      </c>
      <c r="E1125" t="s">
        <v>13</v>
      </c>
      <c r="F1125" t="s">
        <v>21</v>
      </c>
      <c r="G1125" s="4">
        <v>8604.4836500000001</v>
      </c>
      <c r="H1125" t="str">
        <f t="shared" si="68"/>
        <v>normal</v>
      </c>
      <c r="I1125" t="str">
        <f t="shared" si="71"/>
        <v>no</v>
      </c>
      <c r="J1125" s="11">
        <f t="shared" si="69"/>
        <v>24.035</v>
      </c>
      <c r="K1125" s="11">
        <f t="shared" si="70"/>
        <v>24.035</v>
      </c>
      <c r="L1125" s="11"/>
    </row>
    <row r="1126" spans="1:13" x14ac:dyDescent="0.25">
      <c r="A1126">
        <v>54</v>
      </c>
      <c r="B1126" t="s">
        <v>11</v>
      </c>
      <c r="C1126" s="11">
        <v>24.035</v>
      </c>
      <c r="D1126">
        <v>0</v>
      </c>
      <c r="E1126" t="s">
        <v>13</v>
      </c>
      <c r="F1126" t="s">
        <v>21</v>
      </c>
      <c r="G1126" s="4">
        <v>10422.916649999999</v>
      </c>
      <c r="H1126" t="str">
        <f t="shared" si="68"/>
        <v>normal</v>
      </c>
      <c r="I1126" t="str">
        <f t="shared" si="71"/>
        <v>no</v>
      </c>
      <c r="J1126" s="11">
        <f t="shared" si="69"/>
        <v>24.035</v>
      </c>
      <c r="K1126" s="11">
        <f t="shared" si="70"/>
        <v>24.035</v>
      </c>
      <c r="L1126" s="11"/>
    </row>
    <row r="1127" spans="1:13" x14ac:dyDescent="0.25">
      <c r="A1127">
        <v>44</v>
      </c>
      <c r="B1127" t="s">
        <v>7</v>
      </c>
      <c r="C1127" s="11">
        <v>23.98</v>
      </c>
      <c r="D1127">
        <v>2</v>
      </c>
      <c r="E1127" t="s">
        <v>13</v>
      </c>
      <c r="F1127" t="s">
        <v>14</v>
      </c>
      <c r="G1127" s="4">
        <v>8211.1002000000008</v>
      </c>
      <c r="H1127" t="str">
        <f t="shared" si="68"/>
        <v>normal</v>
      </c>
      <c r="I1127" t="str">
        <f t="shared" si="71"/>
        <v>no</v>
      </c>
      <c r="J1127" s="11">
        <f t="shared" si="69"/>
        <v>23.98</v>
      </c>
      <c r="K1127" s="11">
        <f t="shared" si="70"/>
        <v>23.98</v>
      </c>
      <c r="L1127" s="11"/>
    </row>
    <row r="1128" spans="1:13" x14ac:dyDescent="0.25">
      <c r="A1128">
        <v>57</v>
      </c>
      <c r="B1128" t="s">
        <v>7</v>
      </c>
      <c r="C1128" s="11">
        <v>23.98</v>
      </c>
      <c r="D1128">
        <v>1</v>
      </c>
      <c r="E1128" t="s">
        <v>13</v>
      </c>
      <c r="F1128" t="s">
        <v>14</v>
      </c>
      <c r="G1128" s="4">
        <v>22192.437109999999</v>
      </c>
      <c r="H1128" t="str">
        <f t="shared" si="68"/>
        <v>normal</v>
      </c>
      <c r="I1128" t="str">
        <f t="shared" si="71"/>
        <v>no</v>
      </c>
      <c r="J1128" s="11">
        <f t="shared" si="69"/>
        <v>23.98</v>
      </c>
      <c r="K1128" s="11">
        <f t="shared" si="70"/>
        <v>23.98</v>
      </c>
      <c r="L1128" s="11"/>
    </row>
    <row r="1129" spans="1:13" x14ac:dyDescent="0.25">
      <c r="A1129">
        <v>41</v>
      </c>
      <c r="B1129" t="s">
        <v>11</v>
      </c>
      <c r="C1129" s="11">
        <v>23.94</v>
      </c>
      <c r="D1129">
        <v>1</v>
      </c>
      <c r="E1129" t="s">
        <v>13</v>
      </c>
      <c r="F1129" t="s">
        <v>21</v>
      </c>
      <c r="G1129" s="4">
        <v>6858.4795999999997</v>
      </c>
      <c r="H1129" t="str">
        <f t="shared" si="68"/>
        <v>normal</v>
      </c>
      <c r="I1129" t="str">
        <f t="shared" si="71"/>
        <v>no</v>
      </c>
      <c r="J1129" s="11">
        <f t="shared" si="69"/>
        <v>23.94</v>
      </c>
      <c r="K1129" s="11">
        <f t="shared" si="70"/>
        <v>23.94</v>
      </c>
      <c r="L1129" s="11"/>
    </row>
    <row r="1130" spans="1:13" x14ac:dyDescent="0.25">
      <c r="A1130">
        <v>25</v>
      </c>
      <c r="B1130" t="s">
        <v>11</v>
      </c>
      <c r="C1130" s="11">
        <v>23.9</v>
      </c>
      <c r="D1130">
        <v>5</v>
      </c>
      <c r="E1130" t="s">
        <v>13</v>
      </c>
      <c r="F1130" t="s">
        <v>10</v>
      </c>
      <c r="G1130" s="4">
        <v>5080.0959999999995</v>
      </c>
      <c r="H1130" t="str">
        <f t="shared" si="68"/>
        <v>normal</v>
      </c>
      <c r="I1130" t="str">
        <f t="shared" si="71"/>
        <v>no</v>
      </c>
      <c r="J1130" s="11">
        <f t="shared" si="69"/>
        <v>23.9</v>
      </c>
      <c r="K1130" s="11">
        <f t="shared" si="70"/>
        <v>23.9</v>
      </c>
      <c r="L1130" s="11"/>
    </row>
    <row r="1131" spans="1:13" x14ac:dyDescent="0.25">
      <c r="A1131">
        <v>39</v>
      </c>
      <c r="B1131" t="s">
        <v>7</v>
      </c>
      <c r="C1131" s="11">
        <v>23.87</v>
      </c>
      <c r="D1131">
        <v>5</v>
      </c>
      <c r="E1131" t="s">
        <v>13</v>
      </c>
      <c r="F1131" t="s">
        <v>14</v>
      </c>
      <c r="G1131" s="4">
        <v>8582.3022999999994</v>
      </c>
      <c r="H1131" t="str">
        <f t="shared" si="68"/>
        <v>normal</v>
      </c>
      <c r="I1131" t="str">
        <f t="shared" si="71"/>
        <v>no</v>
      </c>
      <c r="J1131" s="11">
        <f t="shared" si="69"/>
        <v>23.87</v>
      </c>
      <c r="K1131" s="11">
        <f t="shared" si="70"/>
        <v>23.87</v>
      </c>
      <c r="L1131" s="11"/>
    </row>
    <row r="1132" spans="1:13" x14ac:dyDescent="0.25">
      <c r="A1132">
        <v>21</v>
      </c>
      <c r="B1132" t="s">
        <v>7</v>
      </c>
      <c r="C1132" s="11">
        <v>23.844999999999999</v>
      </c>
      <c r="D1132">
        <v>2</v>
      </c>
      <c r="E1132" t="s">
        <v>13</v>
      </c>
      <c r="F1132" t="s">
        <v>15</v>
      </c>
      <c r="G1132" s="4">
        <v>3579.8287</v>
      </c>
      <c r="H1132" t="str">
        <f t="shared" si="68"/>
        <v>normal</v>
      </c>
      <c r="I1132" t="str">
        <f t="shared" si="71"/>
        <v>no</v>
      </c>
      <c r="J1132" s="11">
        <f t="shared" si="69"/>
        <v>23.844999999999999</v>
      </c>
      <c r="K1132" s="11">
        <f t="shared" si="70"/>
        <v>23.844999999999999</v>
      </c>
      <c r="L1132" s="11"/>
    </row>
    <row r="1133" spans="1:13" x14ac:dyDescent="0.25">
      <c r="A1133">
        <v>36</v>
      </c>
      <c r="B1133" t="s">
        <v>11</v>
      </c>
      <c r="C1133" s="11">
        <v>23.844999999999999</v>
      </c>
      <c r="D1133">
        <v>3</v>
      </c>
      <c r="E1133" t="s">
        <v>9</v>
      </c>
      <c r="F1133" t="s">
        <v>21</v>
      </c>
      <c r="G1133" s="4">
        <v>43753.337050000002</v>
      </c>
      <c r="H1133" t="str">
        <f t="shared" si="68"/>
        <v>normal</v>
      </c>
      <c r="I1133" t="str">
        <f t="shared" si="71"/>
        <v>smoking</v>
      </c>
      <c r="J1133" s="11">
        <f t="shared" si="69"/>
        <v>23.844999999999999</v>
      </c>
      <c r="K1133" s="11">
        <f t="shared" si="70"/>
        <v>23.844999999999999</v>
      </c>
      <c r="L1133" s="11"/>
      <c r="M1133">
        <f>K1133*1000</f>
        <v>23845</v>
      </c>
    </row>
    <row r="1134" spans="1:13" x14ac:dyDescent="0.25">
      <c r="A1134">
        <v>29</v>
      </c>
      <c r="B1134" t="s">
        <v>7</v>
      </c>
      <c r="C1134" s="11">
        <v>23.844999999999999</v>
      </c>
      <c r="D1134">
        <v>2</v>
      </c>
      <c r="E1134" t="s">
        <v>13</v>
      </c>
      <c r="F1134" t="s">
        <v>15</v>
      </c>
      <c r="G1134" s="4">
        <v>4922.9159</v>
      </c>
      <c r="H1134" t="str">
        <f t="shared" si="68"/>
        <v>normal</v>
      </c>
      <c r="I1134" t="str">
        <f t="shared" si="71"/>
        <v>no</v>
      </c>
      <c r="J1134" s="11">
        <f t="shared" si="69"/>
        <v>23.844999999999999</v>
      </c>
      <c r="K1134" s="11">
        <f t="shared" si="70"/>
        <v>23.844999999999999</v>
      </c>
      <c r="L1134" s="11"/>
    </row>
    <row r="1135" spans="1:13" x14ac:dyDescent="0.25">
      <c r="A1135">
        <v>28</v>
      </c>
      <c r="B1135" t="s">
        <v>7</v>
      </c>
      <c r="C1135" s="11">
        <v>23.844999999999999</v>
      </c>
      <c r="D1135">
        <v>2</v>
      </c>
      <c r="E1135" t="s">
        <v>13</v>
      </c>
      <c r="F1135" t="s">
        <v>15</v>
      </c>
      <c r="G1135" s="4">
        <v>4719.7365499999996</v>
      </c>
      <c r="H1135" t="str">
        <f t="shared" si="68"/>
        <v>normal</v>
      </c>
      <c r="I1135" t="str">
        <f t="shared" si="71"/>
        <v>no</v>
      </c>
      <c r="J1135" s="11">
        <f t="shared" si="69"/>
        <v>23.844999999999999</v>
      </c>
      <c r="K1135" s="11">
        <f t="shared" si="70"/>
        <v>23.844999999999999</v>
      </c>
      <c r="L1135" s="11"/>
    </row>
    <row r="1136" spans="1:13" x14ac:dyDescent="0.25">
      <c r="A1136">
        <v>49</v>
      </c>
      <c r="B1136" t="s">
        <v>7</v>
      </c>
      <c r="C1136" s="11">
        <v>23.844999999999999</v>
      </c>
      <c r="D1136">
        <v>3</v>
      </c>
      <c r="E1136" t="s">
        <v>9</v>
      </c>
      <c r="F1136" t="s">
        <v>21</v>
      </c>
      <c r="G1136" s="4">
        <v>24106.912550000001</v>
      </c>
      <c r="H1136" t="str">
        <f t="shared" si="68"/>
        <v>normal</v>
      </c>
      <c r="I1136" t="str">
        <f t="shared" si="71"/>
        <v>smoking</v>
      </c>
      <c r="J1136" s="11">
        <f t="shared" si="69"/>
        <v>23.844999999999999</v>
      </c>
      <c r="K1136" s="11">
        <f t="shared" si="70"/>
        <v>23.844999999999999</v>
      </c>
      <c r="L1136" s="11"/>
    </row>
    <row r="1137" spans="1:12" x14ac:dyDescent="0.25">
      <c r="A1137">
        <v>28</v>
      </c>
      <c r="B1137" t="s">
        <v>11</v>
      </c>
      <c r="C1137" s="11">
        <v>23.8</v>
      </c>
      <c r="D1137">
        <v>2</v>
      </c>
      <c r="E1137" t="s">
        <v>13</v>
      </c>
      <c r="F1137" t="s">
        <v>10</v>
      </c>
      <c r="G1137" s="4">
        <v>3847.674</v>
      </c>
      <c r="H1137" t="str">
        <f t="shared" si="68"/>
        <v>normal</v>
      </c>
      <c r="I1137" t="str">
        <f t="shared" si="71"/>
        <v>no</v>
      </c>
      <c r="J1137" s="11">
        <f t="shared" si="69"/>
        <v>23.8</v>
      </c>
      <c r="K1137" s="11">
        <f t="shared" si="70"/>
        <v>23.8</v>
      </c>
      <c r="L1137" s="11"/>
    </row>
    <row r="1138" spans="1:12" x14ac:dyDescent="0.25">
      <c r="A1138">
        <v>64</v>
      </c>
      <c r="B1138" t="s">
        <v>11</v>
      </c>
      <c r="C1138" s="11">
        <v>23.76</v>
      </c>
      <c r="D1138">
        <v>0</v>
      </c>
      <c r="E1138" t="s">
        <v>9</v>
      </c>
      <c r="F1138" t="s">
        <v>14</v>
      </c>
      <c r="G1138" s="4">
        <v>26926.5144</v>
      </c>
      <c r="H1138" t="str">
        <f t="shared" si="68"/>
        <v>normal</v>
      </c>
      <c r="I1138" t="str">
        <f t="shared" si="71"/>
        <v>smoking</v>
      </c>
      <c r="J1138" s="11">
        <f t="shared" si="69"/>
        <v>23.76</v>
      </c>
      <c r="K1138" s="11">
        <f t="shared" si="70"/>
        <v>23.76</v>
      </c>
      <c r="L1138" s="11"/>
    </row>
    <row r="1139" spans="1:12" x14ac:dyDescent="0.25">
      <c r="A1139">
        <v>21</v>
      </c>
      <c r="B1139" t="s">
        <v>11</v>
      </c>
      <c r="C1139" s="11">
        <v>23.75</v>
      </c>
      <c r="D1139">
        <v>2</v>
      </c>
      <c r="E1139" t="s">
        <v>13</v>
      </c>
      <c r="F1139" t="s">
        <v>15</v>
      </c>
      <c r="G1139" s="4">
        <v>3077.0954999999999</v>
      </c>
      <c r="H1139" t="str">
        <f t="shared" si="68"/>
        <v>normal</v>
      </c>
      <c r="I1139" t="str">
        <f t="shared" si="71"/>
        <v>no</v>
      </c>
      <c r="J1139" s="11">
        <f t="shared" si="69"/>
        <v>23.75</v>
      </c>
      <c r="K1139" s="11">
        <f t="shared" si="70"/>
        <v>23.75</v>
      </c>
      <c r="L1139" s="11"/>
    </row>
    <row r="1140" spans="1:12" x14ac:dyDescent="0.25">
      <c r="A1140">
        <v>53</v>
      </c>
      <c r="B1140" t="s">
        <v>7</v>
      </c>
      <c r="C1140" s="11">
        <v>23.75</v>
      </c>
      <c r="D1140">
        <v>2</v>
      </c>
      <c r="E1140" t="s">
        <v>13</v>
      </c>
      <c r="F1140" t="s">
        <v>21</v>
      </c>
      <c r="G1140" s="4">
        <v>11729.6795</v>
      </c>
      <c r="H1140" t="str">
        <f t="shared" si="68"/>
        <v>normal</v>
      </c>
      <c r="I1140" t="str">
        <f t="shared" si="71"/>
        <v>no</v>
      </c>
      <c r="J1140" s="11">
        <f t="shared" si="69"/>
        <v>23.75</v>
      </c>
      <c r="K1140" s="11">
        <f t="shared" si="70"/>
        <v>23.75</v>
      </c>
      <c r="L1140" s="11"/>
    </row>
    <row r="1141" spans="1:12" x14ac:dyDescent="0.25">
      <c r="A1141">
        <v>26</v>
      </c>
      <c r="B1141" t="s">
        <v>11</v>
      </c>
      <c r="C1141" s="11">
        <v>23.7</v>
      </c>
      <c r="D1141">
        <v>2</v>
      </c>
      <c r="E1141" t="s">
        <v>13</v>
      </c>
      <c r="F1141" t="s">
        <v>10</v>
      </c>
      <c r="G1141" s="4">
        <v>3484.3310000000001</v>
      </c>
      <c r="H1141" t="str">
        <f t="shared" si="68"/>
        <v>normal</v>
      </c>
      <c r="I1141" t="str">
        <f t="shared" si="71"/>
        <v>no</v>
      </c>
      <c r="J1141" s="11">
        <f t="shared" si="69"/>
        <v>23.7</v>
      </c>
      <c r="K1141" s="11">
        <f t="shared" si="70"/>
        <v>23.7</v>
      </c>
      <c r="L1141" s="11"/>
    </row>
    <row r="1142" spans="1:12" x14ac:dyDescent="0.25">
      <c r="A1142">
        <v>57</v>
      </c>
      <c r="B1142" t="s">
        <v>11</v>
      </c>
      <c r="C1142" s="11">
        <v>23.7</v>
      </c>
      <c r="D1142">
        <v>0</v>
      </c>
      <c r="E1142" t="s">
        <v>13</v>
      </c>
      <c r="F1142" t="s">
        <v>10</v>
      </c>
      <c r="G1142" s="4">
        <v>10959.33</v>
      </c>
      <c r="H1142" t="str">
        <f t="shared" si="68"/>
        <v>normal</v>
      </c>
      <c r="I1142" t="str">
        <f t="shared" si="71"/>
        <v>no</v>
      </c>
      <c r="J1142" s="11">
        <f t="shared" si="69"/>
        <v>23.7</v>
      </c>
      <c r="K1142" s="11">
        <f t="shared" si="70"/>
        <v>23.7</v>
      </c>
      <c r="L1142" s="11"/>
    </row>
    <row r="1143" spans="1:12" x14ac:dyDescent="0.25">
      <c r="A1143">
        <v>22</v>
      </c>
      <c r="B1143" t="s">
        <v>7</v>
      </c>
      <c r="C1143" s="11">
        <v>23.655000000000001</v>
      </c>
      <c r="D1143">
        <v>0</v>
      </c>
      <c r="E1143" t="s">
        <v>13</v>
      </c>
      <c r="F1143" t="s">
        <v>14</v>
      </c>
      <c r="G1143" s="4">
        <v>2155.6815000000001</v>
      </c>
      <c r="H1143" t="str">
        <f t="shared" si="68"/>
        <v>normal</v>
      </c>
      <c r="I1143" t="str">
        <f t="shared" si="71"/>
        <v>no</v>
      </c>
      <c r="J1143" s="11">
        <f t="shared" si="69"/>
        <v>23.655000000000001</v>
      </c>
      <c r="K1143" s="11">
        <f t="shared" si="70"/>
        <v>23.655000000000001</v>
      </c>
      <c r="L1143" s="11"/>
    </row>
    <row r="1144" spans="1:12" x14ac:dyDescent="0.25">
      <c r="A1144">
        <v>48</v>
      </c>
      <c r="B1144" t="s">
        <v>11</v>
      </c>
      <c r="C1144" s="11">
        <v>23.655000000000001</v>
      </c>
      <c r="D1144">
        <v>0</v>
      </c>
      <c r="E1144" t="s">
        <v>13</v>
      </c>
      <c r="F1144" t="s">
        <v>14</v>
      </c>
      <c r="G1144" s="4">
        <v>7789.6350000000002</v>
      </c>
      <c r="H1144" t="str">
        <f t="shared" si="68"/>
        <v>normal</v>
      </c>
      <c r="I1144" t="str">
        <f t="shared" si="71"/>
        <v>no</v>
      </c>
      <c r="J1144" s="11">
        <f t="shared" si="69"/>
        <v>23.655000000000001</v>
      </c>
      <c r="K1144" s="11">
        <f t="shared" si="70"/>
        <v>23.655000000000001</v>
      </c>
      <c r="L1144" s="11"/>
    </row>
    <row r="1145" spans="1:12" x14ac:dyDescent="0.25">
      <c r="A1145">
        <v>25</v>
      </c>
      <c r="B1145" t="s">
        <v>11</v>
      </c>
      <c r="C1145" s="11">
        <v>23.655000000000001</v>
      </c>
      <c r="D1145">
        <v>0</v>
      </c>
      <c r="E1145" t="s">
        <v>13</v>
      </c>
      <c r="F1145" t="s">
        <v>14</v>
      </c>
      <c r="G1145" s="4">
        <v>2137.6536000000001</v>
      </c>
      <c r="H1145" t="str">
        <f t="shared" si="68"/>
        <v>normal</v>
      </c>
      <c r="I1145" t="str">
        <f t="shared" si="71"/>
        <v>no</v>
      </c>
      <c r="J1145" s="11">
        <f t="shared" si="69"/>
        <v>23.655000000000001</v>
      </c>
      <c r="K1145" s="11">
        <f t="shared" si="70"/>
        <v>23.655000000000001</v>
      </c>
      <c r="L1145" s="11"/>
    </row>
    <row r="1146" spans="1:12" x14ac:dyDescent="0.25">
      <c r="A1146">
        <v>23</v>
      </c>
      <c r="B1146" t="s">
        <v>7</v>
      </c>
      <c r="C1146" s="11">
        <v>23.655000000000001</v>
      </c>
      <c r="D1146">
        <v>2</v>
      </c>
      <c r="E1146" t="s">
        <v>9</v>
      </c>
      <c r="F1146" t="s">
        <v>21</v>
      </c>
      <c r="G1146" s="4">
        <v>38511.628299999997</v>
      </c>
      <c r="H1146" t="str">
        <f t="shared" si="68"/>
        <v>normal</v>
      </c>
      <c r="I1146" t="str">
        <f t="shared" si="71"/>
        <v>smoking</v>
      </c>
      <c r="J1146" s="11">
        <f t="shared" si="69"/>
        <v>23.655000000000001</v>
      </c>
      <c r="K1146" s="11">
        <f t="shared" si="70"/>
        <v>23.655000000000001</v>
      </c>
      <c r="L1146" s="11"/>
    </row>
    <row r="1147" spans="1:12" x14ac:dyDescent="0.25">
      <c r="A1147">
        <v>49</v>
      </c>
      <c r="B1147" t="s">
        <v>11</v>
      </c>
      <c r="C1147" s="11">
        <v>23.655000000000001</v>
      </c>
      <c r="D1147">
        <v>0</v>
      </c>
      <c r="E1147" t="s">
        <v>13</v>
      </c>
      <c r="F1147" t="s">
        <v>14</v>
      </c>
      <c r="G1147" s="4">
        <v>8124.4084000000003</v>
      </c>
      <c r="H1147" t="str">
        <f t="shared" si="68"/>
        <v>normal</v>
      </c>
      <c r="I1147" t="str">
        <f t="shared" si="71"/>
        <v>no</v>
      </c>
      <c r="J1147" s="11">
        <f t="shared" si="69"/>
        <v>23.655000000000001</v>
      </c>
      <c r="K1147" s="11">
        <f t="shared" si="70"/>
        <v>23.655000000000001</v>
      </c>
      <c r="L1147" s="11"/>
    </row>
    <row r="1148" spans="1:12" x14ac:dyDescent="0.25">
      <c r="A1148">
        <v>59</v>
      </c>
      <c r="B1148" t="s">
        <v>7</v>
      </c>
      <c r="C1148" s="11">
        <v>23.655000000000001</v>
      </c>
      <c r="D1148">
        <v>0</v>
      </c>
      <c r="E1148" t="s">
        <v>9</v>
      </c>
      <c r="F1148" t="s">
        <v>15</v>
      </c>
      <c r="G1148" s="4">
        <v>25678.778450000002</v>
      </c>
      <c r="H1148" t="str">
        <f t="shared" si="68"/>
        <v>normal</v>
      </c>
      <c r="I1148" t="str">
        <f t="shared" si="71"/>
        <v>smoking</v>
      </c>
      <c r="J1148" s="11">
        <f t="shared" si="69"/>
        <v>23.655000000000001</v>
      </c>
      <c r="K1148" s="11">
        <f t="shared" si="70"/>
        <v>23.655000000000001</v>
      </c>
      <c r="L1148" s="11"/>
    </row>
    <row r="1149" spans="1:12" x14ac:dyDescent="0.25">
      <c r="A1149">
        <v>24</v>
      </c>
      <c r="B1149" t="s">
        <v>11</v>
      </c>
      <c r="C1149" s="11">
        <v>23.655000000000001</v>
      </c>
      <c r="D1149">
        <v>0</v>
      </c>
      <c r="E1149" t="s">
        <v>13</v>
      </c>
      <c r="F1149" t="s">
        <v>15</v>
      </c>
      <c r="G1149" s="4">
        <v>2352.9684499999998</v>
      </c>
      <c r="H1149" t="str">
        <f t="shared" si="68"/>
        <v>normal</v>
      </c>
      <c r="I1149" t="str">
        <f t="shared" si="71"/>
        <v>no</v>
      </c>
      <c r="J1149" s="11">
        <f t="shared" si="69"/>
        <v>23.655000000000001</v>
      </c>
      <c r="K1149" s="11">
        <f t="shared" si="70"/>
        <v>23.655000000000001</v>
      </c>
      <c r="L1149" s="11"/>
    </row>
    <row r="1150" spans="1:12" x14ac:dyDescent="0.25">
      <c r="A1150">
        <v>61</v>
      </c>
      <c r="B1150" t="s">
        <v>11</v>
      </c>
      <c r="C1150" s="11">
        <v>23.655000000000001</v>
      </c>
      <c r="D1150">
        <v>0</v>
      </c>
      <c r="E1150" t="s">
        <v>13</v>
      </c>
      <c r="F1150" t="s">
        <v>21</v>
      </c>
      <c r="G1150" s="4">
        <v>13129.603450000001</v>
      </c>
      <c r="H1150" t="str">
        <f t="shared" si="68"/>
        <v>normal</v>
      </c>
      <c r="I1150" t="str">
        <f t="shared" si="71"/>
        <v>no</v>
      </c>
      <c r="J1150" s="11">
        <f t="shared" si="69"/>
        <v>23.655000000000001</v>
      </c>
      <c r="K1150" s="11">
        <f t="shared" si="70"/>
        <v>23.655000000000001</v>
      </c>
      <c r="L1150" s="11"/>
    </row>
    <row r="1151" spans="1:12" x14ac:dyDescent="0.25">
      <c r="A1151">
        <v>46</v>
      </c>
      <c r="B1151" t="s">
        <v>7</v>
      </c>
      <c r="C1151" s="11">
        <v>23.655000000000001</v>
      </c>
      <c r="D1151">
        <v>1</v>
      </c>
      <c r="E1151" t="s">
        <v>9</v>
      </c>
      <c r="F1151" t="s">
        <v>15</v>
      </c>
      <c r="G1151" s="4">
        <v>21677.283449999999</v>
      </c>
      <c r="H1151" t="str">
        <f t="shared" si="68"/>
        <v>normal</v>
      </c>
      <c r="I1151" t="str">
        <f t="shared" si="71"/>
        <v>smoking</v>
      </c>
      <c r="J1151" s="11">
        <f t="shared" si="69"/>
        <v>23.655000000000001</v>
      </c>
      <c r="K1151" s="11">
        <f t="shared" si="70"/>
        <v>23.655000000000001</v>
      </c>
      <c r="L1151" s="11"/>
    </row>
    <row r="1152" spans="1:12" x14ac:dyDescent="0.25">
      <c r="A1152">
        <v>30</v>
      </c>
      <c r="B1152" t="s">
        <v>7</v>
      </c>
      <c r="C1152" s="11">
        <v>23.655000000000001</v>
      </c>
      <c r="D1152">
        <v>3</v>
      </c>
      <c r="E1152" t="s">
        <v>9</v>
      </c>
      <c r="F1152" t="s">
        <v>15</v>
      </c>
      <c r="G1152" s="4">
        <v>18765.87545</v>
      </c>
      <c r="H1152" t="str">
        <f t="shared" si="68"/>
        <v>normal</v>
      </c>
      <c r="I1152" t="str">
        <f t="shared" si="71"/>
        <v>smoking</v>
      </c>
      <c r="J1152" s="11">
        <f t="shared" si="69"/>
        <v>23.655000000000001</v>
      </c>
      <c r="K1152" s="11">
        <f t="shared" si="70"/>
        <v>23.655000000000001</v>
      </c>
      <c r="L1152" s="11"/>
    </row>
    <row r="1153" spans="1:12" x14ac:dyDescent="0.25">
      <c r="A1153">
        <v>32</v>
      </c>
      <c r="B1153" t="s">
        <v>7</v>
      </c>
      <c r="C1153" s="11">
        <v>23.65</v>
      </c>
      <c r="D1153">
        <v>1</v>
      </c>
      <c r="E1153" t="s">
        <v>13</v>
      </c>
      <c r="F1153" t="s">
        <v>14</v>
      </c>
      <c r="G1153" s="4">
        <v>17626.239509999999</v>
      </c>
      <c r="H1153" t="str">
        <f t="shared" si="68"/>
        <v>normal</v>
      </c>
      <c r="I1153" t="str">
        <f t="shared" si="71"/>
        <v>no</v>
      </c>
      <c r="J1153" s="11">
        <f t="shared" si="69"/>
        <v>23.65</v>
      </c>
      <c r="K1153" s="11">
        <f t="shared" si="70"/>
        <v>23.65</v>
      </c>
      <c r="L1153" s="11"/>
    </row>
    <row r="1154" spans="1:12" x14ac:dyDescent="0.25">
      <c r="A1154">
        <v>47</v>
      </c>
      <c r="B1154" t="s">
        <v>7</v>
      </c>
      <c r="C1154" s="11">
        <v>23.6</v>
      </c>
      <c r="D1154">
        <v>1</v>
      </c>
      <c r="E1154" t="s">
        <v>13</v>
      </c>
      <c r="F1154" t="s">
        <v>10</v>
      </c>
      <c r="G1154" s="4">
        <v>8539.6710000000003</v>
      </c>
      <c r="H1154" t="str">
        <f t="shared" ref="H1154:H1217" si="72">IF(C1154&lt;18.5,"below",IF(AND(C1154&gt;=18.5,C1154&lt;25),"normal",IF(C1154&gt;=25,"over")))</f>
        <v>normal</v>
      </c>
      <c r="I1154" t="str">
        <f t="shared" si="71"/>
        <v>no</v>
      </c>
      <c r="J1154" s="11">
        <f t="shared" ref="J1154:J1217" si="73">VALUE(C1154)</f>
        <v>23.6</v>
      </c>
      <c r="K1154" s="11">
        <f t="shared" ref="K1154:K1217" si="74">IF(J1154&gt;=100,J1154/1000,J1154)</f>
        <v>23.6</v>
      </c>
      <c r="L1154" s="11"/>
    </row>
    <row r="1155" spans="1:12" x14ac:dyDescent="0.25">
      <c r="A1155">
        <v>31</v>
      </c>
      <c r="B1155" t="s">
        <v>7</v>
      </c>
      <c r="C1155" s="11">
        <v>23.6</v>
      </c>
      <c r="D1155">
        <v>2</v>
      </c>
      <c r="E1155" t="s">
        <v>13</v>
      </c>
      <c r="F1155" t="s">
        <v>10</v>
      </c>
      <c r="G1155" s="4">
        <v>4931.6469999999999</v>
      </c>
      <c r="H1155" t="str">
        <f t="shared" si="72"/>
        <v>normal</v>
      </c>
      <c r="I1155" t="str">
        <f t="shared" ref="I1155:I1218" si="75">IF(E1155="no","no","smoking")</f>
        <v>no</v>
      </c>
      <c r="J1155" s="11">
        <f t="shared" si="73"/>
        <v>23.6</v>
      </c>
      <c r="K1155" s="11">
        <f t="shared" si="74"/>
        <v>23.6</v>
      </c>
      <c r="L1155" s="11"/>
    </row>
    <row r="1156" spans="1:12" x14ac:dyDescent="0.25">
      <c r="A1156">
        <v>34</v>
      </c>
      <c r="B1156" t="s">
        <v>7</v>
      </c>
      <c r="C1156" s="11">
        <v>23.56</v>
      </c>
      <c r="D1156">
        <v>0</v>
      </c>
      <c r="E1156" t="s">
        <v>13</v>
      </c>
      <c r="F1156" t="s">
        <v>21</v>
      </c>
      <c r="G1156" s="4">
        <v>4992.3764000000001</v>
      </c>
      <c r="H1156" t="str">
        <f t="shared" si="72"/>
        <v>normal</v>
      </c>
      <c r="I1156" t="str">
        <f t="shared" si="75"/>
        <v>no</v>
      </c>
      <c r="J1156" s="11">
        <f t="shared" si="73"/>
        <v>23.56</v>
      </c>
      <c r="K1156" s="11">
        <f t="shared" si="74"/>
        <v>23.56</v>
      </c>
      <c r="L1156" s="11"/>
    </row>
    <row r="1157" spans="1:12" x14ac:dyDescent="0.25">
      <c r="A1157">
        <v>45</v>
      </c>
      <c r="B1157" t="s">
        <v>11</v>
      </c>
      <c r="C1157" s="11">
        <v>23.56</v>
      </c>
      <c r="D1157">
        <v>2</v>
      </c>
      <c r="E1157" t="s">
        <v>13</v>
      </c>
      <c r="F1157" t="s">
        <v>21</v>
      </c>
      <c r="G1157" s="4">
        <v>8603.8233999999993</v>
      </c>
      <c r="H1157" t="str">
        <f t="shared" si="72"/>
        <v>normal</v>
      </c>
      <c r="I1157" t="str">
        <f t="shared" si="75"/>
        <v>no</v>
      </c>
      <c r="J1157" s="11">
        <f t="shared" si="73"/>
        <v>23.56</v>
      </c>
      <c r="K1157" s="11">
        <f t="shared" si="74"/>
        <v>23.56</v>
      </c>
      <c r="L1157" s="11"/>
    </row>
    <row r="1158" spans="1:12" x14ac:dyDescent="0.25">
      <c r="A1158">
        <v>50</v>
      </c>
      <c r="B1158" t="s">
        <v>7</v>
      </c>
      <c r="C1158" s="11">
        <v>23.54</v>
      </c>
      <c r="D1158">
        <v>2</v>
      </c>
      <c r="E1158" t="s">
        <v>13</v>
      </c>
      <c r="F1158" t="s">
        <v>14</v>
      </c>
      <c r="G1158" s="4">
        <v>10107.220600000001</v>
      </c>
      <c r="H1158" t="str">
        <f t="shared" si="72"/>
        <v>normal</v>
      </c>
      <c r="I1158" t="str">
        <f t="shared" si="75"/>
        <v>no</v>
      </c>
      <c r="J1158" s="11">
        <f t="shared" si="73"/>
        <v>23.54</v>
      </c>
      <c r="K1158" s="11">
        <f t="shared" si="74"/>
        <v>23.54</v>
      </c>
      <c r="L1158" s="11"/>
    </row>
    <row r="1159" spans="1:12" x14ac:dyDescent="0.25">
      <c r="A1159">
        <v>38</v>
      </c>
      <c r="B1159" t="s">
        <v>11</v>
      </c>
      <c r="C1159" s="11">
        <v>23.465</v>
      </c>
      <c r="D1159">
        <v>2</v>
      </c>
      <c r="E1159" t="s">
        <v>13</v>
      </c>
      <c r="F1159" t="s">
        <v>10</v>
      </c>
      <c r="G1159" s="4">
        <v>6082.4049999999997</v>
      </c>
      <c r="H1159" t="str">
        <f t="shared" si="72"/>
        <v>normal</v>
      </c>
      <c r="I1159" t="str">
        <f t="shared" si="75"/>
        <v>no</v>
      </c>
      <c r="J1159" s="11">
        <f t="shared" si="73"/>
        <v>23.465</v>
      </c>
      <c r="K1159" s="11">
        <f t="shared" si="74"/>
        <v>23.465</v>
      </c>
      <c r="L1159" s="11"/>
    </row>
    <row r="1160" spans="1:12" x14ac:dyDescent="0.25">
      <c r="A1160">
        <v>26</v>
      </c>
      <c r="B1160" t="s">
        <v>7</v>
      </c>
      <c r="C1160" s="11">
        <v>23.465</v>
      </c>
      <c r="D1160">
        <v>2</v>
      </c>
      <c r="E1160" t="s">
        <v>13</v>
      </c>
      <c r="F1160" t="s">
        <v>14</v>
      </c>
      <c r="G1160" s="4">
        <v>3981.9767999999999</v>
      </c>
      <c r="H1160" t="str">
        <f t="shared" si="72"/>
        <v>normal</v>
      </c>
      <c r="I1160" t="str">
        <f t="shared" si="75"/>
        <v>no</v>
      </c>
      <c r="J1160" s="11">
        <f t="shared" si="73"/>
        <v>23.465</v>
      </c>
      <c r="K1160" s="11">
        <f t="shared" si="74"/>
        <v>23.465</v>
      </c>
      <c r="L1160" s="11"/>
    </row>
    <row r="1161" spans="1:12" x14ac:dyDescent="0.25">
      <c r="A1161">
        <v>25</v>
      </c>
      <c r="B1161" t="s">
        <v>7</v>
      </c>
      <c r="C1161" s="11">
        <v>23.465</v>
      </c>
      <c r="D1161">
        <v>0</v>
      </c>
      <c r="E1161" t="s">
        <v>13</v>
      </c>
      <c r="F1161" t="s">
        <v>21</v>
      </c>
      <c r="G1161" s="4">
        <v>3206.4913499999998</v>
      </c>
      <c r="H1161" t="str">
        <f t="shared" si="72"/>
        <v>normal</v>
      </c>
      <c r="I1161" t="str">
        <f t="shared" si="75"/>
        <v>no</v>
      </c>
      <c r="J1161" s="11">
        <f t="shared" si="73"/>
        <v>23.465</v>
      </c>
      <c r="K1161" s="11">
        <f t="shared" si="74"/>
        <v>23.465</v>
      </c>
      <c r="L1161" s="11"/>
    </row>
    <row r="1162" spans="1:12" x14ac:dyDescent="0.25">
      <c r="A1162">
        <v>35</v>
      </c>
      <c r="B1162" t="s">
        <v>7</v>
      </c>
      <c r="C1162" s="11">
        <v>23.465</v>
      </c>
      <c r="D1162">
        <v>2</v>
      </c>
      <c r="E1162" t="s">
        <v>13</v>
      </c>
      <c r="F1162" t="s">
        <v>21</v>
      </c>
      <c r="G1162" s="4">
        <v>6402.2913500000004</v>
      </c>
      <c r="H1162" t="str">
        <f t="shared" si="72"/>
        <v>normal</v>
      </c>
      <c r="I1162" t="str">
        <f t="shared" si="75"/>
        <v>no</v>
      </c>
      <c r="J1162" s="11">
        <f t="shared" si="73"/>
        <v>23.465</v>
      </c>
      <c r="K1162" s="11">
        <f t="shared" si="74"/>
        <v>23.465</v>
      </c>
      <c r="L1162" s="11"/>
    </row>
    <row r="1163" spans="1:12" x14ac:dyDescent="0.25">
      <c r="A1163">
        <v>24</v>
      </c>
      <c r="B1163" t="s">
        <v>11</v>
      </c>
      <c r="C1163" s="11">
        <v>23.4</v>
      </c>
      <c r="D1163">
        <v>0</v>
      </c>
      <c r="E1163" t="s">
        <v>13</v>
      </c>
      <c r="F1163" t="s">
        <v>10</v>
      </c>
      <c r="G1163" s="4">
        <v>1969.614</v>
      </c>
      <c r="H1163" t="str">
        <f t="shared" si="72"/>
        <v>normal</v>
      </c>
      <c r="I1163" t="str">
        <f t="shared" si="75"/>
        <v>no</v>
      </c>
      <c r="J1163" s="11">
        <f t="shared" si="73"/>
        <v>23.4</v>
      </c>
      <c r="K1163" s="11">
        <f t="shared" si="74"/>
        <v>23.4</v>
      </c>
      <c r="L1163" s="11"/>
    </row>
    <row r="1164" spans="1:12" x14ac:dyDescent="0.25">
      <c r="A1164">
        <v>19</v>
      </c>
      <c r="B1164" t="s">
        <v>7</v>
      </c>
      <c r="C1164" s="11">
        <v>23.4</v>
      </c>
      <c r="D1164">
        <v>2</v>
      </c>
      <c r="E1164" t="s">
        <v>13</v>
      </c>
      <c r="F1164" t="s">
        <v>10</v>
      </c>
      <c r="G1164" s="4">
        <v>2913.569</v>
      </c>
      <c r="H1164" t="str">
        <f t="shared" si="72"/>
        <v>normal</v>
      </c>
      <c r="I1164" t="str">
        <f t="shared" si="75"/>
        <v>no</v>
      </c>
      <c r="J1164" s="11">
        <f t="shared" si="73"/>
        <v>23.4</v>
      </c>
      <c r="K1164" s="11">
        <f t="shared" si="74"/>
        <v>23.4</v>
      </c>
      <c r="L1164" s="11"/>
    </row>
    <row r="1165" spans="1:12" x14ac:dyDescent="0.25">
      <c r="A1165">
        <v>40</v>
      </c>
      <c r="B1165" t="s">
        <v>7</v>
      </c>
      <c r="C1165" s="11">
        <v>23.37</v>
      </c>
      <c r="D1165">
        <v>3</v>
      </c>
      <c r="E1165" t="s">
        <v>13</v>
      </c>
      <c r="F1165" t="s">
        <v>21</v>
      </c>
      <c r="G1165" s="4">
        <v>8252.2842999999993</v>
      </c>
      <c r="H1165" t="str">
        <f t="shared" si="72"/>
        <v>normal</v>
      </c>
      <c r="I1165" t="str">
        <f t="shared" si="75"/>
        <v>no</v>
      </c>
      <c r="J1165" s="11">
        <f t="shared" si="73"/>
        <v>23.37</v>
      </c>
      <c r="K1165" s="11">
        <f t="shared" si="74"/>
        <v>23.37</v>
      </c>
      <c r="L1165" s="11"/>
    </row>
    <row r="1166" spans="1:12" x14ac:dyDescent="0.25">
      <c r="A1166">
        <v>18</v>
      </c>
      <c r="B1166" t="s">
        <v>11</v>
      </c>
      <c r="C1166" s="11">
        <v>23.32</v>
      </c>
      <c r="D1166">
        <v>1</v>
      </c>
      <c r="E1166" t="s">
        <v>13</v>
      </c>
      <c r="F1166" t="s">
        <v>14</v>
      </c>
      <c r="G1166" s="4">
        <v>1711.0268000000001</v>
      </c>
      <c r="H1166" t="str">
        <f t="shared" si="72"/>
        <v>normal</v>
      </c>
      <c r="I1166" t="str">
        <f t="shared" si="75"/>
        <v>no</v>
      </c>
      <c r="J1166" s="11">
        <f t="shared" si="73"/>
        <v>23.32</v>
      </c>
      <c r="K1166" s="11">
        <f t="shared" si="74"/>
        <v>23.32</v>
      </c>
      <c r="L1166" s="11"/>
    </row>
    <row r="1167" spans="1:12" x14ac:dyDescent="0.25">
      <c r="A1167">
        <v>58</v>
      </c>
      <c r="B1167" t="s">
        <v>11</v>
      </c>
      <c r="C1167" s="11">
        <v>23.3</v>
      </c>
      <c r="D1167">
        <v>0</v>
      </c>
      <c r="E1167" t="s">
        <v>13</v>
      </c>
      <c r="F1167" t="s">
        <v>10</v>
      </c>
      <c r="G1167" s="4">
        <v>11345.519</v>
      </c>
      <c r="H1167" t="str">
        <f t="shared" si="72"/>
        <v>normal</v>
      </c>
      <c r="I1167" t="str">
        <f t="shared" si="75"/>
        <v>no</v>
      </c>
      <c r="J1167" s="11">
        <f t="shared" si="73"/>
        <v>23.3</v>
      </c>
      <c r="K1167" s="11">
        <f t="shared" si="74"/>
        <v>23.3</v>
      </c>
      <c r="L1167" s="11"/>
    </row>
    <row r="1168" spans="1:12" x14ac:dyDescent="0.25">
      <c r="A1168">
        <v>59</v>
      </c>
      <c r="B1168" t="s">
        <v>11</v>
      </c>
      <c r="C1168" s="11">
        <v>23.274999999999999</v>
      </c>
      <c r="D1168">
        <v>1</v>
      </c>
      <c r="E1168" t="s">
        <v>13</v>
      </c>
      <c r="F1168" t="s">
        <v>10</v>
      </c>
      <c r="G1168" s="4">
        <v>12333.828</v>
      </c>
      <c r="H1168" t="str">
        <f t="shared" si="72"/>
        <v>normal</v>
      </c>
      <c r="I1168" t="str">
        <f t="shared" si="75"/>
        <v>no</v>
      </c>
      <c r="J1168" s="11">
        <f t="shared" si="73"/>
        <v>23.274999999999999</v>
      </c>
      <c r="K1168" s="11">
        <f t="shared" si="74"/>
        <v>23.274999999999999</v>
      </c>
      <c r="L1168" s="11"/>
    </row>
    <row r="1169" spans="1:12" x14ac:dyDescent="0.25">
      <c r="A1169">
        <v>39</v>
      </c>
      <c r="B1169" t="s">
        <v>7</v>
      </c>
      <c r="C1169" s="11">
        <v>23.274999999999999</v>
      </c>
      <c r="D1169">
        <v>3</v>
      </c>
      <c r="E1169" t="s">
        <v>13</v>
      </c>
      <c r="F1169" t="s">
        <v>21</v>
      </c>
      <c r="G1169" s="4">
        <v>7986.4752500000004</v>
      </c>
      <c r="H1169" t="str">
        <f t="shared" si="72"/>
        <v>normal</v>
      </c>
      <c r="I1169" t="str">
        <f t="shared" si="75"/>
        <v>no</v>
      </c>
      <c r="J1169" s="11">
        <f t="shared" si="73"/>
        <v>23.274999999999999</v>
      </c>
      <c r="K1169" s="11">
        <f t="shared" si="74"/>
        <v>23.274999999999999</v>
      </c>
      <c r="L1169" s="11"/>
    </row>
    <row r="1170" spans="1:12" x14ac:dyDescent="0.25">
      <c r="A1170">
        <v>27</v>
      </c>
      <c r="B1170" t="s">
        <v>7</v>
      </c>
      <c r="C1170" s="11">
        <v>23.21</v>
      </c>
      <c r="D1170">
        <v>1</v>
      </c>
      <c r="E1170" t="s">
        <v>13</v>
      </c>
      <c r="F1170" t="s">
        <v>14</v>
      </c>
      <c r="G1170" s="4">
        <v>3561.8888999999999</v>
      </c>
      <c r="H1170" t="str">
        <f t="shared" si="72"/>
        <v>normal</v>
      </c>
      <c r="I1170" t="str">
        <f t="shared" si="75"/>
        <v>no</v>
      </c>
      <c r="J1170" s="11">
        <f t="shared" si="73"/>
        <v>23.21</v>
      </c>
      <c r="K1170" s="11">
        <f t="shared" si="74"/>
        <v>23.21</v>
      </c>
      <c r="L1170" s="11"/>
    </row>
    <row r="1171" spans="1:12" x14ac:dyDescent="0.25">
      <c r="A1171">
        <v>51</v>
      </c>
      <c r="B1171" t="s">
        <v>11</v>
      </c>
      <c r="C1171" s="11">
        <v>23.21</v>
      </c>
      <c r="D1171">
        <v>1</v>
      </c>
      <c r="E1171" t="s">
        <v>9</v>
      </c>
      <c r="F1171" t="s">
        <v>14</v>
      </c>
      <c r="G1171" s="4">
        <v>22218.1149</v>
      </c>
      <c r="H1171" t="str">
        <f t="shared" si="72"/>
        <v>normal</v>
      </c>
      <c r="I1171" t="str">
        <f t="shared" si="75"/>
        <v>smoking</v>
      </c>
      <c r="J1171" s="11">
        <f t="shared" si="73"/>
        <v>23.21</v>
      </c>
      <c r="K1171" s="11">
        <f t="shared" si="74"/>
        <v>23.21</v>
      </c>
      <c r="L1171" s="11"/>
    </row>
    <row r="1172" spans="1:12" x14ac:dyDescent="0.25">
      <c r="A1172">
        <v>18</v>
      </c>
      <c r="B1172" t="s">
        <v>11</v>
      </c>
      <c r="C1172" s="11">
        <v>23.21</v>
      </c>
      <c r="D1172">
        <v>0</v>
      </c>
      <c r="E1172" t="s">
        <v>13</v>
      </c>
      <c r="F1172" t="s">
        <v>14</v>
      </c>
      <c r="G1172" s="4">
        <v>1121.8739</v>
      </c>
      <c r="H1172" t="str">
        <f t="shared" si="72"/>
        <v>normal</v>
      </c>
      <c r="I1172" t="str">
        <f t="shared" si="75"/>
        <v>no</v>
      </c>
      <c r="J1172" s="11">
        <f t="shared" si="73"/>
        <v>23.21</v>
      </c>
      <c r="K1172" s="11">
        <f t="shared" si="74"/>
        <v>23.21</v>
      </c>
      <c r="L1172" s="11"/>
    </row>
    <row r="1173" spans="1:12" x14ac:dyDescent="0.25">
      <c r="A1173">
        <v>21</v>
      </c>
      <c r="B1173" t="s">
        <v>11</v>
      </c>
      <c r="C1173" s="11">
        <v>23.21</v>
      </c>
      <c r="D1173">
        <v>0</v>
      </c>
      <c r="E1173" t="s">
        <v>13</v>
      </c>
      <c r="F1173" t="s">
        <v>14</v>
      </c>
      <c r="G1173" s="4">
        <v>1515.3449000000001</v>
      </c>
      <c r="H1173" t="str">
        <f t="shared" si="72"/>
        <v>normal</v>
      </c>
      <c r="I1173" t="str">
        <f t="shared" si="75"/>
        <v>no</v>
      </c>
      <c r="J1173" s="11">
        <f t="shared" si="73"/>
        <v>23.21</v>
      </c>
      <c r="K1173" s="11">
        <f t="shared" si="74"/>
        <v>23.21</v>
      </c>
      <c r="L1173" s="11"/>
    </row>
    <row r="1174" spans="1:12" x14ac:dyDescent="0.25">
      <c r="A1174">
        <v>43</v>
      </c>
      <c r="B1174" t="s">
        <v>11</v>
      </c>
      <c r="C1174" s="11">
        <v>23.2</v>
      </c>
      <c r="D1174">
        <v>0</v>
      </c>
      <c r="E1174" t="s">
        <v>13</v>
      </c>
      <c r="F1174" t="s">
        <v>10</v>
      </c>
      <c r="G1174" s="4">
        <v>6250.4350000000004</v>
      </c>
      <c r="H1174" t="str">
        <f t="shared" si="72"/>
        <v>normal</v>
      </c>
      <c r="I1174" t="str">
        <f t="shared" si="75"/>
        <v>no</v>
      </c>
      <c r="J1174" s="11">
        <f t="shared" si="73"/>
        <v>23.2</v>
      </c>
      <c r="K1174" s="11">
        <f t="shared" si="74"/>
        <v>23.2</v>
      </c>
      <c r="L1174" s="11"/>
    </row>
    <row r="1175" spans="1:12" x14ac:dyDescent="0.25">
      <c r="A1175">
        <v>57</v>
      </c>
      <c r="B1175" t="s">
        <v>7</v>
      </c>
      <c r="C1175" s="11">
        <v>23.18</v>
      </c>
      <c r="D1175">
        <v>0</v>
      </c>
      <c r="E1175" t="s">
        <v>13</v>
      </c>
      <c r="F1175" t="s">
        <v>15</v>
      </c>
      <c r="G1175" s="4">
        <v>11830.6072</v>
      </c>
      <c r="H1175" t="str">
        <f t="shared" si="72"/>
        <v>normal</v>
      </c>
      <c r="I1175" t="str">
        <f t="shared" si="75"/>
        <v>no</v>
      </c>
      <c r="J1175" s="11">
        <f t="shared" si="73"/>
        <v>23.18</v>
      </c>
      <c r="K1175" s="11">
        <f t="shared" si="74"/>
        <v>23.18</v>
      </c>
      <c r="L1175" s="11"/>
    </row>
    <row r="1176" spans="1:12" x14ac:dyDescent="0.25">
      <c r="A1176">
        <v>49</v>
      </c>
      <c r="B1176" t="s">
        <v>7</v>
      </c>
      <c r="C1176" s="11">
        <v>23.18</v>
      </c>
      <c r="D1176">
        <v>2</v>
      </c>
      <c r="E1176" t="s">
        <v>13</v>
      </c>
      <c r="F1176" t="s">
        <v>15</v>
      </c>
      <c r="G1176" s="4">
        <v>10156.7832</v>
      </c>
      <c r="H1176" t="str">
        <f t="shared" si="72"/>
        <v>normal</v>
      </c>
      <c r="I1176" t="str">
        <f t="shared" si="75"/>
        <v>no</v>
      </c>
      <c r="J1176" s="11">
        <f t="shared" si="73"/>
        <v>23.18</v>
      </c>
      <c r="K1176" s="11">
        <f t="shared" si="74"/>
        <v>23.18</v>
      </c>
      <c r="L1176" s="11"/>
    </row>
    <row r="1177" spans="1:12" x14ac:dyDescent="0.25">
      <c r="A1177">
        <v>22</v>
      </c>
      <c r="B1177" t="s">
        <v>7</v>
      </c>
      <c r="C1177" s="11">
        <v>23.18</v>
      </c>
      <c r="D1177">
        <v>0</v>
      </c>
      <c r="E1177" t="s">
        <v>13</v>
      </c>
      <c r="F1177" t="s">
        <v>21</v>
      </c>
      <c r="G1177" s="4">
        <v>2731.9122000000002</v>
      </c>
      <c r="H1177" t="str">
        <f t="shared" si="72"/>
        <v>normal</v>
      </c>
      <c r="I1177" t="str">
        <f t="shared" si="75"/>
        <v>no</v>
      </c>
      <c r="J1177" s="11">
        <f t="shared" si="73"/>
        <v>23.18</v>
      </c>
      <c r="K1177" s="11">
        <f t="shared" si="74"/>
        <v>23.18</v>
      </c>
      <c r="L1177" s="11"/>
    </row>
    <row r="1178" spans="1:12" x14ac:dyDescent="0.25">
      <c r="A1178">
        <v>23</v>
      </c>
      <c r="B1178" t="s">
        <v>7</v>
      </c>
      <c r="C1178" s="11">
        <v>23.18</v>
      </c>
      <c r="D1178">
        <v>2</v>
      </c>
      <c r="E1178" t="s">
        <v>13</v>
      </c>
      <c r="F1178" t="s">
        <v>15</v>
      </c>
      <c r="G1178" s="4">
        <v>14426.073850000001</v>
      </c>
      <c r="H1178" t="str">
        <f t="shared" si="72"/>
        <v>normal</v>
      </c>
      <c r="I1178" t="str">
        <f t="shared" si="75"/>
        <v>no</v>
      </c>
      <c r="J1178" s="11">
        <f t="shared" si="73"/>
        <v>23.18</v>
      </c>
      <c r="K1178" s="11">
        <f t="shared" si="74"/>
        <v>23.18</v>
      </c>
      <c r="L1178" s="11"/>
    </row>
    <row r="1179" spans="1:12" x14ac:dyDescent="0.25">
      <c r="A1179">
        <v>52</v>
      </c>
      <c r="B1179" t="s">
        <v>7</v>
      </c>
      <c r="C1179" s="11">
        <v>23.18</v>
      </c>
      <c r="D1179">
        <v>0</v>
      </c>
      <c r="E1179" t="s">
        <v>13</v>
      </c>
      <c r="F1179" t="s">
        <v>21</v>
      </c>
      <c r="G1179" s="4">
        <v>10197.772199999999</v>
      </c>
      <c r="H1179" t="str">
        <f t="shared" si="72"/>
        <v>normal</v>
      </c>
      <c r="I1179" t="str">
        <f t="shared" si="75"/>
        <v>no</v>
      </c>
      <c r="J1179" s="11">
        <f t="shared" si="73"/>
        <v>23.18</v>
      </c>
      <c r="K1179" s="11">
        <f t="shared" si="74"/>
        <v>23.18</v>
      </c>
      <c r="L1179" s="11"/>
    </row>
    <row r="1180" spans="1:12" x14ac:dyDescent="0.25">
      <c r="A1180">
        <v>54</v>
      </c>
      <c r="B1180" t="s">
        <v>11</v>
      </c>
      <c r="C1180" s="11">
        <v>23.085000000000001</v>
      </c>
      <c r="D1180">
        <v>0</v>
      </c>
      <c r="E1180" t="s">
        <v>13</v>
      </c>
      <c r="F1180" t="s">
        <v>15</v>
      </c>
      <c r="G1180" s="4">
        <v>24476.478510000001</v>
      </c>
      <c r="H1180" t="str">
        <f t="shared" si="72"/>
        <v>normal</v>
      </c>
      <c r="I1180" t="str">
        <f t="shared" si="75"/>
        <v>no</v>
      </c>
      <c r="J1180" s="11">
        <f t="shared" si="73"/>
        <v>23.085000000000001</v>
      </c>
      <c r="K1180" s="11">
        <f t="shared" si="74"/>
        <v>23.085000000000001</v>
      </c>
      <c r="L1180" s="11"/>
    </row>
    <row r="1181" spans="1:12" x14ac:dyDescent="0.25">
      <c r="A1181">
        <v>18</v>
      </c>
      <c r="B1181" t="s">
        <v>11</v>
      </c>
      <c r="C1181" s="11">
        <v>23.085000000000001</v>
      </c>
      <c r="D1181">
        <v>0</v>
      </c>
      <c r="E1181" t="s">
        <v>13</v>
      </c>
      <c r="F1181" t="s">
        <v>21</v>
      </c>
      <c r="G1181" s="4">
        <v>1704.7001499999999</v>
      </c>
      <c r="H1181" t="str">
        <f t="shared" si="72"/>
        <v>normal</v>
      </c>
      <c r="I1181" t="str">
        <f t="shared" si="75"/>
        <v>no</v>
      </c>
      <c r="J1181" s="11">
        <f t="shared" si="73"/>
        <v>23.085000000000001</v>
      </c>
      <c r="K1181" s="11">
        <f t="shared" si="74"/>
        <v>23.085000000000001</v>
      </c>
      <c r="L1181" s="11"/>
    </row>
    <row r="1182" spans="1:12" x14ac:dyDescent="0.25">
      <c r="A1182">
        <v>54</v>
      </c>
      <c r="B1182" t="s">
        <v>7</v>
      </c>
      <c r="C1182" s="11">
        <v>23</v>
      </c>
      <c r="D1182">
        <v>3</v>
      </c>
      <c r="E1182" t="s">
        <v>13</v>
      </c>
      <c r="F1182" t="s">
        <v>10</v>
      </c>
      <c r="G1182" s="4">
        <v>12094.477999999999</v>
      </c>
      <c r="H1182" t="str">
        <f t="shared" si="72"/>
        <v>normal</v>
      </c>
      <c r="I1182" t="str">
        <f t="shared" si="75"/>
        <v>no</v>
      </c>
      <c r="J1182" s="11">
        <f t="shared" si="73"/>
        <v>23</v>
      </c>
      <c r="K1182" s="11">
        <f t="shared" si="74"/>
        <v>23</v>
      </c>
      <c r="L1182" s="11"/>
    </row>
    <row r="1183" spans="1:12" x14ac:dyDescent="0.25">
      <c r="A1183">
        <v>64</v>
      </c>
      <c r="B1183" t="s">
        <v>7</v>
      </c>
      <c r="C1183" s="11">
        <v>22.99</v>
      </c>
      <c r="D1183">
        <v>0</v>
      </c>
      <c r="E1183" t="s">
        <v>9</v>
      </c>
      <c r="F1183" t="s">
        <v>14</v>
      </c>
      <c r="G1183" s="4">
        <v>27037.914100000002</v>
      </c>
      <c r="H1183" t="str">
        <f t="shared" si="72"/>
        <v>normal</v>
      </c>
      <c r="I1183" t="str">
        <f t="shared" si="75"/>
        <v>smoking</v>
      </c>
      <c r="J1183" s="11">
        <f t="shared" si="73"/>
        <v>22.99</v>
      </c>
      <c r="K1183" s="11">
        <f t="shared" si="74"/>
        <v>22.99</v>
      </c>
      <c r="L1183" s="11"/>
    </row>
    <row r="1184" spans="1:12" x14ac:dyDescent="0.25">
      <c r="A1184">
        <v>30</v>
      </c>
      <c r="B1184" t="s">
        <v>11</v>
      </c>
      <c r="C1184" s="11">
        <v>22.99</v>
      </c>
      <c r="D1184">
        <v>2</v>
      </c>
      <c r="E1184" t="s">
        <v>9</v>
      </c>
      <c r="F1184" t="s">
        <v>15</v>
      </c>
      <c r="G1184" s="4">
        <v>17361.766100000001</v>
      </c>
      <c r="H1184" t="str">
        <f t="shared" si="72"/>
        <v>normal</v>
      </c>
      <c r="I1184" t="str">
        <f t="shared" si="75"/>
        <v>smoking</v>
      </c>
      <c r="J1184" s="11">
        <f t="shared" si="73"/>
        <v>22.99</v>
      </c>
      <c r="K1184" s="11">
        <f t="shared" si="74"/>
        <v>22.99</v>
      </c>
      <c r="L1184" s="11"/>
    </row>
    <row r="1185" spans="1:13" x14ac:dyDescent="0.25">
      <c r="A1185">
        <v>46</v>
      </c>
      <c r="B1185" t="s">
        <v>7</v>
      </c>
      <c r="C1185" s="11">
        <v>22.895</v>
      </c>
      <c r="D1185">
        <v>1</v>
      </c>
      <c r="E1185" t="s">
        <v>13</v>
      </c>
      <c r="F1185" t="s">
        <v>14</v>
      </c>
      <c r="G1185" s="4">
        <v>8240.5895999999993</v>
      </c>
      <c r="H1185" t="str">
        <f t="shared" si="72"/>
        <v>normal</v>
      </c>
      <c r="I1185" t="str">
        <f t="shared" si="75"/>
        <v>no</v>
      </c>
      <c r="J1185" s="11">
        <f t="shared" si="73"/>
        <v>22.895</v>
      </c>
      <c r="K1185" s="11">
        <f t="shared" si="74"/>
        <v>22.895</v>
      </c>
      <c r="L1185" s="11"/>
    </row>
    <row r="1186" spans="1:13" x14ac:dyDescent="0.25">
      <c r="A1186">
        <v>60</v>
      </c>
      <c r="B1186" t="s">
        <v>7</v>
      </c>
      <c r="C1186" s="11">
        <v>22.895</v>
      </c>
      <c r="D1186">
        <v>0</v>
      </c>
      <c r="E1186" t="s">
        <v>13</v>
      </c>
      <c r="F1186" t="s">
        <v>14</v>
      </c>
      <c r="G1186" s="4">
        <v>12629.896699999999</v>
      </c>
      <c r="H1186" t="str">
        <f t="shared" si="72"/>
        <v>normal</v>
      </c>
      <c r="I1186" t="str">
        <f t="shared" si="75"/>
        <v>no</v>
      </c>
      <c r="J1186" s="11">
        <f t="shared" si="73"/>
        <v>22.895</v>
      </c>
      <c r="K1186" s="11">
        <f t="shared" si="74"/>
        <v>22.895</v>
      </c>
      <c r="L1186" s="11"/>
    </row>
    <row r="1187" spans="1:13" x14ac:dyDescent="0.25">
      <c r="A1187">
        <v>38</v>
      </c>
      <c r="B1187" t="s">
        <v>11</v>
      </c>
      <c r="C1187" s="11">
        <v>22.895</v>
      </c>
      <c r="D1187">
        <v>2</v>
      </c>
      <c r="E1187" t="s">
        <v>13</v>
      </c>
      <c r="F1187" t="s">
        <v>15</v>
      </c>
      <c r="G1187" s="4">
        <v>6455.86265</v>
      </c>
      <c r="H1187" t="str">
        <f t="shared" si="72"/>
        <v>normal</v>
      </c>
      <c r="I1187" t="str">
        <f t="shared" si="75"/>
        <v>no</v>
      </c>
      <c r="J1187" s="11">
        <f t="shared" si="73"/>
        <v>22.895</v>
      </c>
      <c r="K1187" s="11">
        <f t="shared" si="74"/>
        <v>22.895</v>
      </c>
      <c r="L1187" s="11"/>
      <c r="M1187">
        <f>K1187*1000</f>
        <v>22895</v>
      </c>
    </row>
    <row r="1188" spans="1:13" x14ac:dyDescent="0.25">
      <c r="A1188">
        <v>63</v>
      </c>
      <c r="B1188" t="s">
        <v>7</v>
      </c>
      <c r="C1188" s="11">
        <v>22.895</v>
      </c>
      <c r="D1188">
        <v>0</v>
      </c>
      <c r="E1188" t="s">
        <v>13</v>
      </c>
      <c r="F1188" t="s">
        <v>10</v>
      </c>
      <c r="G1188" s="4">
        <v>13880.949000000001</v>
      </c>
      <c r="H1188" t="str">
        <f t="shared" si="72"/>
        <v>normal</v>
      </c>
      <c r="I1188" t="str">
        <f t="shared" si="75"/>
        <v>no</v>
      </c>
      <c r="J1188" s="11">
        <f t="shared" si="73"/>
        <v>22.895</v>
      </c>
      <c r="K1188" s="11">
        <f t="shared" si="74"/>
        <v>22.895</v>
      </c>
      <c r="L1188" s="11"/>
    </row>
    <row r="1189" spans="1:13" x14ac:dyDescent="0.25">
      <c r="A1189">
        <v>42</v>
      </c>
      <c r="B1189" t="s">
        <v>11</v>
      </c>
      <c r="C1189" s="11">
        <v>22.895</v>
      </c>
      <c r="D1189">
        <v>0</v>
      </c>
      <c r="E1189" t="s">
        <v>9</v>
      </c>
      <c r="F1189" t="s">
        <v>14</v>
      </c>
      <c r="G1189" s="4">
        <v>19515.5416</v>
      </c>
      <c r="H1189" t="str">
        <f t="shared" si="72"/>
        <v>normal</v>
      </c>
      <c r="I1189" t="str">
        <f t="shared" si="75"/>
        <v>smoking</v>
      </c>
      <c r="J1189" s="11">
        <f t="shared" si="73"/>
        <v>22.895</v>
      </c>
      <c r="K1189" s="11">
        <f t="shared" si="74"/>
        <v>22.895</v>
      </c>
      <c r="L1189" s="11"/>
    </row>
    <row r="1190" spans="1:13" x14ac:dyDescent="0.25">
      <c r="A1190">
        <v>30</v>
      </c>
      <c r="B1190" t="s">
        <v>7</v>
      </c>
      <c r="C1190" s="11">
        <v>22.895</v>
      </c>
      <c r="D1190">
        <v>1</v>
      </c>
      <c r="E1190" t="s">
        <v>13</v>
      </c>
      <c r="F1190" t="s">
        <v>21</v>
      </c>
      <c r="G1190" s="4">
        <v>4719.52405</v>
      </c>
      <c r="H1190" t="str">
        <f t="shared" si="72"/>
        <v>normal</v>
      </c>
      <c r="I1190" t="str">
        <f t="shared" si="75"/>
        <v>no</v>
      </c>
      <c r="J1190" s="11">
        <f t="shared" si="73"/>
        <v>22.895</v>
      </c>
      <c r="K1190" s="11">
        <f t="shared" si="74"/>
        <v>22.895</v>
      </c>
      <c r="L1190" s="11"/>
    </row>
    <row r="1191" spans="1:13" x14ac:dyDescent="0.25">
      <c r="A1191">
        <v>45</v>
      </c>
      <c r="B1191" t="s">
        <v>11</v>
      </c>
      <c r="C1191" s="11">
        <v>22.895</v>
      </c>
      <c r="D1191">
        <v>0</v>
      </c>
      <c r="E1191" t="s">
        <v>9</v>
      </c>
      <c r="F1191" t="s">
        <v>21</v>
      </c>
      <c r="G1191" s="4">
        <v>35069.374519999998</v>
      </c>
      <c r="H1191" t="str">
        <f t="shared" si="72"/>
        <v>normal</v>
      </c>
      <c r="I1191" t="str">
        <f t="shared" si="75"/>
        <v>smoking</v>
      </c>
      <c r="J1191" s="11">
        <f t="shared" si="73"/>
        <v>22.895</v>
      </c>
      <c r="K1191" s="11">
        <f t="shared" si="74"/>
        <v>22.895</v>
      </c>
      <c r="L1191" s="11"/>
    </row>
    <row r="1192" spans="1:13" x14ac:dyDescent="0.25">
      <c r="A1192">
        <v>29</v>
      </c>
      <c r="B1192" t="s">
        <v>11</v>
      </c>
      <c r="C1192" s="11">
        <v>22.895</v>
      </c>
      <c r="D1192">
        <v>0</v>
      </c>
      <c r="E1192" t="s">
        <v>9</v>
      </c>
      <c r="F1192" t="s">
        <v>21</v>
      </c>
      <c r="G1192" s="4">
        <v>16138.762049999999</v>
      </c>
      <c r="H1192" t="str">
        <f t="shared" si="72"/>
        <v>normal</v>
      </c>
      <c r="I1192" t="str">
        <f t="shared" si="75"/>
        <v>smoking</v>
      </c>
      <c r="J1192" s="11">
        <f t="shared" si="73"/>
        <v>22.895</v>
      </c>
      <c r="K1192" s="11">
        <f t="shared" si="74"/>
        <v>22.895</v>
      </c>
      <c r="L1192" s="11"/>
    </row>
    <row r="1193" spans="1:13" x14ac:dyDescent="0.25">
      <c r="A1193">
        <v>39</v>
      </c>
      <c r="B1193" t="s">
        <v>7</v>
      </c>
      <c r="C1193" s="11">
        <v>22.8</v>
      </c>
      <c r="D1193">
        <v>3</v>
      </c>
      <c r="E1193" t="s">
        <v>13</v>
      </c>
      <c r="F1193" t="s">
        <v>21</v>
      </c>
      <c r="G1193" s="4">
        <v>7985.8149999999996</v>
      </c>
      <c r="H1193" t="str">
        <f t="shared" si="72"/>
        <v>normal</v>
      </c>
      <c r="I1193" t="str">
        <f t="shared" si="75"/>
        <v>no</v>
      </c>
      <c r="J1193" s="11">
        <f t="shared" si="73"/>
        <v>22.8</v>
      </c>
      <c r="K1193" s="11">
        <f t="shared" si="74"/>
        <v>22.8</v>
      </c>
      <c r="L1193" s="11"/>
    </row>
    <row r="1194" spans="1:13" x14ac:dyDescent="0.25">
      <c r="A1194">
        <v>48</v>
      </c>
      <c r="B1194" t="s">
        <v>7</v>
      </c>
      <c r="C1194" s="11">
        <v>22.8</v>
      </c>
      <c r="D1194">
        <v>0</v>
      </c>
      <c r="E1194" t="s">
        <v>13</v>
      </c>
      <c r="F1194" t="s">
        <v>10</v>
      </c>
      <c r="G1194" s="4">
        <v>8269.0439999999999</v>
      </c>
      <c r="H1194" t="str">
        <f t="shared" si="72"/>
        <v>normal</v>
      </c>
      <c r="I1194" t="str">
        <f t="shared" si="75"/>
        <v>no</v>
      </c>
      <c r="J1194" s="11">
        <f t="shared" si="73"/>
        <v>22.8</v>
      </c>
      <c r="K1194" s="11">
        <f t="shared" si="74"/>
        <v>22.8</v>
      </c>
      <c r="L1194" s="11"/>
    </row>
    <row r="1195" spans="1:13" x14ac:dyDescent="0.25">
      <c r="A1195">
        <v>58</v>
      </c>
      <c r="B1195" t="s">
        <v>7</v>
      </c>
      <c r="C1195" s="11">
        <v>22.77</v>
      </c>
      <c r="D1195">
        <v>0</v>
      </c>
      <c r="E1195" t="s">
        <v>13</v>
      </c>
      <c r="F1195" t="s">
        <v>14</v>
      </c>
      <c r="G1195" s="4">
        <v>11833.782300000001</v>
      </c>
      <c r="H1195" t="str">
        <f t="shared" si="72"/>
        <v>normal</v>
      </c>
      <c r="I1195" t="str">
        <f t="shared" si="75"/>
        <v>no</v>
      </c>
      <c r="J1195" s="11">
        <f t="shared" si="73"/>
        <v>22.77</v>
      </c>
      <c r="K1195" s="11">
        <f t="shared" si="74"/>
        <v>22.77</v>
      </c>
      <c r="L1195" s="11"/>
    </row>
    <row r="1196" spans="1:13" x14ac:dyDescent="0.25">
      <c r="A1196">
        <v>33</v>
      </c>
      <c r="B1196" t="s">
        <v>11</v>
      </c>
      <c r="C1196" s="11">
        <v>22.704999999999998</v>
      </c>
      <c r="D1196">
        <v>0</v>
      </c>
      <c r="E1196" t="s">
        <v>13</v>
      </c>
      <c r="F1196" t="s">
        <v>15</v>
      </c>
      <c r="G1196" s="4">
        <v>21984.47061</v>
      </c>
      <c r="H1196" t="str">
        <f t="shared" si="72"/>
        <v>normal</v>
      </c>
      <c r="I1196" t="str">
        <f t="shared" si="75"/>
        <v>no</v>
      </c>
      <c r="J1196" s="11">
        <f t="shared" si="73"/>
        <v>22.704999999999998</v>
      </c>
      <c r="K1196" s="11">
        <f t="shared" si="74"/>
        <v>22.704999999999998</v>
      </c>
      <c r="L1196" s="11"/>
      <c r="M1196">
        <f>K1196*1000</f>
        <v>22705</v>
      </c>
    </row>
    <row r="1197" spans="1:13" x14ac:dyDescent="0.25">
      <c r="A1197">
        <v>34</v>
      </c>
      <c r="B1197" t="s">
        <v>11</v>
      </c>
      <c r="C1197" s="11">
        <v>22.704999999999998</v>
      </c>
      <c r="D1197">
        <v>2</v>
      </c>
      <c r="E1197" t="s">
        <v>13</v>
      </c>
      <c r="F1197" t="s">
        <v>21</v>
      </c>
      <c r="G1197" s="4">
        <v>27375.904780000001</v>
      </c>
      <c r="H1197" t="str">
        <f t="shared" si="72"/>
        <v>normal</v>
      </c>
      <c r="I1197" t="str">
        <f t="shared" si="75"/>
        <v>no</v>
      </c>
      <c r="J1197" s="11">
        <f t="shared" si="73"/>
        <v>22.704999999999998</v>
      </c>
      <c r="K1197" s="11">
        <f t="shared" si="74"/>
        <v>22.704999999999998</v>
      </c>
      <c r="L1197" s="11"/>
    </row>
    <row r="1198" spans="1:13" x14ac:dyDescent="0.25">
      <c r="A1198">
        <v>22</v>
      </c>
      <c r="B1198" t="s">
        <v>7</v>
      </c>
      <c r="C1198" s="11">
        <v>22.704999999999998</v>
      </c>
      <c r="D1198">
        <v>0</v>
      </c>
      <c r="E1198" t="s">
        <v>13</v>
      </c>
      <c r="F1198" t="s">
        <v>14</v>
      </c>
      <c r="G1198" s="4">
        <v>2156.7518</v>
      </c>
      <c r="H1198" t="str">
        <f t="shared" si="72"/>
        <v>normal</v>
      </c>
      <c r="I1198" t="str">
        <f t="shared" si="75"/>
        <v>no</v>
      </c>
      <c r="J1198" s="11">
        <f t="shared" si="73"/>
        <v>22.704999999999998</v>
      </c>
      <c r="K1198" s="11">
        <f t="shared" si="74"/>
        <v>22.704999999999998</v>
      </c>
      <c r="L1198" s="11"/>
    </row>
    <row r="1199" spans="1:13" x14ac:dyDescent="0.25">
      <c r="A1199">
        <v>40</v>
      </c>
      <c r="B1199" t="s">
        <v>11</v>
      </c>
      <c r="C1199" s="11">
        <v>22.704999999999998</v>
      </c>
      <c r="D1199">
        <v>2</v>
      </c>
      <c r="E1199" t="s">
        <v>13</v>
      </c>
      <c r="F1199" t="s">
        <v>21</v>
      </c>
      <c r="G1199" s="4">
        <v>7173.35995</v>
      </c>
      <c r="H1199" t="str">
        <f t="shared" si="72"/>
        <v>normal</v>
      </c>
      <c r="I1199" t="str">
        <f t="shared" si="75"/>
        <v>no</v>
      </c>
      <c r="J1199" s="11">
        <f t="shared" si="73"/>
        <v>22.704999999999998</v>
      </c>
      <c r="K1199" s="11">
        <f t="shared" si="74"/>
        <v>22.704999999999998</v>
      </c>
      <c r="L1199" s="11"/>
    </row>
    <row r="1200" spans="1:13" x14ac:dyDescent="0.25">
      <c r="A1200">
        <v>37</v>
      </c>
      <c r="B1200" t="s">
        <v>11</v>
      </c>
      <c r="C1200" s="11">
        <v>22.704999999999998</v>
      </c>
      <c r="D1200">
        <v>3</v>
      </c>
      <c r="E1200" t="s">
        <v>13</v>
      </c>
      <c r="F1200" t="s">
        <v>21</v>
      </c>
      <c r="G1200" s="4">
        <v>6985.50695</v>
      </c>
      <c r="H1200" t="str">
        <f t="shared" si="72"/>
        <v>normal</v>
      </c>
      <c r="I1200" t="str">
        <f t="shared" si="75"/>
        <v>no</v>
      </c>
      <c r="J1200" s="11">
        <f t="shared" si="73"/>
        <v>22.704999999999998</v>
      </c>
      <c r="K1200" s="11">
        <f t="shared" si="74"/>
        <v>22.704999999999998</v>
      </c>
      <c r="L1200" s="11"/>
    </row>
    <row r="1201" spans="1:13" x14ac:dyDescent="0.25">
      <c r="A1201">
        <v>26</v>
      </c>
      <c r="B1201" t="s">
        <v>7</v>
      </c>
      <c r="C1201" s="11">
        <v>22.61</v>
      </c>
      <c r="D1201">
        <v>0</v>
      </c>
      <c r="E1201" t="s">
        <v>13</v>
      </c>
      <c r="F1201" t="s">
        <v>15</v>
      </c>
      <c r="G1201" s="4">
        <v>3176.8159000000001</v>
      </c>
      <c r="H1201" t="str">
        <f t="shared" si="72"/>
        <v>normal</v>
      </c>
      <c r="I1201" t="str">
        <f t="shared" si="75"/>
        <v>no</v>
      </c>
      <c r="J1201" s="11">
        <f t="shared" si="73"/>
        <v>22.61</v>
      </c>
      <c r="K1201" s="11">
        <f t="shared" si="74"/>
        <v>22.61</v>
      </c>
      <c r="L1201" s="11"/>
    </row>
    <row r="1202" spans="1:13" x14ac:dyDescent="0.25">
      <c r="A1202">
        <v>49</v>
      </c>
      <c r="B1202" t="s">
        <v>7</v>
      </c>
      <c r="C1202" s="11">
        <v>22.61</v>
      </c>
      <c r="D1202">
        <v>1</v>
      </c>
      <c r="E1202" t="s">
        <v>13</v>
      </c>
      <c r="F1202" t="s">
        <v>15</v>
      </c>
      <c r="G1202" s="4">
        <v>9566.9909000000007</v>
      </c>
      <c r="H1202" t="str">
        <f t="shared" si="72"/>
        <v>normal</v>
      </c>
      <c r="I1202" t="str">
        <f t="shared" si="75"/>
        <v>no</v>
      </c>
      <c r="J1202" s="11">
        <f t="shared" si="73"/>
        <v>22.61</v>
      </c>
      <c r="K1202" s="11">
        <f t="shared" si="74"/>
        <v>22.61</v>
      </c>
      <c r="L1202" s="11"/>
    </row>
    <row r="1203" spans="1:13" x14ac:dyDescent="0.25">
      <c r="A1203">
        <v>19</v>
      </c>
      <c r="B1203" t="s">
        <v>11</v>
      </c>
      <c r="C1203" s="11">
        <v>22.61</v>
      </c>
      <c r="D1203">
        <v>0</v>
      </c>
      <c r="E1203" t="s">
        <v>13</v>
      </c>
      <c r="F1203" t="s">
        <v>15</v>
      </c>
      <c r="G1203" s="4">
        <v>1628.4709</v>
      </c>
      <c r="H1203" t="str">
        <f t="shared" si="72"/>
        <v>normal</v>
      </c>
      <c r="I1203" t="str">
        <f t="shared" si="75"/>
        <v>no</v>
      </c>
      <c r="J1203" s="11">
        <f t="shared" si="73"/>
        <v>22.61</v>
      </c>
      <c r="K1203" s="11">
        <f t="shared" si="74"/>
        <v>22.61</v>
      </c>
      <c r="L1203" s="11"/>
    </row>
    <row r="1204" spans="1:13" x14ac:dyDescent="0.25">
      <c r="A1204">
        <v>36</v>
      </c>
      <c r="B1204" t="s">
        <v>7</v>
      </c>
      <c r="C1204" s="11">
        <v>22.6</v>
      </c>
      <c r="D1204">
        <v>2</v>
      </c>
      <c r="E1204" t="s">
        <v>9</v>
      </c>
      <c r="F1204" t="s">
        <v>10</v>
      </c>
      <c r="G1204" s="4">
        <v>18608.261999999999</v>
      </c>
      <c r="H1204" t="str">
        <f t="shared" si="72"/>
        <v>normal</v>
      </c>
      <c r="I1204" t="str">
        <f t="shared" si="75"/>
        <v>smoking</v>
      </c>
      <c r="J1204" s="11">
        <f t="shared" si="73"/>
        <v>22.6</v>
      </c>
      <c r="K1204" s="11">
        <f t="shared" si="74"/>
        <v>22.6</v>
      </c>
      <c r="L1204" s="11"/>
    </row>
    <row r="1205" spans="1:13" x14ac:dyDescent="0.25">
      <c r="A1205">
        <v>24</v>
      </c>
      <c r="B1205" t="s">
        <v>7</v>
      </c>
      <c r="C1205" s="11">
        <v>22.6</v>
      </c>
      <c r="D1205">
        <v>0</v>
      </c>
      <c r="E1205" t="s">
        <v>13</v>
      </c>
      <c r="F1205" t="s">
        <v>10</v>
      </c>
      <c r="G1205" s="4">
        <v>2457.502</v>
      </c>
      <c r="H1205" t="str">
        <f t="shared" si="72"/>
        <v>normal</v>
      </c>
      <c r="I1205" t="str">
        <f t="shared" si="75"/>
        <v>no</v>
      </c>
      <c r="J1205" s="11">
        <f t="shared" si="73"/>
        <v>22.6</v>
      </c>
      <c r="K1205" s="11">
        <f t="shared" si="74"/>
        <v>22.6</v>
      </c>
      <c r="L1205" s="11"/>
    </row>
    <row r="1206" spans="1:13" x14ac:dyDescent="0.25">
      <c r="A1206">
        <v>18</v>
      </c>
      <c r="B1206" t="s">
        <v>7</v>
      </c>
      <c r="C1206" s="11">
        <v>22.515000000000001</v>
      </c>
      <c r="D1206">
        <v>0</v>
      </c>
      <c r="E1206" t="s">
        <v>13</v>
      </c>
      <c r="F1206" t="s">
        <v>21</v>
      </c>
      <c r="G1206" s="4">
        <v>2211.1307499999998</v>
      </c>
      <c r="H1206" t="str">
        <f t="shared" si="72"/>
        <v>normal</v>
      </c>
      <c r="I1206" t="str">
        <f t="shared" si="75"/>
        <v>no</v>
      </c>
      <c r="J1206" s="11">
        <f t="shared" si="73"/>
        <v>22.515000000000001</v>
      </c>
      <c r="K1206" s="11">
        <f t="shared" si="74"/>
        <v>22.515000000000001</v>
      </c>
      <c r="L1206" s="11"/>
      <c r="M1206">
        <f>K1206*1000</f>
        <v>22515</v>
      </c>
    </row>
    <row r="1207" spans="1:13" x14ac:dyDescent="0.25">
      <c r="A1207">
        <v>63</v>
      </c>
      <c r="B1207" t="s">
        <v>7</v>
      </c>
      <c r="C1207" s="11">
        <v>22.515000000000001</v>
      </c>
      <c r="D1207">
        <v>0</v>
      </c>
      <c r="E1207" t="s">
        <v>9</v>
      </c>
      <c r="F1207" t="s">
        <v>10</v>
      </c>
      <c r="G1207" s="4">
        <v>48824.45</v>
      </c>
      <c r="H1207" t="str">
        <f t="shared" si="72"/>
        <v>normal</v>
      </c>
      <c r="I1207" t="str">
        <f t="shared" si="75"/>
        <v>smoking</v>
      </c>
      <c r="J1207" s="11">
        <f t="shared" si="73"/>
        <v>22.515000000000001</v>
      </c>
      <c r="K1207" s="11">
        <f t="shared" si="74"/>
        <v>22.515000000000001</v>
      </c>
      <c r="L1207" s="11"/>
    </row>
    <row r="1208" spans="1:13" x14ac:dyDescent="0.25">
      <c r="A1208">
        <v>58</v>
      </c>
      <c r="B1208" t="s">
        <v>11</v>
      </c>
      <c r="C1208" s="11">
        <v>22.515000000000001</v>
      </c>
      <c r="D1208">
        <v>0</v>
      </c>
      <c r="E1208" t="s">
        <v>13</v>
      </c>
      <c r="F1208" t="s">
        <v>15</v>
      </c>
      <c r="G1208" s="4">
        <v>11735.87905</v>
      </c>
      <c r="H1208" t="str">
        <f t="shared" si="72"/>
        <v>normal</v>
      </c>
      <c r="I1208" t="str">
        <f t="shared" si="75"/>
        <v>no</v>
      </c>
      <c r="J1208" s="11">
        <f t="shared" si="73"/>
        <v>22.515000000000001</v>
      </c>
      <c r="K1208" s="11">
        <f t="shared" si="74"/>
        <v>22.515000000000001</v>
      </c>
      <c r="L1208" s="11"/>
      <c r="M1208">
        <f>K1208*1000</f>
        <v>22515</v>
      </c>
    </row>
    <row r="1209" spans="1:13" x14ac:dyDescent="0.25">
      <c r="A1209">
        <v>19</v>
      </c>
      <c r="B1209" t="s">
        <v>7</v>
      </c>
      <c r="C1209" s="11">
        <v>22.515000000000001</v>
      </c>
      <c r="D1209">
        <v>0</v>
      </c>
      <c r="E1209" t="s">
        <v>13</v>
      </c>
      <c r="F1209" t="s">
        <v>15</v>
      </c>
      <c r="G1209" s="4">
        <v>2130.6759000000002</v>
      </c>
      <c r="H1209" t="str">
        <f t="shared" si="72"/>
        <v>normal</v>
      </c>
      <c r="I1209" t="str">
        <f t="shared" si="75"/>
        <v>no</v>
      </c>
      <c r="J1209" s="11">
        <f t="shared" si="73"/>
        <v>22.515000000000001</v>
      </c>
      <c r="K1209" s="11">
        <f t="shared" si="74"/>
        <v>22.515000000000001</v>
      </c>
      <c r="L1209" s="11"/>
    </row>
    <row r="1210" spans="1:13" x14ac:dyDescent="0.25">
      <c r="A1210">
        <v>48</v>
      </c>
      <c r="B1210" t="s">
        <v>7</v>
      </c>
      <c r="C1210" s="11">
        <v>22.515000000000001</v>
      </c>
      <c r="D1210">
        <v>1</v>
      </c>
      <c r="E1210" t="s">
        <v>13</v>
      </c>
      <c r="F1210" t="s">
        <v>14</v>
      </c>
      <c r="G1210" s="4">
        <v>8871.1517000000003</v>
      </c>
      <c r="H1210" t="str">
        <f t="shared" si="72"/>
        <v>normal</v>
      </c>
      <c r="I1210" t="str">
        <f t="shared" si="75"/>
        <v>no</v>
      </c>
      <c r="J1210" s="11">
        <f t="shared" si="73"/>
        <v>22.515000000000001</v>
      </c>
      <c r="K1210" s="11">
        <f t="shared" si="74"/>
        <v>22.515000000000001</v>
      </c>
      <c r="L1210" s="11"/>
    </row>
    <row r="1211" spans="1:13" x14ac:dyDescent="0.25">
      <c r="A1211">
        <v>19</v>
      </c>
      <c r="B1211" t="s">
        <v>11</v>
      </c>
      <c r="C1211" s="11">
        <v>22.515000000000001</v>
      </c>
      <c r="D1211">
        <v>1</v>
      </c>
      <c r="E1211" t="s">
        <v>13</v>
      </c>
      <c r="F1211" t="s">
        <v>10</v>
      </c>
      <c r="G1211" s="4">
        <v>1832.0940000000001</v>
      </c>
      <c r="H1211" t="str">
        <f t="shared" si="72"/>
        <v>normal</v>
      </c>
      <c r="I1211" t="str">
        <f t="shared" si="75"/>
        <v>no</v>
      </c>
      <c r="J1211" s="11">
        <f t="shared" si="73"/>
        <v>22.515000000000001</v>
      </c>
      <c r="K1211" s="11">
        <f t="shared" si="74"/>
        <v>22.515000000000001</v>
      </c>
      <c r="L1211" s="11"/>
    </row>
    <row r="1212" spans="1:13" x14ac:dyDescent="0.25">
      <c r="A1212">
        <v>29</v>
      </c>
      <c r="B1212" t="s">
        <v>11</v>
      </c>
      <c r="C1212" s="11">
        <v>22.515000000000001</v>
      </c>
      <c r="D1212">
        <v>3</v>
      </c>
      <c r="E1212" t="s">
        <v>13</v>
      </c>
      <c r="F1212" t="s">
        <v>21</v>
      </c>
      <c r="G1212" s="4">
        <v>5209.5788499999999</v>
      </c>
      <c r="H1212" t="str">
        <f t="shared" si="72"/>
        <v>normal</v>
      </c>
      <c r="I1212" t="str">
        <f t="shared" si="75"/>
        <v>no</v>
      </c>
      <c r="J1212" s="11">
        <f t="shared" si="73"/>
        <v>22.515000000000001</v>
      </c>
      <c r="K1212" s="11">
        <f t="shared" si="74"/>
        <v>22.515000000000001</v>
      </c>
      <c r="L1212" s="11"/>
    </row>
    <row r="1213" spans="1:13" x14ac:dyDescent="0.25">
      <c r="A1213">
        <v>28</v>
      </c>
      <c r="B1213" t="s">
        <v>11</v>
      </c>
      <c r="C1213" s="11">
        <v>22.515000000000001</v>
      </c>
      <c r="D1213">
        <v>2</v>
      </c>
      <c r="E1213" t="s">
        <v>13</v>
      </c>
      <c r="F1213" t="s">
        <v>21</v>
      </c>
      <c r="G1213" s="4">
        <v>4428.8878500000001</v>
      </c>
      <c r="H1213" t="str">
        <f t="shared" si="72"/>
        <v>normal</v>
      </c>
      <c r="I1213" t="str">
        <f t="shared" si="75"/>
        <v>no</v>
      </c>
      <c r="J1213" s="11">
        <f t="shared" si="73"/>
        <v>22.515000000000001</v>
      </c>
      <c r="K1213" s="11">
        <f t="shared" si="74"/>
        <v>22.515000000000001</v>
      </c>
      <c r="L1213" s="11"/>
    </row>
    <row r="1214" spans="1:13" x14ac:dyDescent="0.25">
      <c r="A1214">
        <v>19</v>
      </c>
      <c r="B1214" t="s">
        <v>7</v>
      </c>
      <c r="C1214" s="11">
        <v>22.515000000000001</v>
      </c>
      <c r="D1214">
        <v>0</v>
      </c>
      <c r="E1214" t="s">
        <v>13</v>
      </c>
      <c r="F1214" t="s">
        <v>15</v>
      </c>
      <c r="G1214" s="4">
        <v>2117.3388500000001</v>
      </c>
      <c r="H1214" t="str">
        <f t="shared" si="72"/>
        <v>normal</v>
      </c>
      <c r="I1214" t="str">
        <f t="shared" si="75"/>
        <v>no</v>
      </c>
      <c r="J1214" s="11">
        <f t="shared" si="73"/>
        <v>22.515000000000001</v>
      </c>
      <c r="K1214" s="11">
        <f t="shared" si="74"/>
        <v>22.515000000000001</v>
      </c>
      <c r="L1214" s="11"/>
    </row>
    <row r="1215" spans="1:13" x14ac:dyDescent="0.25">
      <c r="A1215">
        <v>49</v>
      </c>
      <c r="B1215" t="s">
        <v>11</v>
      </c>
      <c r="C1215" s="11">
        <v>22.515000000000001</v>
      </c>
      <c r="D1215">
        <v>0</v>
      </c>
      <c r="E1215" t="s">
        <v>13</v>
      </c>
      <c r="F1215" t="s">
        <v>21</v>
      </c>
      <c r="G1215" s="4">
        <v>8688.8588500000005</v>
      </c>
      <c r="H1215" t="str">
        <f t="shared" si="72"/>
        <v>normal</v>
      </c>
      <c r="I1215" t="str">
        <f t="shared" si="75"/>
        <v>no</v>
      </c>
      <c r="J1215" s="11">
        <f t="shared" si="73"/>
        <v>22.515000000000001</v>
      </c>
      <c r="K1215" s="11">
        <f t="shared" si="74"/>
        <v>22.515000000000001</v>
      </c>
      <c r="L1215" s="11"/>
    </row>
    <row r="1216" spans="1:13" x14ac:dyDescent="0.25">
      <c r="A1216">
        <v>25</v>
      </c>
      <c r="B1216" t="s">
        <v>7</v>
      </c>
      <c r="C1216" s="11">
        <v>22.515000000000001</v>
      </c>
      <c r="D1216">
        <v>1</v>
      </c>
      <c r="E1216" t="s">
        <v>13</v>
      </c>
      <c r="F1216" t="s">
        <v>15</v>
      </c>
      <c r="G1216" s="4">
        <v>3594.17085</v>
      </c>
      <c r="H1216" t="str">
        <f t="shared" si="72"/>
        <v>normal</v>
      </c>
      <c r="I1216" t="str">
        <f t="shared" si="75"/>
        <v>no</v>
      </c>
      <c r="J1216" s="11">
        <f t="shared" si="73"/>
        <v>22.515000000000001</v>
      </c>
      <c r="K1216" s="11">
        <f t="shared" si="74"/>
        <v>22.515000000000001</v>
      </c>
      <c r="L1216" s="11"/>
    </row>
    <row r="1217" spans="1:12" x14ac:dyDescent="0.25">
      <c r="A1217">
        <v>51</v>
      </c>
      <c r="B1217" t="s">
        <v>11</v>
      </c>
      <c r="C1217" s="11">
        <v>22.42</v>
      </c>
      <c r="D1217">
        <v>0</v>
      </c>
      <c r="E1217" t="s">
        <v>13</v>
      </c>
      <c r="F1217" t="s">
        <v>21</v>
      </c>
      <c r="G1217" s="4">
        <v>9361.3268000000007</v>
      </c>
      <c r="H1217" t="str">
        <f t="shared" si="72"/>
        <v>normal</v>
      </c>
      <c r="I1217" t="str">
        <f t="shared" si="75"/>
        <v>no</v>
      </c>
      <c r="J1217" s="11">
        <f t="shared" si="73"/>
        <v>22.42</v>
      </c>
      <c r="K1217" s="11">
        <f t="shared" si="74"/>
        <v>22.42</v>
      </c>
      <c r="L1217" s="11"/>
    </row>
    <row r="1218" spans="1:12" x14ac:dyDescent="0.25">
      <c r="A1218">
        <v>21</v>
      </c>
      <c r="B1218" t="s">
        <v>11</v>
      </c>
      <c r="C1218" s="11">
        <v>22.3</v>
      </c>
      <c r="D1218">
        <v>1</v>
      </c>
      <c r="E1218" t="s">
        <v>13</v>
      </c>
      <c r="F1218" t="s">
        <v>10</v>
      </c>
      <c r="G1218" s="4">
        <v>2103.08</v>
      </c>
      <c r="H1218" t="str">
        <f t="shared" ref="H1218:H1281" si="76">IF(C1218&lt;18.5,"below",IF(AND(C1218&gt;=18.5,C1218&lt;25),"normal",IF(C1218&gt;=25,"over")))</f>
        <v>normal</v>
      </c>
      <c r="I1218" t="str">
        <f t="shared" si="75"/>
        <v>no</v>
      </c>
      <c r="J1218" s="11">
        <f t="shared" ref="J1218:J1281" si="77">VALUE(C1218)</f>
        <v>22.3</v>
      </c>
      <c r="K1218" s="11">
        <f t="shared" ref="K1218:K1281" si="78">IF(J1218&gt;=100,J1218/1000,J1218)</f>
        <v>22.3</v>
      </c>
      <c r="L1218" s="11"/>
    </row>
    <row r="1219" spans="1:12" x14ac:dyDescent="0.25">
      <c r="A1219">
        <v>57</v>
      </c>
      <c r="B1219" t="s">
        <v>7</v>
      </c>
      <c r="C1219" s="11">
        <v>22.23</v>
      </c>
      <c r="D1219">
        <v>0</v>
      </c>
      <c r="E1219" t="s">
        <v>13</v>
      </c>
      <c r="F1219" t="s">
        <v>21</v>
      </c>
      <c r="G1219" s="4">
        <v>12029.286700000001</v>
      </c>
      <c r="H1219" t="str">
        <f t="shared" si="76"/>
        <v>normal</v>
      </c>
      <c r="I1219" t="str">
        <f t="shared" ref="I1219:I1282" si="79">IF(E1219="no","no","smoking")</f>
        <v>no</v>
      </c>
      <c r="J1219" s="11">
        <f t="shared" si="77"/>
        <v>22.23</v>
      </c>
      <c r="K1219" s="11">
        <f t="shared" si="78"/>
        <v>22.23</v>
      </c>
      <c r="L1219" s="11"/>
    </row>
    <row r="1220" spans="1:12" x14ac:dyDescent="0.25">
      <c r="A1220">
        <v>26</v>
      </c>
      <c r="B1220" t="s">
        <v>7</v>
      </c>
      <c r="C1220" s="11">
        <v>22.23</v>
      </c>
      <c r="D1220">
        <v>0</v>
      </c>
      <c r="E1220" t="s">
        <v>13</v>
      </c>
      <c r="F1220" t="s">
        <v>15</v>
      </c>
      <c r="G1220" s="4">
        <v>3176.2876999999999</v>
      </c>
      <c r="H1220" t="str">
        <f t="shared" si="76"/>
        <v>normal</v>
      </c>
      <c r="I1220" t="str">
        <f t="shared" si="79"/>
        <v>no</v>
      </c>
      <c r="J1220" s="11">
        <f t="shared" si="77"/>
        <v>22.23</v>
      </c>
      <c r="K1220" s="11">
        <f t="shared" si="78"/>
        <v>22.23</v>
      </c>
      <c r="L1220" s="11"/>
    </row>
    <row r="1221" spans="1:12" x14ac:dyDescent="0.25">
      <c r="A1221">
        <v>52</v>
      </c>
      <c r="B1221" t="s">
        <v>7</v>
      </c>
      <c r="C1221" s="11">
        <v>22.135000000000002</v>
      </c>
      <c r="D1221">
        <v>1</v>
      </c>
      <c r="E1221" t="s">
        <v>13</v>
      </c>
      <c r="F1221" t="s">
        <v>21</v>
      </c>
      <c r="G1221" s="4">
        <v>10797.3362</v>
      </c>
      <c r="H1221" t="str">
        <f t="shared" si="76"/>
        <v>normal</v>
      </c>
      <c r="I1221" t="str">
        <f t="shared" si="79"/>
        <v>no</v>
      </c>
      <c r="J1221" s="11">
        <f t="shared" si="77"/>
        <v>22.135000000000002</v>
      </c>
      <c r="K1221" s="11">
        <f t="shared" si="78"/>
        <v>22.135000000000002</v>
      </c>
      <c r="L1221" s="11"/>
    </row>
    <row r="1222" spans="1:12" x14ac:dyDescent="0.25">
      <c r="A1222">
        <v>55</v>
      </c>
      <c r="B1222" t="s">
        <v>7</v>
      </c>
      <c r="C1222" s="11">
        <v>22.135000000000002</v>
      </c>
      <c r="D1222">
        <v>0</v>
      </c>
      <c r="E1222" t="s">
        <v>13</v>
      </c>
      <c r="F1222" t="s">
        <v>15</v>
      </c>
      <c r="G1222" s="4">
        <v>11082.5772</v>
      </c>
      <c r="H1222" t="str">
        <f t="shared" si="76"/>
        <v>normal</v>
      </c>
      <c r="I1222" t="str">
        <f t="shared" si="79"/>
        <v>no</v>
      </c>
      <c r="J1222" s="11">
        <f t="shared" si="77"/>
        <v>22.135000000000002</v>
      </c>
      <c r="K1222" s="11">
        <f t="shared" si="78"/>
        <v>22.135000000000002</v>
      </c>
      <c r="L1222" s="11"/>
    </row>
    <row r="1223" spans="1:12" x14ac:dyDescent="0.25">
      <c r="A1223">
        <v>56</v>
      </c>
      <c r="B1223" t="s">
        <v>7</v>
      </c>
      <c r="C1223" s="11">
        <v>22.135000000000002</v>
      </c>
      <c r="D1223">
        <v>1</v>
      </c>
      <c r="E1223" t="s">
        <v>13</v>
      </c>
      <c r="F1223" t="s">
        <v>15</v>
      </c>
      <c r="G1223" s="4">
        <v>12044.342000000001</v>
      </c>
      <c r="H1223" t="str">
        <f t="shared" si="76"/>
        <v>normal</v>
      </c>
      <c r="I1223" t="str">
        <f t="shared" si="79"/>
        <v>no</v>
      </c>
      <c r="J1223" s="11">
        <f t="shared" si="77"/>
        <v>22.135000000000002</v>
      </c>
      <c r="K1223" s="11">
        <f t="shared" si="78"/>
        <v>22.135000000000002</v>
      </c>
      <c r="L1223" s="11"/>
    </row>
    <row r="1224" spans="1:12" x14ac:dyDescent="0.25">
      <c r="A1224">
        <v>45</v>
      </c>
      <c r="B1224" t="s">
        <v>11</v>
      </c>
      <c r="C1224" s="11">
        <v>22.135000000000002</v>
      </c>
      <c r="D1224">
        <v>1</v>
      </c>
      <c r="E1224" t="s">
        <v>13</v>
      </c>
      <c r="F1224" t="s">
        <v>10</v>
      </c>
      <c r="G1224" s="4">
        <v>7441.0529999999999</v>
      </c>
      <c r="H1224" t="str">
        <f t="shared" si="76"/>
        <v>normal</v>
      </c>
      <c r="I1224" t="str">
        <f t="shared" si="79"/>
        <v>no</v>
      </c>
      <c r="J1224" s="11">
        <f t="shared" si="77"/>
        <v>22.135000000000002</v>
      </c>
      <c r="K1224" s="11">
        <f t="shared" si="78"/>
        <v>22.135000000000002</v>
      </c>
      <c r="L1224" s="11"/>
    </row>
    <row r="1225" spans="1:12" x14ac:dyDescent="0.25">
      <c r="A1225">
        <v>44</v>
      </c>
      <c r="B1225" t="s">
        <v>11</v>
      </c>
      <c r="C1225" s="11">
        <v>22.135000000000002</v>
      </c>
      <c r="D1225">
        <v>2</v>
      </c>
      <c r="E1225" t="s">
        <v>13</v>
      </c>
      <c r="F1225" t="s">
        <v>21</v>
      </c>
      <c r="G1225" s="4">
        <v>8302.5356499999998</v>
      </c>
      <c r="H1225" t="str">
        <f t="shared" si="76"/>
        <v>normal</v>
      </c>
      <c r="I1225" t="str">
        <f t="shared" si="79"/>
        <v>no</v>
      </c>
      <c r="J1225" s="11">
        <f t="shared" si="77"/>
        <v>22.135000000000002</v>
      </c>
      <c r="K1225" s="11">
        <f t="shared" si="78"/>
        <v>22.135000000000002</v>
      </c>
      <c r="L1225" s="11"/>
    </row>
    <row r="1226" spans="1:12" x14ac:dyDescent="0.25">
      <c r="A1226">
        <v>21</v>
      </c>
      <c r="B1226" t="s">
        <v>7</v>
      </c>
      <c r="C1226" s="11">
        <v>22.135000000000002</v>
      </c>
      <c r="D1226">
        <v>0</v>
      </c>
      <c r="E1226" t="s">
        <v>13</v>
      </c>
      <c r="F1226" t="s">
        <v>21</v>
      </c>
      <c r="G1226" s="4">
        <v>2585.8506499999999</v>
      </c>
      <c r="H1226" t="str">
        <f t="shared" si="76"/>
        <v>normal</v>
      </c>
      <c r="I1226" t="str">
        <f t="shared" si="79"/>
        <v>no</v>
      </c>
      <c r="J1226" s="11">
        <f t="shared" si="77"/>
        <v>22.135000000000002</v>
      </c>
      <c r="K1226" s="11">
        <f t="shared" si="78"/>
        <v>22.135000000000002</v>
      </c>
      <c r="L1226" s="11"/>
    </row>
    <row r="1227" spans="1:12" x14ac:dyDescent="0.25">
      <c r="A1227">
        <v>36</v>
      </c>
      <c r="B1227" t="s">
        <v>7</v>
      </c>
      <c r="C1227" s="11">
        <v>22.135000000000002</v>
      </c>
      <c r="D1227">
        <v>3</v>
      </c>
      <c r="E1227" t="s">
        <v>13</v>
      </c>
      <c r="F1227" t="s">
        <v>21</v>
      </c>
      <c r="G1227" s="4">
        <v>7228.2156500000001</v>
      </c>
      <c r="H1227" t="str">
        <f t="shared" si="76"/>
        <v>normal</v>
      </c>
      <c r="I1227" t="str">
        <f t="shared" si="79"/>
        <v>no</v>
      </c>
      <c r="J1227" s="11">
        <f t="shared" si="77"/>
        <v>22.135000000000002</v>
      </c>
      <c r="K1227" s="11">
        <f t="shared" si="78"/>
        <v>22.135000000000002</v>
      </c>
      <c r="L1227" s="11"/>
    </row>
    <row r="1228" spans="1:12" x14ac:dyDescent="0.25">
      <c r="A1228">
        <v>56</v>
      </c>
      <c r="B1228" t="s">
        <v>11</v>
      </c>
      <c r="C1228" s="11">
        <v>22.1</v>
      </c>
      <c r="D1228">
        <v>0</v>
      </c>
      <c r="E1228" t="s">
        <v>13</v>
      </c>
      <c r="F1228" t="s">
        <v>10</v>
      </c>
      <c r="G1228" s="4">
        <v>10577.087</v>
      </c>
      <c r="H1228" t="str">
        <f t="shared" si="76"/>
        <v>normal</v>
      </c>
      <c r="I1228" t="str">
        <f t="shared" si="79"/>
        <v>no</v>
      </c>
      <c r="J1228" s="11">
        <f t="shared" si="77"/>
        <v>22.1</v>
      </c>
      <c r="K1228" s="11">
        <f t="shared" si="78"/>
        <v>22.1</v>
      </c>
      <c r="L1228" s="11"/>
    </row>
    <row r="1229" spans="1:12" x14ac:dyDescent="0.25">
      <c r="A1229">
        <v>20</v>
      </c>
      <c r="B1229" t="s">
        <v>11</v>
      </c>
      <c r="C1229" s="11">
        <v>22</v>
      </c>
      <c r="D1229">
        <v>1</v>
      </c>
      <c r="E1229" t="s">
        <v>13</v>
      </c>
      <c r="F1229" t="s">
        <v>10</v>
      </c>
      <c r="G1229" s="4">
        <v>1964.78</v>
      </c>
      <c r="H1229" t="str">
        <f t="shared" si="76"/>
        <v>normal</v>
      </c>
      <c r="I1229" t="str">
        <f t="shared" si="79"/>
        <v>no</v>
      </c>
      <c r="J1229" s="11">
        <f t="shared" si="77"/>
        <v>22</v>
      </c>
      <c r="K1229" s="11">
        <f t="shared" si="78"/>
        <v>22</v>
      </c>
      <c r="L1229" s="11"/>
    </row>
    <row r="1230" spans="1:12" x14ac:dyDescent="0.25">
      <c r="A1230">
        <v>46</v>
      </c>
      <c r="B1230" t="s">
        <v>7</v>
      </c>
      <c r="C1230" s="11">
        <v>21.945</v>
      </c>
      <c r="D1230">
        <v>2</v>
      </c>
      <c r="E1230" t="s">
        <v>13</v>
      </c>
      <c r="F1230" t="s">
        <v>21</v>
      </c>
      <c r="G1230" s="4">
        <v>9432.9253000000008</v>
      </c>
      <c r="H1230" t="str">
        <f t="shared" si="76"/>
        <v>normal</v>
      </c>
      <c r="I1230" t="str">
        <f t="shared" si="79"/>
        <v>no</v>
      </c>
      <c r="J1230" s="11">
        <f t="shared" si="77"/>
        <v>21.945</v>
      </c>
      <c r="K1230" s="11">
        <f t="shared" si="78"/>
        <v>21.945</v>
      </c>
      <c r="L1230" s="11"/>
    </row>
    <row r="1231" spans="1:12" x14ac:dyDescent="0.25">
      <c r="A1231">
        <v>30</v>
      </c>
      <c r="B1231" t="s">
        <v>7</v>
      </c>
      <c r="C1231" s="11">
        <v>21.945</v>
      </c>
      <c r="D1231">
        <v>1</v>
      </c>
      <c r="E1231" t="s">
        <v>13</v>
      </c>
      <c r="F1231" t="s">
        <v>21</v>
      </c>
      <c r="G1231" s="4">
        <v>4718.2035500000002</v>
      </c>
      <c r="H1231" t="str">
        <f t="shared" si="76"/>
        <v>normal</v>
      </c>
      <c r="I1231" t="str">
        <f t="shared" si="79"/>
        <v>no</v>
      </c>
      <c r="J1231" s="11">
        <f t="shared" si="77"/>
        <v>21.945</v>
      </c>
      <c r="K1231" s="11">
        <f t="shared" si="78"/>
        <v>21.945</v>
      </c>
      <c r="L1231" s="11"/>
    </row>
    <row r="1232" spans="1:12" x14ac:dyDescent="0.25">
      <c r="A1232">
        <v>21</v>
      </c>
      <c r="B1232" t="s">
        <v>7</v>
      </c>
      <c r="C1232" s="11">
        <v>21.89</v>
      </c>
      <c r="D1232">
        <v>2</v>
      </c>
      <c r="E1232" t="s">
        <v>13</v>
      </c>
      <c r="F1232" t="s">
        <v>14</v>
      </c>
      <c r="G1232" s="4">
        <v>3180.5101</v>
      </c>
      <c r="H1232" t="str">
        <f t="shared" si="76"/>
        <v>normal</v>
      </c>
      <c r="I1232" t="str">
        <f t="shared" si="79"/>
        <v>no</v>
      </c>
      <c r="J1232" s="11">
        <f t="shared" si="77"/>
        <v>21.89</v>
      </c>
      <c r="K1232" s="11">
        <f t="shared" si="78"/>
        <v>21.89</v>
      </c>
      <c r="L1232" s="11"/>
    </row>
    <row r="1233" spans="1:13" x14ac:dyDescent="0.25">
      <c r="A1233">
        <v>21</v>
      </c>
      <c r="B1233" t="s">
        <v>7</v>
      </c>
      <c r="C1233" s="11">
        <v>21.85</v>
      </c>
      <c r="D1233">
        <v>1</v>
      </c>
      <c r="E1233" t="s">
        <v>9</v>
      </c>
      <c r="F1233" t="s">
        <v>21</v>
      </c>
      <c r="G1233" s="4">
        <v>15359.104499999999</v>
      </c>
      <c r="H1233" t="str">
        <f t="shared" si="76"/>
        <v>normal</v>
      </c>
      <c r="I1233" t="str">
        <f t="shared" si="79"/>
        <v>smoking</v>
      </c>
      <c r="J1233" s="11">
        <f t="shared" si="77"/>
        <v>21.85</v>
      </c>
      <c r="K1233" s="11">
        <f t="shared" si="78"/>
        <v>21.85</v>
      </c>
      <c r="L1233" s="11"/>
    </row>
    <row r="1234" spans="1:13" x14ac:dyDescent="0.25">
      <c r="A1234">
        <v>39</v>
      </c>
      <c r="B1234" t="s">
        <v>11</v>
      </c>
      <c r="C1234" s="11">
        <v>21.85</v>
      </c>
      <c r="D1234">
        <v>1</v>
      </c>
      <c r="E1234" t="s">
        <v>13</v>
      </c>
      <c r="F1234" t="s">
        <v>15</v>
      </c>
      <c r="G1234" s="4">
        <v>6117.4944999999998</v>
      </c>
      <c r="H1234" t="str">
        <f t="shared" si="76"/>
        <v>normal</v>
      </c>
      <c r="I1234" t="str">
        <f t="shared" si="79"/>
        <v>no</v>
      </c>
      <c r="J1234" s="11">
        <f t="shared" si="77"/>
        <v>21.85</v>
      </c>
      <c r="K1234" s="11">
        <f t="shared" si="78"/>
        <v>21.85</v>
      </c>
      <c r="L1234" s="11"/>
    </row>
    <row r="1235" spans="1:13" x14ac:dyDescent="0.25">
      <c r="A1235">
        <v>44</v>
      </c>
      <c r="B1235" t="s">
        <v>11</v>
      </c>
      <c r="C1235" s="11">
        <v>21.85</v>
      </c>
      <c r="D1235">
        <v>3</v>
      </c>
      <c r="E1235" t="s">
        <v>13</v>
      </c>
      <c r="F1235" t="s">
        <v>21</v>
      </c>
      <c r="G1235" s="4">
        <v>8891.1394999999993</v>
      </c>
      <c r="H1235" t="str">
        <f t="shared" si="76"/>
        <v>normal</v>
      </c>
      <c r="I1235" t="str">
        <f t="shared" si="79"/>
        <v>no</v>
      </c>
      <c r="J1235" s="11">
        <f t="shared" si="77"/>
        <v>21.85</v>
      </c>
      <c r="K1235" s="11">
        <f t="shared" si="78"/>
        <v>21.85</v>
      </c>
      <c r="L1235" s="11"/>
    </row>
    <row r="1236" spans="1:13" x14ac:dyDescent="0.25">
      <c r="A1236">
        <v>29</v>
      </c>
      <c r="B1236" t="s">
        <v>7</v>
      </c>
      <c r="C1236" s="11">
        <v>21.85</v>
      </c>
      <c r="D1236">
        <v>0</v>
      </c>
      <c r="E1236" t="s">
        <v>9</v>
      </c>
      <c r="F1236" t="s">
        <v>21</v>
      </c>
      <c r="G1236" s="4">
        <v>16115.3045</v>
      </c>
      <c r="H1236" t="str">
        <f t="shared" si="76"/>
        <v>normal</v>
      </c>
      <c r="I1236" t="str">
        <f t="shared" si="79"/>
        <v>smoking</v>
      </c>
      <c r="J1236" s="11">
        <f t="shared" si="77"/>
        <v>21.85</v>
      </c>
      <c r="K1236" s="11">
        <f t="shared" si="78"/>
        <v>21.85</v>
      </c>
      <c r="L1236" s="11"/>
    </row>
    <row r="1237" spans="1:13" x14ac:dyDescent="0.25">
      <c r="A1237">
        <v>20</v>
      </c>
      <c r="B1237" t="s">
        <v>7</v>
      </c>
      <c r="C1237" s="11">
        <v>21.8</v>
      </c>
      <c r="D1237">
        <v>0</v>
      </c>
      <c r="E1237" t="s">
        <v>9</v>
      </c>
      <c r="F1237" t="s">
        <v>10</v>
      </c>
      <c r="G1237" s="4">
        <v>20167.336029999999</v>
      </c>
      <c r="H1237" t="str">
        <f t="shared" si="76"/>
        <v>normal</v>
      </c>
      <c r="I1237" t="str">
        <f t="shared" si="79"/>
        <v>smoking</v>
      </c>
      <c r="J1237" s="11">
        <f t="shared" si="77"/>
        <v>21.8</v>
      </c>
      <c r="K1237" s="11">
        <f t="shared" si="78"/>
        <v>21.8</v>
      </c>
      <c r="L1237" s="11"/>
    </row>
    <row r="1238" spans="1:13" x14ac:dyDescent="0.25">
      <c r="A1238">
        <v>18</v>
      </c>
      <c r="B1238" t="s">
        <v>11</v>
      </c>
      <c r="C1238" s="11">
        <v>21.78</v>
      </c>
      <c r="D1238">
        <v>2</v>
      </c>
      <c r="E1238" t="s">
        <v>13</v>
      </c>
      <c r="F1238" t="s">
        <v>14</v>
      </c>
      <c r="G1238" s="4">
        <v>11884.048580000001</v>
      </c>
      <c r="H1238" t="str">
        <f t="shared" si="76"/>
        <v>normal</v>
      </c>
      <c r="I1238" t="str">
        <f t="shared" si="79"/>
        <v>no</v>
      </c>
      <c r="J1238" s="11">
        <f t="shared" si="77"/>
        <v>21.78</v>
      </c>
      <c r="K1238" s="11">
        <f t="shared" si="78"/>
        <v>21.78</v>
      </c>
      <c r="L1238" s="11"/>
    </row>
    <row r="1239" spans="1:13" x14ac:dyDescent="0.25">
      <c r="A1239">
        <v>37</v>
      </c>
      <c r="B1239" t="s">
        <v>7</v>
      </c>
      <c r="C1239" s="11">
        <v>21.754999999999999</v>
      </c>
      <c r="D1239">
        <v>2</v>
      </c>
      <c r="E1239" t="s">
        <v>13</v>
      </c>
      <c r="F1239" t="s">
        <v>14</v>
      </c>
      <c r="G1239" s="4">
        <v>6313.759</v>
      </c>
      <c r="H1239" t="str">
        <f t="shared" si="76"/>
        <v>normal</v>
      </c>
      <c r="I1239" t="str">
        <f t="shared" si="79"/>
        <v>no</v>
      </c>
      <c r="J1239" s="11">
        <f t="shared" si="77"/>
        <v>21.754999999999999</v>
      </c>
      <c r="K1239" s="11">
        <f t="shared" si="78"/>
        <v>21.754999999999999</v>
      </c>
      <c r="L1239" s="11"/>
    </row>
    <row r="1240" spans="1:13" x14ac:dyDescent="0.25">
      <c r="A1240">
        <v>42</v>
      </c>
      <c r="B1240" t="s">
        <v>7</v>
      </c>
      <c r="C1240" s="11">
        <v>21.754999999999999</v>
      </c>
      <c r="D1240">
        <v>0</v>
      </c>
      <c r="E1240" t="s">
        <v>9</v>
      </c>
      <c r="F1240" t="s">
        <v>15</v>
      </c>
      <c r="G1240" s="4">
        <v>21348.705999999998</v>
      </c>
      <c r="H1240" t="str">
        <f t="shared" si="76"/>
        <v>normal</v>
      </c>
      <c r="I1240" t="str">
        <f t="shared" si="79"/>
        <v>smoking</v>
      </c>
      <c r="J1240" s="11">
        <f t="shared" si="77"/>
        <v>21.754999999999999</v>
      </c>
      <c r="K1240" s="11">
        <f t="shared" si="78"/>
        <v>21.754999999999999</v>
      </c>
      <c r="L1240" s="11"/>
    </row>
    <row r="1241" spans="1:13" x14ac:dyDescent="0.25">
      <c r="A1241">
        <v>47</v>
      </c>
      <c r="B1241" t="s">
        <v>11</v>
      </c>
      <c r="C1241" s="11">
        <v>21.754999999999999</v>
      </c>
      <c r="D1241">
        <v>4</v>
      </c>
      <c r="E1241" t="s">
        <v>13</v>
      </c>
      <c r="F1241" t="s">
        <v>21</v>
      </c>
      <c r="G1241" s="4">
        <v>10407.085849999999</v>
      </c>
      <c r="H1241" t="str">
        <f t="shared" si="76"/>
        <v>normal</v>
      </c>
      <c r="I1241" t="str">
        <f t="shared" si="79"/>
        <v>no</v>
      </c>
      <c r="J1241" s="11">
        <f t="shared" si="77"/>
        <v>21.754999999999999</v>
      </c>
      <c r="K1241" s="11">
        <f t="shared" si="78"/>
        <v>21.754999999999999</v>
      </c>
      <c r="L1241" s="11"/>
      <c r="M1241">
        <f>K1241*1000</f>
        <v>21755</v>
      </c>
    </row>
    <row r="1242" spans="1:13" x14ac:dyDescent="0.25">
      <c r="A1242">
        <v>22</v>
      </c>
      <c r="B1242" t="s">
        <v>7</v>
      </c>
      <c r="C1242" s="11">
        <v>21.754999999999999</v>
      </c>
      <c r="D1242">
        <v>0</v>
      </c>
      <c r="E1242" t="s">
        <v>13</v>
      </c>
      <c r="F1242" t="s">
        <v>10</v>
      </c>
      <c r="G1242" s="4">
        <v>2150.4690000000001</v>
      </c>
      <c r="H1242" t="str">
        <f t="shared" si="76"/>
        <v>normal</v>
      </c>
      <c r="I1242" t="str">
        <f t="shared" si="79"/>
        <v>no</v>
      </c>
      <c r="J1242" s="11">
        <f t="shared" si="77"/>
        <v>21.754999999999999</v>
      </c>
      <c r="K1242" s="11">
        <f t="shared" si="78"/>
        <v>21.754999999999999</v>
      </c>
      <c r="L1242" s="11"/>
    </row>
    <row r="1243" spans="1:13" x14ac:dyDescent="0.25">
      <c r="A1243">
        <v>40</v>
      </c>
      <c r="B1243" t="s">
        <v>7</v>
      </c>
      <c r="C1243" s="11">
        <v>21.754999999999999</v>
      </c>
      <c r="D1243">
        <v>1</v>
      </c>
      <c r="E1243" t="s">
        <v>9</v>
      </c>
      <c r="F1243" t="s">
        <v>21</v>
      </c>
      <c r="G1243" s="4">
        <v>22331.566800000001</v>
      </c>
      <c r="H1243" t="str">
        <f t="shared" si="76"/>
        <v>normal</v>
      </c>
      <c r="I1243" t="str">
        <f t="shared" si="79"/>
        <v>smoking</v>
      </c>
      <c r="J1243" s="11">
        <f t="shared" si="77"/>
        <v>21.754999999999999</v>
      </c>
      <c r="K1243" s="11">
        <f t="shared" si="78"/>
        <v>21.754999999999999</v>
      </c>
      <c r="L1243" s="11"/>
    </row>
    <row r="1244" spans="1:13" x14ac:dyDescent="0.25">
      <c r="A1244">
        <v>29</v>
      </c>
      <c r="B1244" t="s">
        <v>7</v>
      </c>
      <c r="C1244" s="11">
        <v>21.754999999999999</v>
      </c>
      <c r="D1244">
        <v>1</v>
      </c>
      <c r="E1244" t="s">
        <v>9</v>
      </c>
      <c r="F1244" t="s">
        <v>21</v>
      </c>
      <c r="G1244" s="4">
        <v>16657.71745</v>
      </c>
      <c r="H1244" t="str">
        <f t="shared" si="76"/>
        <v>normal</v>
      </c>
      <c r="I1244" t="str">
        <f t="shared" si="79"/>
        <v>smoking</v>
      </c>
      <c r="J1244" s="11">
        <f t="shared" si="77"/>
        <v>21.754999999999999</v>
      </c>
      <c r="K1244" s="11">
        <f t="shared" si="78"/>
        <v>21.754999999999999</v>
      </c>
      <c r="L1244" s="11"/>
    </row>
    <row r="1245" spans="1:13" x14ac:dyDescent="0.25">
      <c r="A1245">
        <v>19</v>
      </c>
      <c r="B1245" t="s">
        <v>11</v>
      </c>
      <c r="C1245" s="11">
        <v>21.754999999999999</v>
      </c>
      <c r="D1245">
        <v>0</v>
      </c>
      <c r="E1245" t="s">
        <v>13</v>
      </c>
      <c r="F1245" t="s">
        <v>15</v>
      </c>
      <c r="G1245" s="4">
        <v>1627.2824499999999</v>
      </c>
      <c r="H1245" t="str">
        <f t="shared" si="76"/>
        <v>normal</v>
      </c>
      <c r="I1245" t="str">
        <f t="shared" si="79"/>
        <v>no</v>
      </c>
      <c r="J1245" s="11">
        <f t="shared" si="77"/>
        <v>21.754999999999999</v>
      </c>
      <c r="K1245" s="11">
        <f t="shared" si="78"/>
        <v>21.754999999999999</v>
      </c>
      <c r="L1245" s="11"/>
    </row>
    <row r="1246" spans="1:13" x14ac:dyDescent="0.25">
      <c r="A1246">
        <v>41</v>
      </c>
      <c r="B1246" t="s">
        <v>7</v>
      </c>
      <c r="C1246" s="11">
        <v>21.754999999999999</v>
      </c>
      <c r="D1246">
        <v>1</v>
      </c>
      <c r="E1246" t="s">
        <v>13</v>
      </c>
      <c r="F1246" t="s">
        <v>21</v>
      </c>
      <c r="G1246" s="4">
        <v>13725.47184</v>
      </c>
      <c r="H1246" t="str">
        <f t="shared" si="76"/>
        <v>normal</v>
      </c>
      <c r="I1246" t="str">
        <f t="shared" si="79"/>
        <v>no</v>
      </c>
      <c r="J1246" s="11">
        <f t="shared" si="77"/>
        <v>21.754999999999999</v>
      </c>
      <c r="K1246" s="11">
        <f t="shared" si="78"/>
        <v>21.754999999999999</v>
      </c>
      <c r="L1246" s="11"/>
    </row>
    <row r="1247" spans="1:13" x14ac:dyDescent="0.25">
      <c r="A1247">
        <v>31</v>
      </c>
      <c r="B1247" t="s">
        <v>7</v>
      </c>
      <c r="C1247" s="11">
        <v>21.754999999999999</v>
      </c>
      <c r="D1247">
        <v>0</v>
      </c>
      <c r="E1247" t="s">
        <v>13</v>
      </c>
      <c r="F1247" t="s">
        <v>15</v>
      </c>
      <c r="G1247" s="4">
        <v>4134.0824499999999</v>
      </c>
      <c r="H1247" t="str">
        <f t="shared" si="76"/>
        <v>normal</v>
      </c>
      <c r="I1247" t="str">
        <f t="shared" si="79"/>
        <v>no</v>
      </c>
      <c r="J1247" s="11">
        <f t="shared" si="77"/>
        <v>21.754999999999999</v>
      </c>
      <c r="K1247" s="11">
        <f t="shared" si="78"/>
        <v>21.754999999999999</v>
      </c>
      <c r="L1247" s="11"/>
    </row>
    <row r="1248" spans="1:13" x14ac:dyDescent="0.25">
      <c r="A1248">
        <v>19</v>
      </c>
      <c r="B1248" t="s">
        <v>7</v>
      </c>
      <c r="C1248" s="11">
        <v>21.7</v>
      </c>
      <c r="D1248">
        <v>0</v>
      </c>
      <c r="E1248" t="s">
        <v>9</v>
      </c>
      <c r="F1248" t="s">
        <v>10</v>
      </c>
      <c r="G1248" s="4">
        <v>13844.505999999999</v>
      </c>
      <c r="H1248" t="str">
        <f t="shared" si="76"/>
        <v>normal</v>
      </c>
      <c r="I1248" t="str">
        <f t="shared" si="79"/>
        <v>smoking</v>
      </c>
      <c r="J1248" s="11">
        <f t="shared" si="77"/>
        <v>21.7</v>
      </c>
      <c r="K1248" s="11">
        <f t="shared" si="78"/>
        <v>21.7</v>
      </c>
      <c r="L1248" s="11"/>
    </row>
    <row r="1249" spans="1:13" x14ac:dyDescent="0.25">
      <c r="A1249">
        <v>63</v>
      </c>
      <c r="B1249" t="s">
        <v>11</v>
      </c>
      <c r="C1249" s="11">
        <v>21.66</v>
      </c>
      <c r="D1249">
        <v>1</v>
      </c>
      <c r="E1249" t="s">
        <v>13</v>
      </c>
      <c r="F1249" t="s">
        <v>15</v>
      </c>
      <c r="G1249" s="4">
        <v>14349.8544</v>
      </c>
      <c r="H1249" t="str">
        <f t="shared" si="76"/>
        <v>normal</v>
      </c>
      <c r="I1249" t="str">
        <f t="shared" si="79"/>
        <v>no</v>
      </c>
      <c r="J1249" s="11">
        <f t="shared" si="77"/>
        <v>21.66</v>
      </c>
      <c r="K1249" s="11">
        <f t="shared" si="78"/>
        <v>21.66</v>
      </c>
      <c r="L1249" s="11"/>
    </row>
    <row r="1250" spans="1:13" x14ac:dyDescent="0.25">
      <c r="A1250">
        <v>63</v>
      </c>
      <c r="B1250" t="s">
        <v>7</v>
      </c>
      <c r="C1250" s="11">
        <v>21.66</v>
      </c>
      <c r="D1250">
        <v>0</v>
      </c>
      <c r="E1250" t="s">
        <v>13</v>
      </c>
      <c r="F1250" t="s">
        <v>21</v>
      </c>
      <c r="G1250" s="4">
        <v>14449.8544</v>
      </c>
      <c r="H1250" t="str">
        <f t="shared" si="76"/>
        <v>normal</v>
      </c>
      <c r="I1250" t="str">
        <f t="shared" si="79"/>
        <v>no</v>
      </c>
      <c r="J1250" s="11">
        <f t="shared" si="77"/>
        <v>21.66</v>
      </c>
      <c r="K1250" s="11">
        <f t="shared" si="78"/>
        <v>21.66</v>
      </c>
      <c r="L1250" s="11"/>
    </row>
    <row r="1251" spans="1:13" x14ac:dyDescent="0.25">
      <c r="A1251">
        <v>18</v>
      </c>
      <c r="B1251" t="s">
        <v>7</v>
      </c>
      <c r="C1251" s="11">
        <v>21.66</v>
      </c>
      <c r="D1251">
        <v>0</v>
      </c>
      <c r="E1251" t="s">
        <v>9</v>
      </c>
      <c r="F1251" t="s">
        <v>21</v>
      </c>
      <c r="G1251" s="4">
        <v>14283.4594</v>
      </c>
      <c r="H1251" t="str">
        <f t="shared" si="76"/>
        <v>normal</v>
      </c>
      <c r="I1251" t="str">
        <f t="shared" si="79"/>
        <v>smoking</v>
      </c>
      <c r="J1251" s="11">
        <f t="shared" si="77"/>
        <v>21.66</v>
      </c>
      <c r="K1251" s="11">
        <f t="shared" si="78"/>
        <v>21.66</v>
      </c>
      <c r="L1251" s="11"/>
    </row>
    <row r="1252" spans="1:13" x14ac:dyDescent="0.25">
      <c r="A1252">
        <v>58</v>
      </c>
      <c r="B1252" t="s">
        <v>7</v>
      </c>
      <c r="C1252" s="11">
        <v>21.565000000000001</v>
      </c>
      <c r="D1252">
        <v>2</v>
      </c>
      <c r="E1252" t="s">
        <v>13</v>
      </c>
      <c r="F1252" t="s">
        <v>21</v>
      </c>
      <c r="G1252" s="4">
        <v>13607.36875</v>
      </c>
      <c r="H1252" t="str">
        <f t="shared" si="76"/>
        <v>normal</v>
      </c>
      <c r="I1252" t="str">
        <f t="shared" si="79"/>
        <v>no</v>
      </c>
      <c r="J1252" s="11">
        <f t="shared" si="77"/>
        <v>21.565000000000001</v>
      </c>
      <c r="K1252" s="11">
        <f t="shared" si="78"/>
        <v>21.565000000000001</v>
      </c>
      <c r="L1252" s="11"/>
      <c r="M1252">
        <f>K1252*1000</f>
        <v>21565</v>
      </c>
    </row>
    <row r="1253" spans="1:13" x14ac:dyDescent="0.25">
      <c r="A1253">
        <v>33</v>
      </c>
      <c r="B1253" t="s">
        <v>7</v>
      </c>
      <c r="C1253" s="11">
        <v>21.565000000000001</v>
      </c>
      <c r="D1253">
        <v>1</v>
      </c>
      <c r="E1253" t="s">
        <v>13</v>
      </c>
      <c r="F1253" t="s">
        <v>21</v>
      </c>
      <c r="G1253" s="4">
        <v>5354.0746499999996</v>
      </c>
      <c r="H1253" t="str">
        <f t="shared" si="76"/>
        <v>normal</v>
      </c>
      <c r="I1253" t="str">
        <f t="shared" si="79"/>
        <v>no</v>
      </c>
      <c r="J1253" s="11">
        <f t="shared" si="77"/>
        <v>21.565000000000001</v>
      </c>
      <c r="K1253" s="11">
        <f t="shared" si="78"/>
        <v>21.565000000000001</v>
      </c>
      <c r="L1253" s="11"/>
      <c r="M1253">
        <f>K1253*1000</f>
        <v>21565</v>
      </c>
    </row>
    <row r="1254" spans="1:13" x14ac:dyDescent="0.25">
      <c r="A1254">
        <v>18</v>
      </c>
      <c r="B1254" t="s">
        <v>11</v>
      </c>
      <c r="C1254" s="11">
        <v>21.565000000000001</v>
      </c>
      <c r="D1254">
        <v>0</v>
      </c>
      <c r="E1254" t="s">
        <v>9</v>
      </c>
      <c r="F1254" t="s">
        <v>21</v>
      </c>
      <c r="G1254" s="4">
        <v>13747.87235</v>
      </c>
      <c r="H1254" t="str">
        <f t="shared" si="76"/>
        <v>normal</v>
      </c>
      <c r="I1254" t="str">
        <f t="shared" si="79"/>
        <v>smoking</v>
      </c>
      <c r="J1254" s="11">
        <f t="shared" si="77"/>
        <v>21.565000000000001</v>
      </c>
      <c r="K1254" s="11">
        <f t="shared" si="78"/>
        <v>21.565000000000001</v>
      </c>
      <c r="L1254" s="11"/>
    </row>
    <row r="1255" spans="1:13" x14ac:dyDescent="0.25">
      <c r="A1255">
        <v>55</v>
      </c>
      <c r="B1255" t="s">
        <v>11</v>
      </c>
      <c r="C1255" s="11">
        <v>21.5</v>
      </c>
      <c r="D1255">
        <v>1</v>
      </c>
      <c r="E1255" t="s">
        <v>13</v>
      </c>
      <c r="F1255" t="s">
        <v>10</v>
      </c>
      <c r="G1255" s="4">
        <v>10791.96</v>
      </c>
      <c r="H1255" t="str">
        <f t="shared" si="76"/>
        <v>normal</v>
      </c>
      <c r="I1255" t="str">
        <f t="shared" si="79"/>
        <v>no</v>
      </c>
      <c r="J1255" s="11">
        <f t="shared" si="77"/>
        <v>21.5</v>
      </c>
      <c r="K1255" s="11">
        <f t="shared" si="78"/>
        <v>21.5</v>
      </c>
      <c r="L1255" s="11"/>
    </row>
    <row r="1256" spans="1:13" x14ac:dyDescent="0.25">
      <c r="A1256">
        <v>54</v>
      </c>
      <c r="B1256" t="s">
        <v>7</v>
      </c>
      <c r="C1256" s="11">
        <v>21.47</v>
      </c>
      <c r="D1256">
        <v>3</v>
      </c>
      <c r="E1256" t="s">
        <v>13</v>
      </c>
      <c r="F1256" t="s">
        <v>15</v>
      </c>
      <c r="G1256" s="4">
        <v>12475.3513</v>
      </c>
      <c r="H1256" t="str">
        <f t="shared" si="76"/>
        <v>normal</v>
      </c>
      <c r="I1256" t="str">
        <f t="shared" si="79"/>
        <v>no</v>
      </c>
      <c r="J1256" s="11">
        <f t="shared" si="77"/>
        <v>21.47</v>
      </c>
      <c r="K1256" s="11">
        <f t="shared" si="78"/>
        <v>21.47</v>
      </c>
      <c r="L1256" s="11"/>
    </row>
    <row r="1257" spans="1:13" x14ac:dyDescent="0.25">
      <c r="A1257">
        <v>27</v>
      </c>
      <c r="B1257" t="s">
        <v>7</v>
      </c>
      <c r="C1257" s="11">
        <v>21.47</v>
      </c>
      <c r="D1257">
        <v>0</v>
      </c>
      <c r="E1257" t="s">
        <v>13</v>
      </c>
      <c r="F1257" t="s">
        <v>15</v>
      </c>
      <c r="G1257" s="4">
        <v>3353.4703</v>
      </c>
      <c r="H1257" t="str">
        <f t="shared" si="76"/>
        <v>normal</v>
      </c>
      <c r="I1257" t="str">
        <f t="shared" si="79"/>
        <v>no</v>
      </c>
      <c r="J1257" s="11">
        <f t="shared" si="77"/>
        <v>21.47</v>
      </c>
      <c r="K1257" s="11">
        <f t="shared" si="78"/>
        <v>21.47</v>
      </c>
      <c r="L1257" s="11"/>
    </row>
    <row r="1258" spans="1:13" x14ac:dyDescent="0.25">
      <c r="A1258">
        <v>18</v>
      </c>
      <c r="B1258" t="s">
        <v>11</v>
      </c>
      <c r="C1258" s="11">
        <v>21.47</v>
      </c>
      <c r="D1258">
        <v>0</v>
      </c>
      <c r="E1258" t="s">
        <v>13</v>
      </c>
      <c r="F1258" t="s">
        <v>21</v>
      </c>
      <c r="G1258" s="4">
        <v>1702.4553000000001</v>
      </c>
      <c r="H1258" t="str">
        <f t="shared" si="76"/>
        <v>normal</v>
      </c>
      <c r="I1258" t="str">
        <f t="shared" si="79"/>
        <v>no</v>
      </c>
      <c r="J1258" s="11">
        <f t="shared" si="77"/>
        <v>21.47</v>
      </c>
      <c r="K1258" s="11">
        <f t="shared" si="78"/>
        <v>21.47</v>
      </c>
      <c r="L1258" s="11"/>
    </row>
    <row r="1259" spans="1:13" x14ac:dyDescent="0.25">
      <c r="A1259">
        <v>62</v>
      </c>
      <c r="B1259" t="s">
        <v>11</v>
      </c>
      <c r="C1259" s="11">
        <v>21.4</v>
      </c>
      <c r="D1259">
        <v>0</v>
      </c>
      <c r="E1259" t="s">
        <v>13</v>
      </c>
      <c r="F1259" t="s">
        <v>10</v>
      </c>
      <c r="G1259" s="4">
        <v>12957.118</v>
      </c>
      <c r="H1259" t="str">
        <f t="shared" si="76"/>
        <v>normal</v>
      </c>
      <c r="I1259" t="str">
        <f t="shared" si="79"/>
        <v>no</v>
      </c>
      <c r="J1259" s="11">
        <f t="shared" si="77"/>
        <v>21.4</v>
      </c>
      <c r="K1259" s="11">
        <f t="shared" si="78"/>
        <v>21.4</v>
      </c>
      <c r="L1259" s="11"/>
    </row>
    <row r="1260" spans="1:13" x14ac:dyDescent="0.25">
      <c r="A1260">
        <v>53</v>
      </c>
      <c r="B1260" t="s">
        <v>11</v>
      </c>
      <c r="C1260" s="11">
        <v>21.4</v>
      </c>
      <c r="D1260">
        <v>1</v>
      </c>
      <c r="E1260" t="s">
        <v>13</v>
      </c>
      <c r="F1260" t="s">
        <v>10</v>
      </c>
      <c r="G1260" s="4">
        <v>10065.413</v>
      </c>
      <c r="H1260" t="str">
        <f t="shared" si="76"/>
        <v>normal</v>
      </c>
      <c r="I1260" t="str">
        <f t="shared" si="79"/>
        <v>no</v>
      </c>
      <c r="J1260" s="11">
        <f t="shared" si="77"/>
        <v>21.4</v>
      </c>
      <c r="K1260" s="11">
        <f t="shared" si="78"/>
        <v>21.4</v>
      </c>
      <c r="L1260" s="11"/>
    </row>
    <row r="1261" spans="1:13" x14ac:dyDescent="0.25">
      <c r="A1261">
        <v>53</v>
      </c>
      <c r="B1261" t="s">
        <v>7</v>
      </c>
      <c r="C1261" s="11">
        <v>21.375</v>
      </c>
      <c r="D1261">
        <v>1</v>
      </c>
      <c r="E1261" t="s">
        <v>13</v>
      </c>
      <c r="F1261" t="s">
        <v>15</v>
      </c>
      <c r="G1261" s="4">
        <v>10959.6947</v>
      </c>
      <c r="H1261" t="str">
        <f t="shared" si="76"/>
        <v>normal</v>
      </c>
      <c r="I1261" t="str">
        <f t="shared" si="79"/>
        <v>no</v>
      </c>
      <c r="J1261" s="11">
        <f t="shared" si="77"/>
        <v>21.375</v>
      </c>
      <c r="K1261" s="11">
        <f t="shared" si="78"/>
        <v>21.375</v>
      </c>
      <c r="L1261" s="11"/>
    </row>
    <row r="1262" spans="1:13" x14ac:dyDescent="0.25">
      <c r="A1262">
        <v>28</v>
      </c>
      <c r="B1262" t="s">
        <v>11</v>
      </c>
      <c r="C1262" s="11">
        <v>21.375</v>
      </c>
      <c r="D1262">
        <v>0</v>
      </c>
      <c r="E1262" t="s">
        <v>13</v>
      </c>
      <c r="F1262" t="s">
        <v>14</v>
      </c>
      <c r="G1262" s="4">
        <v>2689.4953999999998</v>
      </c>
      <c r="H1262" t="str">
        <f t="shared" si="76"/>
        <v>normal</v>
      </c>
      <c r="I1262" t="str">
        <f t="shared" si="79"/>
        <v>no</v>
      </c>
      <c r="J1262" s="11">
        <f t="shared" si="77"/>
        <v>21.375</v>
      </c>
      <c r="K1262" s="11">
        <f t="shared" si="78"/>
        <v>21.375</v>
      </c>
      <c r="L1262" s="11"/>
    </row>
    <row r="1263" spans="1:13" x14ac:dyDescent="0.25">
      <c r="A1263">
        <v>45</v>
      </c>
      <c r="B1263" t="s">
        <v>11</v>
      </c>
      <c r="C1263" s="11">
        <v>21.375</v>
      </c>
      <c r="D1263">
        <v>0</v>
      </c>
      <c r="E1263" t="s">
        <v>13</v>
      </c>
      <c r="F1263" t="s">
        <v>15</v>
      </c>
      <c r="G1263" s="4">
        <v>7222.7862500000001</v>
      </c>
      <c r="H1263" t="str">
        <f t="shared" si="76"/>
        <v>normal</v>
      </c>
      <c r="I1263" t="str">
        <f t="shared" si="79"/>
        <v>no</v>
      </c>
      <c r="J1263" s="11">
        <f t="shared" si="77"/>
        <v>21.375</v>
      </c>
      <c r="K1263" s="11">
        <f t="shared" si="78"/>
        <v>21.375</v>
      </c>
      <c r="L1263" s="11"/>
    </row>
    <row r="1264" spans="1:13" x14ac:dyDescent="0.25">
      <c r="A1264">
        <v>34</v>
      </c>
      <c r="B1264" t="s">
        <v>11</v>
      </c>
      <c r="C1264" s="11">
        <v>21.375</v>
      </c>
      <c r="D1264">
        <v>0</v>
      </c>
      <c r="E1264" t="s">
        <v>13</v>
      </c>
      <c r="F1264" t="s">
        <v>21</v>
      </c>
      <c r="G1264" s="4">
        <v>4500.33925</v>
      </c>
      <c r="H1264" t="str">
        <f t="shared" si="76"/>
        <v>normal</v>
      </c>
      <c r="I1264" t="str">
        <f t="shared" si="79"/>
        <v>no</v>
      </c>
      <c r="J1264" s="11">
        <f t="shared" si="77"/>
        <v>21.375</v>
      </c>
      <c r="K1264" s="11">
        <f t="shared" si="78"/>
        <v>21.375</v>
      </c>
      <c r="L1264" s="11"/>
    </row>
    <row r="1265" spans="1:12" x14ac:dyDescent="0.25">
      <c r="A1265">
        <v>49</v>
      </c>
      <c r="B1265" t="s">
        <v>7</v>
      </c>
      <c r="C1265" s="11">
        <v>21.3</v>
      </c>
      <c r="D1265">
        <v>1</v>
      </c>
      <c r="E1265" t="s">
        <v>13</v>
      </c>
      <c r="F1265" t="s">
        <v>10</v>
      </c>
      <c r="G1265" s="4">
        <v>9182.17</v>
      </c>
      <c r="H1265" t="str">
        <f t="shared" si="76"/>
        <v>normal</v>
      </c>
      <c r="I1265" t="str">
        <f t="shared" si="79"/>
        <v>no</v>
      </c>
      <c r="J1265" s="11">
        <f t="shared" si="77"/>
        <v>21.3</v>
      </c>
      <c r="K1265" s="11">
        <f t="shared" si="78"/>
        <v>21.3</v>
      </c>
      <c r="L1265" s="11"/>
    </row>
    <row r="1266" spans="1:12" x14ac:dyDescent="0.25">
      <c r="A1266">
        <v>22</v>
      </c>
      <c r="B1266" t="s">
        <v>7</v>
      </c>
      <c r="C1266" s="11">
        <v>21.28</v>
      </c>
      <c r="D1266">
        <v>3</v>
      </c>
      <c r="E1266" t="s">
        <v>13</v>
      </c>
      <c r="F1266" t="s">
        <v>15</v>
      </c>
      <c r="G1266" s="4">
        <v>4296.2712000000001</v>
      </c>
      <c r="H1266" t="str">
        <f t="shared" si="76"/>
        <v>normal</v>
      </c>
      <c r="I1266" t="str">
        <f t="shared" si="79"/>
        <v>no</v>
      </c>
      <c r="J1266" s="11">
        <f t="shared" si="77"/>
        <v>21.28</v>
      </c>
      <c r="K1266" s="11">
        <f t="shared" si="78"/>
        <v>21.28</v>
      </c>
      <c r="L1266" s="11"/>
    </row>
    <row r="1267" spans="1:12" x14ac:dyDescent="0.25">
      <c r="A1267">
        <v>38</v>
      </c>
      <c r="B1267" t="s">
        <v>11</v>
      </c>
      <c r="C1267" s="11">
        <v>21.12</v>
      </c>
      <c r="D1267">
        <v>3</v>
      </c>
      <c r="E1267" t="s">
        <v>13</v>
      </c>
      <c r="F1267" t="s">
        <v>14</v>
      </c>
      <c r="G1267" s="4">
        <v>6652.5288</v>
      </c>
      <c r="H1267" t="str">
        <f t="shared" si="76"/>
        <v>normal</v>
      </c>
      <c r="I1267" t="str">
        <f t="shared" si="79"/>
        <v>no</v>
      </c>
      <c r="J1267" s="11">
        <f t="shared" si="77"/>
        <v>21.12</v>
      </c>
      <c r="K1267" s="11">
        <f t="shared" si="78"/>
        <v>21.12</v>
      </c>
      <c r="L1267" s="11"/>
    </row>
    <row r="1268" spans="1:12" x14ac:dyDescent="0.25">
      <c r="A1268">
        <v>61</v>
      </c>
      <c r="B1268" t="s">
        <v>7</v>
      </c>
      <c r="C1268" s="11">
        <v>21.09</v>
      </c>
      <c r="D1268">
        <v>0</v>
      </c>
      <c r="E1268" t="s">
        <v>13</v>
      </c>
      <c r="F1268" t="s">
        <v>15</v>
      </c>
      <c r="G1268" s="4">
        <v>13415.0381</v>
      </c>
      <c r="H1268" t="str">
        <f t="shared" si="76"/>
        <v>normal</v>
      </c>
      <c r="I1268" t="str">
        <f t="shared" si="79"/>
        <v>no</v>
      </c>
      <c r="J1268" s="11">
        <f t="shared" si="77"/>
        <v>21.09</v>
      </c>
      <c r="K1268" s="11">
        <f t="shared" si="78"/>
        <v>21.09</v>
      </c>
      <c r="L1268" s="11"/>
    </row>
    <row r="1269" spans="1:12" x14ac:dyDescent="0.25">
      <c r="A1269">
        <v>54</v>
      </c>
      <c r="B1269" t="s">
        <v>11</v>
      </c>
      <c r="C1269" s="11">
        <v>21.01</v>
      </c>
      <c r="D1269">
        <v>2</v>
      </c>
      <c r="E1269" t="s">
        <v>13</v>
      </c>
      <c r="F1269" t="s">
        <v>14</v>
      </c>
      <c r="G1269" s="4">
        <v>11013.7119</v>
      </c>
      <c r="H1269" t="str">
        <f t="shared" si="76"/>
        <v>normal</v>
      </c>
      <c r="I1269" t="str">
        <f t="shared" si="79"/>
        <v>no</v>
      </c>
      <c r="J1269" s="11">
        <f t="shared" si="77"/>
        <v>21.01</v>
      </c>
      <c r="K1269" s="11">
        <f t="shared" si="78"/>
        <v>21.01</v>
      </c>
      <c r="L1269" s="11"/>
    </row>
    <row r="1270" spans="1:12" x14ac:dyDescent="0.25">
      <c r="A1270">
        <v>53</v>
      </c>
      <c r="B1270" t="s">
        <v>11</v>
      </c>
      <c r="C1270" s="11">
        <v>20.9</v>
      </c>
      <c r="D1270">
        <v>0</v>
      </c>
      <c r="E1270" t="s">
        <v>9</v>
      </c>
      <c r="F1270" t="s">
        <v>14</v>
      </c>
      <c r="G1270" s="4">
        <v>21195.817999999999</v>
      </c>
      <c r="H1270" t="str">
        <f t="shared" si="76"/>
        <v>normal</v>
      </c>
      <c r="I1270" t="str">
        <f t="shared" si="79"/>
        <v>smoking</v>
      </c>
      <c r="J1270" s="11">
        <f t="shared" si="77"/>
        <v>20.9</v>
      </c>
      <c r="K1270" s="11">
        <f t="shared" si="78"/>
        <v>20.9</v>
      </c>
      <c r="L1270" s="11"/>
    </row>
    <row r="1271" spans="1:12" x14ac:dyDescent="0.25">
      <c r="A1271">
        <v>25</v>
      </c>
      <c r="B1271" t="s">
        <v>7</v>
      </c>
      <c r="C1271" s="11">
        <v>20.8</v>
      </c>
      <c r="D1271">
        <v>1</v>
      </c>
      <c r="E1271" t="s">
        <v>13</v>
      </c>
      <c r="F1271" t="s">
        <v>10</v>
      </c>
      <c r="G1271" s="4">
        <v>3208.7869999999998</v>
      </c>
      <c r="H1271" t="str">
        <f t="shared" si="76"/>
        <v>normal</v>
      </c>
      <c r="I1271" t="str">
        <f t="shared" si="79"/>
        <v>no</v>
      </c>
      <c r="J1271" s="11">
        <f t="shared" si="77"/>
        <v>20.8</v>
      </c>
      <c r="K1271" s="11">
        <f t="shared" si="78"/>
        <v>20.8</v>
      </c>
      <c r="L1271" s="11"/>
    </row>
    <row r="1272" spans="1:12" x14ac:dyDescent="0.25">
      <c r="A1272">
        <v>18</v>
      </c>
      <c r="B1272" t="s">
        <v>7</v>
      </c>
      <c r="C1272" s="11">
        <v>20.79</v>
      </c>
      <c r="D1272">
        <v>0</v>
      </c>
      <c r="E1272" t="s">
        <v>13</v>
      </c>
      <c r="F1272" t="s">
        <v>14</v>
      </c>
      <c r="G1272" s="4">
        <v>1607.5101</v>
      </c>
      <c r="H1272" t="str">
        <f t="shared" si="76"/>
        <v>normal</v>
      </c>
      <c r="I1272" t="str">
        <f t="shared" si="79"/>
        <v>no</v>
      </c>
      <c r="J1272" s="11">
        <f t="shared" si="77"/>
        <v>20.79</v>
      </c>
      <c r="K1272" s="11">
        <f t="shared" si="78"/>
        <v>20.79</v>
      </c>
      <c r="L1272" s="11"/>
    </row>
    <row r="1273" spans="1:12" x14ac:dyDescent="0.25">
      <c r="A1273">
        <v>19</v>
      </c>
      <c r="B1273" t="s">
        <v>11</v>
      </c>
      <c r="C1273" s="11">
        <v>20.7</v>
      </c>
      <c r="D1273">
        <v>0</v>
      </c>
      <c r="E1273" t="s">
        <v>13</v>
      </c>
      <c r="F1273" t="s">
        <v>10</v>
      </c>
      <c r="G1273" s="4">
        <v>1242.816</v>
      </c>
      <c r="H1273" t="str">
        <f t="shared" si="76"/>
        <v>normal</v>
      </c>
      <c r="I1273" t="str">
        <f t="shared" si="79"/>
        <v>no</v>
      </c>
      <c r="J1273" s="11">
        <f t="shared" si="77"/>
        <v>20.7</v>
      </c>
      <c r="K1273" s="11">
        <f t="shared" si="78"/>
        <v>20.7</v>
      </c>
      <c r="L1273" s="11"/>
    </row>
    <row r="1274" spans="1:12" x14ac:dyDescent="0.25">
      <c r="A1274">
        <v>51</v>
      </c>
      <c r="B1274" t="s">
        <v>7</v>
      </c>
      <c r="C1274" s="11">
        <v>20.6</v>
      </c>
      <c r="D1274">
        <v>0</v>
      </c>
      <c r="E1274" t="s">
        <v>13</v>
      </c>
      <c r="F1274" t="s">
        <v>10</v>
      </c>
      <c r="G1274" s="4">
        <v>9264.7970000000005</v>
      </c>
      <c r="H1274" t="str">
        <f t="shared" si="76"/>
        <v>normal</v>
      </c>
      <c r="I1274" t="str">
        <f t="shared" si="79"/>
        <v>no</v>
      </c>
      <c r="J1274" s="11">
        <f t="shared" si="77"/>
        <v>20.6</v>
      </c>
      <c r="K1274" s="11">
        <f t="shared" si="78"/>
        <v>20.6</v>
      </c>
      <c r="L1274" s="11"/>
    </row>
    <row r="1275" spans="1:12" x14ac:dyDescent="0.25">
      <c r="A1275">
        <v>19</v>
      </c>
      <c r="B1275" t="s">
        <v>7</v>
      </c>
      <c r="C1275" s="11">
        <v>20.6</v>
      </c>
      <c r="D1275">
        <v>0</v>
      </c>
      <c r="E1275" t="s">
        <v>13</v>
      </c>
      <c r="F1275" t="s">
        <v>10</v>
      </c>
      <c r="G1275" s="4">
        <v>1731.6769999999999</v>
      </c>
      <c r="H1275" t="str">
        <f t="shared" si="76"/>
        <v>normal</v>
      </c>
      <c r="I1275" t="str">
        <f t="shared" si="79"/>
        <v>no</v>
      </c>
      <c r="J1275" s="11">
        <f t="shared" si="77"/>
        <v>20.6</v>
      </c>
      <c r="K1275" s="11">
        <f t="shared" si="78"/>
        <v>20.6</v>
      </c>
      <c r="L1275" s="11"/>
    </row>
    <row r="1276" spans="1:12" x14ac:dyDescent="0.25">
      <c r="A1276">
        <v>24</v>
      </c>
      <c r="B1276" t="s">
        <v>7</v>
      </c>
      <c r="C1276" s="11">
        <v>20.52</v>
      </c>
      <c r="D1276">
        <v>0</v>
      </c>
      <c r="E1276" t="s">
        <v>9</v>
      </c>
      <c r="F1276" t="s">
        <v>21</v>
      </c>
      <c r="G1276" s="4">
        <v>14571.890799999999</v>
      </c>
      <c r="H1276" t="str">
        <f t="shared" si="76"/>
        <v>normal</v>
      </c>
      <c r="I1276" t="str">
        <f t="shared" si="79"/>
        <v>smoking</v>
      </c>
      <c r="J1276" s="11">
        <f t="shared" si="77"/>
        <v>20.52</v>
      </c>
      <c r="K1276" s="11">
        <f t="shared" si="78"/>
        <v>20.52</v>
      </c>
      <c r="L1276" s="11"/>
    </row>
    <row r="1277" spans="1:12" x14ac:dyDescent="0.25">
      <c r="A1277">
        <v>32</v>
      </c>
      <c r="B1277" t="s">
        <v>7</v>
      </c>
      <c r="C1277" s="11">
        <v>20.52</v>
      </c>
      <c r="D1277">
        <v>0</v>
      </c>
      <c r="E1277" t="s">
        <v>13</v>
      </c>
      <c r="F1277" t="s">
        <v>21</v>
      </c>
      <c r="G1277" s="4">
        <v>4544.2348000000002</v>
      </c>
      <c r="H1277" t="str">
        <f t="shared" si="76"/>
        <v>normal</v>
      </c>
      <c r="I1277" t="str">
        <f t="shared" si="79"/>
        <v>no</v>
      </c>
      <c r="J1277" s="11">
        <f t="shared" si="77"/>
        <v>20.52</v>
      </c>
      <c r="K1277" s="11">
        <f t="shared" si="78"/>
        <v>20.52</v>
      </c>
      <c r="L1277" s="11"/>
    </row>
    <row r="1278" spans="1:12" x14ac:dyDescent="0.25">
      <c r="A1278">
        <v>31</v>
      </c>
      <c r="B1278" t="s">
        <v>11</v>
      </c>
      <c r="C1278" s="11">
        <v>20.399999999999999</v>
      </c>
      <c r="D1278">
        <v>0</v>
      </c>
      <c r="E1278" t="s">
        <v>13</v>
      </c>
      <c r="F1278" t="s">
        <v>10</v>
      </c>
      <c r="G1278" s="4">
        <v>3260.1990000000001</v>
      </c>
      <c r="H1278" t="str">
        <f t="shared" si="76"/>
        <v>normal</v>
      </c>
      <c r="I1278" t="str">
        <f t="shared" si="79"/>
        <v>no</v>
      </c>
      <c r="J1278" s="11">
        <f t="shared" si="77"/>
        <v>20.399999999999999</v>
      </c>
      <c r="K1278" s="11">
        <f t="shared" si="78"/>
        <v>20.399999999999999</v>
      </c>
      <c r="L1278" s="11"/>
    </row>
    <row r="1279" spans="1:12" x14ac:dyDescent="0.25">
      <c r="A1279">
        <v>45</v>
      </c>
      <c r="B1279" t="s">
        <v>11</v>
      </c>
      <c r="C1279" s="11">
        <v>20.350000000000001</v>
      </c>
      <c r="D1279">
        <v>3</v>
      </c>
      <c r="E1279" t="s">
        <v>13</v>
      </c>
      <c r="F1279" t="s">
        <v>14</v>
      </c>
      <c r="G1279" s="4">
        <v>8605.3615000000009</v>
      </c>
      <c r="H1279" t="str">
        <f t="shared" si="76"/>
        <v>normal</v>
      </c>
      <c r="I1279" t="str">
        <f t="shared" si="79"/>
        <v>no</v>
      </c>
      <c r="J1279" s="11">
        <f t="shared" si="77"/>
        <v>20.350000000000001</v>
      </c>
      <c r="K1279" s="11">
        <f t="shared" si="78"/>
        <v>20.350000000000001</v>
      </c>
      <c r="L1279" s="11"/>
    </row>
    <row r="1280" spans="1:12" x14ac:dyDescent="0.25">
      <c r="A1280">
        <v>19</v>
      </c>
      <c r="B1280" t="s">
        <v>11</v>
      </c>
      <c r="C1280" s="11">
        <v>20.3</v>
      </c>
      <c r="D1280">
        <v>0</v>
      </c>
      <c r="E1280" t="s">
        <v>13</v>
      </c>
      <c r="F1280" t="s">
        <v>10</v>
      </c>
      <c r="G1280" s="4">
        <v>1242.26</v>
      </c>
      <c r="H1280" t="str">
        <f t="shared" si="76"/>
        <v>normal</v>
      </c>
      <c r="I1280" t="str">
        <f t="shared" si="79"/>
        <v>no</v>
      </c>
      <c r="J1280" s="11">
        <f t="shared" si="77"/>
        <v>20.3</v>
      </c>
      <c r="K1280" s="11">
        <f t="shared" si="78"/>
        <v>20.3</v>
      </c>
      <c r="L1280" s="11"/>
    </row>
    <row r="1281" spans="1:13" x14ac:dyDescent="0.25">
      <c r="A1281">
        <v>19</v>
      </c>
      <c r="B1281" t="s">
        <v>11</v>
      </c>
      <c r="C1281" s="11">
        <v>20.234999999999999</v>
      </c>
      <c r="D1281">
        <v>0</v>
      </c>
      <c r="E1281" t="s">
        <v>13</v>
      </c>
      <c r="F1281" t="s">
        <v>15</v>
      </c>
      <c r="G1281" s="4">
        <v>1625.4337499999999</v>
      </c>
      <c r="H1281" t="str">
        <f t="shared" si="76"/>
        <v>normal</v>
      </c>
      <c r="I1281" t="str">
        <f t="shared" si="79"/>
        <v>no</v>
      </c>
      <c r="J1281" s="11">
        <f t="shared" si="77"/>
        <v>20.234999999999999</v>
      </c>
      <c r="K1281" s="11">
        <f t="shared" si="78"/>
        <v>20.234999999999999</v>
      </c>
      <c r="L1281" s="11"/>
      <c r="M1281">
        <f>K1281*1000</f>
        <v>20235</v>
      </c>
    </row>
    <row r="1282" spans="1:13" x14ac:dyDescent="0.25">
      <c r="A1282">
        <v>28</v>
      </c>
      <c r="B1282" t="s">
        <v>7</v>
      </c>
      <c r="C1282" s="11">
        <v>20.234999999999999</v>
      </c>
      <c r="D1282">
        <v>1</v>
      </c>
      <c r="E1282" t="s">
        <v>13</v>
      </c>
      <c r="F1282" t="s">
        <v>14</v>
      </c>
      <c r="G1282" s="4">
        <v>3766.8838000000001</v>
      </c>
      <c r="H1282" t="str">
        <f t="shared" ref="H1282:H1339" si="80">IF(C1282&lt;18.5,"below",IF(AND(C1282&gt;=18.5,C1282&lt;25),"normal",IF(C1282&gt;=25,"over")))</f>
        <v>normal</v>
      </c>
      <c r="I1282" t="str">
        <f t="shared" si="79"/>
        <v>no</v>
      </c>
      <c r="J1282" s="11">
        <f t="shared" ref="J1282:J1339" si="81">VALUE(C1282)</f>
        <v>20.234999999999999</v>
      </c>
      <c r="K1282" s="11">
        <f t="shared" ref="K1282:K1339" si="82">IF(J1282&gt;=100,J1282/1000,J1282)</f>
        <v>20.234999999999999</v>
      </c>
      <c r="L1282" s="11"/>
    </row>
    <row r="1283" spans="1:13" x14ac:dyDescent="0.25">
      <c r="A1283">
        <v>30</v>
      </c>
      <c r="B1283" t="s">
        <v>11</v>
      </c>
      <c r="C1283" s="11">
        <v>20.234999999999999</v>
      </c>
      <c r="D1283">
        <v>0</v>
      </c>
      <c r="E1283" t="s">
        <v>13</v>
      </c>
      <c r="F1283" t="s">
        <v>21</v>
      </c>
      <c r="G1283" s="4">
        <v>3645.0893999999998</v>
      </c>
      <c r="H1283" t="str">
        <f t="shared" si="80"/>
        <v>normal</v>
      </c>
      <c r="I1283" t="str">
        <f t="shared" ref="I1283:I1339" si="83">IF(E1283="no","no","smoking")</f>
        <v>no</v>
      </c>
      <c r="J1283" s="11">
        <f t="shared" si="81"/>
        <v>20.234999999999999</v>
      </c>
      <c r="K1283" s="11">
        <f t="shared" si="82"/>
        <v>20.234999999999999</v>
      </c>
      <c r="L1283" s="11"/>
    </row>
    <row r="1284" spans="1:13" x14ac:dyDescent="0.25">
      <c r="A1284">
        <v>59</v>
      </c>
      <c r="B1284" t="s">
        <v>7</v>
      </c>
      <c r="C1284" s="11">
        <v>20.234999999999999</v>
      </c>
      <c r="D1284">
        <v>0</v>
      </c>
      <c r="E1284" t="s">
        <v>13</v>
      </c>
      <c r="F1284" t="s">
        <v>21</v>
      </c>
      <c r="G1284" s="4">
        <v>12815.444949999999</v>
      </c>
      <c r="H1284" t="str">
        <f t="shared" si="80"/>
        <v>normal</v>
      </c>
      <c r="I1284" t="str">
        <f t="shared" si="83"/>
        <v>no</v>
      </c>
      <c r="J1284" s="11">
        <f t="shared" si="81"/>
        <v>20.234999999999999</v>
      </c>
      <c r="K1284" s="11">
        <f t="shared" si="82"/>
        <v>20.234999999999999</v>
      </c>
      <c r="L1284" s="11"/>
      <c r="M1284">
        <f>K1284*1000</f>
        <v>20235</v>
      </c>
    </row>
    <row r="1285" spans="1:13" x14ac:dyDescent="0.25">
      <c r="A1285">
        <v>19</v>
      </c>
      <c r="B1285" t="s">
        <v>11</v>
      </c>
      <c r="C1285" s="11">
        <v>20.234999999999999</v>
      </c>
      <c r="D1285">
        <v>0</v>
      </c>
      <c r="E1285" t="s">
        <v>9</v>
      </c>
      <c r="F1285" t="s">
        <v>10</v>
      </c>
      <c r="G1285" s="4">
        <v>34779.614999999998</v>
      </c>
      <c r="H1285" t="str">
        <f t="shared" si="80"/>
        <v>normal</v>
      </c>
      <c r="I1285" t="str">
        <f t="shared" si="83"/>
        <v>smoking</v>
      </c>
      <c r="J1285" s="11">
        <f t="shared" si="81"/>
        <v>20.234999999999999</v>
      </c>
      <c r="K1285" s="11">
        <f t="shared" si="82"/>
        <v>20.234999999999999</v>
      </c>
      <c r="L1285" s="11"/>
    </row>
    <row r="1286" spans="1:13" x14ac:dyDescent="0.25">
      <c r="A1286">
        <v>44</v>
      </c>
      <c r="B1286" t="s">
        <v>7</v>
      </c>
      <c r="C1286" s="11">
        <v>20.234999999999999</v>
      </c>
      <c r="D1286">
        <v>1</v>
      </c>
      <c r="E1286" t="s">
        <v>9</v>
      </c>
      <c r="F1286" t="s">
        <v>21</v>
      </c>
      <c r="G1286" s="4">
        <v>19594.809649999999</v>
      </c>
      <c r="H1286" t="str">
        <f t="shared" si="80"/>
        <v>normal</v>
      </c>
      <c r="I1286" t="str">
        <f t="shared" si="83"/>
        <v>smoking</v>
      </c>
      <c r="J1286" s="11">
        <f t="shared" si="81"/>
        <v>20.234999999999999</v>
      </c>
      <c r="K1286" s="11">
        <f t="shared" si="82"/>
        <v>20.234999999999999</v>
      </c>
      <c r="L1286" s="11"/>
    </row>
    <row r="1287" spans="1:13" x14ac:dyDescent="0.25">
      <c r="A1287">
        <v>29</v>
      </c>
      <c r="B1287" t="s">
        <v>7</v>
      </c>
      <c r="C1287" s="11">
        <v>20.234999999999999</v>
      </c>
      <c r="D1287">
        <v>2</v>
      </c>
      <c r="E1287" t="s">
        <v>13</v>
      </c>
      <c r="F1287" t="s">
        <v>15</v>
      </c>
      <c r="G1287" s="4">
        <v>4906.4096499999996</v>
      </c>
      <c r="H1287" t="str">
        <f t="shared" si="80"/>
        <v>normal</v>
      </c>
      <c r="I1287" t="str">
        <f t="shared" si="83"/>
        <v>no</v>
      </c>
      <c r="J1287" s="11">
        <f t="shared" si="81"/>
        <v>20.234999999999999</v>
      </c>
      <c r="K1287" s="11">
        <f t="shared" si="82"/>
        <v>20.234999999999999</v>
      </c>
      <c r="L1287" s="11"/>
    </row>
    <row r="1288" spans="1:13" x14ac:dyDescent="0.25">
      <c r="A1288">
        <v>21</v>
      </c>
      <c r="B1288" t="s">
        <v>11</v>
      </c>
      <c r="C1288" s="11">
        <v>20.234999999999999</v>
      </c>
      <c r="D1288">
        <v>3</v>
      </c>
      <c r="E1288" t="s">
        <v>13</v>
      </c>
      <c r="F1288" t="s">
        <v>21</v>
      </c>
      <c r="G1288" s="4">
        <v>3861.2096499999998</v>
      </c>
      <c r="H1288" t="str">
        <f t="shared" si="80"/>
        <v>normal</v>
      </c>
      <c r="I1288" t="str">
        <f t="shared" si="83"/>
        <v>no</v>
      </c>
      <c r="J1288" s="11">
        <f t="shared" si="81"/>
        <v>20.234999999999999</v>
      </c>
      <c r="K1288" s="11">
        <f t="shared" si="82"/>
        <v>20.234999999999999</v>
      </c>
      <c r="L1288" s="11"/>
    </row>
    <row r="1289" spans="1:13" x14ac:dyDescent="0.25">
      <c r="A1289">
        <v>22</v>
      </c>
      <c r="B1289" t="s">
        <v>7</v>
      </c>
      <c r="C1289" s="11">
        <v>20.234999999999999</v>
      </c>
      <c r="D1289">
        <v>0</v>
      </c>
      <c r="E1289" t="s">
        <v>13</v>
      </c>
      <c r="F1289" t="s">
        <v>15</v>
      </c>
      <c r="G1289" s="4">
        <v>2527.8186500000002</v>
      </c>
      <c r="H1289" t="str">
        <f t="shared" si="80"/>
        <v>normal</v>
      </c>
      <c r="I1289" t="str">
        <f t="shared" si="83"/>
        <v>no</v>
      </c>
      <c r="J1289" s="11">
        <f t="shared" si="81"/>
        <v>20.234999999999999</v>
      </c>
      <c r="K1289" s="11">
        <f t="shared" si="82"/>
        <v>20.234999999999999</v>
      </c>
      <c r="L1289" s="11"/>
    </row>
    <row r="1290" spans="1:13" x14ac:dyDescent="0.25">
      <c r="A1290">
        <v>43</v>
      </c>
      <c r="B1290" t="s">
        <v>11</v>
      </c>
      <c r="C1290" s="11">
        <v>20.13</v>
      </c>
      <c r="D1290">
        <v>2</v>
      </c>
      <c r="E1290" t="s">
        <v>9</v>
      </c>
      <c r="F1290" t="s">
        <v>14</v>
      </c>
      <c r="G1290" s="4">
        <v>18767.737700000001</v>
      </c>
      <c r="H1290" t="str">
        <f t="shared" si="80"/>
        <v>normal</v>
      </c>
      <c r="I1290" t="str">
        <f t="shared" si="83"/>
        <v>smoking</v>
      </c>
      <c r="J1290" s="11">
        <f t="shared" si="81"/>
        <v>20.13</v>
      </c>
      <c r="K1290" s="11">
        <f t="shared" si="82"/>
        <v>20.13</v>
      </c>
      <c r="L1290" s="11"/>
    </row>
    <row r="1291" spans="1:13" x14ac:dyDescent="0.25">
      <c r="A1291">
        <v>57</v>
      </c>
      <c r="B1291" t="s">
        <v>7</v>
      </c>
      <c r="C1291" s="11">
        <v>20.100000000000001</v>
      </c>
      <c r="D1291">
        <v>1</v>
      </c>
      <c r="E1291" t="s">
        <v>13</v>
      </c>
      <c r="F1291" t="s">
        <v>10</v>
      </c>
      <c r="G1291" s="4">
        <v>12032.325999999999</v>
      </c>
      <c r="H1291" t="str">
        <f t="shared" si="80"/>
        <v>normal</v>
      </c>
      <c r="I1291" t="str">
        <f t="shared" si="83"/>
        <v>no</v>
      </c>
      <c r="J1291" s="11">
        <f t="shared" si="81"/>
        <v>20.100000000000001</v>
      </c>
      <c r="K1291" s="11">
        <f t="shared" si="82"/>
        <v>20.100000000000001</v>
      </c>
      <c r="L1291" s="11"/>
    </row>
    <row r="1292" spans="1:13" x14ac:dyDescent="0.25">
      <c r="A1292">
        <v>51</v>
      </c>
      <c r="B1292" t="s">
        <v>7</v>
      </c>
      <c r="C1292" s="11">
        <v>20.045000000000002</v>
      </c>
      <c r="D1292">
        <v>0</v>
      </c>
      <c r="E1292" t="s">
        <v>13</v>
      </c>
      <c r="F1292" t="s">
        <v>15</v>
      </c>
      <c r="G1292" s="4">
        <v>9644.2525000000005</v>
      </c>
      <c r="H1292" t="str">
        <f t="shared" si="80"/>
        <v>normal</v>
      </c>
      <c r="I1292" t="str">
        <f t="shared" si="83"/>
        <v>no</v>
      </c>
      <c r="J1292" s="11">
        <f t="shared" si="81"/>
        <v>20.045000000000002</v>
      </c>
      <c r="K1292" s="11">
        <f t="shared" si="82"/>
        <v>20.045000000000002</v>
      </c>
      <c r="L1292" s="11"/>
    </row>
    <row r="1293" spans="1:13" x14ac:dyDescent="0.25">
      <c r="A1293">
        <v>19</v>
      </c>
      <c r="B1293" t="s">
        <v>7</v>
      </c>
      <c r="C1293" s="11">
        <v>20.045000000000002</v>
      </c>
      <c r="D1293">
        <v>0</v>
      </c>
      <c r="E1293" t="s">
        <v>13</v>
      </c>
      <c r="F1293" t="s">
        <v>10</v>
      </c>
      <c r="G1293" s="4">
        <v>1727.7850000000001</v>
      </c>
      <c r="H1293" t="str">
        <f t="shared" si="80"/>
        <v>normal</v>
      </c>
      <c r="I1293" t="str">
        <f t="shared" si="83"/>
        <v>no</v>
      </c>
      <c r="J1293" s="11">
        <f t="shared" si="81"/>
        <v>20.045000000000002</v>
      </c>
      <c r="K1293" s="11">
        <f t="shared" si="82"/>
        <v>20.045000000000002</v>
      </c>
      <c r="L1293" s="11"/>
    </row>
    <row r="1294" spans="1:13" x14ac:dyDescent="0.25">
      <c r="A1294">
        <v>43</v>
      </c>
      <c r="B1294" t="s">
        <v>7</v>
      </c>
      <c r="C1294" s="11">
        <v>20.045000000000002</v>
      </c>
      <c r="D1294">
        <v>2</v>
      </c>
      <c r="E1294" t="s">
        <v>9</v>
      </c>
      <c r="F1294" t="s">
        <v>21</v>
      </c>
      <c r="G1294" s="4">
        <v>19798.054550000001</v>
      </c>
      <c r="H1294" t="str">
        <f t="shared" si="80"/>
        <v>normal</v>
      </c>
      <c r="I1294" t="str">
        <f t="shared" si="83"/>
        <v>smoking</v>
      </c>
      <c r="J1294" s="11">
        <f t="shared" si="81"/>
        <v>20.045000000000002</v>
      </c>
      <c r="K1294" s="11">
        <f t="shared" si="82"/>
        <v>20.045000000000002</v>
      </c>
      <c r="L1294" s="11"/>
    </row>
    <row r="1295" spans="1:13" x14ac:dyDescent="0.25">
      <c r="A1295">
        <v>27</v>
      </c>
      <c r="B1295" t="s">
        <v>7</v>
      </c>
      <c r="C1295" s="11">
        <v>20.045000000000002</v>
      </c>
      <c r="D1295">
        <v>3</v>
      </c>
      <c r="E1295" t="s">
        <v>9</v>
      </c>
      <c r="F1295" t="s">
        <v>15</v>
      </c>
      <c r="G1295" s="4">
        <v>16420.494549999999</v>
      </c>
      <c r="H1295" t="str">
        <f t="shared" si="80"/>
        <v>normal</v>
      </c>
      <c r="I1295" t="str">
        <f t="shared" si="83"/>
        <v>smoking</v>
      </c>
      <c r="J1295" s="11">
        <f t="shared" si="81"/>
        <v>20.045000000000002</v>
      </c>
      <c r="K1295" s="11">
        <f t="shared" si="82"/>
        <v>20.045000000000002</v>
      </c>
      <c r="L1295" s="11"/>
    </row>
    <row r="1296" spans="1:13" x14ac:dyDescent="0.25">
      <c r="A1296">
        <v>46</v>
      </c>
      <c r="B1296" t="s">
        <v>7</v>
      </c>
      <c r="C1296" s="11">
        <v>19.95</v>
      </c>
      <c r="D1296">
        <v>2</v>
      </c>
      <c r="E1296" t="s">
        <v>13</v>
      </c>
      <c r="F1296" t="s">
        <v>15</v>
      </c>
      <c r="G1296" s="4">
        <v>9193.8384999999998</v>
      </c>
      <c r="H1296" t="str">
        <f t="shared" si="80"/>
        <v>normal</v>
      </c>
      <c r="I1296" t="str">
        <f t="shared" si="83"/>
        <v>no</v>
      </c>
      <c r="J1296" s="11">
        <f t="shared" si="81"/>
        <v>19.95</v>
      </c>
      <c r="K1296" s="11">
        <f t="shared" si="82"/>
        <v>19.95</v>
      </c>
      <c r="L1296" s="11"/>
    </row>
    <row r="1297" spans="1:12" x14ac:dyDescent="0.25">
      <c r="A1297">
        <v>38</v>
      </c>
      <c r="B1297" t="s">
        <v>11</v>
      </c>
      <c r="C1297" s="11">
        <v>19.95</v>
      </c>
      <c r="D1297">
        <v>1</v>
      </c>
      <c r="E1297" t="s">
        <v>13</v>
      </c>
      <c r="F1297" t="s">
        <v>15</v>
      </c>
      <c r="G1297" s="4">
        <v>5855.9025000000001</v>
      </c>
      <c r="H1297" t="str">
        <f t="shared" si="80"/>
        <v>normal</v>
      </c>
      <c r="I1297" t="str">
        <f t="shared" si="83"/>
        <v>no</v>
      </c>
      <c r="J1297" s="11">
        <f t="shared" si="81"/>
        <v>19.95</v>
      </c>
      <c r="K1297" s="11">
        <f t="shared" si="82"/>
        <v>19.95</v>
      </c>
      <c r="L1297" s="11"/>
    </row>
    <row r="1298" spans="1:12" x14ac:dyDescent="0.25">
      <c r="A1298">
        <v>30</v>
      </c>
      <c r="B1298" t="s">
        <v>7</v>
      </c>
      <c r="C1298" s="11">
        <v>19.95</v>
      </c>
      <c r="D1298">
        <v>3</v>
      </c>
      <c r="E1298" t="s">
        <v>13</v>
      </c>
      <c r="F1298" t="s">
        <v>15</v>
      </c>
      <c r="G1298" s="4">
        <v>5693.4305000000004</v>
      </c>
      <c r="H1298" t="str">
        <f t="shared" si="80"/>
        <v>normal</v>
      </c>
      <c r="I1298" t="str">
        <f t="shared" si="83"/>
        <v>no</v>
      </c>
      <c r="J1298" s="11">
        <f t="shared" si="81"/>
        <v>19.95</v>
      </c>
      <c r="K1298" s="11">
        <f t="shared" si="82"/>
        <v>19.95</v>
      </c>
      <c r="L1298" s="11"/>
    </row>
    <row r="1299" spans="1:12" x14ac:dyDescent="0.25">
      <c r="A1299">
        <v>38</v>
      </c>
      <c r="B1299" t="s">
        <v>7</v>
      </c>
      <c r="C1299" s="11">
        <v>19.95</v>
      </c>
      <c r="D1299">
        <v>2</v>
      </c>
      <c r="E1299" t="s">
        <v>13</v>
      </c>
      <c r="F1299" t="s">
        <v>21</v>
      </c>
      <c r="G1299" s="4">
        <v>7133.9025000000001</v>
      </c>
      <c r="H1299" t="str">
        <f t="shared" si="80"/>
        <v>normal</v>
      </c>
      <c r="I1299" t="str">
        <f t="shared" si="83"/>
        <v>no</v>
      </c>
      <c r="J1299" s="11">
        <f t="shared" si="81"/>
        <v>19.95</v>
      </c>
      <c r="K1299" s="11">
        <f t="shared" si="82"/>
        <v>19.95</v>
      </c>
      <c r="L1299" s="11"/>
    </row>
    <row r="1300" spans="1:12" x14ac:dyDescent="0.25">
      <c r="A1300">
        <v>35</v>
      </c>
      <c r="B1300" t="s">
        <v>11</v>
      </c>
      <c r="C1300" s="11">
        <v>19.855</v>
      </c>
      <c r="D1300">
        <v>2</v>
      </c>
      <c r="E1300" t="s">
        <v>13</v>
      </c>
      <c r="F1300" t="s">
        <v>15</v>
      </c>
      <c r="G1300" s="4">
        <v>5729.0052999999998</v>
      </c>
      <c r="H1300" t="str">
        <f t="shared" si="80"/>
        <v>normal</v>
      </c>
      <c r="I1300" t="str">
        <f t="shared" si="83"/>
        <v>no</v>
      </c>
      <c r="J1300" s="11">
        <f t="shared" si="81"/>
        <v>19.855</v>
      </c>
      <c r="K1300" s="11">
        <f t="shared" si="82"/>
        <v>19.855</v>
      </c>
      <c r="L1300" s="11"/>
    </row>
    <row r="1301" spans="1:12" x14ac:dyDescent="0.25">
      <c r="A1301">
        <v>36</v>
      </c>
      <c r="B1301" t="s">
        <v>7</v>
      </c>
      <c r="C1301" s="11">
        <v>19.855</v>
      </c>
      <c r="D1301">
        <v>0</v>
      </c>
      <c r="E1301" t="s">
        <v>13</v>
      </c>
      <c r="F1301" t="s">
        <v>10</v>
      </c>
      <c r="G1301" s="4">
        <v>4883.866</v>
      </c>
      <c r="H1301" t="str">
        <f t="shared" si="80"/>
        <v>normal</v>
      </c>
      <c r="I1301" t="str">
        <f t="shared" si="83"/>
        <v>no</v>
      </c>
      <c r="J1301" s="11">
        <f t="shared" si="81"/>
        <v>19.855</v>
      </c>
      <c r="K1301" s="11">
        <f t="shared" si="82"/>
        <v>19.855</v>
      </c>
      <c r="L1301" s="11"/>
    </row>
    <row r="1302" spans="1:12" x14ac:dyDescent="0.25">
      <c r="A1302">
        <v>46</v>
      </c>
      <c r="B1302" t="s">
        <v>11</v>
      </c>
      <c r="C1302" s="11">
        <v>19.855</v>
      </c>
      <c r="D1302">
        <v>0</v>
      </c>
      <c r="E1302" t="s">
        <v>13</v>
      </c>
      <c r="F1302" t="s">
        <v>15</v>
      </c>
      <c r="G1302" s="4">
        <v>7526.7064499999997</v>
      </c>
      <c r="H1302" t="str">
        <f t="shared" si="80"/>
        <v>normal</v>
      </c>
      <c r="I1302" t="str">
        <f t="shared" si="83"/>
        <v>no</v>
      </c>
      <c r="J1302" s="11">
        <f t="shared" si="81"/>
        <v>19.855</v>
      </c>
      <c r="K1302" s="11">
        <f t="shared" si="82"/>
        <v>19.855</v>
      </c>
      <c r="L1302" s="11"/>
    </row>
    <row r="1303" spans="1:12" x14ac:dyDescent="0.25">
      <c r="A1303">
        <v>36</v>
      </c>
      <c r="B1303" t="s">
        <v>7</v>
      </c>
      <c r="C1303" s="11">
        <v>19.855</v>
      </c>
      <c r="D1303">
        <v>0</v>
      </c>
      <c r="E1303" t="s">
        <v>13</v>
      </c>
      <c r="F1303" t="s">
        <v>21</v>
      </c>
      <c r="G1303" s="4">
        <v>5458.0464499999998</v>
      </c>
      <c r="H1303" t="str">
        <f t="shared" si="80"/>
        <v>normal</v>
      </c>
      <c r="I1303" t="str">
        <f t="shared" si="83"/>
        <v>no</v>
      </c>
      <c r="J1303" s="11">
        <f t="shared" si="81"/>
        <v>19.855</v>
      </c>
      <c r="K1303" s="11">
        <f t="shared" si="82"/>
        <v>19.855</v>
      </c>
      <c r="L1303" s="11"/>
    </row>
    <row r="1304" spans="1:12" x14ac:dyDescent="0.25">
      <c r="A1304">
        <v>26</v>
      </c>
      <c r="B1304" t="s">
        <v>7</v>
      </c>
      <c r="C1304" s="11">
        <v>19.8</v>
      </c>
      <c r="D1304">
        <v>1</v>
      </c>
      <c r="E1304" t="s">
        <v>13</v>
      </c>
      <c r="F1304" t="s">
        <v>10</v>
      </c>
      <c r="G1304" s="4">
        <v>3378.91</v>
      </c>
      <c r="H1304" t="str">
        <f t="shared" si="80"/>
        <v>normal</v>
      </c>
      <c r="I1304" t="str">
        <f t="shared" si="83"/>
        <v>no</v>
      </c>
      <c r="J1304" s="11">
        <f t="shared" si="81"/>
        <v>19.8</v>
      </c>
      <c r="K1304" s="11">
        <f t="shared" si="82"/>
        <v>19.8</v>
      </c>
      <c r="L1304" s="11"/>
    </row>
    <row r="1305" spans="1:12" x14ac:dyDescent="0.25">
      <c r="A1305">
        <v>19</v>
      </c>
      <c r="B1305" t="s">
        <v>11</v>
      </c>
      <c r="C1305" s="11">
        <v>19.8</v>
      </c>
      <c r="D1305">
        <v>0</v>
      </c>
      <c r="E1305" t="s">
        <v>13</v>
      </c>
      <c r="F1305" t="s">
        <v>10</v>
      </c>
      <c r="G1305" s="4">
        <v>1241.5650000000001</v>
      </c>
      <c r="H1305" t="str">
        <f t="shared" si="80"/>
        <v>normal</v>
      </c>
      <c r="I1305" t="str">
        <f t="shared" si="83"/>
        <v>no</v>
      </c>
      <c r="J1305" s="11">
        <f t="shared" si="81"/>
        <v>19.8</v>
      </c>
      <c r="K1305" s="11">
        <f t="shared" si="82"/>
        <v>19.8</v>
      </c>
      <c r="L1305" s="11"/>
    </row>
    <row r="1306" spans="1:12" x14ac:dyDescent="0.25">
      <c r="A1306">
        <v>47</v>
      </c>
      <c r="B1306" t="s">
        <v>11</v>
      </c>
      <c r="C1306" s="11">
        <v>19.57</v>
      </c>
      <c r="D1306">
        <v>1</v>
      </c>
      <c r="E1306" t="s">
        <v>13</v>
      </c>
      <c r="F1306" t="s">
        <v>15</v>
      </c>
      <c r="G1306" s="4">
        <v>8428.0692999999992</v>
      </c>
      <c r="H1306" t="str">
        <f t="shared" si="80"/>
        <v>normal</v>
      </c>
      <c r="I1306" t="str">
        <f t="shared" si="83"/>
        <v>no</v>
      </c>
      <c r="J1306" s="11">
        <f t="shared" si="81"/>
        <v>19.57</v>
      </c>
      <c r="K1306" s="11">
        <f t="shared" si="82"/>
        <v>19.57</v>
      </c>
      <c r="L1306" s="11"/>
    </row>
    <row r="1307" spans="1:12" x14ac:dyDescent="0.25">
      <c r="A1307">
        <v>18</v>
      </c>
      <c r="B1307" t="s">
        <v>11</v>
      </c>
      <c r="C1307" s="11">
        <v>19.475000000000001</v>
      </c>
      <c r="D1307">
        <v>0</v>
      </c>
      <c r="E1307" t="s">
        <v>13</v>
      </c>
      <c r="F1307" t="s">
        <v>21</v>
      </c>
      <c r="G1307" s="4">
        <v>1694.7963999999999</v>
      </c>
      <c r="H1307" t="str">
        <f t="shared" si="80"/>
        <v>normal</v>
      </c>
      <c r="I1307" t="str">
        <f t="shared" si="83"/>
        <v>no</v>
      </c>
      <c r="J1307" s="11">
        <f t="shared" si="81"/>
        <v>19.475000000000001</v>
      </c>
      <c r="K1307" s="11">
        <f t="shared" si="82"/>
        <v>19.475000000000001</v>
      </c>
      <c r="L1307" s="11"/>
    </row>
    <row r="1308" spans="1:12" x14ac:dyDescent="0.25">
      <c r="A1308">
        <v>38</v>
      </c>
      <c r="B1308" t="s">
        <v>7</v>
      </c>
      <c r="C1308" s="11">
        <v>19.475000000000001</v>
      </c>
      <c r="D1308">
        <v>2</v>
      </c>
      <c r="E1308" t="s">
        <v>13</v>
      </c>
      <c r="F1308" t="s">
        <v>15</v>
      </c>
      <c r="G1308" s="4">
        <v>6933.2422500000002</v>
      </c>
      <c r="H1308" t="str">
        <f t="shared" si="80"/>
        <v>normal</v>
      </c>
      <c r="I1308" t="str">
        <f t="shared" si="83"/>
        <v>no</v>
      </c>
      <c r="J1308" s="11">
        <f t="shared" si="81"/>
        <v>19.475000000000001</v>
      </c>
      <c r="K1308" s="11">
        <f t="shared" si="82"/>
        <v>19.475000000000001</v>
      </c>
      <c r="L1308" s="11"/>
    </row>
    <row r="1309" spans="1:12" x14ac:dyDescent="0.25">
      <c r="A1309">
        <v>47</v>
      </c>
      <c r="B1309" t="s">
        <v>11</v>
      </c>
      <c r="C1309" s="11">
        <v>19.190000000000001</v>
      </c>
      <c r="D1309">
        <v>1</v>
      </c>
      <c r="E1309" t="s">
        <v>13</v>
      </c>
      <c r="F1309" t="s">
        <v>21</v>
      </c>
      <c r="G1309" s="4">
        <v>8627.5411000000004</v>
      </c>
      <c r="H1309" t="str">
        <f t="shared" si="80"/>
        <v>normal</v>
      </c>
      <c r="I1309" t="str">
        <f t="shared" si="83"/>
        <v>no</v>
      </c>
      <c r="J1309" s="11">
        <f t="shared" si="81"/>
        <v>19.190000000000001</v>
      </c>
      <c r="K1309" s="11">
        <f t="shared" si="82"/>
        <v>19.190000000000001</v>
      </c>
      <c r="L1309" s="11"/>
    </row>
    <row r="1310" spans="1:12" x14ac:dyDescent="0.25">
      <c r="A1310">
        <v>58</v>
      </c>
      <c r="B1310" t="s">
        <v>7</v>
      </c>
      <c r="C1310" s="11">
        <v>19.094999999999999</v>
      </c>
      <c r="D1310">
        <v>0</v>
      </c>
      <c r="E1310" t="s">
        <v>13</v>
      </c>
      <c r="F1310" t="s">
        <v>10</v>
      </c>
      <c r="G1310" s="4">
        <v>11837.16</v>
      </c>
      <c r="H1310" t="str">
        <f t="shared" si="80"/>
        <v>normal</v>
      </c>
      <c r="I1310" t="str">
        <f t="shared" si="83"/>
        <v>no</v>
      </c>
      <c r="J1310" s="11">
        <f t="shared" si="81"/>
        <v>19.094999999999999</v>
      </c>
      <c r="K1310" s="11">
        <f t="shared" si="82"/>
        <v>19.094999999999999</v>
      </c>
      <c r="L1310" s="11"/>
    </row>
    <row r="1311" spans="1:12" x14ac:dyDescent="0.25">
      <c r="A1311">
        <v>33</v>
      </c>
      <c r="B1311" t="s">
        <v>7</v>
      </c>
      <c r="C1311" s="11">
        <v>19.094999999999999</v>
      </c>
      <c r="D1311">
        <v>2</v>
      </c>
      <c r="E1311" t="s">
        <v>9</v>
      </c>
      <c r="F1311" t="s">
        <v>21</v>
      </c>
      <c r="G1311" s="4">
        <v>16776.304049999999</v>
      </c>
      <c r="H1311" t="str">
        <f t="shared" si="80"/>
        <v>normal</v>
      </c>
      <c r="I1311" t="str">
        <f t="shared" si="83"/>
        <v>smoking</v>
      </c>
      <c r="J1311" s="11">
        <f t="shared" si="81"/>
        <v>19.094999999999999</v>
      </c>
      <c r="K1311" s="11">
        <f t="shared" si="82"/>
        <v>19.094999999999999</v>
      </c>
      <c r="L1311" s="11"/>
    </row>
    <row r="1312" spans="1:12" x14ac:dyDescent="0.25">
      <c r="A1312">
        <v>34</v>
      </c>
      <c r="B1312" t="s">
        <v>7</v>
      </c>
      <c r="C1312" s="11">
        <v>19</v>
      </c>
      <c r="D1312">
        <v>3</v>
      </c>
      <c r="E1312" t="s">
        <v>13</v>
      </c>
      <c r="F1312" t="s">
        <v>21</v>
      </c>
      <c r="G1312" s="4">
        <v>6753.0379999999996</v>
      </c>
      <c r="H1312" t="str">
        <f t="shared" si="80"/>
        <v>normal</v>
      </c>
      <c r="I1312" t="str">
        <f t="shared" si="83"/>
        <v>no</v>
      </c>
      <c r="J1312" s="11">
        <f t="shared" si="81"/>
        <v>19</v>
      </c>
      <c r="K1312" s="11">
        <f t="shared" si="82"/>
        <v>19</v>
      </c>
      <c r="L1312" s="11"/>
    </row>
    <row r="1313" spans="1:13" x14ac:dyDescent="0.25">
      <c r="A1313">
        <v>56</v>
      </c>
      <c r="B1313" t="s">
        <v>7</v>
      </c>
      <c r="C1313" s="11">
        <v>18.905000000000001</v>
      </c>
      <c r="D1313">
        <v>0</v>
      </c>
      <c r="E1313" t="s">
        <v>13</v>
      </c>
      <c r="F1313" t="s">
        <v>14</v>
      </c>
      <c r="G1313" s="4">
        <v>11090.7178</v>
      </c>
      <c r="H1313" t="str">
        <f t="shared" si="80"/>
        <v>normal</v>
      </c>
      <c r="I1313" t="str">
        <f t="shared" si="83"/>
        <v>no</v>
      </c>
      <c r="J1313" s="11">
        <f t="shared" si="81"/>
        <v>18.905000000000001</v>
      </c>
      <c r="K1313" s="11">
        <f t="shared" si="82"/>
        <v>18.905000000000001</v>
      </c>
      <c r="L1313" s="11"/>
    </row>
    <row r="1314" spans="1:13" x14ac:dyDescent="0.25">
      <c r="A1314">
        <v>44</v>
      </c>
      <c r="B1314" t="s">
        <v>11</v>
      </c>
      <c r="C1314" s="11">
        <v>18.715</v>
      </c>
      <c r="D1314">
        <v>1</v>
      </c>
      <c r="E1314" t="s">
        <v>13</v>
      </c>
      <c r="F1314" t="s">
        <v>14</v>
      </c>
      <c r="G1314" s="4">
        <v>7152.6714000000002</v>
      </c>
      <c r="H1314" t="str">
        <f t="shared" si="80"/>
        <v>normal</v>
      </c>
      <c r="I1314" t="str">
        <f t="shared" si="83"/>
        <v>no</v>
      </c>
      <c r="J1314" s="11">
        <f t="shared" si="81"/>
        <v>18.715</v>
      </c>
      <c r="K1314" s="11">
        <f t="shared" si="82"/>
        <v>18.715</v>
      </c>
      <c r="L1314" s="11"/>
    </row>
    <row r="1315" spans="1:13" x14ac:dyDescent="0.25">
      <c r="A1315">
        <v>23</v>
      </c>
      <c r="B1315" t="s">
        <v>11</v>
      </c>
      <c r="C1315" s="11">
        <v>18.715</v>
      </c>
      <c r="D1315">
        <v>0</v>
      </c>
      <c r="E1315" t="s">
        <v>13</v>
      </c>
      <c r="F1315" t="s">
        <v>15</v>
      </c>
      <c r="G1315" s="4">
        <v>21595.382290000001</v>
      </c>
      <c r="H1315" t="str">
        <f t="shared" si="80"/>
        <v>normal</v>
      </c>
      <c r="I1315" t="str">
        <f t="shared" si="83"/>
        <v>no</v>
      </c>
      <c r="J1315" s="11">
        <f t="shared" si="81"/>
        <v>18.715</v>
      </c>
      <c r="K1315" s="11">
        <f t="shared" si="82"/>
        <v>18.715</v>
      </c>
      <c r="L1315" s="11"/>
    </row>
    <row r="1316" spans="1:13" x14ac:dyDescent="0.25">
      <c r="A1316">
        <v>19</v>
      </c>
      <c r="B1316" t="s">
        <v>7</v>
      </c>
      <c r="C1316" s="11">
        <v>18.600000000000001</v>
      </c>
      <c r="D1316">
        <v>0</v>
      </c>
      <c r="E1316" t="s">
        <v>13</v>
      </c>
      <c r="F1316" t="s">
        <v>10</v>
      </c>
      <c r="G1316" s="4">
        <v>1728.8969999999999</v>
      </c>
      <c r="H1316" t="str">
        <f t="shared" si="80"/>
        <v>normal</v>
      </c>
      <c r="I1316" t="str">
        <f t="shared" si="83"/>
        <v>no</v>
      </c>
      <c r="J1316" s="11">
        <f t="shared" si="81"/>
        <v>18.600000000000001</v>
      </c>
      <c r="K1316" s="11">
        <f t="shared" si="82"/>
        <v>18.600000000000001</v>
      </c>
      <c r="L1316" s="11"/>
    </row>
    <row r="1317" spans="1:13" x14ac:dyDescent="0.25">
      <c r="A1317">
        <v>33</v>
      </c>
      <c r="B1317" t="s">
        <v>7</v>
      </c>
      <c r="C1317" s="11">
        <v>18.5</v>
      </c>
      <c r="D1317">
        <v>1</v>
      </c>
      <c r="E1317" t="s">
        <v>13</v>
      </c>
      <c r="F1317" t="s">
        <v>10</v>
      </c>
      <c r="G1317" s="4">
        <v>4766.0219999999999</v>
      </c>
      <c r="H1317" t="str">
        <f t="shared" si="80"/>
        <v>normal</v>
      </c>
      <c r="I1317" t="str">
        <f t="shared" si="83"/>
        <v>no</v>
      </c>
      <c r="J1317" s="11">
        <f t="shared" si="81"/>
        <v>18.5</v>
      </c>
      <c r="K1317" s="11">
        <f t="shared" si="82"/>
        <v>18.5</v>
      </c>
      <c r="L1317" s="11"/>
    </row>
    <row r="1318" spans="1:13" x14ac:dyDescent="0.25">
      <c r="A1318">
        <v>34</v>
      </c>
      <c r="B1318" t="s">
        <v>7</v>
      </c>
      <c r="C1318" s="11">
        <v>18.335000000000001</v>
      </c>
      <c r="D1318">
        <v>2</v>
      </c>
      <c r="E1318" t="s">
        <v>13</v>
      </c>
      <c r="F1318" t="s">
        <v>15</v>
      </c>
      <c r="G1318" s="4">
        <v>5989.5236500000001</v>
      </c>
      <c r="H1318" t="str">
        <f t="shared" si="80"/>
        <v>below</v>
      </c>
      <c r="I1318" t="str">
        <f t="shared" si="83"/>
        <v>no</v>
      </c>
      <c r="J1318" s="11">
        <f t="shared" si="81"/>
        <v>18.335000000000001</v>
      </c>
      <c r="K1318" s="11">
        <f t="shared" si="82"/>
        <v>18.335000000000001</v>
      </c>
      <c r="L1318" s="11"/>
      <c r="M1318">
        <f>K1318*1000</f>
        <v>18335</v>
      </c>
    </row>
    <row r="1319" spans="1:13" x14ac:dyDescent="0.25">
      <c r="A1319">
        <v>45</v>
      </c>
      <c r="B1319" t="s">
        <v>7</v>
      </c>
      <c r="C1319" s="11">
        <v>18.335000000000001</v>
      </c>
      <c r="D1319">
        <v>2</v>
      </c>
      <c r="E1319" t="s">
        <v>13</v>
      </c>
      <c r="F1319" t="s">
        <v>10</v>
      </c>
      <c r="G1319" s="4">
        <v>8520.0259999999998</v>
      </c>
      <c r="H1319" t="str">
        <f t="shared" si="80"/>
        <v>below</v>
      </c>
      <c r="I1319" t="str">
        <f t="shared" si="83"/>
        <v>no</v>
      </c>
      <c r="J1319" s="11">
        <f t="shared" si="81"/>
        <v>18.335000000000001</v>
      </c>
      <c r="K1319" s="11">
        <f t="shared" si="82"/>
        <v>18.335000000000001</v>
      </c>
      <c r="L1319" s="11"/>
    </row>
    <row r="1320" spans="1:13" x14ac:dyDescent="0.25">
      <c r="A1320">
        <v>55</v>
      </c>
      <c r="B1320" t="s">
        <v>7</v>
      </c>
      <c r="C1320" s="11">
        <v>18.335000000000001</v>
      </c>
      <c r="D1320">
        <v>3</v>
      </c>
      <c r="E1320" t="s">
        <v>13</v>
      </c>
      <c r="F1320" t="s">
        <v>21</v>
      </c>
      <c r="G1320" s="4">
        <v>13047.332350000001</v>
      </c>
      <c r="H1320" t="str">
        <f t="shared" si="80"/>
        <v>below</v>
      </c>
      <c r="I1320" t="str">
        <f t="shared" si="83"/>
        <v>no</v>
      </c>
      <c r="J1320" s="11">
        <f t="shared" si="81"/>
        <v>18.335000000000001</v>
      </c>
      <c r="K1320" s="11">
        <f t="shared" si="82"/>
        <v>18.335000000000001</v>
      </c>
      <c r="L1320" s="11"/>
      <c r="M1320">
        <f>K1320*1000</f>
        <v>18335</v>
      </c>
    </row>
    <row r="1321" spans="1:13" x14ac:dyDescent="0.25">
      <c r="A1321">
        <v>53</v>
      </c>
      <c r="B1321" t="s">
        <v>7</v>
      </c>
      <c r="C1321" s="11">
        <v>18.335000000000001</v>
      </c>
      <c r="D1321">
        <v>3</v>
      </c>
      <c r="E1321" t="s">
        <v>13</v>
      </c>
      <c r="F1321" t="s">
        <v>14</v>
      </c>
      <c r="G1321" s="4">
        <v>20462.997660000001</v>
      </c>
      <c r="H1321" t="str">
        <f t="shared" si="80"/>
        <v>below</v>
      </c>
      <c r="I1321" t="str">
        <f t="shared" si="83"/>
        <v>no</v>
      </c>
      <c r="J1321" s="11">
        <f t="shared" si="81"/>
        <v>18.335000000000001</v>
      </c>
      <c r="K1321" s="11">
        <f t="shared" si="82"/>
        <v>18.335000000000001</v>
      </c>
      <c r="L1321" s="11"/>
    </row>
    <row r="1322" spans="1:13" x14ac:dyDescent="0.25">
      <c r="A1322">
        <v>57</v>
      </c>
      <c r="B1322" t="s">
        <v>11</v>
      </c>
      <c r="C1322" s="11">
        <v>18.335000000000001</v>
      </c>
      <c r="D1322">
        <v>0</v>
      </c>
      <c r="E1322" t="s">
        <v>13</v>
      </c>
      <c r="F1322" t="s">
        <v>21</v>
      </c>
      <c r="G1322" s="4">
        <v>11534.872649999999</v>
      </c>
      <c r="H1322" t="str">
        <f t="shared" si="80"/>
        <v>below</v>
      </c>
      <c r="I1322" t="str">
        <f t="shared" si="83"/>
        <v>no</v>
      </c>
      <c r="J1322" s="11">
        <f t="shared" si="81"/>
        <v>18.335000000000001</v>
      </c>
      <c r="K1322" s="11">
        <f t="shared" si="82"/>
        <v>18.335000000000001</v>
      </c>
      <c r="L1322" s="11"/>
    </row>
    <row r="1323" spans="1:13" x14ac:dyDescent="0.25">
      <c r="A1323">
        <v>60</v>
      </c>
      <c r="B1323" t="s">
        <v>7</v>
      </c>
      <c r="C1323" s="11">
        <v>18.335000000000001</v>
      </c>
      <c r="D1323">
        <v>0</v>
      </c>
      <c r="E1323" t="s">
        <v>13</v>
      </c>
      <c r="F1323" t="s">
        <v>21</v>
      </c>
      <c r="G1323" s="4">
        <v>13204.28565</v>
      </c>
      <c r="H1323" t="str">
        <f t="shared" si="80"/>
        <v>below</v>
      </c>
      <c r="I1323" t="str">
        <f t="shared" si="83"/>
        <v>no</v>
      </c>
      <c r="J1323" s="11">
        <f t="shared" si="81"/>
        <v>18.335000000000001</v>
      </c>
      <c r="K1323" s="11">
        <f t="shared" si="82"/>
        <v>18.335000000000001</v>
      </c>
      <c r="L1323" s="11"/>
    </row>
    <row r="1324" spans="1:13" x14ac:dyDescent="0.25">
      <c r="A1324">
        <v>52</v>
      </c>
      <c r="B1324" t="s">
        <v>7</v>
      </c>
      <c r="C1324" s="11">
        <v>18.335000000000001</v>
      </c>
      <c r="D1324">
        <v>0</v>
      </c>
      <c r="E1324" t="s">
        <v>13</v>
      </c>
      <c r="F1324" t="s">
        <v>15</v>
      </c>
      <c r="G1324" s="4">
        <v>9991.0376500000002</v>
      </c>
      <c r="H1324" t="str">
        <f t="shared" si="80"/>
        <v>below</v>
      </c>
      <c r="I1324" t="str">
        <f t="shared" si="83"/>
        <v>no</v>
      </c>
      <c r="J1324" s="11">
        <f t="shared" si="81"/>
        <v>18.335000000000001</v>
      </c>
      <c r="K1324" s="11">
        <f t="shared" si="82"/>
        <v>18.335000000000001</v>
      </c>
      <c r="L1324" s="11"/>
    </row>
    <row r="1325" spans="1:13" x14ac:dyDescent="0.25">
      <c r="A1325">
        <v>39</v>
      </c>
      <c r="B1325" t="s">
        <v>7</v>
      </c>
      <c r="C1325" s="11">
        <v>18.3</v>
      </c>
      <c r="D1325">
        <v>5</v>
      </c>
      <c r="E1325" t="s">
        <v>9</v>
      </c>
      <c r="F1325" t="s">
        <v>10</v>
      </c>
      <c r="G1325" s="4">
        <v>19023.259999999998</v>
      </c>
      <c r="H1325" t="str">
        <f t="shared" si="80"/>
        <v>below</v>
      </c>
      <c r="I1325" t="str">
        <f t="shared" si="83"/>
        <v>smoking</v>
      </c>
      <c r="J1325" s="11">
        <f t="shared" si="81"/>
        <v>18.3</v>
      </c>
      <c r="K1325" s="11">
        <f t="shared" si="82"/>
        <v>18.3</v>
      </c>
      <c r="L1325" s="11"/>
    </row>
    <row r="1326" spans="1:13" x14ac:dyDescent="0.25">
      <c r="A1326">
        <v>56</v>
      </c>
      <c r="B1326" t="s">
        <v>7</v>
      </c>
      <c r="C1326" s="11">
        <v>17.954999999999998</v>
      </c>
      <c r="D1326">
        <v>0</v>
      </c>
      <c r="E1326" t="s">
        <v>13</v>
      </c>
      <c r="F1326" t="s">
        <v>10</v>
      </c>
      <c r="G1326" s="4">
        <v>11073.175999999999</v>
      </c>
      <c r="H1326" t="str">
        <f t="shared" si="80"/>
        <v>below</v>
      </c>
      <c r="I1326" t="str">
        <f t="shared" si="83"/>
        <v>no</v>
      </c>
      <c r="J1326" s="11">
        <f t="shared" si="81"/>
        <v>17.954999999999998</v>
      </c>
      <c r="K1326" s="11">
        <f t="shared" si="82"/>
        <v>17.954999999999998</v>
      </c>
      <c r="L1326" s="11"/>
    </row>
    <row r="1327" spans="1:13" x14ac:dyDescent="0.25">
      <c r="A1327">
        <v>27</v>
      </c>
      <c r="B1327" t="s">
        <v>7</v>
      </c>
      <c r="C1327" s="11">
        <v>17.954999999999998</v>
      </c>
      <c r="D1327">
        <v>2</v>
      </c>
      <c r="E1327" t="s">
        <v>9</v>
      </c>
      <c r="F1327" t="s">
        <v>21</v>
      </c>
      <c r="G1327" s="4">
        <v>15006.579449999999</v>
      </c>
      <c r="H1327" t="str">
        <f t="shared" si="80"/>
        <v>below</v>
      </c>
      <c r="I1327" t="str">
        <f t="shared" si="83"/>
        <v>smoking</v>
      </c>
      <c r="J1327" s="11">
        <f t="shared" si="81"/>
        <v>17.954999999999998</v>
      </c>
      <c r="K1327" s="11">
        <f t="shared" si="82"/>
        <v>17.954999999999998</v>
      </c>
      <c r="L1327" s="11"/>
    </row>
    <row r="1328" spans="1:13" x14ac:dyDescent="0.25">
      <c r="A1328">
        <v>35</v>
      </c>
      <c r="B1328" t="s">
        <v>11</v>
      </c>
      <c r="C1328" s="11">
        <v>17.86</v>
      </c>
      <c r="D1328">
        <v>1</v>
      </c>
      <c r="E1328" t="s">
        <v>13</v>
      </c>
      <c r="F1328" t="s">
        <v>15</v>
      </c>
      <c r="G1328" s="4">
        <v>5116.5003999999999</v>
      </c>
      <c r="H1328" t="str">
        <f t="shared" si="80"/>
        <v>below</v>
      </c>
      <c r="I1328" t="str">
        <f t="shared" si="83"/>
        <v>no</v>
      </c>
      <c r="J1328" s="11">
        <f t="shared" si="81"/>
        <v>17.86</v>
      </c>
      <c r="K1328" s="11">
        <f t="shared" si="82"/>
        <v>17.86</v>
      </c>
      <c r="L1328" s="11"/>
    </row>
    <row r="1329" spans="1:12" x14ac:dyDescent="0.25">
      <c r="A1329">
        <v>26</v>
      </c>
      <c r="B1329" t="s">
        <v>11</v>
      </c>
      <c r="C1329" s="11">
        <v>17.670000000000002</v>
      </c>
      <c r="D1329">
        <v>0</v>
      </c>
      <c r="E1329" t="s">
        <v>13</v>
      </c>
      <c r="F1329" t="s">
        <v>15</v>
      </c>
      <c r="G1329" s="4">
        <v>2680.9493000000002</v>
      </c>
      <c r="H1329" t="str">
        <f t="shared" si="80"/>
        <v>below</v>
      </c>
      <c r="I1329" t="str">
        <f t="shared" si="83"/>
        <v>no</v>
      </c>
      <c r="J1329" s="11">
        <f t="shared" si="81"/>
        <v>17.670000000000002</v>
      </c>
      <c r="K1329" s="11">
        <f t="shared" si="82"/>
        <v>17.670000000000002</v>
      </c>
      <c r="L1329" s="11"/>
    </row>
    <row r="1330" spans="1:12" x14ac:dyDescent="0.25">
      <c r="A1330">
        <v>19</v>
      </c>
      <c r="B1330" t="s">
        <v>11</v>
      </c>
      <c r="C1330" s="11">
        <v>17.48</v>
      </c>
      <c r="D1330">
        <v>0</v>
      </c>
      <c r="E1330" t="s">
        <v>13</v>
      </c>
      <c r="F1330" t="s">
        <v>15</v>
      </c>
      <c r="G1330" s="4">
        <v>1621.3402000000001</v>
      </c>
      <c r="H1330" t="str">
        <f t="shared" si="80"/>
        <v>below</v>
      </c>
      <c r="I1330" t="str">
        <f t="shared" si="83"/>
        <v>no</v>
      </c>
      <c r="J1330" s="11">
        <f t="shared" si="81"/>
        <v>17.48</v>
      </c>
      <c r="K1330" s="11">
        <f t="shared" si="82"/>
        <v>17.48</v>
      </c>
      <c r="L1330" s="11"/>
    </row>
    <row r="1331" spans="1:12" x14ac:dyDescent="0.25">
      <c r="A1331">
        <v>21</v>
      </c>
      <c r="B1331" t="s">
        <v>7</v>
      </c>
      <c r="C1331" s="11">
        <v>17.399999999999999</v>
      </c>
      <c r="D1331">
        <v>1</v>
      </c>
      <c r="E1331" t="s">
        <v>13</v>
      </c>
      <c r="F1331" t="s">
        <v>10</v>
      </c>
      <c r="G1331" s="4">
        <v>2585.2689999999998</v>
      </c>
      <c r="H1331" t="str">
        <f t="shared" si="80"/>
        <v>below</v>
      </c>
      <c r="I1331" t="str">
        <f t="shared" si="83"/>
        <v>no</v>
      </c>
      <c r="J1331" s="11">
        <f t="shared" si="81"/>
        <v>17.399999999999999</v>
      </c>
      <c r="K1331" s="11">
        <f t="shared" si="82"/>
        <v>17.399999999999999</v>
      </c>
      <c r="L1331" s="11"/>
    </row>
    <row r="1332" spans="1:12" x14ac:dyDescent="0.25">
      <c r="A1332">
        <v>37</v>
      </c>
      <c r="B1332" t="s">
        <v>7</v>
      </c>
      <c r="C1332" s="11">
        <v>17.29</v>
      </c>
      <c r="D1332">
        <v>2</v>
      </c>
      <c r="E1332" t="s">
        <v>13</v>
      </c>
      <c r="F1332" t="s">
        <v>21</v>
      </c>
      <c r="G1332" s="4">
        <v>6877.9800999999998</v>
      </c>
      <c r="H1332" t="str">
        <f t="shared" si="80"/>
        <v>below</v>
      </c>
      <c r="I1332" t="str">
        <f t="shared" si="83"/>
        <v>no</v>
      </c>
      <c r="J1332" s="11">
        <f t="shared" si="81"/>
        <v>17.29</v>
      </c>
      <c r="K1332" s="11">
        <f t="shared" si="82"/>
        <v>17.29</v>
      </c>
      <c r="L1332" s="11"/>
    </row>
    <row r="1333" spans="1:12" x14ac:dyDescent="0.25">
      <c r="A1333">
        <v>28</v>
      </c>
      <c r="B1333" t="s">
        <v>7</v>
      </c>
      <c r="C1333" s="11">
        <v>17.29</v>
      </c>
      <c r="D1333">
        <v>0</v>
      </c>
      <c r="E1333" t="s">
        <v>13</v>
      </c>
      <c r="F1333" t="s">
        <v>21</v>
      </c>
      <c r="G1333" s="4">
        <v>3732.6251000000002</v>
      </c>
      <c r="H1333" t="str">
        <f t="shared" si="80"/>
        <v>below</v>
      </c>
      <c r="I1333" t="str">
        <f t="shared" si="83"/>
        <v>no</v>
      </c>
      <c r="J1333" s="11">
        <f t="shared" si="81"/>
        <v>17.29</v>
      </c>
      <c r="K1333" s="11">
        <f t="shared" si="82"/>
        <v>17.29</v>
      </c>
      <c r="L1333" s="11"/>
    </row>
    <row r="1334" spans="1:12" x14ac:dyDescent="0.25">
      <c r="A1334">
        <v>54</v>
      </c>
      <c r="B1334" t="s">
        <v>7</v>
      </c>
      <c r="C1334" s="11">
        <v>17.195</v>
      </c>
      <c r="D1334">
        <v>3</v>
      </c>
      <c r="E1334" t="s">
        <v>13</v>
      </c>
      <c r="F1334" t="s">
        <v>10</v>
      </c>
      <c r="G1334" s="4">
        <v>12105.32</v>
      </c>
      <c r="H1334" t="str">
        <f t="shared" si="80"/>
        <v>below</v>
      </c>
      <c r="I1334" t="str">
        <f t="shared" si="83"/>
        <v>no</v>
      </c>
      <c r="J1334" s="11">
        <f t="shared" si="81"/>
        <v>17.195</v>
      </c>
      <c r="K1334" s="11">
        <f t="shared" si="82"/>
        <v>17.195</v>
      </c>
      <c r="L1334" s="11"/>
    </row>
    <row r="1335" spans="1:12" x14ac:dyDescent="0.25">
      <c r="A1335">
        <v>26</v>
      </c>
      <c r="B1335" t="s">
        <v>7</v>
      </c>
      <c r="C1335" s="11">
        <v>17.195</v>
      </c>
      <c r="D1335">
        <v>2</v>
      </c>
      <c r="E1335" t="s">
        <v>9</v>
      </c>
      <c r="F1335" t="s">
        <v>21</v>
      </c>
      <c r="G1335" s="4">
        <v>14455.644050000001</v>
      </c>
      <c r="H1335" t="str">
        <f t="shared" si="80"/>
        <v>below</v>
      </c>
      <c r="I1335" t="str">
        <f t="shared" si="83"/>
        <v>smoking</v>
      </c>
      <c r="J1335" s="11">
        <f t="shared" si="81"/>
        <v>17.195</v>
      </c>
      <c r="K1335" s="11">
        <f t="shared" si="82"/>
        <v>17.195</v>
      </c>
      <c r="L1335" s="11"/>
    </row>
    <row r="1336" spans="1:12" x14ac:dyDescent="0.25">
      <c r="A1336">
        <v>41</v>
      </c>
      <c r="B1336" t="s">
        <v>7</v>
      </c>
      <c r="C1336" s="11">
        <v>16.815000000000001</v>
      </c>
      <c r="D1336">
        <v>0</v>
      </c>
      <c r="E1336" t="s">
        <v>13</v>
      </c>
      <c r="F1336" t="s">
        <v>10</v>
      </c>
      <c r="G1336" s="4">
        <v>6186.1270000000004</v>
      </c>
      <c r="H1336" t="str">
        <f t="shared" si="80"/>
        <v>below</v>
      </c>
      <c r="I1336" t="str">
        <f t="shared" si="83"/>
        <v>no</v>
      </c>
      <c r="J1336" s="11">
        <f t="shared" si="81"/>
        <v>16.815000000000001</v>
      </c>
      <c r="K1336" s="11">
        <f t="shared" si="82"/>
        <v>16.815000000000001</v>
      </c>
      <c r="L1336" s="11"/>
    </row>
    <row r="1337" spans="1:12" x14ac:dyDescent="0.25">
      <c r="A1337">
        <v>63</v>
      </c>
      <c r="B1337" t="s">
        <v>7</v>
      </c>
      <c r="C1337" s="11">
        <v>16.815000000000001</v>
      </c>
      <c r="D1337">
        <v>0</v>
      </c>
      <c r="E1337" t="s">
        <v>13</v>
      </c>
      <c r="F1337" t="s">
        <v>15</v>
      </c>
      <c r="G1337" s="4">
        <v>14256.192800000001</v>
      </c>
      <c r="H1337" t="str">
        <f t="shared" si="80"/>
        <v>below</v>
      </c>
      <c r="I1337" t="str">
        <f t="shared" si="83"/>
        <v>no</v>
      </c>
      <c r="J1337" s="11">
        <f t="shared" si="81"/>
        <v>16.815000000000001</v>
      </c>
      <c r="K1337" s="11">
        <f t="shared" si="82"/>
        <v>16.815000000000001</v>
      </c>
      <c r="L1337" s="11"/>
    </row>
    <row r="1338" spans="1:12" x14ac:dyDescent="0.25">
      <c r="A1338">
        <v>21</v>
      </c>
      <c r="B1338" t="s">
        <v>7</v>
      </c>
      <c r="C1338" s="11">
        <v>16.815000000000001</v>
      </c>
      <c r="D1338">
        <v>1</v>
      </c>
      <c r="E1338" t="s">
        <v>13</v>
      </c>
      <c r="F1338" t="s">
        <v>21</v>
      </c>
      <c r="G1338" s="4">
        <v>3167.4558499999998</v>
      </c>
      <c r="H1338" t="str">
        <f t="shared" si="80"/>
        <v>below</v>
      </c>
      <c r="I1338" t="str">
        <f t="shared" si="83"/>
        <v>no</v>
      </c>
      <c r="J1338" s="11">
        <f t="shared" si="81"/>
        <v>16.815000000000001</v>
      </c>
      <c r="K1338" s="11">
        <f t="shared" si="82"/>
        <v>16.815000000000001</v>
      </c>
      <c r="L1338" s="11"/>
    </row>
    <row r="1339" spans="1:12" x14ac:dyDescent="0.25">
      <c r="A1339">
        <v>38</v>
      </c>
      <c r="B1339" t="s">
        <v>11</v>
      </c>
      <c r="C1339" s="11">
        <v>16.815000000000001</v>
      </c>
      <c r="D1339">
        <v>2</v>
      </c>
      <c r="E1339" t="s">
        <v>13</v>
      </c>
      <c r="F1339" t="s">
        <v>21</v>
      </c>
      <c r="G1339" s="4">
        <v>6640.5448500000002</v>
      </c>
      <c r="H1339" t="str">
        <f t="shared" si="80"/>
        <v>below</v>
      </c>
      <c r="I1339" t="str">
        <f t="shared" si="83"/>
        <v>no</v>
      </c>
      <c r="J1339" s="11">
        <f t="shared" si="81"/>
        <v>16.815000000000001</v>
      </c>
      <c r="K1339" s="11">
        <f t="shared" si="82"/>
        <v>16.815000000000001</v>
      </c>
      <c r="L1339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7EED9-5896-437C-96B4-15AC986086ED}">
  <dimension ref="A1:M1339"/>
  <sheetViews>
    <sheetView workbookViewId="0">
      <selection activeCell="J2" sqref="J2:M13"/>
    </sheetView>
  </sheetViews>
  <sheetFormatPr defaultRowHeight="15" x14ac:dyDescent="0.25"/>
  <cols>
    <col min="7" max="7" width="12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480</v>
      </c>
    </row>
    <row r="2" spans="1:13" x14ac:dyDescent="0.25">
      <c r="A2">
        <v>50</v>
      </c>
      <c r="B2" t="s">
        <v>7</v>
      </c>
      <c r="C2" s="2">
        <v>44.744999999999997</v>
      </c>
      <c r="D2">
        <v>0</v>
      </c>
      <c r="E2" t="s">
        <v>13</v>
      </c>
      <c r="F2" t="s">
        <v>21</v>
      </c>
      <c r="G2" s="7">
        <v>954169555</v>
      </c>
      <c r="H2">
        <f>VALUE(C2)/1000</f>
        <v>4.4745E-2</v>
      </c>
      <c r="J2" t="s">
        <v>481</v>
      </c>
      <c r="M2" t="s">
        <v>483</v>
      </c>
    </row>
    <row r="3" spans="1:13" x14ac:dyDescent="0.25">
      <c r="A3">
        <v>39</v>
      </c>
      <c r="B3" t="s">
        <v>11</v>
      </c>
      <c r="C3" s="2">
        <v>42.655000000000001</v>
      </c>
      <c r="D3">
        <v>0</v>
      </c>
      <c r="E3" t="s">
        <v>13</v>
      </c>
      <c r="F3" t="s">
        <v>21</v>
      </c>
      <c r="G3" s="7">
        <v>575741345</v>
      </c>
      <c r="H3">
        <f t="shared" ref="H3:H66" si="0">VALUE(C3)/1000</f>
        <v>4.2654999999999998E-2</v>
      </c>
      <c r="J3" t="s">
        <v>1</v>
      </c>
      <c r="K3" t="s">
        <v>482</v>
      </c>
      <c r="L3" t="s">
        <v>484</v>
      </c>
    </row>
    <row r="4" spans="1:13" x14ac:dyDescent="0.25">
      <c r="A4">
        <v>36</v>
      </c>
      <c r="B4" t="s">
        <v>11</v>
      </c>
      <c r="C4" s="2">
        <v>41.895000000000003</v>
      </c>
      <c r="D4">
        <v>3</v>
      </c>
      <c r="E4" t="s">
        <v>9</v>
      </c>
      <c r="F4" t="s">
        <v>21</v>
      </c>
      <c r="G4" s="7">
        <v>4375333705</v>
      </c>
      <c r="H4">
        <f t="shared" si="0"/>
        <v>4.1895000000000002E-2</v>
      </c>
      <c r="J4" t="s">
        <v>11</v>
      </c>
      <c r="K4" t="s">
        <v>9</v>
      </c>
      <c r="L4" t="s">
        <v>485</v>
      </c>
      <c r="M4">
        <f>COUNTIFS($B$2:$B$1339,"male",$E$2:$E$1339,K4,$C$2:$C$1339,"&gt;=30")</f>
        <v>93</v>
      </c>
    </row>
    <row r="5" spans="1:13" x14ac:dyDescent="0.25">
      <c r="A5">
        <v>63</v>
      </c>
      <c r="B5" t="s">
        <v>11</v>
      </c>
      <c r="C5" s="2">
        <v>41.325000000000003</v>
      </c>
      <c r="D5">
        <v>3</v>
      </c>
      <c r="E5" t="s">
        <v>13</v>
      </c>
      <c r="F5" t="s">
        <v>15</v>
      </c>
      <c r="G5" s="7">
        <v>1555518875</v>
      </c>
      <c r="H5">
        <f t="shared" si="0"/>
        <v>4.1325000000000001E-2</v>
      </c>
      <c r="J5" t="s">
        <v>11</v>
      </c>
      <c r="K5" t="s">
        <v>9</v>
      </c>
      <c r="L5" t="s">
        <v>486</v>
      </c>
      <c r="M5">
        <f>COUNTIFS($B$2:$B$1339,"male",$E$2:$E$1339,K5,$C$2:$C$1339,"&lt;30")</f>
        <v>66</v>
      </c>
    </row>
    <row r="6" spans="1:13" x14ac:dyDescent="0.25">
      <c r="A6">
        <v>25</v>
      </c>
      <c r="B6" t="s">
        <v>7</v>
      </c>
      <c r="C6" s="2">
        <v>41.325000000000003</v>
      </c>
      <c r="D6">
        <v>0</v>
      </c>
      <c r="E6" t="s">
        <v>13</v>
      </c>
      <c r="F6" t="s">
        <v>21</v>
      </c>
      <c r="G6" s="7">
        <v>1787890068</v>
      </c>
      <c r="H6">
        <f t="shared" si="0"/>
        <v>4.1325000000000001E-2</v>
      </c>
      <c r="J6" t="s">
        <v>11</v>
      </c>
      <c r="K6" t="s">
        <v>13</v>
      </c>
      <c r="L6" t="s">
        <v>485</v>
      </c>
      <c r="M6">
        <f>COUNTIFS($B$2:$B$1339,"male",$E$2:$E$1339,K6,$C$2:$C$1339,"&gt;=30")</f>
        <v>280</v>
      </c>
    </row>
    <row r="7" spans="1:13" x14ac:dyDescent="0.25">
      <c r="A7">
        <v>42</v>
      </c>
      <c r="B7" t="s">
        <v>7</v>
      </c>
      <c r="C7" s="2">
        <v>41.325000000000003</v>
      </c>
      <c r="D7">
        <v>1</v>
      </c>
      <c r="E7" t="s">
        <v>13</v>
      </c>
      <c r="F7" t="s">
        <v>21</v>
      </c>
      <c r="G7" s="7">
        <v>765077375</v>
      </c>
      <c r="H7">
        <f t="shared" si="0"/>
        <v>4.1325000000000001E-2</v>
      </c>
      <c r="J7" t="s">
        <v>11</v>
      </c>
      <c r="K7" t="s">
        <v>13</v>
      </c>
      <c r="L7" t="s">
        <v>486</v>
      </c>
      <c r="M7">
        <f>COUNTIFS($B$2:$B$1339,"male",$E$2:$E$1339,K7,$C$2:$C$1339,"&lt;30")</f>
        <v>237</v>
      </c>
    </row>
    <row r="8" spans="1:13" x14ac:dyDescent="0.25">
      <c r="A8">
        <v>57</v>
      </c>
      <c r="B8" t="s">
        <v>11</v>
      </c>
      <c r="C8" s="2">
        <v>40.945</v>
      </c>
      <c r="D8">
        <v>0</v>
      </c>
      <c r="E8" t="s">
        <v>13</v>
      </c>
      <c r="F8" t="s">
        <v>21</v>
      </c>
      <c r="G8" s="7">
        <v>1156630055</v>
      </c>
      <c r="H8">
        <f t="shared" si="0"/>
        <v>4.0945000000000002E-2</v>
      </c>
    </row>
    <row r="9" spans="1:13" x14ac:dyDescent="0.25">
      <c r="A9">
        <v>54</v>
      </c>
      <c r="B9" t="s">
        <v>11</v>
      </c>
      <c r="C9" s="2">
        <v>40.564999999999998</v>
      </c>
      <c r="D9">
        <v>3</v>
      </c>
      <c r="E9" t="s">
        <v>9</v>
      </c>
      <c r="F9" t="s">
        <v>21</v>
      </c>
      <c r="G9" s="7">
        <v>4854917835</v>
      </c>
      <c r="H9">
        <f t="shared" si="0"/>
        <v>4.0564999999999997E-2</v>
      </c>
      <c r="J9" t="s">
        <v>7</v>
      </c>
      <c r="K9" t="s">
        <v>9</v>
      </c>
      <c r="L9" t="s">
        <v>485</v>
      </c>
      <c r="M9">
        <f>COUNTIFS($B$2:$B$1339,"female",$E$2:$E$1339,K9,$C$2:$C$1339,"&gt;=30")</f>
        <v>52</v>
      </c>
    </row>
    <row r="10" spans="1:13" x14ac:dyDescent="0.25">
      <c r="A10">
        <v>38</v>
      </c>
      <c r="B10" t="s">
        <v>7</v>
      </c>
      <c r="C10" s="2">
        <v>40.564999999999998</v>
      </c>
      <c r="D10">
        <v>1</v>
      </c>
      <c r="E10" t="s">
        <v>13</v>
      </c>
      <c r="F10" t="s">
        <v>15</v>
      </c>
      <c r="G10" s="7">
        <v>637355735</v>
      </c>
      <c r="H10">
        <f t="shared" si="0"/>
        <v>4.0564999999999997E-2</v>
      </c>
      <c r="J10" t="s">
        <v>7</v>
      </c>
      <c r="K10" t="s">
        <v>9</v>
      </c>
      <c r="L10" t="s">
        <v>486</v>
      </c>
      <c r="M10">
        <f>COUNTIFS($B$2:$B$1339,"female",$E$2:$E$1339,K10,$C$2:$C$1339,"&lt;30")</f>
        <v>63</v>
      </c>
    </row>
    <row r="11" spans="1:13" x14ac:dyDescent="0.25">
      <c r="A11">
        <v>48</v>
      </c>
      <c r="B11" t="s">
        <v>11</v>
      </c>
      <c r="C11" s="2">
        <v>40.564999999999998</v>
      </c>
      <c r="D11">
        <v>2</v>
      </c>
      <c r="E11" t="s">
        <v>9</v>
      </c>
      <c r="F11" t="s">
        <v>15</v>
      </c>
      <c r="G11" s="7">
        <v>4570202235</v>
      </c>
      <c r="H11">
        <f t="shared" si="0"/>
        <v>4.0564999999999997E-2</v>
      </c>
      <c r="J11" t="s">
        <v>7</v>
      </c>
      <c r="K11" t="s">
        <v>13</v>
      </c>
      <c r="L11" t="s">
        <v>485</v>
      </c>
      <c r="M11">
        <f>COUNTIFS($B$2:$B$1339,"female",$E$2:$E$1339,K11,$C$2:$C$1339,"&gt;=30")</f>
        <v>282</v>
      </c>
    </row>
    <row r="12" spans="1:13" x14ac:dyDescent="0.25">
      <c r="A12">
        <v>46</v>
      </c>
      <c r="B12" t="s">
        <v>11</v>
      </c>
      <c r="C12" s="2">
        <v>40.375</v>
      </c>
      <c r="D12">
        <v>2</v>
      </c>
      <c r="E12" t="s">
        <v>13</v>
      </c>
      <c r="F12" t="s">
        <v>15</v>
      </c>
      <c r="G12" s="7">
        <v>873322925</v>
      </c>
      <c r="H12">
        <f t="shared" si="0"/>
        <v>4.0375000000000001E-2</v>
      </c>
      <c r="J12" t="s">
        <v>7</v>
      </c>
      <c r="K12" t="s">
        <v>13</v>
      </c>
      <c r="L12" t="s">
        <v>486</v>
      </c>
      <c r="M12">
        <f>COUNTIFS($B$2:$B$1339,"female",$E$2:$E$1339,K12,$C$2:$C$1339,"&lt;30")</f>
        <v>265</v>
      </c>
    </row>
    <row r="13" spans="1:13" x14ac:dyDescent="0.25">
      <c r="A13">
        <v>26</v>
      </c>
      <c r="B13" t="s">
        <v>7</v>
      </c>
      <c r="C13" s="2">
        <v>40.185000000000002</v>
      </c>
      <c r="D13">
        <v>0</v>
      </c>
      <c r="E13" t="s">
        <v>13</v>
      </c>
      <c r="F13" t="s">
        <v>15</v>
      </c>
      <c r="G13" s="7">
        <v>320124515</v>
      </c>
      <c r="H13">
        <f t="shared" si="0"/>
        <v>4.0185000000000005E-2</v>
      </c>
      <c r="M13">
        <f>SUM(M4:M12)</f>
        <v>1338</v>
      </c>
    </row>
    <row r="14" spans="1:13" x14ac:dyDescent="0.25">
      <c r="A14">
        <v>18</v>
      </c>
      <c r="B14" t="s">
        <v>7</v>
      </c>
      <c r="C14" s="2">
        <v>40.185000000000002</v>
      </c>
      <c r="D14">
        <v>0</v>
      </c>
      <c r="E14" t="s">
        <v>13</v>
      </c>
      <c r="F14" t="s">
        <v>21</v>
      </c>
      <c r="G14" s="7">
        <v>221746915</v>
      </c>
      <c r="H14">
        <f t="shared" si="0"/>
        <v>4.0185000000000005E-2</v>
      </c>
    </row>
    <row r="15" spans="1:13" x14ac:dyDescent="0.25">
      <c r="A15">
        <v>45</v>
      </c>
      <c r="B15" t="s">
        <v>7</v>
      </c>
      <c r="C15" s="2">
        <v>39.994999999999997</v>
      </c>
      <c r="D15">
        <v>3</v>
      </c>
      <c r="E15" t="s">
        <v>13</v>
      </c>
      <c r="F15" t="s">
        <v>21</v>
      </c>
      <c r="G15" s="7">
        <v>970466805</v>
      </c>
      <c r="H15">
        <f t="shared" si="0"/>
        <v>3.9994999999999996E-2</v>
      </c>
    </row>
    <row r="16" spans="1:13" x14ac:dyDescent="0.25">
      <c r="A16">
        <v>22</v>
      </c>
      <c r="B16" t="s">
        <v>7</v>
      </c>
      <c r="C16" s="2">
        <v>39.805</v>
      </c>
      <c r="D16">
        <v>0</v>
      </c>
      <c r="E16" t="s">
        <v>13</v>
      </c>
      <c r="F16" t="s">
        <v>21</v>
      </c>
      <c r="G16" s="7">
        <v>275502095</v>
      </c>
      <c r="H16">
        <f t="shared" si="0"/>
        <v>3.9805E-2</v>
      </c>
    </row>
    <row r="17" spans="1:8" x14ac:dyDescent="0.25">
      <c r="A17">
        <v>45</v>
      </c>
      <c r="B17" t="s">
        <v>11</v>
      </c>
      <c r="C17" s="2">
        <v>39.805</v>
      </c>
      <c r="D17">
        <v>0</v>
      </c>
      <c r="E17" t="s">
        <v>13</v>
      </c>
      <c r="F17" t="s">
        <v>21</v>
      </c>
      <c r="G17" s="7">
        <v>744840395</v>
      </c>
      <c r="H17">
        <f t="shared" si="0"/>
        <v>3.9805E-2</v>
      </c>
    </row>
    <row r="18" spans="1:8" x14ac:dyDescent="0.25">
      <c r="A18">
        <v>19</v>
      </c>
      <c r="B18" t="s">
        <v>7</v>
      </c>
      <c r="C18" s="2">
        <v>39.615000000000002</v>
      </c>
      <c r="D18">
        <v>1</v>
      </c>
      <c r="E18" t="s">
        <v>13</v>
      </c>
      <c r="F18" t="s">
        <v>15</v>
      </c>
      <c r="G18" s="7">
        <v>273010785</v>
      </c>
      <c r="H18">
        <f t="shared" si="0"/>
        <v>3.9615000000000004E-2</v>
      </c>
    </row>
    <row r="19" spans="1:8" x14ac:dyDescent="0.25">
      <c r="A19">
        <v>46</v>
      </c>
      <c r="B19" t="s">
        <v>11</v>
      </c>
      <c r="C19" s="2">
        <v>39.424999999999997</v>
      </c>
      <c r="D19">
        <v>1</v>
      </c>
      <c r="E19" t="s">
        <v>13</v>
      </c>
      <c r="F19" t="s">
        <v>21</v>
      </c>
      <c r="G19" s="7">
        <v>834290875</v>
      </c>
      <c r="H19">
        <f t="shared" si="0"/>
        <v>3.9424999999999995E-2</v>
      </c>
    </row>
    <row r="20" spans="1:8" x14ac:dyDescent="0.25">
      <c r="A20">
        <v>18</v>
      </c>
      <c r="B20" t="s">
        <v>7</v>
      </c>
      <c r="C20" s="2">
        <v>38.664999999999999</v>
      </c>
      <c r="D20">
        <v>2</v>
      </c>
      <c r="E20" t="s">
        <v>13</v>
      </c>
      <c r="F20" t="s">
        <v>21</v>
      </c>
      <c r="G20" s="7">
        <v>339335635</v>
      </c>
      <c r="H20">
        <f t="shared" si="0"/>
        <v>3.8664999999999998E-2</v>
      </c>
    </row>
    <row r="21" spans="1:8" x14ac:dyDescent="0.25">
      <c r="A21">
        <v>45</v>
      </c>
      <c r="B21" t="s">
        <v>7</v>
      </c>
      <c r="C21" s="2">
        <v>38.284999999999997</v>
      </c>
      <c r="D21">
        <v>0</v>
      </c>
      <c r="E21" t="s">
        <v>13</v>
      </c>
      <c r="F21" t="s">
        <v>21</v>
      </c>
      <c r="G21" s="7">
        <v>793529115</v>
      </c>
      <c r="H21">
        <f t="shared" si="0"/>
        <v>3.8285E-2</v>
      </c>
    </row>
    <row r="22" spans="1:8" x14ac:dyDescent="0.25">
      <c r="A22">
        <v>62</v>
      </c>
      <c r="B22" t="s">
        <v>7</v>
      </c>
      <c r="C22" s="2">
        <v>38.094999999999999</v>
      </c>
      <c r="D22">
        <v>2</v>
      </c>
      <c r="E22" t="s">
        <v>13</v>
      </c>
      <c r="F22" t="s">
        <v>21</v>
      </c>
      <c r="G22" s="7">
        <v>1523032405</v>
      </c>
      <c r="H22">
        <f t="shared" si="0"/>
        <v>3.8094999999999997E-2</v>
      </c>
    </row>
    <row r="23" spans="1:8" x14ac:dyDescent="0.25">
      <c r="A23">
        <v>31</v>
      </c>
      <c r="B23" t="s">
        <v>7</v>
      </c>
      <c r="C23" s="2">
        <v>38.094999999999999</v>
      </c>
      <c r="D23">
        <v>1</v>
      </c>
      <c r="E23" t="s">
        <v>9</v>
      </c>
      <c r="F23" t="s">
        <v>21</v>
      </c>
      <c r="G23" s="7">
        <v>5857107448</v>
      </c>
      <c r="H23">
        <f t="shared" si="0"/>
        <v>3.8094999999999997E-2</v>
      </c>
    </row>
    <row r="24" spans="1:8" x14ac:dyDescent="0.25">
      <c r="A24">
        <v>35</v>
      </c>
      <c r="B24" t="s">
        <v>7</v>
      </c>
      <c r="C24" s="2">
        <v>38.094999999999999</v>
      </c>
      <c r="D24">
        <v>2</v>
      </c>
      <c r="E24" t="s">
        <v>13</v>
      </c>
      <c r="F24" t="s">
        <v>21</v>
      </c>
      <c r="G24" s="7">
        <v>2491504626</v>
      </c>
      <c r="H24">
        <f t="shared" si="0"/>
        <v>3.8094999999999997E-2</v>
      </c>
    </row>
    <row r="25" spans="1:8" x14ac:dyDescent="0.25">
      <c r="A25">
        <v>64</v>
      </c>
      <c r="B25" t="s">
        <v>11</v>
      </c>
      <c r="C25" s="2">
        <v>37.905000000000001</v>
      </c>
      <c r="D25">
        <v>0</v>
      </c>
      <c r="E25" t="s">
        <v>13</v>
      </c>
      <c r="F25" t="s">
        <v>15</v>
      </c>
      <c r="G25" s="7">
        <v>1421053595</v>
      </c>
      <c r="H25">
        <f t="shared" si="0"/>
        <v>3.7905000000000001E-2</v>
      </c>
    </row>
    <row r="26" spans="1:8" x14ac:dyDescent="0.25">
      <c r="A26">
        <v>55</v>
      </c>
      <c r="B26" t="s">
        <v>11</v>
      </c>
      <c r="C26" s="2">
        <v>37.715000000000003</v>
      </c>
      <c r="D26">
        <v>3</v>
      </c>
      <c r="E26" t="s">
        <v>13</v>
      </c>
      <c r="F26" t="s">
        <v>15</v>
      </c>
      <c r="G26" s="7">
        <v>3006358055</v>
      </c>
      <c r="H26">
        <f t="shared" si="0"/>
        <v>3.7715000000000005E-2</v>
      </c>
    </row>
    <row r="27" spans="1:8" x14ac:dyDescent="0.25">
      <c r="A27">
        <v>52</v>
      </c>
      <c r="B27" t="s">
        <v>7</v>
      </c>
      <c r="C27" s="2">
        <v>37.524999999999999</v>
      </c>
      <c r="D27">
        <v>2</v>
      </c>
      <c r="E27" t="s">
        <v>13</v>
      </c>
      <c r="F27" t="s">
        <v>15</v>
      </c>
      <c r="G27" s="7">
        <v>3347197189</v>
      </c>
      <c r="H27">
        <f t="shared" si="0"/>
        <v>3.7524999999999996E-2</v>
      </c>
    </row>
    <row r="28" spans="1:8" x14ac:dyDescent="0.25">
      <c r="A28">
        <v>34</v>
      </c>
      <c r="B28" t="s">
        <v>7</v>
      </c>
      <c r="C28" s="2">
        <v>37.335000000000001</v>
      </c>
      <c r="D28">
        <v>2</v>
      </c>
      <c r="E28" t="s">
        <v>13</v>
      </c>
      <c r="F28" t="s">
        <v>15</v>
      </c>
      <c r="G28" s="7">
        <v>598952365</v>
      </c>
      <c r="H28">
        <f t="shared" si="0"/>
        <v>3.7335E-2</v>
      </c>
    </row>
    <row r="29" spans="1:8" x14ac:dyDescent="0.25">
      <c r="A29">
        <v>32</v>
      </c>
      <c r="B29" t="s">
        <v>11</v>
      </c>
      <c r="C29" s="2">
        <v>37.335000000000001</v>
      </c>
      <c r="D29">
        <v>1</v>
      </c>
      <c r="E29" t="s">
        <v>13</v>
      </c>
      <c r="F29" t="s">
        <v>21</v>
      </c>
      <c r="G29" s="7">
        <v>466760765</v>
      </c>
      <c r="H29">
        <f t="shared" si="0"/>
        <v>3.7335E-2</v>
      </c>
    </row>
    <row r="30" spans="1:8" x14ac:dyDescent="0.25">
      <c r="A30">
        <v>32</v>
      </c>
      <c r="B30" t="s">
        <v>7</v>
      </c>
      <c r="C30" s="2">
        <v>37.145000000000003</v>
      </c>
      <c r="D30">
        <v>3</v>
      </c>
      <c r="E30" t="s">
        <v>13</v>
      </c>
      <c r="F30" t="s">
        <v>21</v>
      </c>
      <c r="G30" s="7">
        <v>633434355</v>
      </c>
      <c r="H30">
        <f t="shared" si="0"/>
        <v>3.7145000000000004E-2</v>
      </c>
    </row>
    <row r="31" spans="1:8" x14ac:dyDescent="0.25">
      <c r="A31">
        <v>58</v>
      </c>
      <c r="B31" t="s">
        <v>11</v>
      </c>
      <c r="C31" s="2">
        <v>36.954999999999998</v>
      </c>
      <c r="D31">
        <v>2</v>
      </c>
      <c r="E31" t="s">
        <v>9</v>
      </c>
      <c r="F31" t="s">
        <v>15</v>
      </c>
      <c r="G31" s="7">
        <v>4749649445</v>
      </c>
      <c r="H31">
        <f t="shared" si="0"/>
        <v>3.6955000000000002E-2</v>
      </c>
    </row>
    <row r="32" spans="1:8" x14ac:dyDescent="0.25">
      <c r="A32">
        <v>19</v>
      </c>
      <c r="B32" t="s">
        <v>11</v>
      </c>
      <c r="C32" s="2">
        <v>36.954999999999998</v>
      </c>
      <c r="D32">
        <v>0</v>
      </c>
      <c r="E32" t="s">
        <v>9</v>
      </c>
      <c r="F32" t="s">
        <v>15</v>
      </c>
      <c r="G32" s="7">
        <v>3621940545</v>
      </c>
      <c r="H32">
        <f t="shared" si="0"/>
        <v>3.6955000000000002E-2</v>
      </c>
    </row>
    <row r="33" spans="1:8" x14ac:dyDescent="0.25">
      <c r="A33">
        <v>60</v>
      </c>
      <c r="B33" t="s">
        <v>11</v>
      </c>
      <c r="C33" s="2">
        <v>36.954999999999998</v>
      </c>
      <c r="D33">
        <v>0</v>
      </c>
      <c r="E33" t="s">
        <v>13</v>
      </c>
      <c r="F33" t="s">
        <v>21</v>
      </c>
      <c r="G33" s="7">
        <v>1274116745</v>
      </c>
      <c r="H33">
        <f t="shared" si="0"/>
        <v>3.6955000000000002E-2</v>
      </c>
    </row>
    <row r="34" spans="1:8" x14ac:dyDescent="0.25">
      <c r="A34">
        <v>44</v>
      </c>
      <c r="B34" t="s">
        <v>7</v>
      </c>
      <c r="C34" s="2">
        <v>36.954999999999998</v>
      </c>
      <c r="D34">
        <v>1</v>
      </c>
      <c r="E34" t="s">
        <v>13</v>
      </c>
      <c r="F34" t="s">
        <v>15</v>
      </c>
      <c r="G34" s="7">
        <v>802313545</v>
      </c>
      <c r="H34">
        <f t="shared" si="0"/>
        <v>3.6955000000000002E-2</v>
      </c>
    </row>
    <row r="35" spans="1:8" x14ac:dyDescent="0.25">
      <c r="A35">
        <v>59</v>
      </c>
      <c r="B35" t="s">
        <v>7</v>
      </c>
      <c r="C35" s="2">
        <v>36.765000000000001</v>
      </c>
      <c r="D35">
        <v>1</v>
      </c>
      <c r="E35" t="s">
        <v>9</v>
      </c>
      <c r="F35" t="s">
        <v>21</v>
      </c>
      <c r="G35" s="7">
        <v>4789679135</v>
      </c>
      <c r="H35">
        <f t="shared" si="0"/>
        <v>3.6764999999999999E-2</v>
      </c>
    </row>
    <row r="36" spans="1:8" x14ac:dyDescent="0.25">
      <c r="A36">
        <v>63</v>
      </c>
      <c r="B36" t="s">
        <v>11</v>
      </c>
      <c r="C36" s="2">
        <v>36.765000000000001</v>
      </c>
      <c r="D36">
        <v>0</v>
      </c>
      <c r="E36" t="s">
        <v>13</v>
      </c>
      <c r="F36" t="s">
        <v>21</v>
      </c>
      <c r="G36" s="7">
        <v>1398185035</v>
      </c>
      <c r="H36">
        <f t="shared" si="0"/>
        <v>3.6764999999999999E-2</v>
      </c>
    </row>
    <row r="37" spans="1:8" x14ac:dyDescent="0.25">
      <c r="A37">
        <v>52</v>
      </c>
      <c r="B37" t="s">
        <v>11</v>
      </c>
      <c r="C37" s="2">
        <v>36.765000000000001</v>
      </c>
      <c r="D37">
        <v>2</v>
      </c>
      <c r="E37" t="s">
        <v>13</v>
      </c>
      <c r="F37" t="s">
        <v>15</v>
      </c>
      <c r="G37" s="7">
        <v>2646709737</v>
      </c>
      <c r="H37">
        <f t="shared" si="0"/>
        <v>3.6764999999999999E-2</v>
      </c>
    </row>
    <row r="38" spans="1:8" x14ac:dyDescent="0.25">
      <c r="A38">
        <v>19</v>
      </c>
      <c r="B38" t="s">
        <v>7</v>
      </c>
      <c r="C38" s="2">
        <v>36.575000000000003</v>
      </c>
      <c r="D38">
        <v>0</v>
      </c>
      <c r="E38" t="s">
        <v>13</v>
      </c>
      <c r="F38" t="s">
        <v>15</v>
      </c>
      <c r="G38" s="7">
        <v>213688225</v>
      </c>
      <c r="H38">
        <f t="shared" si="0"/>
        <v>3.6575000000000003E-2</v>
      </c>
    </row>
    <row r="39" spans="1:8" x14ac:dyDescent="0.25">
      <c r="A39">
        <v>48</v>
      </c>
      <c r="B39" t="s">
        <v>7</v>
      </c>
      <c r="C39" s="2">
        <v>36.575000000000003</v>
      </c>
      <c r="D39">
        <v>0</v>
      </c>
      <c r="E39" t="s">
        <v>13</v>
      </c>
      <c r="F39" t="s">
        <v>15</v>
      </c>
      <c r="G39" s="7">
        <v>867119125</v>
      </c>
      <c r="H39">
        <f t="shared" si="0"/>
        <v>3.6575000000000003E-2</v>
      </c>
    </row>
    <row r="40" spans="1:8" x14ac:dyDescent="0.25">
      <c r="A40">
        <v>61</v>
      </c>
      <c r="B40" t="s">
        <v>7</v>
      </c>
      <c r="C40" s="2">
        <v>36.384999999999998</v>
      </c>
      <c r="D40">
        <v>1</v>
      </c>
      <c r="E40" t="s">
        <v>9</v>
      </c>
      <c r="F40" t="s">
        <v>21</v>
      </c>
      <c r="G40" s="7">
        <v>4851756315</v>
      </c>
      <c r="H40">
        <f t="shared" si="0"/>
        <v>3.6385000000000001E-2</v>
      </c>
    </row>
    <row r="41" spans="1:8" x14ac:dyDescent="0.25">
      <c r="A41">
        <v>51</v>
      </c>
      <c r="B41" t="s">
        <v>7</v>
      </c>
      <c r="C41" s="2">
        <v>36.384999999999998</v>
      </c>
      <c r="D41">
        <v>3</v>
      </c>
      <c r="E41" t="s">
        <v>13</v>
      </c>
      <c r="F41" t="s">
        <v>15</v>
      </c>
      <c r="G41" s="7">
        <v>1143673815</v>
      </c>
      <c r="H41">
        <f t="shared" si="0"/>
        <v>3.6385000000000001E-2</v>
      </c>
    </row>
    <row r="42" spans="1:8" x14ac:dyDescent="0.25">
      <c r="A42">
        <v>42</v>
      </c>
      <c r="B42" t="s">
        <v>7</v>
      </c>
      <c r="C42" s="2">
        <v>36.195</v>
      </c>
      <c r="D42">
        <v>1</v>
      </c>
      <c r="E42" t="s">
        <v>13</v>
      </c>
      <c r="F42" t="s">
        <v>15</v>
      </c>
      <c r="G42" s="7">
        <v>744364305</v>
      </c>
      <c r="H42">
        <f t="shared" si="0"/>
        <v>3.6194999999999998E-2</v>
      </c>
    </row>
    <row r="43" spans="1:8" x14ac:dyDescent="0.25">
      <c r="A43">
        <v>60</v>
      </c>
      <c r="B43" t="s">
        <v>7</v>
      </c>
      <c r="C43" s="2">
        <v>36.005000000000003</v>
      </c>
      <c r="D43">
        <v>0</v>
      </c>
      <c r="E43" t="s">
        <v>13</v>
      </c>
      <c r="F43" t="s">
        <v>21</v>
      </c>
      <c r="G43" s="7">
        <v>1322884695</v>
      </c>
      <c r="H43">
        <f t="shared" si="0"/>
        <v>3.6005000000000002E-2</v>
      </c>
    </row>
    <row r="44" spans="1:8" x14ac:dyDescent="0.25">
      <c r="A44">
        <v>45</v>
      </c>
      <c r="B44" t="s">
        <v>7</v>
      </c>
      <c r="C44" s="2">
        <v>35.814999999999998</v>
      </c>
      <c r="D44">
        <v>0</v>
      </c>
      <c r="E44" t="s">
        <v>13</v>
      </c>
      <c r="F44" t="s">
        <v>15</v>
      </c>
      <c r="G44" s="7">
        <v>773185785</v>
      </c>
      <c r="H44">
        <f t="shared" si="0"/>
        <v>3.5815E-2</v>
      </c>
    </row>
    <row r="45" spans="1:8" x14ac:dyDescent="0.25">
      <c r="A45">
        <v>34</v>
      </c>
      <c r="B45" t="s">
        <v>11</v>
      </c>
      <c r="C45" s="2">
        <v>35.814999999999998</v>
      </c>
      <c r="D45">
        <v>0</v>
      </c>
      <c r="E45" t="s">
        <v>13</v>
      </c>
      <c r="F45" t="s">
        <v>15</v>
      </c>
      <c r="G45" s="7">
        <v>432041085</v>
      </c>
      <c r="H45">
        <f t="shared" si="0"/>
        <v>3.5815E-2</v>
      </c>
    </row>
    <row r="46" spans="1:8" x14ac:dyDescent="0.25">
      <c r="A46">
        <v>54</v>
      </c>
      <c r="B46" t="s">
        <v>7</v>
      </c>
      <c r="C46" s="2">
        <v>35.814999999999998</v>
      </c>
      <c r="D46">
        <v>3</v>
      </c>
      <c r="E46" t="s">
        <v>13</v>
      </c>
      <c r="F46" t="s">
        <v>15</v>
      </c>
      <c r="G46" s="7">
        <v>1249529085</v>
      </c>
      <c r="H46">
        <f t="shared" si="0"/>
        <v>3.5815E-2</v>
      </c>
    </row>
    <row r="47" spans="1:8" x14ac:dyDescent="0.25">
      <c r="A47">
        <v>35</v>
      </c>
      <c r="B47" t="s">
        <v>7</v>
      </c>
      <c r="C47" s="2">
        <v>35.814999999999998</v>
      </c>
      <c r="D47">
        <v>1</v>
      </c>
      <c r="E47" t="s">
        <v>13</v>
      </c>
      <c r="F47" t="s">
        <v>15</v>
      </c>
      <c r="G47" s="7">
        <v>563045785</v>
      </c>
      <c r="H47">
        <f t="shared" si="0"/>
        <v>3.5815E-2</v>
      </c>
    </row>
    <row r="48" spans="1:8" x14ac:dyDescent="0.25">
      <c r="A48">
        <v>18</v>
      </c>
      <c r="B48" t="s">
        <v>7</v>
      </c>
      <c r="C48" s="2">
        <v>35.625</v>
      </c>
      <c r="D48">
        <v>0</v>
      </c>
      <c r="E48" t="s">
        <v>13</v>
      </c>
      <c r="F48" t="s">
        <v>21</v>
      </c>
      <c r="G48" s="7">
        <v>221113075</v>
      </c>
      <c r="H48">
        <f t="shared" si="0"/>
        <v>3.5624999999999997E-2</v>
      </c>
    </row>
    <row r="49" spans="1:8" x14ac:dyDescent="0.25">
      <c r="A49">
        <v>48</v>
      </c>
      <c r="B49" t="s">
        <v>11</v>
      </c>
      <c r="C49" s="2">
        <v>35.625</v>
      </c>
      <c r="D49">
        <v>4</v>
      </c>
      <c r="E49" t="s">
        <v>13</v>
      </c>
      <c r="F49" t="s">
        <v>21</v>
      </c>
      <c r="G49" s="7">
        <v>1073687075</v>
      </c>
      <c r="H49">
        <f t="shared" si="0"/>
        <v>3.5624999999999997E-2</v>
      </c>
    </row>
    <row r="50" spans="1:8" x14ac:dyDescent="0.25">
      <c r="A50">
        <v>25</v>
      </c>
      <c r="B50" t="s">
        <v>11</v>
      </c>
      <c r="C50" s="2">
        <v>35.625</v>
      </c>
      <c r="D50">
        <v>0</v>
      </c>
      <c r="E50" t="s">
        <v>13</v>
      </c>
      <c r="F50" t="s">
        <v>15</v>
      </c>
      <c r="G50" s="7">
        <v>253439375</v>
      </c>
      <c r="H50">
        <f t="shared" si="0"/>
        <v>3.5624999999999997E-2</v>
      </c>
    </row>
    <row r="51" spans="1:8" x14ac:dyDescent="0.25">
      <c r="A51">
        <v>20</v>
      </c>
      <c r="B51" t="s">
        <v>11</v>
      </c>
      <c r="C51" s="2">
        <v>35.625</v>
      </c>
      <c r="D51">
        <v>3</v>
      </c>
      <c r="E51" t="s">
        <v>9</v>
      </c>
      <c r="F51" t="s">
        <v>15</v>
      </c>
      <c r="G51" s="7">
        <v>3746534375</v>
      </c>
      <c r="H51">
        <f t="shared" si="0"/>
        <v>3.5624999999999997E-2</v>
      </c>
    </row>
    <row r="52" spans="1:8" x14ac:dyDescent="0.25">
      <c r="A52">
        <v>28</v>
      </c>
      <c r="B52" t="s">
        <v>11</v>
      </c>
      <c r="C52" s="2">
        <v>35.435000000000002</v>
      </c>
      <c r="D52">
        <v>0</v>
      </c>
      <c r="E52" t="s">
        <v>13</v>
      </c>
      <c r="F52" t="s">
        <v>21</v>
      </c>
      <c r="G52" s="7">
        <v>326884665</v>
      </c>
      <c r="H52">
        <f t="shared" si="0"/>
        <v>3.5435000000000001E-2</v>
      </c>
    </row>
    <row r="53" spans="1:8" x14ac:dyDescent="0.25">
      <c r="A53">
        <v>33</v>
      </c>
      <c r="B53" t="s">
        <v>11</v>
      </c>
      <c r="C53" s="2">
        <v>35.244999999999997</v>
      </c>
      <c r="D53">
        <v>0</v>
      </c>
      <c r="E53" t="s">
        <v>13</v>
      </c>
      <c r="F53" t="s">
        <v>21</v>
      </c>
      <c r="G53" s="7">
        <v>124048791</v>
      </c>
      <c r="H53">
        <f t="shared" si="0"/>
        <v>3.5244999999999999E-2</v>
      </c>
    </row>
    <row r="54" spans="1:8" x14ac:dyDescent="0.25">
      <c r="A54">
        <v>55</v>
      </c>
      <c r="B54" t="s">
        <v>11</v>
      </c>
      <c r="C54" s="2">
        <v>35.244999999999997</v>
      </c>
      <c r="D54">
        <v>1</v>
      </c>
      <c r="E54" t="s">
        <v>13</v>
      </c>
      <c r="F54" t="s">
        <v>21</v>
      </c>
      <c r="G54" s="7">
        <v>1139406555</v>
      </c>
      <c r="H54">
        <f t="shared" si="0"/>
        <v>3.5244999999999999E-2</v>
      </c>
    </row>
    <row r="55" spans="1:8" x14ac:dyDescent="0.25">
      <c r="A55">
        <v>58</v>
      </c>
      <c r="B55" t="s">
        <v>11</v>
      </c>
      <c r="C55" s="2">
        <v>34.865000000000002</v>
      </c>
      <c r="D55">
        <v>0</v>
      </c>
      <c r="E55" t="s">
        <v>13</v>
      </c>
      <c r="F55" t="s">
        <v>21</v>
      </c>
      <c r="G55" s="7">
        <v>1194459435</v>
      </c>
      <c r="H55">
        <f t="shared" si="0"/>
        <v>3.4865E-2</v>
      </c>
    </row>
    <row r="56" spans="1:8" x14ac:dyDescent="0.25">
      <c r="A56">
        <v>23</v>
      </c>
      <c r="B56" t="s">
        <v>7</v>
      </c>
      <c r="C56" s="2">
        <v>34.865000000000002</v>
      </c>
      <c r="D56">
        <v>0</v>
      </c>
      <c r="E56" t="s">
        <v>13</v>
      </c>
      <c r="F56" t="s">
        <v>21</v>
      </c>
      <c r="G56" s="7">
        <v>289948935</v>
      </c>
      <c r="H56">
        <f t="shared" si="0"/>
        <v>3.4865E-2</v>
      </c>
    </row>
    <row r="57" spans="1:8" x14ac:dyDescent="0.25">
      <c r="A57">
        <v>34</v>
      </c>
      <c r="B57" t="s">
        <v>11</v>
      </c>
      <c r="C57" s="2">
        <v>34.674999999999997</v>
      </c>
      <c r="D57">
        <v>0</v>
      </c>
      <c r="E57" t="s">
        <v>13</v>
      </c>
      <c r="F57" t="s">
        <v>21</v>
      </c>
      <c r="G57" s="7">
        <v>451882625</v>
      </c>
      <c r="H57">
        <f t="shared" si="0"/>
        <v>3.4674999999999997E-2</v>
      </c>
    </row>
    <row r="58" spans="1:8" x14ac:dyDescent="0.25">
      <c r="A58">
        <v>52</v>
      </c>
      <c r="B58" t="s">
        <v>11</v>
      </c>
      <c r="C58" s="2">
        <v>34.484999999999999</v>
      </c>
      <c r="D58">
        <v>3</v>
      </c>
      <c r="E58" t="s">
        <v>9</v>
      </c>
      <c r="F58" t="s">
        <v>15</v>
      </c>
      <c r="G58" s="7">
        <v>6002139897</v>
      </c>
      <c r="H58">
        <f t="shared" si="0"/>
        <v>3.4485000000000002E-2</v>
      </c>
    </row>
    <row r="59" spans="1:8" x14ac:dyDescent="0.25">
      <c r="A59">
        <v>25</v>
      </c>
      <c r="B59" t="s">
        <v>7</v>
      </c>
      <c r="C59" s="2">
        <v>34.484999999999999</v>
      </c>
      <c r="D59">
        <v>0</v>
      </c>
      <c r="E59" t="s">
        <v>13</v>
      </c>
      <c r="F59" t="s">
        <v>15</v>
      </c>
      <c r="G59" s="7">
        <v>302180915</v>
      </c>
      <c r="H59">
        <f t="shared" si="0"/>
        <v>3.4485000000000002E-2</v>
      </c>
    </row>
    <row r="60" spans="1:8" x14ac:dyDescent="0.25">
      <c r="A60">
        <v>57</v>
      </c>
      <c r="B60" t="s">
        <v>7</v>
      </c>
      <c r="C60" s="2">
        <v>34.295000000000002</v>
      </c>
      <c r="D60">
        <v>2</v>
      </c>
      <c r="E60" t="s">
        <v>13</v>
      </c>
      <c r="F60" t="s">
        <v>21</v>
      </c>
      <c r="G60" s="7">
        <v>1322405705</v>
      </c>
      <c r="H60">
        <f t="shared" si="0"/>
        <v>3.4294999999999999E-2</v>
      </c>
    </row>
    <row r="61" spans="1:8" x14ac:dyDescent="0.25">
      <c r="A61">
        <v>40</v>
      </c>
      <c r="B61" t="s">
        <v>11</v>
      </c>
      <c r="C61" s="2">
        <v>34.104999999999997</v>
      </c>
      <c r="D61">
        <v>1</v>
      </c>
      <c r="E61" t="s">
        <v>13</v>
      </c>
      <c r="F61" t="s">
        <v>21</v>
      </c>
      <c r="G61" s="7">
        <v>660020595</v>
      </c>
      <c r="H61">
        <f t="shared" si="0"/>
        <v>3.4104999999999996E-2</v>
      </c>
    </row>
    <row r="62" spans="1:8" x14ac:dyDescent="0.25">
      <c r="A62">
        <v>35</v>
      </c>
      <c r="B62" t="s">
        <v>7</v>
      </c>
      <c r="C62" s="2">
        <v>34.104999999999997</v>
      </c>
      <c r="D62">
        <v>3</v>
      </c>
      <c r="E62" t="s">
        <v>9</v>
      </c>
      <c r="F62" t="s">
        <v>15</v>
      </c>
      <c r="G62" s="7">
        <v>3998342595</v>
      </c>
      <c r="H62">
        <f t="shared" si="0"/>
        <v>3.4104999999999996E-2</v>
      </c>
    </row>
    <row r="63" spans="1:8" x14ac:dyDescent="0.25">
      <c r="A63">
        <v>53</v>
      </c>
      <c r="B63" t="s">
        <v>11</v>
      </c>
      <c r="C63" s="2">
        <v>34.104999999999997</v>
      </c>
      <c r="D63">
        <v>0</v>
      </c>
      <c r="E63" t="s">
        <v>9</v>
      </c>
      <c r="F63" t="s">
        <v>21</v>
      </c>
      <c r="G63" s="7">
        <v>4325441795</v>
      </c>
      <c r="H63">
        <f t="shared" si="0"/>
        <v>3.4104999999999996E-2</v>
      </c>
    </row>
    <row r="64" spans="1:8" x14ac:dyDescent="0.25">
      <c r="A64">
        <v>37</v>
      </c>
      <c r="B64" t="s">
        <v>7</v>
      </c>
      <c r="C64" s="2">
        <v>34.104999999999997</v>
      </c>
      <c r="D64">
        <v>1</v>
      </c>
      <c r="E64" t="s">
        <v>13</v>
      </c>
      <c r="F64" t="s">
        <v>15</v>
      </c>
      <c r="G64" s="7">
        <v>611235295</v>
      </c>
      <c r="H64">
        <f t="shared" si="0"/>
        <v>3.4104999999999996E-2</v>
      </c>
    </row>
    <row r="65" spans="1:8" x14ac:dyDescent="0.25">
      <c r="A65">
        <v>47</v>
      </c>
      <c r="B65" t="s">
        <v>7</v>
      </c>
      <c r="C65" s="2">
        <v>33.914999999999999</v>
      </c>
      <c r="D65">
        <v>3</v>
      </c>
      <c r="E65" t="s">
        <v>13</v>
      </c>
      <c r="F65" t="s">
        <v>15</v>
      </c>
      <c r="G65" s="7">
        <v>1011500885</v>
      </c>
      <c r="H65">
        <f t="shared" si="0"/>
        <v>3.3915000000000001E-2</v>
      </c>
    </row>
    <row r="66" spans="1:8" x14ac:dyDescent="0.25">
      <c r="A66">
        <v>51</v>
      </c>
      <c r="B66" t="s">
        <v>7</v>
      </c>
      <c r="C66" s="2">
        <v>33.914999999999999</v>
      </c>
      <c r="D66">
        <v>0</v>
      </c>
      <c r="E66" t="s">
        <v>13</v>
      </c>
      <c r="F66" t="s">
        <v>21</v>
      </c>
      <c r="G66" s="7">
        <v>986630485</v>
      </c>
      <c r="H66">
        <f t="shared" si="0"/>
        <v>3.3915000000000001E-2</v>
      </c>
    </row>
    <row r="67" spans="1:8" x14ac:dyDescent="0.25">
      <c r="A67">
        <v>61</v>
      </c>
      <c r="B67" t="s">
        <v>11</v>
      </c>
      <c r="C67" s="2">
        <v>33.914999999999999</v>
      </c>
      <c r="D67">
        <v>0</v>
      </c>
      <c r="E67" t="s">
        <v>13</v>
      </c>
      <c r="F67" t="s">
        <v>21</v>
      </c>
      <c r="G67" s="7">
        <v>1314386485</v>
      </c>
      <c r="H67">
        <f t="shared" ref="H67:H130" si="1">VALUE(C67)/1000</f>
        <v>3.3915000000000001E-2</v>
      </c>
    </row>
    <row r="68" spans="1:8" x14ac:dyDescent="0.25">
      <c r="A68">
        <v>26</v>
      </c>
      <c r="B68" t="s">
        <v>11</v>
      </c>
      <c r="C68" s="2">
        <v>33.914999999999999</v>
      </c>
      <c r="D68">
        <v>1</v>
      </c>
      <c r="E68" t="s">
        <v>13</v>
      </c>
      <c r="F68" t="s">
        <v>15</v>
      </c>
      <c r="G68" s="7">
        <v>329252985</v>
      </c>
      <c r="H68">
        <f t="shared" si="1"/>
        <v>3.3915000000000001E-2</v>
      </c>
    </row>
    <row r="69" spans="1:8" x14ac:dyDescent="0.25">
      <c r="A69">
        <v>46</v>
      </c>
      <c r="B69" t="s">
        <v>7</v>
      </c>
      <c r="C69" s="2">
        <v>33.725000000000001</v>
      </c>
      <c r="D69">
        <v>1</v>
      </c>
      <c r="E69" t="s">
        <v>13</v>
      </c>
      <c r="F69" t="s">
        <v>21</v>
      </c>
      <c r="G69" s="7">
        <v>882398575</v>
      </c>
      <c r="H69">
        <f t="shared" si="1"/>
        <v>3.3724999999999998E-2</v>
      </c>
    </row>
    <row r="70" spans="1:8" x14ac:dyDescent="0.25">
      <c r="A70">
        <v>56</v>
      </c>
      <c r="B70" t="s">
        <v>11</v>
      </c>
      <c r="C70" s="2">
        <v>33.725000000000001</v>
      </c>
      <c r="D70">
        <v>0</v>
      </c>
      <c r="E70" t="s">
        <v>13</v>
      </c>
      <c r="F70" t="s">
        <v>15</v>
      </c>
      <c r="G70" s="7">
        <v>1097624575</v>
      </c>
      <c r="H70">
        <f t="shared" si="1"/>
        <v>3.3724999999999998E-2</v>
      </c>
    </row>
    <row r="71" spans="1:8" x14ac:dyDescent="0.25">
      <c r="A71">
        <v>18</v>
      </c>
      <c r="B71" t="s">
        <v>11</v>
      </c>
      <c r="C71" s="2">
        <v>33.534999999999997</v>
      </c>
      <c r="D71">
        <v>0</v>
      </c>
      <c r="E71" t="s">
        <v>9</v>
      </c>
      <c r="F71" t="s">
        <v>21</v>
      </c>
      <c r="G71" s="7">
        <v>3461784065</v>
      </c>
      <c r="H71">
        <f t="shared" si="1"/>
        <v>3.3534999999999995E-2</v>
      </c>
    </row>
    <row r="72" spans="1:8" x14ac:dyDescent="0.25">
      <c r="A72">
        <v>55</v>
      </c>
      <c r="B72" t="s">
        <v>7</v>
      </c>
      <c r="C72" s="2">
        <v>33.534999999999997</v>
      </c>
      <c r="D72">
        <v>2</v>
      </c>
      <c r="E72" t="s">
        <v>13</v>
      </c>
      <c r="F72" t="s">
        <v>15</v>
      </c>
      <c r="G72" s="7">
        <v>1226968865</v>
      </c>
      <c r="H72">
        <f t="shared" si="1"/>
        <v>3.3534999999999995E-2</v>
      </c>
    </row>
    <row r="73" spans="1:8" x14ac:dyDescent="0.25">
      <c r="A73">
        <v>61</v>
      </c>
      <c r="B73" t="s">
        <v>11</v>
      </c>
      <c r="C73" s="2">
        <v>33.534999999999997</v>
      </c>
      <c r="D73">
        <v>0</v>
      </c>
      <c r="E73" t="s">
        <v>13</v>
      </c>
      <c r="F73" t="s">
        <v>21</v>
      </c>
      <c r="G73" s="7">
        <v>1314333665</v>
      </c>
      <c r="H73">
        <f t="shared" si="1"/>
        <v>3.3534999999999995E-2</v>
      </c>
    </row>
    <row r="74" spans="1:8" x14ac:dyDescent="0.25">
      <c r="A74">
        <v>24</v>
      </c>
      <c r="B74" t="s">
        <v>7</v>
      </c>
      <c r="C74" s="2">
        <v>33.344999999999999</v>
      </c>
      <c r="D74">
        <v>0</v>
      </c>
      <c r="E74" t="s">
        <v>13</v>
      </c>
      <c r="F74" t="s">
        <v>15</v>
      </c>
      <c r="G74" s="7">
        <v>285543755</v>
      </c>
      <c r="H74">
        <f t="shared" si="1"/>
        <v>3.3345E-2</v>
      </c>
    </row>
    <row r="75" spans="1:8" x14ac:dyDescent="0.25">
      <c r="A75">
        <v>29</v>
      </c>
      <c r="B75" t="s">
        <v>11</v>
      </c>
      <c r="C75" s="2">
        <v>33.344999999999999</v>
      </c>
      <c r="D75">
        <v>2</v>
      </c>
      <c r="E75" t="s">
        <v>13</v>
      </c>
      <c r="F75" t="s">
        <v>15</v>
      </c>
      <c r="G75" s="7">
        <v>194423535</v>
      </c>
      <c r="H75">
        <f t="shared" si="1"/>
        <v>3.3345E-2</v>
      </c>
    </row>
    <row r="76" spans="1:8" x14ac:dyDescent="0.25">
      <c r="A76">
        <v>46</v>
      </c>
      <c r="B76" t="s">
        <v>11</v>
      </c>
      <c r="C76" s="2">
        <v>33.344999999999999</v>
      </c>
      <c r="D76">
        <v>1</v>
      </c>
      <c r="E76" t="s">
        <v>13</v>
      </c>
      <c r="F76" t="s">
        <v>21</v>
      </c>
      <c r="G76" s="7">
        <v>833445755</v>
      </c>
      <c r="H76">
        <f t="shared" si="1"/>
        <v>3.3345E-2</v>
      </c>
    </row>
    <row r="77" spans="1:8" x14ac:dyDescent="0.25">
      <c r="A77">
        <v>47</v>
      </c>
      <c r="B77" t="s">
        <v>7</v>
      </c>
      <c r="C77" s="2">
        <v>33.344999999999999</v>
      </c>
      <c r="D77">
        <v>0</v>
      </c>
      <c r="E77" t="s">
        <v>13</v>
      </c>
      <c r="F77" t="s">
        <v>21</v>
      </c>
      <c r="G77" s="7">
        <v>2087878443</v>
      </c>
      <c r="H77">
        <f t="shared" si="1"/>
        <v>3.3345E-2</v>
      </c>
    </row>
    <row r="78" spans="1:8" x14ac:dyDescent="0.25">
      <c r="A78">
        <v>49</v>
      </c>
      <c r="B78" t="s">
        <v>7</v>
      </c>
      <c r="C78" s="2">
        <v>33.344999999999999</v>
      </c>
      <c r="D78">
        <v>2</v>
      </c>
      <c r="E78" t="s">
        <v>13</v>
      </c>
      <c r="F78" t="s">
        <v>21</v>
      </c>
      <c r="G78" s="7">
        <v>1037091255</v>
      </c>
      <c r="H78">
        <f t="shared" si="1"/>
        <v>3.3345E-2</v>
      </c>
    </row>
    <row r="79" spans="1:8" x14ac:dyDescent="0.25">
      <c r="A79">
        <v>32</v>
      </c>
      <c r="B79" t="s">
        <v>7</v>
      </c>
      <c r="C79" s="2">
        <v>33.155000000000001</v>
      </c>
      <c r="D79">
        <v>3</v>
      </c>
      <c r="E79" t="s">
        <v>13</v>
      </c>
      <c r="F79" t="s">
        <v>15</v>
      </c>
      <c r="G79" s="7">
        <v>612879745</v>
      </c>
      <c r="H79">
        <f t="shared" si="1"/>
        <v>3.3155000000000004E-2</v>
      </c>
    </row>
    <row r="80" spans="1:8" x14ac:dyDescent="0.25">
      <c r="A80">
        <v>41</v>
      </c>
      <c r="B80" t="s">
        <v>7</v>
      </c>
      <c r="C80" s="2">
        <v>33.155000000000001</v>
      </c>
      <c r="D80">
        <v>3</v>
      </c>
      <c r="E80" t="s">
        <v>13</v>
      </c>
      <c r="F80" t="s">
        <v>21</v>
      </c>
      <c r="G80" s="7">
        <v>853828845</v>
      </c>
      <c r="H80">
        <f t="shared" si="1"/>
        <v>3.3155000000000004E-2</v>
      </c>
    </row>
    <row r="81" spans="1:8" x14ac:dyDescent="0.25">
      <c r="A81">
        <v>42</v>
      </c>
      <c r="B81" t="s">
        <v>7</v>
      </c>
      <c r="C81" s="2">
        <v>33.155000000000001</v>
      </c>
      <c r="D81">
        <v>1</v>
      </c>
      <c r="E81" t="s">
        <v>13</v>
      </c>
      <c r="F81" t="s">
        <v>21</v>
      </c>
      <c r="G81" s="7">
        <v>763941745</v>
      </c>
      <c r="H81">
        <f t="shared" si="1"/>
        <v>3.3155000000000004E-2</v>
      </c>
    </row>
    <row r="82" spans="1:8" x14ac:dyDescent="0.25">
      <c r="A82">
        <v>18</v>
      </c>
      <c r="B82" t="s">
        <v>7</v>
      </c>
      <c r="C82" s="2">
        <v>33.155000000000001</v>
      </c>
      <c r="D82">
        <v>0</v>
      </c>
      <c r="E82" t="s">
        <v>13</v>
      </c>
      <c r="F82" t="s">
        <v>21</v>
      </c>
      <c r="G82" s="7">
        <v>220769745</v>
      </c>
      <c r="H82">
        <f t="shared" si="1"/>
        <v>3.3155000000000004E-2</v>
      </c>
    </row>
    <row r="83" spans="1:8" x14ac:dyDescent="0.25">
      <c r="A83">
        <v>27</v>
      </c>
      <c r="B83" t="s">
        <v>11</v>
      </c>
      <c r="C83" s="2">
        <v>33.155000000000001</v>
      </c>
      <c r="D83">
        <v>2</v>
      </c>
      <c r="E83" t="s">
        <v>13</v>
      </c>
      <c r="F83" t="s">
        <v>15</v>
      </c>
      <c r="G83" s="7">
        <v>405871245</v>
      </c>
      <c r="H83">
        <f t="shared" si="1"/>
        <v>3.3155000000000004E-2</v>
      </c>
    </row>
    <row r="84" spans="1:8" x14ac:dyDescent="0.25">
      <c r="A84">
        <v>62</v>
      </c>
      <c r="B84" t="s">
        <v>7</v>
      </c>
      <c r="C84" s="2">
        <v>32.965000000000003</v>
      </c>
      <c r="D84">
        <v>3</v>
      </c>
      <c r="E84" t="s">
        <v>13</v>
      </c>
      <c r="F84" t="s">
        <v>15</v>
      </c>
      <c r="G84" s="7">
        <v>1561219335</v>
      </c>
      <c r="H84">
        <f t="shared" si="1"/>
        <v>3.2965000000000001E-2</v>
      </c>
    </row>
    <row r="85" spans="1:8" x14ac:dyDescent="0.25">
      <c r="A85">
        <v>41</v>
      </c>
      <c r="B85" t="s">
        <v>7</v>
      </c>
      <c r="C85" s="2">
        <v>32.965000000000003</v>
      </c>
      <c r="D85">
        <v>0</v>
      </c>
      <c r="E85" t="s">
        <v>13</v>
      </c>
      <c r="F85" t="s">
        <v>15</v>
      </c>
      <c r="G85" s="7">
        <v>657102435</v>
      </c>
      <c r="H85">
        <f t="shared" si="1"/>
        <v>3.2965000000000001E-2</v>
      </c>
    </row>
    <row r="86" spans="1:8" x14ac:dyDescent="0.25">
      <c r="A86">
        <v>64</v>
      </c>
      <c r="B86" t="s">
        <v>7</v>
      </c>
      <c r="C86" s="2">
        <v>32.965000000000003</v>
      </c>
      <c r="D86">
        <v>0</v>
      </c>
      <c r="E86" t="s">
        <v>13</v>
      </c>
      <c r="F86" t="s">
        <v>15</v>
      </c>
      <c r="G86" s="7">
        <v>1469266935</v>
      </c>
      <c r="H86">
        <f t="shared" si="1"/>
        <v>3.2965000000000001E-2</v>
      </c>
    </row>
    <row r="87" spans="1:8" x14ac:dyDescent="0.25">
      <c r="A87">
        <v>58</v>
      </c>
      <c r="B87" t="s">
        <v>7</v>
      </c>
      <c r="C87" s="2">
        <v>32.965000000000003</v>
      </c>
      <c r="D87">
        <v>0</v>
      </c>
      <c r="E87" t="s">
        <v>13</v>
      </c>
      <c r="F87" t="s">
        <v>21</v>
      </c>
      <c r="G87" s="7">
        <v>1243095335</v>
      </c>
      <c r="H87">
        <f t="shared" si="1"/>
        <v>3.2965000000000001E-2</v>
      </c>
    </row>
    <row r="88" spans="1:8" x14ac:dyDescent="0.25">
      <c r="A88">
        <v>55</v>
      </c>
      <c r="B88" t="s">
        <v>7</v>
      </c>
      <c r="C88" s="2">
        <v>32.774999999999999</v>
      </c>
      <c r="D88">
        <v>2</v>
      </c>
      <c r="E88" t="s">
        <v>13</v>
      </c>
      <c r="F88" t="s">
        <v>15</v>
      </c>
      <c r="G88" s="7">
        <v>1226863225</v>
      </c>
      <c r="H88">
        <f t="shared" si="1"/>
        <v>3.2774999999999999E-2</v>
      </c>
    </row>
    <row r="89" spans="1:8" x14ac:dyDescent="0.25">
      <c r="A89">
        <v>54</v>
      </c>
      <c r="B89" t="s">
        <v>11</v>
      </c>
      <c r="C89" s="2">
        <v>32.774999999999999</v>
      </c>
      <c r="D89">
        <v>0</v>
      </c>
      <c r="E89" t="s">
        <v>13</v>
      </c>
      <c r="F89" t="s">
        <v>21</v>
      </c>
      <c r="G89" s="7">
        <v>1043506525</v>
      </c>
      <c r="H89">
        <f t="shared" si="1"/>
        <v>3.2774999999999999E-2</v>
      </c>
    </row>
    <row r="90" spans="1:8" x14ac:dyDescent="0.25">
      <c r="A90">
        <v>40</v>
      </c>
      <c r="B90" t="s">
        <v>11</v>
      </c>
      <c r="C90" s="2">
        <v>32.774999999999999</v>
      </c>
      <c r="D90">
        <v>1</v>
      </c>
      <c r="E90" t="s">
        <v>9</v>
      </c>
      <c r="F90" t="s">
        <v>21</v>
      </c>
      <c r="G90" s="7">
        <v>3912533225</v>
      </c>
      <c r="H90">
        <f t="shared" si="1"/>
        <v>3.2774999999999999E-2</v>
      </c>
    </row>
    <row r="91" spans="1:8" x14ac:dyDescent="0.25">
      <c r="A91">
        <v>40</v>
      </c>
      <c r="B91" t="s">
        <v>7</v>
      </c>
      <c r="C91" s="2">
        <v>32.774999999999999</v>
      </c>
      <c r="D91">
        <v>2</v>
      </c>
      <c r="E91" t="s">
        <v>9</v>
      </c>
      <c r="F91" t="s">
        <v>15</v>
      </c>
      <c r="G91" s="7">
        <v>4000333225</v>
      </c>
      <c r="H91">
        <f t="shared" si="1"/>
        <v>3.2774999999999999E-2</v>
      </c>
    </row>
    <row r="92" spans="1:8" x14ac:dyDescent="0.25">
      <c r="A92">
        <v>55</v>
      </c>
      <c r="B92" t="s">
        <v>11</v>
      </c>
      <c r="C92" s="2">
        <v>32.774999999999999</v>
      </c>
      <c r="D92">
        <v>0</v>
      </c>
      <c r="E92" t="s">
        <v>13</v>
      </c>
      <c r="F92" t="s">
        <v>15</v>
      </c>
      <c r="G92" s="7">
        <v>1060163225</v>
      </c>
      <c r="H92">
        <f t="shared" si="1"/>
        <v>3.2774999999999999E-2</v>
      </c>
    </row>
    <row r="93" spans="1:8" x14ac:dyDescent="0.25">
      <c r="A93">
        <v>52</v>
      </c>
      <c r="B93" t="s">
        <v>11</v>
      </c>
      <c r="C93" s="2">
        <v>32.774999999999999</v>
      </c>
      <c r="D93">
        <v>3</v>
      </c>
      <c r="E93" t="s">
        <v>13</v>
      </c>
      <c r="F93" t="s">
        <v>15</v>
      </c>
      <c r="G93" s="7">
        <v>1128910925</v>
      </c>
      <c r="H93">
        <f t="shared" si="1"/>
        <v>3.2774999999999999E-2</v>
      </c>
    </row>
    <row r="94" spans="1:8" x14ac:dyDescent="0.25">
      <c r="A94">
        <v>31</v>
      </c>
      <c r="B94" t="s">
        <v>7</v>
      </c>
      <c r="C94" s="2">
        <v>32.774999999999999</v>
      </c>
      <c r="D94">
        <v>2</v>
      </c>
      <c r="E94" t="s">
        <v>13</v>
      </c>
      <c r="F94" t="s">
        <v>15</v>
      </c>
      <c r="G94" s="7">
        <v>532740025</v>
      </c>
      <c r="H94">
        <f t="shared" si="1"/>
        <v>3.2774999999999999E-2</v>
      </c>
    </row>
    <row r="95" spans="1:8" x14ac:dyDescent="0.25">
      <c r="A95">
        <v>27</v>
      </c>
      <c r="B95" t="s">
        <v>11</v>
      </c>
      <c r="C95" s="2">
        <v>32.585000000000001</v>
      </c>
      <c r="D95">
        <v>3</v>
      </c>
      <c r="E95" t="s">
        <v>13</v>
      </c>
      <c r="F95" t="s">
        <v>21</v>
      </c>
      <c r="G95" s="7">
        <v>484692015</v>
      </c>
      <c r="H95">
        <f t="shared" si="1"/>
        <v>3.2585000000000003E-2</v>
      </c>
    </row>
    <row r="96" spans="1:8" x14ac:dyDescent="0.25">
      <c r="A96">
        <v>59</v>
      </c>
      <c r="B96" t="s">
        <v>7</v>
      </c>
      <c r="C96" s="2">
        <v>32.395000000000003</v>
      </c>
      <c r="D96">
        <v>3</v>
      </c>
      <c r="E96" t="s">
        <v>13</v>
      </c>
      <c r="F96" t="s">
        <v>21</v>
      </c>
      <c r="G96" s="7">
        <v>1459063205</v>
      </c>
      <c r="H96">
        <f t="shared" si="1"/>
        <v>3.2395E-2</v>
      </c>
    </row>
    <row r="97" spans="1:8" x14ac:dyDescent="0.25">
      <c r="A97">
        <v>55</v>
      </c>
      <c r="B97" t="s">
        <v>7</v>
      </c>
      <c r="C97" s="2">
        <v>32.395000000000003</v>
      </c>
      <c r="D97">
        <v>1</v>
      </c>
      <c r="E97" t="s">
        <v>13</v>
      </c>
      <c r="F97" t="s">
        <v>21</v>
      </c>
      <c r="G97" s="7">
        <v>1187910405</v>
      </c>
      <c r="H97">
        <f t="shared" si="1"/>
        <v>3.2395E-2</v>
      </c>
    </row>
    <row r="98" spans="1:8" x14ac:dyDescent="0.25">
      <c r="A98">
        <v>20</v>
      </c>
      <c r="B98" t="s">
        <v>11</v>
      </c>
      <c r="C98" s="2">
        <v>32.395000000000003</v>
      </c>
      <c r="D98">
        <v>1</v>
      </c>
      <c r="E98" t="s">
        <v>13</v>
      </c>
      <c r="F98" t="s">
        <v>15</v>
      </c>
      <c r="G98" s="7">
        <v>236222905</v>
      </c>
      <c r="H98">
        <f t="shared" si="1"/>
        <v>3.2395E-2</v>
      </c>
    </row>
    <row r="99" spans="1:8" x14ac:dyDescent="0.25">
      <c r="A99">
        <v>27</v>
      </c>
      <c r="B99" t="s">
        <v>7</v>
      </c>
      <c r="C99" s="2">
        <v>32.395000000000003</v>
      </c>
      <c r="D99">
        <v>1</v>
      </c>
      <c r="E99" t="s">
        <v>13</v>
      </c>
      <c r="F99" t="s">
        <v>21</v>
      </c>
      <c r="G99" s="7">
        <v>1890349141</v>
      </c>
      <c r="H99">
        <f t="shared" si="1"/>
        <v>3.2395E-2</v>
      </c>
    </row>
    <row r="100" spans="1:8" x14ac:dyDescent="0.25">
      <c r="A100">
        <v>58</v>
      </c>
      <c r="B100" t="s">
        <v>7</v>
      </c>
      <c r="C100" s="2">
        <v>32.395000000000003</v>
      </c>
      <c r="D100">
        <v>1</v>
      </c>
      <c r="E100" t="s">
        <v>13</v>
      </c>
      <c r="F100" t="s">
        <v>21</v>
      </c>
      <c r="G100" s="7">
        <v>1301916105</v>
      </c>
      <c r="H100">
        <f t="shared" si="1"/>
        <v>3.2395E-2</v>
      </c>
    </row>
    <row r="101" spans="1:8" x14ac:dyDescent="0.25">
      <c r="A101">
        <v>52</v>
      </c>
      <c r="B101" t="s">
        <v>11</v>
      </c>
      <c r="C101" s="2">
        <v>32.204999999999998</v>
      </c>
      <c r="D101">
        <v>3</v>
      </c>
      <c r="E101" t="s">
        <v>13</v>
      </c>
      <c r="F101" t="s">
        <v>21</v>
      </c>
      <c r="G101" s="7">
        <v>1148831695</v>
      </c>
      <c r="H101">
        <f t="shared" si="1"/>
        <v>3.2204999999999998E-2</v>
      </c>
    </row>
    <row r="102" spans="1:8" x14ac:dyDescent="0.25">
      <c r="A102">
        <v>50</v>
      </c>
      <c r="B102" t="s">
        <v>11</v>
      </c>
      <c r="C102" s="2">
        <v>32.204999999999998</v>
      </c>
      <c r="D102">
        <v>0</v>
      </c>
      <c r="E102" t="s">
        <v>13</v>
      </c>
      <c r="F102" t="s">
        <v>15</v>
      </c>
      <c r="G102" s="7">
        <v>883526495</v>
      </c>
      <c r="H102">
        <f t="shared" si="1"/>
        <v>3.2204999999999998E-2</v>
      </c>
    </row>
    <row r="103" spans="1:8" x14ac:dyDescent="0.25">
      <c r="A103">
        <v>44</v>
      </c>
      <c r="B103" t="s">
        <v>11</v>
      </c>
      <c r="C103" s="2">
        <v>32.015000000000001</v>
      </c>
      <c r="D103">
        <v>2</v>
      </c>
      <c r="E103" t="s">
        <v>13</v>
      </c>
      <c r="F103" t="s">
        <v>15</v>
      </c>
      <c r="G103" s="7">
        <v>811626885</v>
      </c>
      <c r="H103">
        <f t="shared" si="1"/>
        <v>3.2015000000000002E-2</v>
      </c>
    </row>
    <row r="104" spans="1:8" x14ac:dyDescent="0.25">
      <c r="A104">
        <v>62</v>
      </c>
      <c r="B104" t="s">
        <v>11</v>
      </c>
      <c r="C104" s="2">
        <v>32.015000000000001</v>
      </c>
      <c r="D104">
        <v>0</v>
      </c>
      <c r="E104" t="s">
        <v>9</v>
      </c>
      <c r="F104" t="s">
        <v>21</v>
      </c>
      <c r="G104" s="7">
        <v>4571020785</v>
      </c>
      <c r="H104">
        <f t="shared" si="1"/>
        <v>3.2015000000000002E-2</v>
      </c>
    </row>
    <row r="105" spans="1:8" x14ac:dyDescent="0.25">
      <c r="A105">
        <v>58</v>
      </c>
      <c r="B105" t="s">
        <v>7</v>
      </c>
      <c r="C105" s="2">
        <v>31.824999999999999</v>
      </c>
      <c r="D105">
        <v>2</v>
      </c>
      <c r="E105" t="s">
        <v>13</v>
      </c>
      <c r="F105" t="s">
        <v>21</v>
      </c>
      <c r="G105" s="7">
        <v>1360736875</v>
      </c>
      <c r="H105">
        <f t="shared" si="1"/>
        <v>3.1824999999999999E-2</v>
      </c>
    </row>
    <row r="106" spans="1:8" x14ac:dyDescent="0.25">
      <c r="A106">
        <v>19</v>
      </c>
      <c r="B106" t="s">
        <v>7</v>
      </c>
      <c r="C106" s="2">
        <v>31.824999999999999</v>
      </c>
      <c r="D106">
        <v>1</v>
      </c>
      <c r="E106" t="s">
        <v>13</v>
      </c>
      <c r="F106" t="s">
        <v>15</v>
      </c>
      <c r="G106" s="7">
        <v>271927975</v>
      </c>
      <c r="H106">
        <f t="shared" si="1"/>
        <v>3.1824999999999999E-2</v>
      </c>
    </row>
    <row r="107" spans="1:8" x14ac:dyDescent="0.25">
      <c r="A107">
        <v>50</v>
      </c>
      <c r="B107" t="s">
        <v>11</v>
      </c>
      <c r="C107" s="2">
        <v>31.824999999999999</v>
      </c>
      <c r="D107">
        <v>0</v>
      </c>
      <c r="E107" t="s">
        <v>9</v>
      </c>
      <c r="F107" t="s">
        <v>21</v>
      </c>
      <c r="G107" s="7">
        <v>4109716175</v>
      </c>
      <c r="H107">
        <f t="shared" si="1"/>
        <v>3.1824999999999999E-2</v>
      </c>
    </row>
    <row r="108" spans="1:8" x14ac:dyDescent="0.25">
      <c r="A108">
        <v>57</v>
      </c>
      <c r="B108" t="s">
        <v>7</v>
      </c>
      <c r="C108" s="2">
        <v>31.824999999999999</v>
      </c>
      <c r="D108">
        <v>0</v>
      </c>
      <c r="E108" t="s">
        <v>13</v>
      </c>
      <c r="F108" t="s">
        <v>15</v>
      </c>
      <c r="G108" s="7">
        <v>1184262375</v>
      </c>
      <c r="H108">
        <f t="shared" si="1"/>
        <v>3.1824999999999999E-2</v>
      </c>
    </row>
    <row r="109" spans="1:8" x14ac:dyDescent="0.25">
      <c r="A109">
        <v>64</v>
      </c>
      <c r="B109" t="s">
        <v>7</v>
      </c>
      <c r="C109" s="2">
        <v>31.824999999999999</v>
      </c>
      <c r="D109">
        <v>2</v>
      </c>
      <c r="E109" t="s">
        <v>13</v>
      </c>
      <c r="F109" t="s">
        <v>21</v>
      </c>
      <c r="G109" s="7">
        <v>1606908475</v>
      </c>
      <c r="H109">
        <f t="shared" si="1"/>
        <v>3.1824999999999999E-2</v>
      </c>
    </row>
    <row r="110" spans="1:8" x14ac:dyDescent="0.25">
      <c r="A110">
        <v>41</v>
      </c>
      <c r="B110" t="s">
        <v>7</v>
      </c>
      <c r="C110" s="2">
        <v>31.635000000000002</v>
      </c>
      <c r="D110">
        <v>1</v>
      </c>
      <c r="E110" t="s">
        <v>13</v>
      </c>
      <c r="F110" t="s">
        <v>21</v>
      </c>
      <c r="G110" s="7">
        <v>735817565</v>
      </c>
      <c r="H110">
        <f t="shared" si="1"/>
        <v>3.1635000000000003E-2</v>
      </c>
    </row>
    <row r="111" spans="1:8" x14ac:dyDescent="0.25">
      <c r="A111">
        <v>51</v>
      </c>
      <c r="B111" t="s">
        <v>11</v>
      </c>
      <c r="C111" s="2">
        <v>31.635000000000002</v>
      </c>
      <c r="D111">
        <v>0</v>
      </c>
      <c r="E111" t="s">
        <v>13</v>
      </c>
      <c r="F111" t="s">
        <v>15</v>
      </c>
      <c r="G111" s="7">
        <v>917413565</v>
      </c>
      <c r="H111">
        <f t="shared" si="1"/>
        <v>3.1635000000000003E-2</v>
      </c>
    </row>
    <row r="112" spans="1:8" x14ac:dyDescent="0.25">
      <c r="A112">
        <v>48</v>
      </c>
      <c r="B112" t="s">
        <v>11</v>
      </c>
      <c r="C112" s="2">
        <v>31.445</v>
      </c>
      <c r="D112">
        <v>1</v>
      </c>
      <c r="E112" t="s">
        <v>13</v>
      </c>
      <c r="F112" t="s">
        <v>21</v>
      </c>
      <c r="G112" s="7">
        <v>896406055</v>
      </c>
      <c r="H112">
        <f t="shared" si="1"/>
        <v>3.1445000000000001E-2</v>
      </c>
    </row>
    <row r="113" spans="1:8" x14ac:dyDescent="0.25">
      <c r="A113">
        <v>63</v>
      </c>
      <c r="B113" t="s">
        <v>11</v>
      </c>
      <c r="C113" s="2">
        <v>31.445</v>
      </c>
      <c r="D113">
        <v>0</v>
      </c>
      <c r="E113" t="s">
        <v>13</v>
      </c>
      <c r="F113" t="s">
        <v>21</v>
      </c>
      <c r="G113" s="7">
        <v>1397445555</v>
      </c>
      <c r="H113">
        <f t="shared" si="1"/>
        <v>3.1445000000000001E-2</v>
      </c>
    </row>
    <row r="114" spans="1:8" x14ac:dyDescent="0.25">
      <c r="A114">
        <v>42</v>
      </c>
      <c r="B114" t="s">
        <v>11</v>
      </c>
      <c r="C114" s="2">
        <v>31.254999999999999</v>
      </c>
      <c r="D114">
        <v>0</v>
      </c>
      <c r="E114" t="s">
        <v>13</v>
      </c>
      <c r="F114" t="s">
        <v>15</v>
      </c>
      <c r="G114" s="7">
        <v>635877645</v>
      </c>
      <c r="H114">
        <f t="shared" si="1"/>
        <v>3.1254999999999998E-2</v>
      </c>
    </row>
    <row r="115" spans="1:8" x14ac:dyDescent="0.25">
      <c r="A115">
        <v>21</v>
      </c>
      <c r="B115" t="s">
        <v>11</v>
      </c>
      <c r="C115" s="2">
        <v>31.254999999999999</v>
      </c>
      <c r="D115">
        <v>0</v>
      </c>
      <c r="E115" t="s">
        <v>13</v>
      </c>
      <c r="F115" t="s">
        <v>15</v>
      </c>
      <c r="G115" s="7">
        <v>190952745</v>
      </c>
      <c r="H115">
        <f t="shared" si="1"/>
        <v>3.1254999999999998E-2</v>
      </c>
    </row>
    <row r="116" spans="1:8" x14ac:dyDescent="0.25">
      <c r="A116">
        <v>27</v>
      </c>
      <c r="B116" t="s">
        <v>7</v>
      </c>
      <c r="C116" s="2">
        <v>31.254999999999999</v>
      </c>
      <c r="D116">
        <v>1</v>
      </c>
      <c r="E116" t="s">
        <v>13</v>
      </c>
      <c r="F116" t="s">
        <v>15</v>
      </c>
      <c r="G116" s="7">
        <v>395607145</v>
      </c>
      <c r="H116">
        <f t="shared" si="1"/>
        <v>3.1254999999999998E-2</v>
      </c>
    </row>
    <row r="117" spans="1:8" x14ac:dyDescent="0.25">
      <c r="A117">
        <v>31</v>
      </c>
      <c r="B117" t="s">
        <v>7</v>
      </c>
      <c r="C117" s="2">
        <v>31.065000000000001</v>
      </c>
      <c r="D117">
        <v>0</v>
      </c>
      <c r="E117" t="s">
        <v>13</v>
      </c>
      <c r="F117" t="s">
        <v>21</v>
      </c>
      <c r="G117" s="7">
        <v>434702335</v>
      </c>
      <c r="H117">
        <f t="shared" si="1"/>
        <v>3.1065000000000002E-2</v>
      </c>
    </row>
    <row r="118" spans="1:8" x14ac:dyDescent="0.25">
      <c r="A118">
        <v>26</v>
      </c>
      <c r="B118" t="s">
        <v>11</v>
      </c>
      <c r="C118" s="2">
        <v>31.065000000000001</v>
      </c>
      <c r="D118">
        <v>0</v>
      </c>
      <c r="E118" t="s">
        <v>13</v>
      </c>
      <c r="F118" t="s">
        <v>15</v>
      </c>
      <c r="G118" s="7">
        <v>269956835</v>
      </c>
      <c r="H118">
        <f t="shared" si="1"/>
        <v>3.1065000000000002E-2</v>
      </c>
    </row>
    <row r="119" spans="1:8" x14ac:dyDescent="0.25">
      <c r="A119">
        <v>24</v>
      </c>
      <c r="B119" t="s">
        <v>11</v>
      </c>
      <c r="C119" s="2">
        <v>31.065000000000001</v>
      </c>
      <c r="D119">
        <v>0</v>
      </c>
      <c r="E119" t="s">
        <v>9</v>
      </c>
      <c r="F119" t="s">
        <v>21</v>
      </c>
      <c r="G119" s="7">
        <v>3425405335</v>
      </c>
      <c r="H119">
        <f t="shared" si="1"/>
        <v>3.1065000000000002E-2</v>
      </c>
    </row>
    <row r="120" spans="1:8" x14ac:dyDescent="0.25">
      <c r="A120">
        <v>31</v>
      </c>
      <c r="B120" t="s">
        <v>11</v>
      </c>
      <c r="C120" s="2">
        <v>31.065000000000001</v>
      </c>
      <c r="D120">
        <v>3</v>
      </c>
      <c r="E120" t="s">
        <v>13</v>
      </c>
      <c r="F120" t="s">
        <v>15</v>
      </c>
      <c r="G120" s="7">
        <v>542502335</v>
      </c>
      <c r="H120">
        <f t="shared" si="1"/>
        <v>3.1065000000000002E-2</v>
      </c>
    </row>
    <row r="121" spans="1:8" x14ac:dyDescent="0.25">
      <c r="A121">
        <v>26</v>
      </c>
      <c r="B121" t="s">
        <v>11</v>
      </c>
      <c r="C121" s="2">
        <v>30.875</v>
      </c>
      <c r="D121">
        <v>2</v>
      </c>
      <c r="E121" t="s">
        <v>13</v>
      </c>
      <c r="F121" t="s">
        <v>15</v>
      </c>
      <c r="G121" s="7">
        <v>387730425</v>
      </c>
      <c r="H121">
        <f t="shared" si="1"/>
        <v>3.0875E-2</v>
      </c>
    </row>
    <row r="122" spans="1:8" x14ac:dyDescent="0.25">
      <c r="A122">
        <v>40</v>
      </c>
      <c r="B122" t="s">
        <v>11</v>
      </c>
      <c r="C122" s="2">
        <v>30.875</v>
      </c>
      <c r="D122">
        <v>4</v>
      </c>
      <c r="E122" t="s">
        <v>13</v>
      </c>
      <c r="F122" t="s">
        <v>15</v>
      </c>
      <c r="G122" s="7">
        <v>816271625</v>
      </c>
      <c r="H122">
        <f t="shared" si="1"/>
        <v>3.0875E-2</v>
      </c>
    </row>
    <row r="123" spans="1:8" x14ac:dyDescent="0.25">
      <c r="A123">
        <v>37</v>
      </c>
      <c r="B123" t="s">
        <v>11</v>
      </c>
      <c r="C123" s="2">
        <v>30.875</v>
      </c>
      <c r="D123">
        <v>3</v>
      </c>
      <c r="E123" t="s">
        <v>13</v>
      </c>
      <c r="F123" t="s">
        <v>15</v>
      </c>
      <c r="G123" s="7">
        <v>679686325</v>
      </c>
      <c r="H123">
        <f t="shared" si="1"/>
        <v>3.0875E-2</v>
      </c>
    </row>
    <row r="124" spans="1:8" x14ac:dyDescent="0.25">
      <c r="A124">
        <v>31</v>
      </c>
      <c r="B124" t="s">
        <v>11</v>
      </c>
      <c r="C124" s="2">
        <v>30.875</v>
      </c>
      <c r="D124">
        <v>0</v>
      </c>
      <c r="E124" t="s">
        <v>13</v>
      </c>
      <c r="F124" t="s">
        <v>21</v>
      </c>
      <c r="G124" s="7">
        <v>385775925</v>
      </c>
      <c r="H124">
        <f t="shared" si="1"/>
        <v>3.0875E-2</v>
      </c>
    </row>
    <row r="125" spans="1:8" x14ac:dyDescent="0.25">
      <c r="A125">
        <v>28</v>
      </c>
      <c r="B125" t="s">
        <v>11</v>
      </c>
      <c r="C125" s="2">
        <v>30.875</v>
      </c>
      <c r="D125">
        <v>0</v>
      </c>
      <c r="E125" t="s">
        <v>13</v>
      </c>
      <c r="F125" t="s">
        <v>15</v>
      </c>
      <c r="G125" s="7">
        <v>306250825</v>
      </c>
      <c r="H125">
        <f t="shared" si="1"/>
        <v>3.0875E-2</v>
      </c>
    </row>
    <row r="126" spans="1:8" x14ac:dyDescent="0.25">
      <c r="A126">
        <v>52</v>
      </c>
      <c r="B126" t="s">
        <v>7</v>
      </c>
      <c r="C126" s="2">
        <v>30.875</v>
      </c>
      <c r="D126">
        <v>0</v>
      </c>
      <c r="E126" t="s">
        <v>13</v>
      </c>
      <c r="F126" t="s">
        <v>21</v>
      </c>
      <c r="G126" s="7">
        <v>2304556616</v>
      </c>
      <c r="H126">
        <f t="shared" si="1"/>
        <v>3.0875E-2</v>
      </c>
    </row>
    <row r="127" spans="1:8" x14ac:dyDescent="0.25">
      <c r="A127">
        <v>36</v>
      </c>
      <c r="B127" t="s">
        <v>11</v>
      </c>
      <c r="C127" s="2">
        <v>30.875</v>
      </c>
      <c r="D127">
        <v>1</v>
      </c>
      <c r="E127" t="s">
        <v>13</v>
      </c>
      <c r="F127" t="s">
        <v>15</v>
      </c>
      <c r="G127" s="7">
        <v>537336425</v>
      </c>
      <c r="H127">
        <f t="shared" si="1"/>
        <v>3.0875E-2</v>
      </c>
    </row>
    <row r="128" spans="1:8" x14ac:dyDescent="0.25">
      <c r="A128">
        <v>62</v>
      </c>
      <c r="B128" t="s">
        <v>11</v>
      </c>
      <c r="C128" s="2">
        <v>30.875</v>
      </c>
      <c r="D128">
        <v>3</v>
      </c>
      <c r="E128" t="s">
        <v>9</v>
      </c>
      <c r="F128" t="s">
        <v>15</v>
      </c>
      <c r="G128" s="7">
        <v>4671816325</v>
      </c>
      <c r="H128">
        <f t="shared" si="1"/>
        <v>3.0875E-2</v>
      </c>
    </row>
    <row r="129" spans="1:8" x14ac:dyDescent="0.25">
      <c r="A129">
        <v>55</v>
      </c>
      <c r="B129" t="s">
        <v>11</v>
      </c>
      <c r="C129" s="2">
        <v>30.684999999999999</v>
      </c>
      <c r="D129">
        <v>0</v>
      </c>
      <c r="E129" t="s">
        <v>9</v>
      </c>
      <c r="F129" t="s">
        <v>21</v>
      </c>
      <c r="G129" s="7">
        <v>4230369215</v>
      </c>
      <c r="H129">
        <f t="shared" si="1"/>
        <v>3.0684999999999997E-2</v>
      </c>
    </row>
    <row r="130" spans="1:8" x14ac:dyDescent="0.25">
      <c r="A130">
        <v>43</v>
      </c>
      <c r="B130" t="s">
        <v>7</v>
      </c>
      <c r="C130" s="2">
        <v>30.684999999999999</v>
      </c>
      <c r="D130">
        <v>2</v>
      </c>
      <c r="E130" t="s">
        <v>13</v>
      </c>
      <c r="F130" t="s">
        <v>15</v>
      </c>
      <c r="G130" s="7">
        <v>831083915</v>
      </c>
      <c r="H130">
        <f t="shared" si="1"/>
        <v>3.0684999999999997E-2</v>
      </c>
    </row>
    <row r="131" spans="1:8" x14ac:dyDescent="0.25">
      <c r="A131">
        <v>20</v>
      </c>
      <c r="B131" t="s">
        <v>11</v>
      </c>
      <c r="C131" s="2">
        <v>30.684999999999999</v>
      </c>
      <c r="D131">
        <v>0</v>
      </c>
      <c r="E131" t="s">
        <v>9</v>
      </c>
      <c r="F131" t="s">
        <v>21</v>
      </c>
      <c r="G131" s="7">
        <v>3347581715</v>
      </c>
      <c r="H131">
        <f t="shared" ref="H131:H194" si="2">VALUE(C131)/1000</f>
        <v>3.0684999999999997E-2</v>
      </c>
    </row>
    <row r="132" spans="1:8" x14ac:dyDescent="0.25">
      <c r="A132">
        <v>46</v>
      </c>
      <c r="B132" t="s">
        <v>11</v>
      </c>
      <c r="C132" s="2">
        <v>30.495000000000001</v>
      </c>
      <c r="D132">
        <v>3</v>
      </c>
      <c r="E132" t="s">
        <v>9</v>
      </c>
      <c r="F132" t="s">
        <v>15</v>
      </c>
      <c r="G132" s="7">
        <v>4072055105</v>
      </c>
      <c r="H132">
        <f t="shared" si="2"/>
        <v>3.0495000000000001E-2</v>
      </c>
    </row>
    <row r="133" spans="1:8" x14ac:dyDescent="0.25">
      <c r="A133">
        <v>57</v>
      </c>
      <c r="B133" t="s">
        <v>7</v>
      </c>
      <c r="C133" s="2">
        <v>30.495000000000001</v>
      </c>
      <c r="D133">
        <v>0</v>
      </c>
      <c r="E133" t="s">
        <v>13</v>
      </c>
      <c r="F133" t="s">
        <v>15</v>
      </c>
      <c r="G133" s="7">
        <v>1184077505</v>
      </c>
      <c r="H133">
        <f t="shared" si="2"/>
        <v>3.0495000000000001E-2</v>
      </c>
    </row>
    <row r="134" spans="1:8" x14ac:dyDescent="0.25">
      <c r="A134">
        <v>45</v>
      </c>
      <c r="B134" t="s">
        <v>11</v>
      </c>
      <c r="C134" s="2">
        <v>30.495000000000001</v>
      </c>
      <c r="D134">
        <v>2</v>
      </c>
      <c r="E134" t="s">
        <v>13</v>
      </c>
      <c r="F134" t="s">
        <v>15</v>
      </c>
      <c r="G134" s="7">
        <v>841346305</v>
      </c>
      <c r="H134">
        <f t="shared" si="2"/>
        <v>3.0495000000000001E-2</v>
      </c>
    </row>
    <row r="135" spans="1:8" x14ac:dyDescent="0.25">
      <c r="A135">
        <v>19</v>
      </c>
      <c r="B135" t="s">
        <v>7</v>
      </c>
      <c r="C135" s="2">
        <v>30.495000000000001</v>
      </c>
      <c r="D135">
        <v>0</v>
      </c>
      <c r="E135" t="s">
        <v>13</v>
      </c>
      <c r="F135" t="s">
        <v>15</v>
      </c>
      <c r="G135" s="7">
        <v>212843105</v>
      </c>
      <c r="H135">
        <f t="shared" si="2"/>
        <v>3.0495000000000001E-2</v>
      </c>
    </row>
    <row r="136" spans="1:8" x14ac:dyDescent="0.25">
      <c r="A136">
        <v>31</v>
      </c>
      <c r="B136" t="s">
        <v>7</v>
      </c>
      <c r="C136" s="2">
        <v>30.495000000000001</v>
      </c>
      <c r="D136">
        <v>3</v>
      </c>
      <c r="E136" t="s">
        <v>13</v>
      </c>
      <c r="F136" t="s">
        <v>21</v>
      </c>
      <c r="G136" s="7">
        <v>611323105</v>
      </c>
      <c r="H136">
        <f t="shared" si="2"/>
        <v>3.0495000000000001E-2</v>
      </c>
    </row>
    <row r="137" spans="1:8" x14ac:dyDescent="0.25">
      <c r="A137">
        <v>53</v>
      </c>
      <c r="B137" t="s">
        <v>11</v>
      </c>
      <c r="C137" s="2">
        <v>30.495000000000001</v>
      </c>
      <c r="D137">
        <v>0</v>
      </c>
      <c r="E137" t="s">
        <v>13</v>
      </c>
      <c r="F137" t="s">
        <v>21</v>
      </c>
      <c r="G137" s="7">
        <v>1007205505</v>
      </c>
      <c r="H137">
        <f t="shared" si="2"/>
        <v>3.0495000000000001E-2</v>
      </c>
    </row>
    <row r="138" spans="1:8" x14ac:dyDescent="0.25">
      <c r="A138">
        <v>45</v>
      </c>
      <c r="B138" t="s">
        <v>7</v>
      </c>
      <c r="C138" s="2">
        <v>30.495000000000001</v>
      </c>
      <c r="D138">
        <v>1</v>
      </c>
      <c r="E138" t="s">
        <v>9</v>
      </c>
      <c r="F138" t="s">
        <v>15</v>
      </c>
      <c r="G138" s="7">
        <v>3972551805</v>
      </c>
      <c r="H138">
        <f t="shared" si="2"/>
        <v>3.0495000000000001E-2</v>
      </c>
    </row>
    <row r="139" spans="1:8" x14ac:dyDescent="0.25">
      <c r="A139">
        <v>62</v>
      </c>
      <c r="B139" t="s">
        <v>7</v>
      </c>
      <c r="C139" s="2">
        <v>30.495000000000001</v>
      </c>
      <c r="D139">
        <v>2</v>
      </c>
      <c r="E139" t="s">
        <v>13</v>
      </c>
      <c r="F139" t="s">
        <v>15</v>
      </c>
      <c r="G139" s="7">
        <v>1501976005</v>
      </c>
      <c r="H139">
        <f t="shared" si="2"/>
        <v>3.0495000000000001E-2</v>
      </c>
    </row>
    <row r="140" spans="1:8" x14ac:dyDescent="0.25">
      <c r="A140">
        <v>18</v>
      </c>
      <c r="B140" t="s">
        <v>7</v>
      </c>
      <c r="C140" s="2">
        <v>30.305</v>
      </c>
      <c r="D140">
        <v>0</v>
      </c>
      <c r="E140" t="s">
        <v>13</v>
      </c>
      <c r="F140" t="s">
        <v>21</v>
      </c>
      <c r="G140" s="7">
        <v>220373595</v>
      </c>
      <c r="H140">
        <f t="shared" si="2"/>
        <v>3.0304999999999999E-2</v>
      </c>
    </row>
    <row r="141" spans="1:8" x14ac:dyDescent="0.25">
      <c r="A141">
        <v>58</v>
      </c>
      <c r="B141" t="s">
        <v>11</v>
      </c>
      <c r="C141" s="2">
        <v>30.305</v>
      </c>
      <c r="D141">
        <v>0</v>
      </c>
      <c r="E141" t="s">
        <v>13</v>
      </c>
      <c r="F141" t="s">
        <v>21</v>
      </c>
      <c r="G141" s="7">
        <v>1193825595</v>
      </c>
      <c r="H141">
        <f t="shared" si="2"/>
        <v>3.0304999999999999E-2</v>
      </c>
    </row>
    <row r="142" spans="1:8" x14ac:dyDescent="0.25">
      <c r="A142">
        <v>18</v>
      </c>
      <c r="B142" t="s">
        <v>7</v>
      </c>
      <c r="C142" s="2">
        <v>30.114999999999998</v>
      </c>
      <c r="D142">
        <v>0</v>
      </c>
      <c r="E142" t="s">
        <v>13</v>
      </c>
      <c r="F142" t="s">
        <v>21</v>
      </c>
      <c r="G142" s="7">
        <v>213448467</v>
      </c>
      <c r="H142">
        <f t="shared" si="2"/>
        <v>3.0114999999999999E-2</v>
      </c>
    </row>
    <row r="143" spans="1:8" x14ac:dyDescent="0.25">
      <c r="A143">
        <v>64</v>
      </c>
      <c r="B143" t="s">
        <v>7</v>
      </c>
      <c r="C143" s="2">
        <v>30.114999999999998</v>
      </c>
      <c r="D143">
        <v>3</v>
      </c>
      <c r="E143" t="s">
        <v>13</v>
      </c>
      <c r="F143" t="s">
        <v>15</v>
      </c>
      <c r="G143" s="7">
        <v>1645570785</v>
      </c>
      <c r="H143">
        <f t="shared" si="2"/>
        <v>3.0114999999999999E-2</v>
      </c>
    </row>
    <row r="144" spans="1:8" x14ac:dyDescent="0.25">
      <c r="A144">
        <v>18</v>
      </c>
      <c r="B144" t="s">
        <v>7</v>
      </c>
      <c r="C144" s="2">
        <v>30.114999999999998</v>
      </c>
      <c r="D144">
        <v>0</v>
      </c>
      <c r="E144" t="s">
        <v>13</v>
      </c>
      <c r="F144" t="s">
        <v>21</v>
      </c>
      <c r="G144" s="7">
        <v>220347185</v>
      </c>
      <c r="H144">
        <f t="shared" si="2"/>
        <v>3.0114999999999999E-2</v>
      </c>
    </row>
    <row r="145" spans="1:8" x14ac:dyDescent="0.25">
      <c r="A145">
        <v>50</v>
      </c>
      <c r="B145" t="s">
        <v>7</v>
      </c>
      <c r="C145" s="2">
        <v>30.114999999999998</v>
      </c>
      <c r="D145">
        <v>1</v>
      </c>
      <c r="E145" t="s">
        <v>13</v>
      </c>
      <c r="F145" t="s">
        <v>15</v>
      </c>
      <c r="G145" s="7">
        <v>991035985</v>
      </c>
      <c r="H145">
        <f t="shared" si="2"/>
        <v>3.0114999999999999E-2</v>
      </c>
    </row>
    <row r="146" spans="1:8" x14ac:dyDescent="0.25">
      <c r="A146">
        <v>20</v>
      </c>
      <c r="B146" t="s">
        <v>11</v>
      </c>
      <c r="C146" s="2">
        <v>30.114999999999998</v>
      </c>
      <c r="D146">
        <v>5</v>
      </c>
      <c r="E146" t="s">
        <v>13</v>
      </c>
      <c r="F146" t="s">
        <v>21</v>
      </c>
      <c r="G146" s="7">
        <v>491505985</v>
      </c>
      <c r="H146">
        <f t="shared" si="2"/>
        <v>3.0114999999999999E-2</v>
      </c>
    </row>
    <row r="147" spans="1:8" x14ac:dyDescent="0.25">
      <c r="A147">
        <v>43</v>
      </c>
      <c r="B147" t="s">
        <v>11</v>
      </c>
      <c r="C147" s="2">
        <v>30.114999999999998</v>
      </c>
      <c r="D147">
        <v>3</v>
      </c>
      <c r="E147" t="s">
        <v>13</v>
      </c>
      <c r="F147" t="s">
        <v>15</v>
      </c>
      <c r="G147" s="7">
        <v>841004685</v>
      </c>
      <c r="H147">
        <f t="shared" si="2"/>
        <v>3.0114999999999999E-2</v>
      </c>
    </row>
    <row r="148" spans="1:8" x14ac:dyDescent="0.25">
      <c r="A148">
        <v>49</v>
      </c>
      <c r="B148" t="s">
        <v>7</v>
      </c>
      <c r="C148" s="2">
        <v>29.925000000000001</v>
      </c>
      <c r="D148">
        <v>0</v>
      </c>
      <c r="E148" t="s">
        <v>13</v>
      </c>
      <c r="F148" t="s">
        <v>15</v>
      </c>
      <c r="G148" s="7">
        <v>898815875</v>
      </c>
      <c r="H148">
        <f t="shared" si="2"/>
        <v>2.9925E-2</v>
      </c>
    </row>
    <row r="149" spans="1:8" x14ac:dyDescent="0.25">
      <c r="A149">
        <v>24</v>
      </c>
      <c r="B149" t="s">
        <v>7</v>
      </c>
      <c r="C149" s="2">
        <v>29.925000000000001</v>
      </c>
      <c r="D149">
        <v>0</v>
      </c>
      <c r="E149" t="s">
        <v>13</v>
      </c>
      <c r="F149" t="s">
        <v>15</v>
      </c>
      <c r="G149" s="7">
        <v>285068375</v>
      </c>
      <c r="H149">
        <f t="shared" si="2"/>
        <v>2.9925E-2</v>
      </c>
    </row>
    <row r="150" spans="1:8" x14ac:dyDescent="0.25">
      <c r="A150">
        <v>39</v>
      </c>
      <c r="B150" t="s">
        <v>11</v>
      </c>
      <c r="C150" s="2">
        <v>29.925000000000001</v>
      </c>
      <c r="D150">
        <v>1</v>
      </c>
      <c r="E150" t="s">
        <v>9</v>
      </c>
      <c r="F150" t="s">
        <v>21</v>
      </c>
      <c r="G150" s="7">
        <v>2246204375</v>
      </c>
      <c r="H150">
        <f t="shared" si="2"/>
        <v>2.9925E-2</v>
      </c>
    </row>
    <row r="151" spans="1:8" x14ac:dyDescent="0.25">
      <c r="A151">
        <v>29</v>
      </c>
      <c r="B151" t="s">
        <v>11</v>
      </c>
      <c r="C151" s="2">
        <v>29.734999999999999</v>
      </c>
      <c r="D151">
        <v>2</v>
      </c>
      <c r="E151" t="s">
        <v>13</v>
      </c>
      <c r="F151" t="s">
        <v>15</v>
      </c>
      <c r="G151" s="7">
        <v>18157876</v>
      </c>
      <c r="H151">
        <f t="shared" si="2"/>
        <v>2.9735000000000001E-2</v>
      </c>
    </row>
    <row r="152" spans="1:8" x14ac:dyDescent="0.25">
      <c r="A152">
        <v>20</v>
      </c>
      <c r="B152" t="s">
        <v>11</v>
      </c>
      <c r="C152" s="2">
        <v>29.734999999999999</v>
      </c>
      <c r="D152">
        <v>0</v>
      </c>
      <c r="E152" t="s">
        <v>13</v>
      </c>
      <c r="F152" t="s">
        <v>15</v>
      </c>
      <c r="G152" s="7">
        <v>176953165</v>
      </c>
      <c r="H152">
        <f t="shared" si="2"/>
        <v>2.9735000000000001E-2</v>
      </c>
    </row>
    <row r="153" spans="1:8" x14ac:dyDescent="0.25">
      <c r="A153">
        <v>44</v>
      </c>
      <c r="B153" t="s">
        <v>11</v>
      </c>
      <c r="C153" s="2">
        <v>29.734999999999999</v>
      </c>
      <c r="D153">
        <v>2</v>
      </c>
      <c r="E153" t="s">
        <v>13</v>
      </c>
      <c r="F153" t="s">
        <v>21</v>
      </c>
      <c r="G153" s="7">
        <v>3210866282</v>
      </c>
      <c r="H153">
        <f t="shared" si="2"/>
        <v>2.9735000000000001E-2</v>
      </c>
    </row>
    <row r="154" spans="1:8" x14ac:dyDescent="0.25">
      <c r="A154">
        <v>32</v>
      </c>
      <c r="B154" t="s">
        <v>7</v>
      </c>
      <c r="C154" s="2">
        <v>29.734999999999999</v>
      </c>
      <c r="D154">
        <v>0</v>
      </c>
      <c r="E154" t="s">
        <v>13</v>
      </c>
      <c r="F154" t="s">
        <v>15</v>
      </c>
      <c r="G154" s="7">
        <v>435704365</v>
      </c>
      <c r="H154">
        <f t="shared" si="2"/>
        <v>2.9735000000000001E-2</v>
      </c>
    </row>
    <row r="155" spans="1:8" x14ac:dyDescent="0.25">
      <c r="A155">
        <v>47</v>
      </c>
      <c r="B155" t="s">
        <v>7</v>
      </c>
      <c r="C155" s="2">
        <v>29.545000000000002</v>
      </c>
      <c r="D155">
        <v>1</v>
      </c>
      <c r="E155" t="s">
        <v>13</v>
      </c>
      <c r="F155" t="s">
        <v>15</v>
      </c>
      <c r="G155" s="7">
        <v>893093455</v>
      </c>
      <c r="H155">
        <f t="shared" si="2"/>
        <v>2.9545000000000002E-2</v>
      </c>
    </row>
    <row r="156" spans="1:8" x14ac:dyDescent="0.25">
      <c r="A156">
        <v>26</v>
      </c>
      <c r="B156" t="s">
        <v>7</v>
      </c>
      <c r="C156" s="2">
        <v>29.355</v>
      </c>
      <c r="D156">
        <v>2</v>
      </c>
      <c r="E156" t="s">
        <v>13</v>
      </c>
      <c r="F156" t="s">
        <v>21</v>
      </c>
      <c r="G156" s="7">
        <v>456419145</v>
      </c>
      <c r="H156">
        <f t="shared" si="2"/>
        <v>2.9354999999999999E-2</v>
      </c>
    </row>
    <row r="157" spans="1:8" x14ac:dyDescent="0.25">
      <c r="A157">
        <v>40</v>
      </c>
      <c r="B157" t="s">
        <v>11</v>
      </c>
      <c r="C157" s="2">
        <v>29.355</v>
      </c>
      <c r="D157">
        <v>1</v>
      </c>
      <c r="E157" t="s">
        <v>13</v>
      </c>
      <c r="F157" t="s">
        <v>15</v>
      </c>
      <c r="G157" s="7">
        <v>639360345</v>
      </c>
      <c r="H157">
        <f t="shared" si="2"/>
        <v>2.9354999999999999E-2</v>
      </c>
    </row>
    <row r="158" spans="1:8" x14ac:dyDescent="0.25">
      <c r="A158">
        <v>18</v>
      </c>
      <c r="B158" t="s">
        <v>7</v>
      </c>
      <c r="C158" s="2">
        <v>29.164999999999999</v>
      </c>
      <c r="D158">
        <v>0</v>
      </c>
      <c r="E158" t="s">
        <v>13</v>
      </c>
      <c r="F158" t="s">
        <v>21</v>
      </c>
      <c r="G158" s="7">
        <v>7323734819</v>
      </c>
      <c r="H158">
        <f t="shared" si="2"/>
        <v>2.9165E-2</v>
      </c>
    </row>
    <row r="159" spans="1:8" x14ac:dyDescent="0.25">
      <c r="A159">
        <v>20</v>
      </c>
      <c r="B159" t="s">
        <v>7</v>
      </c>
      <c r="C159" s="2">
        <v>28.975000000000001</v>
      </c>
      <c r="D159">
        <v>0</v>
      </c>
      <c r="E159" t="s">
        <v>13</v>
      </c>
      <c r="F159" t="s">
        <v>15</v>
      </c>
      <c r="G159" s="7">
        <v>225747525</v>
      </c>
      <c r="H159">
        <f t="shared" si="2"/>
        <v>2.8975000000000001E-2</v>
      </c>
    </row>
    <row r="160" spans="1:8" x14ac:dyDescent="0.25">
      <c r="A160">
        <v>29</v>
      </c>
      <c r="B160" t="s">
        <v>11</v>
      </c>
      <c r="C160" s="2">
        <v>28.975000000000001</v>
      </c>
      <c r="D160">
        <v>1</v>
      </c>
      <c r="E160" t="s">
        <v>13</v>
      </c>
      <c r="F160" t="s">
        <v>21</v>
      </c>
      <c r="G160" s="7">
        <v>404055825</v>
      </c>
      <c r="H160">
        <f t="shared" si="2"/>
        <v>2.8975000000000001E-2</v>
      </c>
    </row>
    <row r="161" spans="1:8" x14ac:dyDescent="0.25">
      <c r="A161">
        <v>21</v>
      </c>
      <c r="B161" t="s">
        <v>11</v>
      </c>
      <c r="C161" s="2">
        <v>28.975000000000001</v>
      </c>
      <c r="D161">
        <v>0</v>
      </c>
      <c r="E161" t="s">
        <v>13</v>
      </c>
      <c r="F161" t="s">
        <v>15</v>
      </c>
      <c r="G161" s="7">
        <v>190635825</v>
      </c>
      <c r="H161">
        <f t="shared" si="2"/>
        <v>2.8975000000000001E-2</v>
      </c>
    </row>
    <row r="162" spans="1:8" x14ac:dyDescent="0.25">
      <c r="A162">
        <v>57</v>
      </c>
      <c r="B162" t="s">
        <v>11</v>
      </c>
      <c r="C162" s="2">
        <v>28.975000000000001</v>
      </c>
      <c r="D162">
        <v>0</v>
      </c>
      <c r="E162" t="s">
        <v>9</v>
      </c>
      <c r="F162" t="s">
        <v>21</v>
      </c>
      <c r="G162" s="7">
        <v>2721843725</v>
      </c>
      <c r="H162">
        <f t="shared" si="2"/>
        <v>2.8975000000000001E-2</v>
      </c>
    </row>
    <row r="163" spans="1:8" x14ac:dyDescent="0.25">
      <c r="A163">
        <v>55</v>
      </c>
      <c r="B163" t="s">
        <v>11</v>
      </c>
      <c r="C163" s="2">
        <v>28.975000000000001</v>
      </c>
      <c r="D163">
        <v>0</v>
      </c>
      <c r="E163" t="s">
        <v>13</v>
      </c>
      <c r="F163" t="s">
        <v>21</v>
      </c>
      <c r="G163" s="7">
        <v>1079635025</v>
      </c>
      <c r="H163">
        <f t="shared" si="2"/>
        <v>2.8975000000000001E-2</v>
      </c>
    </row>
    <row r="164" spans="1:8" x14ac:dyDescent="0.25">
      <c r="A164">
        <v>26</v>
      </c>
      <c r="B164" t="s">
        <v>7</v>
      </c>
      <c r="C164" s="2">
        <v>28.785</v>
      </c>
      <c r="D164">
        <v>0</v>
      </c>
      <c r="E164" t="s">
        <v>13</v>
      </c>
      <c r="F164" t="s">
        <v>21</v>
      </c>
      <c r="G164" s="7">
        <v>338539915</v>
      </c>
      <c r="H164">
        <f t="shared" si="2"/>
        <v>2.8785000000000002E-2</v>
      </c>
    </row>
    <row r="165" spans="1:8" x14ac:dyDescent="0.25">
      <c r="A165">
        <v>20</v>
      </c>
      <c r="B165" t="s">
        <v>7</v>
      </c>
      <c r="C165" s="2">
        <v>28.785</v>
      </c>
      <c r="D165">
        <v>0</v>
      </c>
      <c r="E165" t="s">
        <v>13</v>
      </c>
      <c r="F165" t="s">
        <v>21</v>
      </c>
      <c r="G165" s="7">
        <v>245721115</v>
      </c>
      <c r="H165">
        <f t="shared" si="2"/>
        <v>2.8785000000000002E-2</v>
      </c>
    </row>
    <row r="166" spans="1:8" x14ac:dyDescent="0.25">
      <c r="A166">
        <v>56</v>
      </c>
      <c r="B166" t="s">
        <v>7</v>
      </c>
      <c r="C166" s="2">
        <v>28.785</v>
      </c>
      <c r="D166">
        <v>0</v>
      </c>
      <c r="E166" t="s">
        <v>13</v>
      </c>
      <c r="F166" t="s">
        <v>21</v>
      </c>
      <c r="G166" s="7">
        <v>1165837915</v>
      </c>
      <c r="H166">
        <f t="shared" si="2"/>
        <v>2.8785000000000002E-2</v>
      </c>
    </row>
    <row r="167" spans="1:8" x14ac:dyDescent="0.25">
      <c r="A167">
        <v>59</v>
      </c>
      <c r="B167" t="s">
        <v>11</v>
      </c>
      <c r="C167" s="2">
        <v>28.785</v>
      </c>
      <c r="D167">
        <v>0</v>
      </c>
      <c r="E167" t="s">
        <v>13</v>
      </c>
      <c r="F167" t="s">
        <v>15</v>
      </c>
      <c r="G167" s="7">
        <v>1212961415</v>
      </c>
      <c r="H167">
        <f t="shared" si="2"/>
        <v>2.8785000000000002E-2</v>
      </c>
    </row>
    <row r="168" spans="1:8" x14ac:dyDescent="0.25">
      <c r="A168">
        <v>57</v>
      </c>
      <c r="B168" t="s">
        <v>7</v>
      </c>
      <c r="C168" s="2">
        <v>28.785</v>
      </c>
      <c r="D168">
        <v>4</v>
      </c>
      <c r="E168" t="s">
        <v>13</v>
      </c>
      <c r="F168" t="s">
        <v>21</v>
      </c>
      <c r="G168" s="7">
        <v>1439439815</v>
      </c>
      <c r="H168">
        <f t="shared" si="2"/>
        <v>2.8785000000000002E-2</v>
      </c>
    </row>
    <row r="169" spans="1:8" x14ac:dyDescent="0.25">
      <c r="A169">
        <v>60</v>
      </c>
      <c r="B169" t="s">
        <v>11</v>
      </c>
      <c r="C169" s="2">
        <v>28.594999999999999</v>
      </c>
      <c r="D169">
        <v>0</v>
      </c>
      <c r="E169" t="s">
        <v>13</v>
      </c>
      <c r="F169" t="s">
        <v>21</v>
      </c>
      <c r="G169" s="7">
        <v>3025999556</v>
      </c>
      <c r="H169">
        <f t="shared" si="2"/>
        <v>2.8594999999999999E-2</v>
      </c>
    </row>
    <row r="170" spans="1:8" x14ac:dyDescent="0.25">
      <c r="A170">
        <v>58</v>
      </c>
      <c r="B170" t="s">
        <v>11</v>
      </c>
      <c r="C170" s="2">
        <v>28.594999999999999</v>
      </c>
      <c r="D170">
        <v>0</v>
      </c>
      <c r="E170" t="s">
        <v>13</v>
      </c>
      <c r="F170" t="s">
        <v>15</v>
      </c>
      <c r="G170" s="7">
        <v>1173587905</v>
      </c>
      <c r="H170">
        <f t="shared" si="2"/>
        <v>2.8594999999999999E-2</v>
      </c>
    </row>
    <row r="171" spans="1:8" x14ac:dyDescent="0.25">
      <c r="A171">
        <v>31</v>
      </c>
      <c r="B171" t="s">
        <v>11</v>
      </c>
      <c r="C171" s="2">
        <v>28.594999999999999</v>
      </c>
      <c r="D171">
        <v>1</v>
      </c>
      <c r="E171" t="s">
        <v>13</v>
      </c>
      <c r="F171" t="s">
        <v>15</v>
      </c>
      <c r="G171" s="7">
        <v>424359005</v>
      </c>
      <c r="H171">
        <f t="shared" si="2"/>
        <v>2.8594999999999999E-2</v>
      </c>
    </row>
    <row r="172" spans="1:8" x14ac:dyDescent="0.25">
      <c r="A172">
        <v>25</v>
      </c>
      <c r="B172" t="s">
        <v>7</v>
      </c>
      <c r="C172" s="2">
        <v>28.594999999999999</v>
      </c>
      <c r="D172">
        <v>0</v>
      </c>
      <c r="E172" t="s">
        <v>13</v>
      </c>
      <c r="F172" t="s">
        <v>21</v>
      </c>
      <c r="G172" s="7">
        <v>321362205</v>
      </c>
      <c r="H172">
        <f t="shared" si="2"/>
        <v>2.8594999999999999E-2</v>
      </c>
    </row>
    <row r="173" spans="1:8" x14ac:dyDescent="0.25">
      <c r="A173">
        <v>56</v>
      </c>
      <c r="B173" t="s">
        <v>7</v>
      </c>
      <c r="C173" s="2">
        <v>28.594999999999999</v>
      </c>
      <c r="D173">
        <v>0</v>
      </c>
      <c r="E173" t="s">
        <v>13</v>
      </c>
      <c r="F173" t="s">
        <v>21</v>
      </c>
      <c r="G173" s="7">
        <v>1165811505</v>
      </c>
      <c r="H173">
        <f t="shared" si="2"/>
        <v>2.8594999999999999E-2</v>
      </c>
    </row>
    <row r="174" spans="1:8" x14ac:dyDescent="0.25">
      <c r="A174">
        <v>36</v>
      </c>
      <c r="B174" t="s">
        <v>11</v>
      </c>
      <c r="C174" s="2">
        <v>28.594999999999999</v>
      </c>
      <c r="D174">
        <v>3</v>
      </c>
      <c r="E174" t="s">
        <v>13</v>
      </c>
      <c r="F174" t="s">
        <v>15</v>
      </c>
      <c r="G174" s="7">
        <v>654819505</v>
      </c>
      <c r="H174">
        <f t="shared" si="2"/>
        <v>2.8594999999999999E-2</v>
      </c>
    </row>
    <row r="175" spans="1:8" x14ac:dyDescent="0.25">
      <c r="A175">
        <v>41</v>
      </c>
      <c r="B175" t="s">
        <v>11</v>
      </c>
      <c r="C175" s="2">
        <v>28.405000000000001</v>
      </c>
      <c r="D175">
        <v>1</v>
      </c>
      <c r="E175" t="s">
        <v>13</v>
      </c>
      <c r="F175" t="s">
        <v>15</v>
      </c>
      <c r="G175" s="7">
        <v>666468595</v>
      </c>
      <c r="H175">
        <f t="shared" si="2"/>
        <v>2.8405E-2</v>
      </c>
    </row>
    <row r="176" spans="1:8" x14ac:dyDescent="0.25">
      <c r="A176">
        <v>30</v>
      </c>
      <c r="B176" t="s">
        <v>7</v>
      </c>
      <c r="C176" s="2">
        <v>28.405000000000001</v>
      </c>
      <c r="D176">
        <v>1</v>
      </c>
      <c r="E176" t="s">
        <v>13</v>
      </c>
      <c r="F176" t="s">
        <v>15</v>
      </c>
      <c r="G176" s="7">
        <v>452718295</v>
      </c>
      <c r="H176">
        <f t="shared" si="2"/>
        <v>2.8405E-2</v>
      </c>
    </row>
    <row r="177" spans="1:8" x14ac:dyDescent="0.25">
      <c r="A177">
        <v>47</v>
      </c>
      <c r="B177" t="s">
        <v>11</v>
      </c>
      <c r="C177" s="2">
        <v>28.215</v>
      </c>
      <c r="D177">
        <v>4</v>
      </c>
      <c r="E177" t="s">
        <v>13</v>
      </c>
      <c r="F177" t="s">
        <v>21</v>
      </c>
      <c r="G177" s="7">
        <v>1040708585</v>
      </c>
      <c r="H177">
        <f t="shared" si="2"/>
        <v>2.8215E-2</v>
      </c>
    </row>
    <row r="178" spans="1:8" x14ac:dyDescent="0.25">
      <c r="A178">
        <v>47</v>
      </c>
      <c r="B178" t="s">
        <v>11</v>
      </c>
      <c r="C178" s="2">
        <v>28.215</v>
      </c>
      <c r="D178">
        <v>3</v>
      </c>
      <c r="E178" t="s">
        <v>9</v>
      </c>
      <c r="F178" t="s">
        <v>15</v>
      </c>
      <c r="G178" s="7">
        <v>2491522085</v>
      </c>
      <c r="H178">
        <f t="shared" si="2"/>
        <v>2.8215E-2</v>
      </c>
    </row>
    <row r="179" spans="1:8" x14ac:dyDescent="0.25">
      <c r="A179">
        <v>18</v>
      </c>
      <c r="B179" t="s">
        <v>7</v>
      </c>
      <c r="C179" s="2">
        <v>28.215</v>
      </c>
      <c r="D179">
        <v>0</v>
      </c>
      <c r="E179" t="s">
        <v>13</v>
      </c>
      <c r="F179" t="s">
        <v>21</v>
      </c>
      <c r="G179" s="7">
        <v>220083085</v>
      </c>
      <c r="H179">
        <f t="shared" si="2"/>
        <v>2.8215E-2</v>
      </c>
    </row>
    <row r="180" spans="1:8" x14ac:dyDescent="0.25">
      <c r="A180">
        <v>58</v>
      </c>
      <c r="B180" t="s">
        <v>7</v>
      </c>
      <c r="C180" s="2">
        <v>28.215</v>
      </c>
      <c r="D180">
        <v>0</v>
      </c>
      <c r="E180" t="s">
        <v>13</v>
      </c>
      <c r="F180" t="s">
        <v>15</v>
      </c>
      <c r="G180" s="7">
        <v>1222435085</v>
      </c>
      <c r="H180">
        <f t="shared" si="2"/>
        <v>2.8215E-2</v>
      </c>
    </row>
    <row r="181" spans="1:8" x14ac:dyDescent="0.25">
      <c r="A181">
        <v>37</v>
      </c>
      <c r="B181" t="s">
        <v>11</v>
      </c>
      <c r="C181" s="2">
        <v>28.024999999999999</v>
      </c>
      <c r="D181">
        <v>2</v>
      </c>
      <c r="E181" t="s">
        <v>13</v>
      </c>
      <c r="F181" t="s">
        <v>15</v>
      </c>
      <c r="G181" s="7">
        <v>620390175</v>
      </c>
      <c r="H181">
        <f t="shared" si="2"/>
        <v>2.8024999999999998E-2</v>
      </c>
    </row>
    <row r="182" spans="1:8" x14ac:dyDescent="0.25">
      <c r="A182">
        <v>20</v>
      </c>
      <c r="B182" t="s">
        <v>11</v>
      </c>
      <c r="C182" s="2">
        <v>28.024999999999999</v>
      </c>
      <c r="D182">
        <v>1</v>
      </c>
      <c r="E182" t="s">
        <v>9</v>
      </c>
      <c r="F182" t="s">
        <v>15</v>
      </c>
      <c r="G182" s="7">
        <v>1756037975</v>
      </c>
      <c r="H182">
        <f t="shared" si="2"/>
        <v>2.8024999999999998E-2</v>
      </c>
    </row>
    <row r="183" spans="1:8" x14ac:dyDescent="0.25">
      <c r="A183">
        <v>38</v>
      </c>
      <c r="B183" t="s">
        <v>11</v>
      </c>
      <c r="C183" s="2">
        <v>28.024999999999999</v>
      </c>
      <c r="D183">
        <v>1</v>
      </c>
      <c r="E183" t="s">
        <v>13</v>
      </c>
      <c r="F183" t="s">
        <v>21</v>
      </c>
      <c r="G183" s="7">
        <v>606712675</v>
      </c>
      <c r="H183">
        <f t="shared" si="2"/>
        <v>2.8024999999999998E-2</v>
      </c>
    </row>
    <row r="184" spans="1:8" x14ac:dyDescent="0.25">
      <c r="A184">
        <v>36</v>
      </c>
      <c r="B184" t="s">
        <v>11</v>
      </c>
      <c r="C184" s="2">
        <v>28.024999999999999</v>
      </c>
      <c r="D184">
        <v>1</v>
      </c>
      <c r="E184" t="s">
        <v>9</v>
      </c>
      <c r="F184" t="s">
        <v>21</v>
      </c>
      <c r="G184" s="7">
        <v>2077362775</v>
      </c>
      <c r="H184">
        <f t="shared" si="2"/>
        <v>2.8024999999999998E-2</v>
      </c>
    </row>
    <row r="185" spans="1:8" x14ac:dyDescent="0.25">
      <c r="A185">
        <v>35</v>
      </c>
      <c r="B185" t="s">
        <v>7</v>
      </c>
      <c r="C185" s="2">
        <v>28.024999999999999</v>
      </c>
      <c r="D185">
        <v>0</v>
      </c>
      <c r="E185" t="s">
        <v>9</v>
      </c>
      <c r="F185" t="s">
        <v>15</v>
      </c>
      <c r="G185" s="7">
        <v>2023485475</v>
      </c>
      <c r="H185">
        <f t="shared" si="2"/>
        <v>2.8024999999999998E-2</v>
      </c>
    </row>
    <row r="186" spans="1:8" x14ac:dyDescent="0.25">
      <c r="A186">
        <v>38</v>
      </c>
      <c r="B186" t="s">
        <v>11</v>
      </c>
      <c r="C186" s="2">
        <v>27.835000000000001</v>
      </c>
      <c r="D186">
        <v>2</v>
      </c>
      <c r="E186" t="s">
        <v>13</v>
      </c>
      <c r="F186" t="s">
        <v>15</v>
      </c>
      <c r="G186" s="7">
        <v>645586265</v>
      </c>
      <c r="H186">
        <f t="shared" si="2"/>
        <v>2.7835000000000002E-2</v>
      </c>
    </row>
    <row r="187" spans="1:8" x14ac:dyDescent="0.25">
      <c r="A187">
        <v>19</v>
      </c>
      <c r="B187" t="s">
        <v>11</v>
      </c>
      <c r="C187" s="2">
        <v>27.835000000000001</v>
      </c>
      <c r="D187">
        <v>0</v>
      </c>
      <c r="E187" t="s">
        <v>13</v>
      </c>
      <c r="F187" t="s">
        <v>15</v>
      </c>
      <c r="G187" s="7">
        <v>163573365</v>
      </c>
      <c r="H187">
        <f t="shared" si="2"/>
        <v>2.7835000000000002E-2</v>
      </c>
    </row>
    <row r="188" spans="1:8" x14ac:dyDescent="0.25">
      <c r="A188">
        <v>34</v>
      </c>
      <c r="B188" t="s">
        <v>11</v>
      </c>
      <c r="C188" s="2">
        <v>27.835000000000001</v>
      </c>
      <c r="D188">
        <v>1</v>
      </c>
      <c r="E188" t="s">
        <v>9</v>
      </c>
      <c r="F188" t="s">
        <v>15</v>
      </c>
      <c r="G188" s="7">
        <v>2000963365</v>
      </c>
      <c r="H188">
        <f t="shared" si="2"/>
        <v>2.7835000000000002E-2</v>
      </c>
    </row>
    <row r="189" spans="1:8" x14ac:dyDescent="0.25">
      <c r="A189">
        <v>38</v>
      </c>
      <c r="B189" t="s">
        <v>7</v>
      </c>
      <c r="C189" s="2">
        <v>27.835000000000001</v>
      </c>
      <c r="D189">
        <v>2</v>
      </c>
      <c r="E189" t="s">
        <v>13</v>
      </c>
      <c r="F189" t="s">
        <v>21</v>
      </c>
      <c r="G189" s="7">
        <v>714486265</v>
      </c>
      <c r="H189">
        <f t="shared" si="2"/>
        <v>2.7835000000000002E-2</v>
      </c>
    </row>
    <row r="190" spans="1:8" x14ac:dyDescent="0.25">
      <c r="A190">
        <v>32</v>
      </c>
      <c r="B190" t="s">
        <v>11</v>
      </c>
      <c r="C190" s="2">
        <v>27.835000000000001</v>
      </c>
      <c r="D190">
        <v>1</v>
      </c>
      <c r="E190" t="s">
        <v>13</v>
      </c>
      <c r="F190" t="s">
        <v>15</v>
      </c>
      <c r="G190" s="7">
        <v>445440265</v>
      </c>
      <c r="H190">
        <f t="shared" si="2"/>
        <v>2.7835000000000002E-2</v>
      </c>
    </row>
    <row r="191" spans="1:8" x14ac:dyDescent="0.25">
      <c r="A191">
        <v>30</v>
      </c>
      <c r="B191" t="s">
        <v>11</v>
      </c>
      <c r="C191" s="2">
        <v>27.645</v>
      </c>
      <c r="D191">
        <v>1</v>
      </c>
      <c r="E191" t="s">
        <v>13</v>
      </c>
      <c r="F191" t="s">
        <v>21</v>
      </c>
      <c r="G191" s="7">
        <v>423712655</v>
      </c>
      <c r="H191">
        <f t="shared" si="2"/>
        <v>2.7644999999999999E-2</v>
      </c>
    </row>
    <row r="192" spans="1:8" x14ac:dyDescent="0.25">
      <c r="A192">
        <v>44</v>
      </c>
      <c r="B192" t="s">
        <v>7</v>
      </c>
      <c r="C192" s="2">
        <v>27.645</v>
      </c>
      <c r="D192">
        <v>0</v>
      </c>
      <c r="E192" t="s">
        <v>13</v>
      </c>
      <c r="F192" t="s">
        <v>15</v>
      </c>
      <c r="G192" s="7">
        <v>742119455</v>
      </c>
      <c r="H192">
        <f t="shared" si="2"/>
        <v>2.7644999999999999E-2</v>
      </c>
    </row>
    <row r="193" spans="1:8" x14ac:dyDescent="0.25">
      <c r="A193">
        <v>31</v>
      </c>
      <c r="B193" t="s">
        <v>11</v>
      </c>
      <c r="C193" s="2">
        <v>27.645</v>
      </c>
      <c r="D193">
        <v>2</v>
      </c>
      <c r="E193" t="s">
        <v>13</v>
      </c>
      <c r="F193" t="s">
        <v>21</v>
      </c>
      <c r="G193" s="7">
        <v>503126955</v>
      </c>
      <c r="H193">
        <f t="shared" si="2"/>
        <v>2.7644999999999999E-2</v>
      </c>
    </row>
    <row r="194" spans="1:8" x14ac:dyDescent="0.25">
      <c r="A194">
        <v>45</v>
      </c>
      <c r="B194" t="s">
        <v>7</v>
      </c>
      <c r="C194" s="2">
        <v>27.645</v>
      </c>
      <c r="D194">
        <v>1</v>
      </c>
      <c r="E194" t="s">
        <v>13</v>
      </c>
      <c r="F194" t="s">
        <v>15</v>
      </c>
      <c r="G194" s="7">
        <v>2834018885</v>
      </c>
      <c r="H194">
        <f t="shared" si="2"/>
        <v>2.7644999999999999E-2</v>
      </c>
    </row>
    <row r="195" spans="1:8" x14ac:dyDescent="0.25">
      <c r="A195">
        <v>55</v>
      </c>
      <c r="B195" t="s">
        <v>11</v>
      </c>
      <c r="C195" s="2">
        <v>27.645</v>
      </c>
      <c r="D195">
        <v>0</v>
      </c>
      <c r="E195" t="s">
        <v>13</v>
      </c>
      <c r="F195" t="s">
        <v>15</v>
      </c>
      <c r="G195" s="7">
        <v>1059450155</v>
      </c>
      <c r="H195">
        <f t="shared" ref="H195:H258" si="3">VALUE(C195)/1000</f>
        <v>2.7644999999999999E-2</v>
      </c>
    </row>
    <row r="196" spans="1:8" x14ac:dyDescent="0.25">
      <c r="A196">
        <v>54</v>
      </c>
      <c r="B196" t="s">
        <v>7</v>
      </c>
      <c r="C196" s="2">
        <v>27.645</v>
      </c>
      <c r="D196">
        <v>1</v>
      </c>
      <c r="E196" t="s">
        <v>13</v>
      </c>
      <c r="F196" t="s">
        <v>15</v>
      </c>
      <c r="G196" s="7">
        <v>1130593455</v>
      </c>
      <c r="H196">
        <f t="shared" si="3"/>
        <v>2.7644999999999999E-2</v>
      </c>
    </row>
    <row r="197" spans="1:8" x14ac:dyDescent="0.25">
      <c r="A197">
        <v>47</v>
      </c>
      <c r="B197" t="s">
        <v>7</v>
      </c>
      <c r="C197" s="2">
        <v>27.645</v>
      </c>
      <c r="D197">
        <v>2</v>
      </c>
      <c r="E197" t="s">
        <v>9</v>
      </c>
      <c r="F197" t="s">
        <v>15</v>
      </c>
      <c r="G197" s="7">
        <v>2453569855</v>
      </c>
      <c r="H197">
        <f t="shared" si="3"/>
        <v>2.7644999999999999E-2</v>
      </c>
    </row>
    <row r="198" spans="1:8" x14ac:dyDescent="0.25">
      <c r="A198">
        <v>50</v>
      </c>
      <c r="B198" t="s">
        <v>11</v>
      </c>
      <c r="C198" s="2">
        <v>27.454999999999998</v>
      </c>
      <c r="D198">
        <v>1</v>
      </c>
      <c r="E198" t="s">
        <v>13</v>
      </c>
      <c r="F198" t="s">
        <v>21</v>
      </c>
      <c r="G198" s="7">
        <v>961766245</v>
      </c>
      <c r="H198">
        <f t="shared" si="3"/>
        <v>2.7454999999999997E-2</v>
      </c>
    </row>
    <row r="199" spans="1:8" x14ac:dyDescent="0.25">
      <c r="A199">
        <v>33</v>
      </c>
      <c r="B199" t="s">
        <v>11</v>
      </c>
      <c r="C199" s="2">
        <v>27.454999999999998</v>
      </c>
      <c r="D199">
        <v>2</v>
      </c>
      <c r="E199" t="s">
        <v>13</v>
      </c>
      <c r="F199" t="s">
        <v>15</v>
      </c>
      <c r="G199" s="7">
        <v>526146945</v>
      </c>
      <c r="H199">
        <f t="shared" si="3"/>
        <v>2.7454999999999997E-2</v>
      </c>
    </row>
    <row r="200" spans="1:8" x14ac:dyDescent="0.25">
      <c r="A200">
        <v>38</v>
      </c>
      <c r="B200" t="s">
        <v>7</v>
      </c>
      <c r="C200" s="2">
        <v>27.265000000000001</v>
      </c>
      <c r="D200">
        <v>1</v>
      </c>
      <c r="E200" t="s">
        <v>13</v>
      </c>
      <c r="F200" t="s">
        <v>21</v>
      </c>
      <c r="G200" s="7">
        <v>655507035</v>
      </c>
      <c r="H200">
        <f t="shared" si="3"/>
        <v>2.7265000000000001E-2</v>
      </c>
    </row>
    <row r="201" spans="1:8" x14ac:dyDescent="0.25">
      <c r="A201">
        <v>48</v>
      </c>
      <c r="B201" t="s">
        <v>7</v>
      </c>
      <c r="C201" s="2">
        <v>27.265000000000001</v>
      </c>
      <c r="D201">
        <v>1</v>
      </c>
      <c r="E201" t="s">
        <v>13</v>
      </c>
      <c r="F201" t="s">
        <v>21</v>
      </c>
      <c r="G201" s="7">
        <v>944725035</v>
      </c>
      <c r="H201">
        <f t="shared" si="3"/>
        <v>2.7265000000000001E-2</v>
      </c>
    </row>
    <row r="202" spans="1:8" x14ac:dyDescent="0.25">
      <c r="A202">
        <v>26</v>
      </c>
      <c r="B202" t="s">
        <v>11</v>
      </c>
      <c r="C202" s="2">
        <v>27.265000000000001</v>
      </c>
      <c r="D202">
        <v>3</v>
      </c>
      <c r="E202" t="s">
        <v>13</v>
      </c>
      <c r="F202" t="s">
        <v>21</v>
      </c>
      <c r="G202" s="7">
        <v>466128635</v>
      </c>
      <c r="H202">
        <f t="shared" si="3"/>
        <v>2.7265000000000001E-2</v>
      </c>
    </row>
    <row r="203" spans="1:8" x14ac:dyDescent="0.25">
      <c r="A203">
        <v>19</v>
      </c>
      <c r="B203" t="s">
        <v>11</v>
      </c>
      <c r="C203" s="2">
        <v>27.265000000000001</v>
      </c>
      <c r="D203">
        <v>2</v>
      </c>
      <c r="E203" t="s">
        <v>13</v>
      </c>
      <c r="F203" t="s">
        <v>15</v>
      </c>
      <c r="G203" s="7">
        <v>2249365964</v>
      </c>
      <c r="H203">
        <f t="shared" si="3"/>
        <v>2.7265000000000001E-2</v>
      </c>
    </row>
    <row r="204" spans="1:8" x14ac:dyDescent="0.25">
      <c r="A204">
        <v>50</v>
      </c>
      <c r="B204" t="s">
        <v>7</v>
      </c>
      <c r="C204" s="2">
        <v>27.074999999999999</v>
      </c>
      <c r="D204">
        <v>1</v>
      </c>
      <c r="E204" t="s">
        <v>13</v>
      </c>
      <c r="F204" t="s">
        <v>21</v>
      </c>
      <c r="G204" s="7">
        <v>1010613425</v>
      </c>
      <c r="H204">
        <f t="shared" si="3"/>
        <v>2.7074999999999998E-2</v>
      </c>
    </row>
    <row r="205" spans="1:8" x14ac:dyDescent="0.25">
      <c r="A205">
        <v>31</v>
      </c>
      <c r="B205" t="s">
        <v>11</v>
      </c>
      <c r="C205" s="2">
        <v>26.885000000000002</v>
      </c>
      <c r="D205">
        <v>1</v>
      </c>
      <c r="E205" t="s">
        <v>13</v>
      </c>
      <c r="F205" t="s">
        <v>21</v>
      </c>
      <c r="G205" s="7">
        <v>444121315</v>
      </c>
      <c r="H205">
        <f t="shared" si="3"/>
        <v>2.6885000000000003E-2</v>
      </c>
    </row>
    <row r="206" spans="1:8" x14ac:dyDescent="0.25">
      <c r="A206">
        <v>64</v>
      </c>
      <c r="B206" t="s">
        <v>7</v>
      </c>
      <c r="C206" s="2">
        <v>26.885000000000002</v>
      </c>
      <c r="D206">
        <v>0</v>
      </c>
      <c r="E206" t="s">
        <v>9</v>
      </c>
      <c r="F206" t="s">
        <v>15</v>
      </c>
      <c r="G206" s="7">
        <v>2933098315</v>
      </c>
      <c r="H206">
        <f t="shared" si="3"/>
        <v>2.6885000000000003E-2</v>
      </c>
    </row>
    <row r="207" spans="1:8" x14ac:dyDescent="0.25">
      <c r="A207">
        <v>43</v>
      </c>
      <c r="B207" t="s">
        <v>7</v>
      </c>
      <c r="C207" s="2">
        <v>26.885000000000002</v>
      </c>
      <c r="D207">
        <v>0</v>
      </c>
      <c r="E207" t="s">
        <v>9</v>
      </c>
      <c r="F207" t="s">
        <v>15</v>
      </c>
      <c r="G207" s="7">
        <v>2177432215</v>
      </c>
      <c r="H207">
        <f t="shared" si="3"/>
        <v>2.6885000000000003E-2</v>
      </c>
    </row>
    <row r="208" spans="1:8" x14ac:dyDescent="0.25">
      <c r="A208">
        <v>36</v>
      </c>
      <c r="B208" t="s">
        <v>7</v>
      </c>
      <c r="C208" s="2">
        <v>26.885000000000002</v>
      </c>
      <c r="D208">
        <v>0</v>
      </c>
      <c r="E208" t="s">
        <v>13</v>
      </c>
      <c r="F208" t="s">
        <v>15</v>
      </c>
      <c r="G208" s="7">
        <v>526781815</v>
      </c>
      <c r="H208">
        <f t="shared" si="3"/>
        <v>2.6885000000000003E-2</v>
      </c>
    </row>
    <row r="209" spans="1:8" x14ac:dyDescent="0.25">
      <c r="A209">
        <v>56</v>
      </c>
      <c r="B209" t="s">
        <v>11</v>
      </c>
      <c r="C209" s="2">
        <v>26.695</v>
      </c>
      <c r="D209">
        <v>1</v>
      </c>
      <c r="E209" t="s">
        <v>9</v>
      </c>
      <c r="F209" t="s">
        <v>15</v>
      </c>
      <c r="G209" s="7">
        <v>2610932905</v>
      </c>
      <c r="H209">
        <f t="shared" si="3"/>
        <v>2.6695E-2</v>
      </c>
    </row>
    <row r="210" spans="1:8" x14ac:dyDescent="0.25">
      <c r="A210">
        <v>25</v>
      </c>
      <c r="B210" t="s">
        <v>11</v>
      </c>
      <c r="C210" s="2">
        <v>26.695</v>
      </c>
      <c r="D210">
        <v>4</v>
      </c>
      <c r="E210" t="s">
        <v>13</v>
      </c>
      <c r="F210" t="s">
        <v>15</v>
      </c>
      <c r="G210" s="7">
        <v>487798105</v>
      </c>
      <c r="H210">
        <f t="shared" si="3"/>
        <v>2.6695E-2</v>
      </c>
    </row>
    <row r="211" spans="1:8" x14ac:dyDescent="0.25">
      <c r="A211">
        <v>59</v>
      </c>
      <c r="B211" t="s">
        <v>7</v>
      </c>
      <c r="C211" s="2">
        <v>26.695</v>
      </c>
      <c r="D211">
        <v>3</v>
      </c>
      <c r="E211" t="s">
        <v>13</v>
      </c>
      <c r="F211" t="s">
        <v>15</v>
      </c>
      <c r="G211" s="7">
        <v>1438270905</v>
      </c>
      <c r="H211">
        <f t="shared" si="3"/>
        <v>2.6695E-2</v>
      </c>
    </row>
    <row r="212" spans="1:8" x14ac:dyDescent="0.25">
      <c r="A212">
        <v>33</v>
      </c>
      <c r="B212" t="s">
        <v>7</v>
      </c>
      <c r="C212" s="2">
        <v>26.695</v>
      </c>
      <c r="D212">
        <v>0</v>
      </c>
      <c r="E212" t="s">
        <v>13</v>
      </c>
      <c r="F212" t="s">
        <v>15</v>
      </c>
      <c r="G212" s="7">
        <v>457141305</v>
      </c>
      <c r="H212">
        <f t="shared" si="3"/>
        <v>2.6695E-2</v>
      </c>
    </row>
    <row r="213" spans="1:8" x14ac:dyDescent="0.25">
      <c r="A213">
        <v>62</v>
      </c>
      <c r="B213" t="s">
        <v>11</v>
      </c>
      <c r="C213" s="2">
        <v>26.695</v>
      </c>
      <c r="D213">
        <v>0</v>
      </c>
      <c r="E213" t="s">
        <v>9</v>
      </c>
      <c r="F213" t="s">
        <v>21</v>
      </c>
      <c r="G213" s="7">
        <v>2810133305</v>
      </c>
      <c r="H213">
        <f t="shared" si="3"/>
        <v>2.6695E-2</v>
      </c>
    </row>
    <row r="214" spans="1:8" x14ac:dyDescent="0.25">
      <c r="A214">
        <v>59</v>
      </c>
      <c r="B214" t="s">
        <v>7</v>
      </c>
      <c r="C214" s="2">
        <v>26.504999999999999</v>
      </c>
      <c r="D214">
        <v>0</v>
      </c>
      <c r="E214" t="s">
        <v>13</v>
      </c>
      <c r="F214" t="s">
        <v>21</v>
      </c>
      <c r="G214" s="7">
        <v>1281544495</v>
      </c>
      <c r="H214">
        <f t="shared" si="3"/>
        <v>2.6504999999999997E-2</v>
      </c>
    </row>
    <row r="215" spans="1:8" x14ac:dyDescent="0.25">
      <c r="A215">
        <v>18</v>
      </c>
      <c r="B215" t="s">
        <v>7</v>
      </c>
      <c r="C215" s="2">
        <v>26.315000000000001</v>
      </c>
      <c r="D215">
        <v>0</v>
      </c>
      <c r="E215" t="s">
        <v>13</v>
      </c>
      <c r="F215" t="s">
        <v>21</v>
      </c>
      <c r="G215" s="7">
        <v>219818985</v>
      </c>
      <c r="H215">
        <f t="shared" si="3"/>
        <v>2.6315000000000002E-2</v>
      </c>
    </row>
    <row r="216" spans="1:8" x14ac:dyDescent="0.25">
      <c r="A216">
        <v>40</v>
      </c>
      <c r="B216" t="s">
        <v>11</v>
      </c>
      <c r="C216" s="2">
        <v>26.315000000000001</v>
      </c>
      <c r="D216">
        <v>1</v>
      </c>
      <c r="E216" t="s">
        <v>13</v>
      </c>
      <c r="F216" t="s">
        <v>15</v>
      </c>
      <c r="G216" s="7">
        <v>638937785</v>
      </c>
      <c r="H216">
        <f t="shared" si="3"/>
        <v>2.6315000000000002E-2</v>
      </c>
    </row>
    <row r="217" spans="1:8" x14ac:dyDescent="0.25">
      <c r="A217">
        <v>28</v>
      </c>
      <c r="B217" t="s">
        <v>7</v>
      </c>
      <c r="C217" s="2">
        <v>26.315000000000001</v>
      </c>
      <c r="D217">
        <v>3</v>
      </c>
      <c r="E217" t="s">
        <v>13</v>
      </c>
      <c r="F217" t="s">
        <v>15</v>
      </c>
      <c r="G217" s="7">
        <v>531216985</v>
      </c>
      <c r="H217">
        <f t="shared" si="3"/>
        <v>2.6315000000000002E-2</v>
      </c>
    </row>
    <row r="218" spans="1:8" x14ac:dyDescent="0.25">
      <c r="A218">
        <v>42</v>
      </c>
      <c r="B218" t="s">
        <v>11</v>
      </c>
      <c r="C218" s="2">
        <v>26.315000000000001</v>
      </c>
      <c r="D218">
        <v>1</v>
      </c>
      <c r="E218" t="s">
        <v>13</v>
      </c>
      <c r="F218" t="s">
        <v>15</v>
      </c>
      <c r="G218" s="7">
        <v>694090985</v>
      </c>
      <c r="H218">
        <f t="shared" si="3"/>
        <v>2.6315000000000002E-2</v>
      </c>
    </row>
    <row r="219" spans="1:8" x14ac:dyDescent="0.25">
      <c r="A219">
        <v>39</v>
      </c>
      <c r="B219" t="s">
        <v>7</v>
      </c>
      <c r="C219" s="2">
        <v>26.315000000000001</v>
      </c>
      <c r="D219">
        <v>2</v>
      </c>
      <c r="E219" t="s">
        <v>13</v>
      </c>
      <c r="F219" t="s">
        <v>15</v>
      </c>
      <c r="G219" s="7">
        <v>720170085</v>
      </c>
      <c r="H219">
        <f t="shared" si="3"/>
        <v>2.6315000000000002E-2</v>
      </c>
    </row>
    <row r="220" spans="1:8" x14ac:dyDescent="0.25">
      <c r="A220">
        <v>42</v>
      </c>
      <c r="B220" t="s">
        <v>11</v>
      </c>
      <c r="C220" s="2">
        <v>26.125</v>
      </c>
      <c r="D220">
        <v>2</v>
      </c>
      <c r="E220" t="s">
        <v>13</v>
      </c>
      <c r="F220" t="s">
        <v>21</v>
      </c>
      <c r="G220" s="7">
        <v>772964575</v>
      </c>
      <c r="H220">
        <f t="shared" si="3"/>
        <v>2.6124999999999999E-2</v>
      </c>
    </row>
    <row r="221" spans="1:8" x14ac:dyDescent="0.25">
      <c r="A221">
        <v>47</v>
      </c>
      <c r="B221" t="s">
        <v>7</v>
      </c>
      <c r="C221" s="2">
        <v>26.125</v>
      </c>
      <c r="D221">
        <v>1</v>
      </c>
      <c r="E221" t="s">
        <v>9</v>
      </c>
      <c r="F221" t="s">
        <v>21</v>
      </c>
      <c r="G221" s="7">
        <v>2340130575</v>
      </c>
      <c r="H221">
        <f t="shared" si="3"/>
        <v>2.6124999999999999E-2</v>
      </c>
    </row>
    <row r="222" spans="1:8" x14ac:dyDescent="0.25">
      <c r="A222">
        <v>35</v>
      </c>
      <c r="B222" t="s">
        <v>7</v>
      </c>
      <c r="C222" s="2">
        <v>26.125</v>
      </c>
      <c r="D222">
        <v>0</v>
      </c>
      <c r="E222" t="s">
        <v>13</v>
      </c>
      <c r="F222" t="s">
        <v>21</v>
      </c>
      <c r="G222" s="7">
        <v>522798875</v>
      </c>
      <c r="H222">
        <f t="shared" si="3"/>
        <v>2.6124999999999999E-2</v>
      </c>
    </row>
    <row r="223" spans="1:8" x14ac:dyDescent="0.25">
      <c r="A223">
        <v>18</v>
      </c>
      <c r="B223" t="s">
        <v>11</v>
      </c>
      <c r="C223" s="2">
        <v>26.125</v>
      </c>
      <c r="D223">
        <v>0</v>
      </c>
      <c r="E223" t="s">
        <v>13</v>
      </c>
      <c r="F223" t="s">
        <v>21</v>
      </c>
      <c r="G223" s="7">
        <v>170892575</v>
      </c>
      <c r="H223">
        <f t="shared" si="3"/>
        <v>2.6124999999999999E-2</v>
      </c>
    </row>
    <row r="224" spans="1:8" x14ac:dyDescent="0.25">
      <c r="A224">
        <v>28</v>
      </c>
      <c r="B224" t="s">
        <v>7</v>
      </c>
      <c r="C224" s="2">
        <v>25.934999999999999</v>
      </c>
      <c r="D224">
        <v>1</v>
      </c>
      <c r="E224" t="s">
        <v>13</v>
      </c>
      <c r="F224" t="s">
        <v>15</v>
      </c>
      <c r="G224" s="7">
        <v>413364165</v>
      </c>
      <c r="H224">
        <f t="shared" si="3"/>
        <v>2.5935E-2</v>
      </c>
    </row>
    <row r="225" spans="1:8" x14ac:dyDescent="0.25">
      <c r="A225">
        <v>56</v>
      </c>
      <c r="B225" t="s">
        <v>11</v>
      </c>
      <c r="C225" s="2">
        <v>25.934999999999999</v>
      </c>
      <c r="D225">
        <v>0</v>
      </c>
      <c r="E225" t="s">
        <v>13</v>
      </c>
      <c r="F225" t="s">
        <v>21</v>
      </c>
      <c r="G225" s="7">
        <v>1116541765</v>
      </c>
      <c r="H225">
        <f t="shared" si="3"/>
        <v>2.5935E-2</v>
      </c>
    </row>
    <row r="226" spans="1:8" x14ac:dyDescent="0.25">
      <c r="A226">
        <v>31</v>
      </c>
      <c r="B226" t="s">
        <v>11</v>
      </c>
      <c r="C226" s="2">
        <v>25.934999999999999</v>
      </c>
      <c r="D226">
        <v>1</v>
      </c>
      <c r="E226" t="s">
        <v>13</v>
      </c>
      <c r="F226" t="s">
        <v>15</v>
      </c>
      <c r="G226" s="7">
        <v>423989265</v>
      </c>
      <c r="H226">
        <f t="shared" si="3"/>
        <v>2.5935E-2</v>
      </c>
    </row>
    <row r="227" spans="1:8" x14ac:dyDescent="0.25">
      <c r="A227">
        <v>21</v>
      </c>
      <c r="B227" t="s">
        <v>11</v>
      </c>
      <c r="C227" s="2">
        <v>25.745000000000001</v>
      </c>
      <c r="D227">
        <v>2</v>
      </c>
      <c r="E227" t="s">
        <v>13</v>
      </c>
      <c r="F227" t="s">
        <v>21</v>
      </c>
      <c r="G227" s="7">
        <v>327986855</v>
      </c>
      <c r="H227">
        <f t="shared" si="3"/>
        <v>2.5745000000000001E-2</v>
      </c>
    </row>
    <row r="228" spans="1:8" x14ac:dyDescent="0.25">
      <c r="A228">
        <v>46</v>
      </c>
      <c r="B228" t="s">
        <v>11</v>
      </c>
      <c r="C228" s="2">
        <v>25.745000000000001</v>
      </c>
      <c r="D228">
        <v>3</v>
      </c>
      <c r="E228" t="s">
        <v>13</v>
      </c>
      <c r="F228" t="s">
        <v>15</v>
      </c>
      <c r="G228" s="7">
        <v>930189355</v>
      </c>
      <c r="H228">
        <f t="shared" si="3"/>
        <v>2.5745000000000001E-2</v>
      </c>
    </row>
    <row r="229" spans="1:8" x14ac:dyDescent="0.25">
      <c r="A229">
        <v>19</v>
      </c>
      <c r="B229" t="s">
        <v>7</v>
      </c>
      <c r="C229" s="2">
        <v>25.745000000000001</v>
      </c>
      <c r="D229">
        <v>1</v>
      </c>
      <c r="E229" t="s">
        <v>13</v>
      </c>
      <c r="F229" t="s">
        <v>15</v>
      </c>
      <c r="G229" s="7">
        <v>271082855</v>
      </c>
      <c r="H229">
        <f t="shared" si="3"/>
        <v>2.5745000000000001E-2</v>
      </c>
    </row>
    <row r="230" spans="1:8" x14ac:dyDescent="0.25">
      <c r="A230">
        <v>19</v>
      </c>
      <c r="B230" t="s">
        <v>11</v>
      </c>
      <c r="C230" s="2">
        <v>25.555</v>
      </c>
      <c r="D230">
        <v>0</v>
      </c>
      <c r="E230" t="s">
        <v>13</v>
      </c>
      <c r="F230" t="s">
        <v>15</v>
      </c>
      <c r="G230" s="7">
        <v>163256445</v>
      </c>
      <c r="H230">
        <f t="shared" si="3"/>
        <v>2.5555000000000001E-2</v>
      </c>
    </row>
    <row r="231" spans="1:8" x14ac:dyDescent="0.25">
      <c r="A231">
        <v>19</v>
      </c>
      <c r="B231" t="s">
        <v>11</v>
      </c>
      <c r="C231" s="2">
        <v>25.555</v>
      </c>
      <c r="D231">
        <v>1</v>
      </c>
      <c r="E231" t="s">
        <v>13</v>
      </c>
      <c r="F231" t="s">
        <v>15</v>
      </c>
      <c r="G231" s="7">
        <v>222156445</v>
      </c>
      <c r="H231">
        <f t="shared" si="3"/>
        <v>2.5555000000000001E-2</v>
      </c>
    </row>
    <row r="232" spans="1:8" x14ac:dyDescent="0.25">
      <c r="A232">
        <v>37</v>
      </c>
      <c r="B232" t="s">
        <v>7</v>
      </c>
      <c r="C232" s="2">
        <v>25.555</v>
      </c>
      <c r="D232">
        <v>1</v>
      </c>
      <c r="E232" t="s">
        <v>9</v>
      </c>
      <c r="F232" t="s">
        <v>21</v>
      </c>
      <c r="G232" s="7">
        <v>2029686345</v>
      </c>
      <c r="H232">
        <f t="shared" si="3"/>
        <v>2.5555000000000001E-2</v>
      </c>
    </row>
    <row r="233" spans="1:8" x14ac:dyDescent="0.25">
      <c r="A233">
        <v>55</v>
      </c>
      <c r="B233" t="s">
        <v>7</v>
      </c>
      <c r="C233" s="2">
        <v>25.364999999999998</v>
      </c>
      <c r="D233">
        <v>3</v>
      </c>
      <c r="E233" t="s">
        <v>13</v>
      </c>
      <c r="F233" t="s">
        <v>21</v>
      </c>
      <c r="G233" s="7">
        <v>1304733235</v>
      </c>
      <c r="H233">
        <f t="shared" si="3"/>
        <v>2.5364999999999999E-2</v>
      </c>
    </row>
    <row r="234" spans="1:8" x14ac:dyDescent="0.25">
      <c r="A234">
        <v>50</v>
      </c>
      <c r="B234" t="s">
        <v>11</v>
      </c>
      <c r="C234" s="2">
        <v>25.364999999999998</v>
      </c>
      <c r="D234">
        <v>2</v>
      </c>
      <c r="E234" t="s">
        <v>13</v>
      </c>
      <c r="F234" t="s">
        <v>15</v>
      </c>
      <c r="G234" s="7">
        <v>3028464294</v>
      </c>
      <c r="H234">
        <f t="shared" si="3"/>
        <v>2.5364999999999999E-2</v>
      </c>
    </row>
    <row r="235" spans="1:8" x14ac:dyDescent="0.25">
      <c r="A235">
        <v>44</v>
      </c>
      <c r="B235" t="s">
        <v>11</v>
      </c>
      <c r="C235" s="2">
        <v>25.364999999999998</v>
      </c>
      <c r="D235">
        <v>1</v>
      </c>
      <c r="E235" t="s">
        <v>13</v>
      </c>
      <c r="F235" t="s">
        <v>15</v>
      </c>
      <c r="G235" s="7">
        <v>751802535</v>
      </c>
      <c r="H235">
        <f t="shared" si="3"/>
        <v>2.5364999999999999E-2</v>
      </c>
    </row>
    <row r="236" spans="1:8" x14ac:dyDescent="0.25">
      <c r="A236">
        <v>22</v>
      </c>
      <c r="B236" t="s">
        <v>11</v>
      </c>
      <c r="C236" s="2">
        <v>25.175000000000001</v>
      </c>
      <c r="D236">
        <v>0</v>
      </c>
      <c r="E236" t="s">
        <v>13</v>
      </c>
      <c r="F236" t="s">
        <v>15</v>
      </c>
      <c r="G236" s="7">
        <v>204568525</v>
      </c>
      <c r="H236">
        <f t="shared" si="3"/>
        <v>2.5174999999999999E-2</v>
      </c>
    </row>
    <row r="237" spans="1:8" x14ac:dyDescent="0.25">
      <c r="A237">
        <v>18</v>
      </c>
      <c r="B237" t="s">
        <v>11</v>
      </c>
      <c r="C237" s="2">
        <v>25.175000000000001</v>
      </c>
      <c r="D237">
        <v>0</v>
      </c>
      <c r="E237" t="s">
        <v>9</v>
      </c>
      <c r="F237" t="s">
        <v>21</v>
      </c>
      <c r="G237" s="7">
        <v>1551818025</v>
      </c>
      <c r="H237">
        <f t="shared" si="3"/>
        <v>2.5174999999999999E-2</v>
      </c>
    </row>
    <row r="238" spans="1:8" x14ac:dyDescent="0.25">
      <c r="A238">
        <v>19</v>
      </c>
      <c r="B238" t="s">
        <v>11</v>
      </c>
      <c r="C238" s="2">
        <v>25.175000000000001</v>
      </c>
      <c r="D238">
        <v>0</v>
      </c>
      <c r="E238" t="s">
        <v>13</v>
      </c>
      <c r="F238" t="s">
        <v>15</v>
      </c>
      <c r="G238" s="7">
        <v>163203625</v>
      </c>
      <c r="H238">
        <f t="shared" si="3"/>
        <v>2.5174999999999999E-2</v>
      </c>
    </row>
    <row r="239" spans="1:8" x14ac:dyDescent="0.25">
      <c r="A239">
        <v>27</v>
      </c>
      <c r="B239" t="s">
        <v>7</v>
      </c>
      <c r="C239" s="2">
        <v>25.175000000000001</v>
      </c>
      <c r="D239">
        <v>0</v>
      </c>
      <c r="E239" t="s">
        <v>13</v>
      </c>
      <c r="F239" t="s">
        <v>21</v>
      </c>
      <c r="G239" s="7">
        <v>355862025</v>
      </c>
      <c r="H239">
        <f t="shared" si="3"/>
        <v>2.5174999999999999E-2</v>
      </c>
    </row>
    <row r="240" spans="1:8" x14ac:dyDescent="0.25">
      <c r="A240">
        <v>45</v>
      </c>
      <c r="B240" t="s">
        <v>7</v>
      </c>
      <c r="C240" s="2">
        <v>25.175000000000001</v>
      </c>
      <c r="D240">
        <v>2</v>
      </c>
      <c r="E240" t="s">
        <v>13</v>
      </c>
      <c r="F240" t="s">
        <v>21</v>
      </c>
      <c r="G240" s="7">
        <v>909506825</v>
      </c>
      <c r="H240">
        <f t="shared" si="3"/>
        <v>2.5174999999999999E-2</v>
      </c>
    </row>
    <row r="241" spans="1:8" x14ac:dyDescent="0.25">
      <c r="A241">
        <v>58</v>
      </c>
      <c r="B241" t="s">
        <v>11</v>
      </c>
      <c r="C241" s="2">
        <v>25.175000000000001</v>
      </c>
      <c r="D241">
        <v>0</v>
      </c>
      <c r="E241" t="s">
        <v>13</v>
      </c>
      <c r="F241" t="s">
        <v>21</v>
      </c>
      <c r="G241" s="7">
        <v>1193112525</v>
      </c>
      <c r="H241">
        <f t="shared" si="3"/>
        <v>2.5174999999999999E-2</v>
      </c>
    </row>
    <row r="242" spans="1:8" x14ac:dyDescent="0.25">
      <c r="A242">
        <v>42</v>
      </c>
      <c r="B242" t="s">
        <v>7</v>
      </c>
      <c r="C242" s="2">
        <v>24.984999999999999</v>
      </c>
      <c r="D242">
        <v>2</v>
      </c>
      <c r="E242" t="s">
        <v>13</v>
      </c>
      <c r="F242" t="s">
        <v>15</v>
      </c>
      <c r="G242" s="7">
        <v>801706115</v>
      </c>
      <c r="H242">
        <f t="shared" si="3"/>
        <v>2.4985E-2</v>
      </c>
    </row>
    <row r="243" spans="1:8" x14ac:dyDescent="0.25">
      <c r="A243">
        <v>25</v>
      </c>
      <c r="B243" t="s">
        <v>11</v>
      </c>
      <c r="C243" s="2">
        <v>24.984999999999999</v>
      </c>
      <c r="D243">
        <v>2</v>
      </c>
      <c r="E243" t="s">
        <v>13</v>
      </c>
      <c r="F243" t="s">
        <v>21</v>
      </c>
      <c r="G243" s="7">
        <v>2324147453</v>
      </c>
      <c r="H243">
        <f t="shared" si="3"/>
        <v>2.4985E-2</v>
      </c>
    </row>
    <row r="244" spans="1:8" x14ac:dyDescent="0.25">
      <c r="A244">
        <v>53</v>
      </c>
      <c r="B244" t="s">
        <v>7</v>
      </c>
      <c r="C244" s="2">
        <v>24.795000000000002</v>
      </c>
      <c r="D244">
        <v>1</v>
      </c>
      <c r="E244" t="s">
        <v>13</v>
      </c>
      <c r="F244" t="s">
        <v>15</v>
      </c>
      <c r="G244" s="7">
        <v>1094213205</v>
      </c>
      <c r="H244">
        <f t="shared" si="3"/>
        <v>2.4795000000000001E-2</v>
      </c>
    </row>
    <row r="245" spans="1:8" x14ac:dyDescent="0.25">
      <c r="A245">
        <v>33</v>
      </c>
      <c r="B245" t="s">
        <v>11</v>
      </c>
      <c r="C245" s="2">
        <v>24.795000000000002</v>
      </c>
      <c r="D245">
        <v>0</v>
      </c>
      <c r="E245" t="s">
        <v>9</v>
      </c>
      <c r="F245" t="s">
        <v>21</v>
      </c>
      <c r="G245" s="7">
        <v>1790452705</v>
      </c>
      <c r="H245">
        <f t="shared" si="3"/>
        <v>2.4795000000000001E-2</v>
      </c>
    </row>
    <row r="246" spans="1:8" x14ac:dyDescent="0.25">
      <c r="A246">
        <v>46</v>
      </c>
      <c r="B246" t="s">
        <v>11</v>
      </c>
      <c r="C246" s="2">
        <v>24.795000000000002</v>
      </c>
      <c r="D246">
        <v>3</v>
      </c>
      <c r="E246" t="s">
        <v>13</v>
      </c>
      <c r="F246" t="s">
        <v>21</v>
      </c>
      <c r="G246" s="7">
        <v>950057305</v>
      </c>
      <c r="H246">
        <f t="shared" si="3"/>
        <v>2.4795000000000001E-2</v>
      </c>
    </row>
    <row r="247" spans="1:8" x14ac:dyDescent="0.25">
      <c r="A247">
        <v>51</v>
      </c>
      <c r="B247" t="s">
        <v>11</v>
      </c>
      <c r="C247" s="2">
        <v>24.795000000000002</v>
      </c>
      <c r="D247">
        <v>2</v>
      </c>
      <c r="E247" t="s">
        <v>9</v>
      </c>
      <c r="F247" t="s">
        <v>15</v>
      </c>
      <c r="G247" s="7">
        <v>2396738305</v>
      </c>
      <c r="H247">
        <f t="shared" si="3"/>
        <v>2.4795000000000001E-2</v>
      </c>
    </row>
    <row r="248" spans="1:8" x14ac:dyDescent="0.25">
      <c r="A248">
        <v>33</v>
      </c>
      <c r="B248" t="s">
        <v>11</v>
      </c>
      <c r="C248" s="2">
        <v>24.605</v>
      </c>
      <c r="D248">
        <v>2</v>
      </c>
      <c r="E248" t="s">
        <v>13</v>
      </c>
      <c r="F248" t="s">
        <v>15</v>
      </c>
      <c r="G248" s="7">
        <v>525750795</v>
      </c>
      <c r="H248">
        <f t="shared" si="3"/>
        <v>2.4605000000000002E-2</v>
      </c>
    </row>
    <row r="249" spans="1:8" x14ac:dyDescent="0.25">
      <c r="A249">
        <v>19</v>
      </c>
      <c r="B249" t="s">
        <v>7</v>
      </c>
      <c r="C249" s="2">
        <v>24.605</v>
      </c>
      <c r="D249">
        <v>1</v>
      </c>
      <c r="E249" t="s">
        <v>13</v>
      </c>
      <c r="F249" t="s">
        <v>15</v>
      </c>
      <c r="G249" s="7">
        <v>270924395</v>
      </c>
      <c r="H249">
        <f t="shared" si="3"/>
        <v>2.4605000000000002E-2</v>
      </c>
    </row>
    <row r="250" spans="1:8" x14ac:dyDescent="0.25">
      <c r="A250">
        <v>54</v>
      </c>
      <c r="B250" t="s">
        <v>7</v>
      </c>
      <c r="C250" s="2">
        <v>24.605</v>
      </c>
      <c r="D250">
        <v>3</v>
      </c>
      <c r="E250" t="s">
        <v>13</v>
      </c>
      <c r="F250" t="s">
        <v>15</v>
      </c>
      <c r="G250" s="7">
        <v>1247970895</v>
      </c>
      <c r="H250">
        <f t="shared" si="3"/>
        <v>2.4605000000000002E-2</v>
      </c>
    </row>
    <row r="251" spans="1:8" x14ac:dyDescent="0.25">
      <c r="A251">
        <v>42</v>
      </c>
      <c r="B251" t="s">
        <v>11</v>
      </c>
      <c r="C251" s="2">
        <v>24.605</v>
      </c>
      <c r="D251">
        <v>2</v>
      </c>
      <c r="E251" t="s">
        <v>9</v>
      </c>
      <c r="F251" t="s">
        <v>21</v>
      </c>
      <c r="G251" s="7">
        <v>2125937795</v>
      </c>
      <c r="H251">
        <f t="shared" si="3"/>
        <v>2.4605000000000002E-2</v>
      </c>
    </row>
    <row r="252" spans="1:8" x14ac:dyDescent="0.25">
      <c r="A252">
        <v>51</v>
      </c>
      <c r="B252" t="s">
        <v>11</v>
      </c>
      <c r="C252" s="2">
        <v>24.414999999999999</v>
      </c>
      <c r="D252">
        <v>4</v>
      </c>
      <c r="E252" t="s">
        <v>13</v>
      </c>
      <c r="F252" t="s">
        <v>15</v>
      </c>
      <c r="G252" s="7">
        <v>1152009985</v>
      </c>
      <c r="H252">
        <f t="shared" si="3"/>
        <v>2.4414999999999999E-2</v>
      </c>
    </row>
    <row r="253" spans="1:8" x14ac:dyDescent="0.25">
      <c r="A253">
        <v>24</v>
      </c>
      <c r="B253" t="s">
        <v>7</v>
      </c>
      <c r="C253" s="2">
        <v>24.225000000000001</v>
      </c>
      <c r="D253">
        <v>0</v>
      </c>
      <c r="E253" t="s">
        <v>13</v>
      </c>
      <c r="F253" t="s">
        <v>15</v>
      </c>
      <c r="G253" s="7">
        <v>284276075</v>
      </c>
      <c r="H253">
        <f t="shared" si="3"/>
        <v>2.4225E-2</v>
      </c>
    </row>
    <row r="254" spans="1:8" x14ac:dyDescent="0.25">
      <c r="A254">
        <v>39</v>
      </c>
      <c r="B254" t="s">
        <v>7</v>
      </c>
      <c r="C254" s="2">
        <v>24.225000000000001</v>
      </c>
      <c r="D254">
        <v>5</v>
      </c>
      <c r="E254" t="s">
        <v>13</v>
      </c>
      <c r="F254" t="s">
        <v>15</v>
      </c>
      <c r="G254" s="7">
        <v>896579575</v>
      </c>
      <c r="H254">
        <f t="shared" si="3"/>
        <v>2.4225E-2</v>
      </c>
    </row>
    <row r="255" spans="1:8" x14ac:dyDescent="0.25">
      <c r="A255">
        <v>23</v>
      </c>
      <c r="B255" t="s">
        <v>7</v>
      </c>
      <c r="C255" s="2">
        <v>24.225000000000001</v>
      </c>
      <c r="D255">
        <v>2</v>
      </c>
      <c r="E255" t="s">
        <v>13</v>
      </c>
      <c r="F255" t="s">
        <v>21</v>
      </c>
      <c r="G255" s="7">
        <v>2239574424</v>
      </c>
      <c r="H255">
        <f t="shared" si="3"/>
        <v>2.4225E-2</v>
      </c>
    </row>
    <row r="256" spans="1:8" x14ac:dyDescent="0.25">
      <c r="A256">
        <v>60</v>
      </c>
      <c r="B256" t="s">
        <v>7</v>
      </c>
      <c r="C256" s="2">
        <v>24.035</v>
      </c>
      <c r="D256">
        <v>0</v>
      </c>
      <c r="E256" t="s">
        <v>13</v>
      </c>
      <c r="F256" t="s">
        <v>15</v>
      </c>
      <c r="G256" s="7">
        <v>1301220865</v>
      </c>
      <c r="H256">
        <f t="shared" si="3"/>
        <v>2.4035000000000001E-2</v>
      </c>
    </row>
    <row r="257" spans="1:8" x14ac:dyDescent="0.25">
      <c r="A257">
        <v>45</v>
      </c>
      <c r="B257" t="s">
        <v>11</v>
      </c>
      <c r="C257" s="2">
        <v>24.035</v>
      </c>
      <c r="D257">
        <v>2</v>
      </c>
      <c r="E257" t="s">
        <v>13</v>
      </c>
      <c r="F257" t="s">
        <v>21</v>
      </c>
      <c r="G257" s="7">
        <v>860448365</v>
      </c>
      <c r="H257">
        <f t="shared" si="3"/>
        <v>2.4035000000000001E-2</v>
      </c>
    </row>
    <row r="258" spans="1:8" x14ac:dyDescent="0.25">
      <c r="A258">
        <v>54</v>
      </c>
      <c r="B258" t="s">
        <v>11</v>
      </c>
      <c r="C258" s="2">
        <v>24.035</v>
      </c>
      <c r="D258">
        <v>0</v>
      </c>
      <c r="E258" t="s">
        <v>13</v>
      </c>
      <c r="F258" t="s">
        <v>21</v>
      </c>
      <c r="G258" s="7">
        <v>1042291665</v>
      </c>
      <c r="H258">
        <f t="shared" si="3"/>
        <v>2.4035000000000001E-2</v>
      </c>
    </row>
    <row r="259" spans="1:8" x14ac:dyDescent="0.25">
      <c r="A259">
        <v>23</v>
      </c>
      <c r="B259" t="s">
        <v>11</v>
      </c>
      <c r="C259" s="2">
        <v>23.844999999999999</v>
      </c>
      <c r="D259">
        <v>0</v>
      </c>
      <c r="E259" t="s">
        <v>13</v>
      </c>
      <c r="F259" t="s">
        <v>21</v>
      </c>
      <c r="G259" s="7">
        <v>239517155</v>
      </c>
      <c r="H259">
        <f t="shared" ref="H259:H318" si="4">VALUE(C259)/1000</f>
        <v>2.3844999999999998E-2</v>
      </c>
    </row>
    <row r="260" spans="1:8" x14ac:dyDescent="0.25">
      <c r="A260">
        <v>28</v>
      </c>
      <c r="B260" t="s">
        <v>7</v>
      </c>
      <c r="C260" s="2">
        <v>23.844999999999999</v>
      </c>
      <c r="D260">
        <v>2</v>
      </c>
      <c r="E260" t="s">
        <v>13</v>
      </c>
      <c r="F260" t="s">
        <v>15</v>
      </c>
      <c r="G260" s="7">
        <v>471973655</v>
      </c>
      <c r="H260">
        <f t="shared" si="4"/>
        <v>2.3844999999999998E-2</v>
      </c>
    </row>
    <row r="261" spans="1:8" x14ac:dyDescent="0.25">
      <c r="A261">
        <v>49</v>
      </c>
      <c r="B261" t="s">
        <v>7</v>
      </c>
      <c r="C261" s="2">
        <v>23.844999999999999</v>
      </c>
      <c r="D261">
        <v>3</v>
      </c>
      <c r="E261" t="s">
        <v>9</v>
      </c>
      <c r="F261" t="s">
        <v>21</v>
      </c>
      <c r="G261" s="7">
        <v>2410691255</v>
      </c>
      <c r="H261">
        <f t="shared" si="4"/>
        <v>2.3844999999999998E-2</v>
      </c>
    </row>
    <row r="262" spans="1:8" x14ac:dyDescent="0.25">
      <c r="A262">
        <v>59</v>
      </c>
      <c r="B262" t="s">
        <v>7</v>
      </c>
      <c r="C262" s="2">
        <v>23.655000000000001</v>
      </c>
      <c r="D262">
        <v>0</v>
      </c>
      <c r="E262" t="s">
        <v>9</v>
      </c>
      <c r="F262" t="s">
        <v>15</v>
      </c>
      <c r="G262" s="7">
        <v>2567877845</v>
      </c>
      <c r="H262">
        <f t="shared" si="4"/>
        <v>2.3655000000000002E-2</v>
      </c>
    </row>
    <row r="263" spans="1:8" x14ac:dyDescent="0.25">
      <c r="A263">
        <v>24</v>
      </c>
      <c r="B263" t="s">
        <v>11</v>
      </c>
      <c r="C263" s="2">
        <v>23.655000000000001</v>
      </c>
      <c r="D263">
        <v>0</v>
      </c>
      <c r="E263" t="s">
        <v>13</v>
      </c>
      <c r="F263" t="s">
        <v>15</v>
      </c>
      <c r="G263" s="7">
        <v>235296845</v>
      </c>
      <c r="H263">
        <f t="shared" si="4"/>
        <v>2.3655000000000002E-2</v>
      </c>
    </row>
    <row r="264" spans="1:8" x14ac:dyDescent="0.25">
      <c r="A264">
        <v>61</v>
      </c>
      <c r="B264" t="s">
        <v>11</v>
      </c>
      <c r="C264" s="2">
        <v>23.655000000000001</v>
      </c>
      <c r="D264">
        <v>0</v>
      </c>
      <c r="E264" t="s">
        <v>13</v>
      </c>
      <c r="F264" t="s">
        <v>21</v>
      </c>
      <c r="G264" s="7">
        <v>1312960345</v>
      </c>
      <c r="H264">
        <f t="shared" si="4"/>
        <v>2.3655000000000002E-2</v>
      </c>
    </row>
    <row r="265" spans="1:8" x14ac:dyDescent="0.25">
      <c r="A265">
        <v>46</v>
      </c>
      <c r="B265" t="s">
        <v>7</v>
      </c>
      <c r="C265" s="2">
        <v>23.655000000000001</v>
      </c>
      <c r="D265">
        <v>1</v>
      </c>
      <c r="E265" t="s">
        <v>9</v>
      </c>
      <c r="F265" t="s">
        <v>15</v>
      </c>
      <c r="G265" s="7">
        <v>2167728345</v>
      </c>
      <c r="H265">
        <f t="shared" si="4"/>
        <v>2.3655000000000002E-2</v>
      </c>
    </row>
    <row r="266" spans="1:8" x14ac:dyDescent="0.25">
      <c r="A266">
        <v>30</v>
      </c>
      <c r="B266" t="s">
        <v>7</v>
      </c>
      <c r="C266" s="2">
        <v>23.655000000000001</v>
      </c>
      <c r="D266">
        <v>3</v>
      </c>
      <c r="E266" t="s">
        <v>9</v>
      </c>
      <c r="F266" t="s">
        <v>15</v>
      </c>
      <c r="G266" s="7">
        <v>1876587545</v>
      </c>
      <c r="H266">
        <f t="shared" si="4"/>
        <v>2.3655000000000002E-2</v>
      </c>
    </row>
    <row r="267" spans="1:8" x14ac:dyDescent="0.25">
      <c r="A267">
        <v>25</v>
      </c>
      <c r="B267" t="s">
        <v>7</v>
      </c>
      <c r="C267" s="2">
        <v>23.465</v>
      </c>
      <c r="D267">
        <v>0</v>
      </c>
      <c r="E267" t="s">
        <v>13</v>
      </c>
      <c r="F267" t="s">
        <v>21</v>
      </c>
      <c r="G267" s="7">
        <v>320649135</v>
      </c>
      <c r="H267">
        <f t="shared" si="4"/>
        <v>2.3465E-2</v>
      </c>
    </row>
    <row r="268" spans="1:8" x14ac:dyDescent="0.25">
      <c r="A268">
        <v>35</v>
      </c>
      <c r="B268" t="s">
        <v>7</v>
      </c>
      <c r="C268" s="2">
        <v>23.465</v>
      </c>
      <c r="D268">
        <v>2</v>
      </c>
      <c r="E268" t="s">
        <v>13</v>
      </c>
      <c r="F268" t="s">
        <v>21</v>
      </c>
      <c r="G268" s="7">
        <v>640229135</v>
      </c>
      <c r="H268">
        <f t="shared" si="4"/>
        <v>2.3465E-2</v>
      </c>
    </row>
    <row r="269" spans="1:8" x14ac:dyDescent="0.25">
      <c r="A269">
        <v>39</v>
      </c>
      <c r="B269" t="s">
        <v>7</v>
      </c>
      <c r="C269" s="2">
        <v>23.274999999999999</v>
      </c>
      <c r="D269">
        <v>3</v>
      </c>
      <c r="E269" t="s">
        <v>13</v>
      </c>
      <c r="F269" t="s">
        <v>21</v>
      </c>
      <c r="G269" s="7">
        <v>798647525</v>
      </c>
      <c r="H269">
        <f t="shared" si="4"/>
        <v>2.3274999999999997E-2</v>
      </c>
    </row>
    <row r="270" spans="1:8" x14ac:dyDescent="0.25">
      <c r="A270">
        <v>63</v>
      </c>
      <c r="B270" t="s">
        <v>7</v>
      </c>
      <c r="C270" s="2">
        <v>23.085000000000001</v>
      </c>
      <c r="D270">
        <v>0</v>
      </c>
      <c r="E270" t="s">
        <v>13</v>
      </c>
      <c r="F270" t="s">
        <v>21</v>
      </c>
      <c r="G270" s="7">
        <v>1445183515</v>
      </c>
      <c r="H270">
        <f t="shared" si="4"/>
        <v>2.3085000000000001E-2</v>
      </c>
    </row>
    <row r="271" spans="1:8" x14ac:dyDescent="0.25">
      <c r="A271">
        <v>18</v>
      </c>
      <c r="B271" t="s">
        <v>11</v>
      </c>
      <c r="C271" s="2">
        <v>23.085000000000001</v>
      </c>
      <c r="D271">
        <v>0</v>
      </c>
      <c r="E271" t="s">
        <v>13</v>
      </c>
      <c r="F271" t="s">
        <v>21</v>
      </c>
      <c r="G271" s="7">
        <v>170470015</v>
      </c>
      <c r="H271">
        <f t="shared" si="4"/>
        <v>2.3085000000000001E-2</v>
      </c>
    </row>
    <row r="272" spans="1:8" x14ac:dyDescent="0.25">
      <c r="A272">
        <v>45</v>
      </c>
      <c r="B272" t="s">
        <v>11</v>
      </c>
      <c r="C272" s="2">
        <v>22.895</v>
      </c>
      <c r="D272">
        <v>2</v>
      </c>
      <c r="E272" t="s">
        <v>9</v>
      </c>
      <c r="F272" t="s">
        <v>15</v>
      </c>
      <c r="G272" s="7">
        <v>2109855405</v>
      </c>
      <c r="H272">
        <f t="shared" si="4"/>
        <v>2.2894999999999999E-2</v>
      </c>
    </row>
    <row r="273" spans="1:8" x14ac:dyDescent="0.25">
      <c r="A273">
        <v>30</v>
      </c>
      <c r="B273" t="s">
        <v>7</v>
      </c>
      <c r="C273" s="2">
        <v>22.895</v>
      </c>
      <c r="D273">
        <v>1</v>
      </c>
      <c r="E273" t="s">
        <v>13</v>
      </c>
      <c r="F273" t="s">
        <v>21</v>
      </c>
      <c r="G273" s="7">
        <v>471952405</v>
      </c>
      <c r="H273">
        <f t="shared" si="4"/>
        <v>2.2894999999999999E-2</v>
      </c>
    </row>
    <row r="274" spans="1:8" x14ac:dyDescent="0.25">
      <c r="A274">
        <v>45</v>
      </c>
      <c r="B274" t="s">
        <v>11</v>
      </c>
      <c r="C274" s="2">
        <v>22.895</v>
      </c>
      <c r="D274">
        <v>0</v>
      </c>
      <c r="E274" t="s">
        <v>9</v>
      </c>
      <c r="F274" t="s">
        <v>21</v>
      </c>
      <c r="G274" s="7">
        <v>3506937452</v>
      </c>
      <c r="H274">
        <f t="shared" si="4"/>
        <v>2.2894999999999999E-2</v>
      </c>
    </row>
    <row r="275" spans="1:8" x14ac:dyDescent="0.25">
      <c r="A275">
        <v>29</v>
      </c>
      <c r="B275" t="s">
        <v>11</v>
      </c>
      <c r="C275" s="2">
        <v>22.895</v>
      </c>
      <c r="D275">
        <v>0</v>
      </c>
      <c r="E275" t="s">
        <v>9</v>
      </c>
      <c r="F275" t="s">
        <v>21</v>
      </c>
      <c r="G275" s="7">
        <v>1613876205</v>
      </c>
      <c r="H275">
        <f t="shared" si="4"/>
        <v>2.2894999999999999E-2</v>
      </c>
    </row>
    <row r="276" spans="1:8" x14ac:dyDescent="0.25">
      <c r="A276">
        <v>33</v>
      </c>
      <c r="B276" t="s">
        <v>11</v>
      </c>
      <c r="C276" s="2">
        <v>22.704999999999998</v>
      </c>
      <c r="D276">
        <v>0</v>
      </c>
      <c r="E276" t="s">
        <v>13</v>
      </c>
      <c r="F276" t="s">
        <v>15</v>
      </c>
      <c r="G276" s="7">
        <v>2198447061</v>
      </c>
      <c r="H276">
        <f t="shared" si="4"/>
        <v>2.2704999999999999E-2</v>
      </c>
    </row>
    <row r="277" spans="1:8" x14ac:dyDescent="0.25">
      <c r="A277">
        <v>40</v>
      </c>
      <c r="B277" t="s">
        <v>11</v>
      </c>
      <c r="C277" s="2">
        <v>22.704999999999998</v>
      </c>
      <c r="D277">
        <v>2</v>
      </c>
      <c r="E277" t="s">
        <v>13</v>
      </c>
      <c r="F277" t="s">
        <v>21</v>
      </c>
      <c r="G277" s="7">
        <v>717335995</v>
      </c>
      <c r="H277">
        <f t="shared" si="4"/>
        <v>2.2704999999999999E-2</v>
      </c>
    </row>
    <row r="278" spans="1:8" x14ac:dyDescent="0.25">
      <c r="A278">
        <v>37</v>
      </c>
      <c r="B278" t="s">
        <v>11</v>
      </c>
      <c r="C278" s="2">
        <v>22.704999999999998</v>
      </c>
      <c r="D278">
        <v>3</v>
      </c>
      <c r="E278" t="s">
        <v>13</v>
      </c>
      <c r="F278" t="s">
        <v>21</v>
      </c>
      <c r="G278" s="7">
        <v>698550695</v>
      </c>
      <c r="H278">
        <f t="shared" si="4"/>
        <v>2.2704999999999999E-2</v>
      </c>
    </row>
    <row r="279" spans="1:8" x14ac:dyDescent="0.25">
      <c r="A279">
        <v>29</v>
      </c>
      <c r="B279" t="s">
        <v>11</v>
      </c>
      <c r="C279" s="2">
        <v>22.515000000000001</v>
      </c>
      <c r="D279">
        <v>3</v>
      </c>
      <c r="E279" t="s">
        <v>13</v>
      </c>
      <c r="F279" t="s">
        <v>21</v>
      </c>
      <c r="G279" s="7">
        <v>520957885</v>
      </c>
      <c r="H279">
        <f t="shared" si="4"/>
        <v>2.2515E-2</v>
      </c>
    </row>
    <row r="280" spans="1:8" x14ac:dyDescent="0.25">
      <c r="A280">
        <v>28</v>
      </c>
      <c r="B280" t="s">
        <v>11</v>
      </c>
      <c r="C280" s="2">
        <v>22.515000000000001</v>
      </c>
      <c r="D280">
        <v>2</v>
      </c>
      <c r="E280" t="s">
        <v>13</v>
      </c>
      <c r="F280" t="s">
        <v>21</v>
      </c>
      <c r="G280" s="7">
        <v>442888785</v>
      </c>
      <c r="H280">
        <f t="shared" si="4"/>
        <v>2.2515E-2</v>
      </c>
    </row>
    <row r="281" spans="1:8" x14ac:dyDescent="0.25">
      <c r="A281">
        <v>19</v>
      </c>
      <c r="B281" t="s">
        <v>7</v>
      </c>
      <c r="C281" s="2">
        <v>22.515000000000001</v>
      </c>
      <c r="D281">
        <v>0</v>
      </c>
      <c r="E281" t="s">
        <v>13</v>
      </c>
      <c r="F281" t="s">
        <v>15</v>
      </c>
      <c r="G281" s="7">
        <v>211733885</v>
      </c>
      <c r="H281">
        <f t="shared" si="4"/>
        <v>2.2515E-2</v>
      </c>
    </row>
    <row r="282" spans="1:8" x14ac:dyDescent="0.25">
      <c r="A282">
        <v>49</v>
      </c>
      <c r="B282" t="s">
        <v>11</v>
      </c>
      <c r="C282" s="2">
        <v>22.515000000000001</v>
      </c>
      <c r="D282">
        <v>0</v>
      </c>
      <c r="E282" t="s">
        <v>13</v>
      </c>
      <c r="F282" t="s">
        <v>21</v>
      </c>
      <c r="G282" s="7">
        <v>868885885</v>
      </c>
      <c r="H282">
        <f t="shared" si="4"/>
        <v>2.2515E-2</v>
      </c>
    </row>
    <row r="283" spans="1:8" x14ac:dyDescent="0.25">
      <c r="A283">
        <v>25</v>
      </c>
      <c r="B283" t="s">
        <v>7</v>
      </c>
      <c r="C283" s="2">
        <v>22.515000000000001</v>
      </c>
      <c r="D283">
        <v>1</v>
      </c>
      <c r="E283" t="s">
        <v>13</v>
      </c>
      <c r="F283" t="s">
        <v>15</v>
      </c>
      <c r="G283" s="7">
        <v>359417085</v>
      </c>
      <c r="H283">
        <f t="shared" si="4"/>
        <v>2.2515E-2</v>
      </c>
    </row>
    <row r="284" spans="1:8" x14ac:dyDescent="0.25">
      <c r="A284">
        <v>33</v>
      </c>
      <c r="B284" t="s">
        <v>7</v>
      </c>
      <c r="C284" s="2">
        <v>22.135000000000002</v>
      </c>
      <c r="D284">
        <v>1</v>
      </c>
      <c r="E284" t="s">
        <v>13</v>
      </c>
      <c r="F284" t="s">
        <v>21</v>
      </c>
      <c r="G284" s="7">
        <v>535407465</v>
      </c>
      <c r="H284">
        <f t="shared" si="4"/>
        <v>2.2135000000000002E-2</v>
      </c>
    </row>
    <row r="285" spans="1:8" x14ac:dyDescent="0.25">
      <c r="A285">
        <v>44</v>
      </c>
      <c r="B285" t="s">
        <v>11</v>
      </c>
      <c r="C285" s="2">
        <v>22.135000000000002</v>
      </c>
      <c r="D285">
        <v>2</v>
      </c>
      <c r="E285" t="s">
        <v>13</v>
      </c>
      <c r="F285" t="s">
        <v>21</v>
      </c>
      <c r="G285" s="7">
        <v>830253565</v>
      </c>
      <c r="H285">
        <f t="shared" si="4"/>
        <v>2.2135000000000002E-2</v>
      </c>
    </row>
    <row r="286" spans="1:8" x14ac:dyDescent="0.25">
      <c r="A286">
        <v>21</v>
      </c>
      <c r="B286" t="s">
        <v>7</v>
      </c>
      <c r="C286" s="2">
        <v>22.135000000000002</v>
      </c>
      <c r="D286">
        <v>0</v>
      </c>
      <c r="E286" t="s">
        <v>13</v>
      </c>
      <c r="F286" t="s">
        <v>21</v>
      </c>
      <c r="G286" s="7">
        <v>258585065</v>
      </c>
      <c r="H286">
        <f t="shared" si="4"/>
        <v>2.2135000000000002E-2</v>
      </c>
    </row>
    <row r="287" spans="1:8" x14ac:dyDescent="0.25">
      <c r="A287">
        <v>36</v>
      </c>
      <c r="B287" t="s">
        <v>7</v>
      </c>
      <c r="C287" s="2">
        <v>22.135000000000002</v>
      </c>
      <c r="D287">
        <v>3</v>
      </c>
      <c r="E287" t="s">
        <v>13</v>
      </c>
      <c r="F287" t="s">
        <v>21</v>
      </c>
      <c r="G287" s="7">
        <v>722821565</v>
      </c>
      <c r="H287">
        <f t="shared" si="4"/>
        <v>2.2135000000000002E-2</v>
      </c>
    </row>
    <row r="288" spans="1:8" x14ac:dyDescent="0.25">
      <c r="A288">
        <v>30</v>
      </c>
      <c r="B288" t="s">
        <v>7</v>
      </c>
      <c r="C288" s="2">
        <v>21.945</v>
      </c>
      <c r="D288">
        <v>1</v>
      </c>
      <c r="E288" t="s">
        <v>13</v>
      </c>
      <c r="F288" t="s">
        <v>21</v>
      </c>
      <c r="G288" s="7">
        <v>471820355</v>
      </c>
      <c r="H288">
        <f t="shared" si="4"/>
        <v>2.1944999999999999E-2</v>
      </c>
    </row>
    <row r="289" spans="1:8" x14ac:dyDescent="0.25">
      <c r="A289">
        <v>29</v>
      </c>
      <c r="B289" t="s">
        <v>7</v>
      </c>
      <c r="C289" s="2">
        <v>21.754999999999999</v>
      </c>
      <c r="D289">
        <v>1</v>
      </c>
      <c r="E289" t="s">
        <v>9</v>
      </c>
      <c r="F289" t="s">
        <v>21</v>
      </c>
      <c r="G289" s="7">
        <v>1665771745</v>
      </c>
      <c r="H289">
        <f t="shared" si="4"/>
        <v>2.1755E-2</v>
      </c>
    </row>
    <row r="290" spans="1:8" x14ac:dyDescent="0.25">
      <c r="A290">
        <v>19</v>
      </c>
      <c r="B290" t="s">
        <v>11</v>
      </c>
      <c r="C290" s="2">
        <v>21.754999999999999</v>
      </c>
      <c r="D290">
        <v>0</v>
      </c>
      <c r="E290" t="s">
        <v>13</v>
      </c>
      <c r="F290" t="s">
        <v>15</v>
      </c>
      <c r="G290" s="7">
        <v>162728245</v>
      </c>
      <c r="H290">
        <f t="shared" si="4"/>
        <v>2.1755E-2</v>
      </c>
    </row>
    <row r="291" spans="1:8" x14ac:dyDescent="0.25">
      <c r="A291">
        <v>41</v>
      </c>
      <c r="B291" t="s">
        <v>7</v>
      </c>
      <c r="C291" s="2">
        <v>21.754999999999999</v>
      </c>
      <c r="D291">
        <v>1</v>
      </c>
      <c r="E291" t="s">
        <v>13</v>
      </c>
      <c r="F291" t="s">
        <v>21</v>
      </c>
      <c r="G291" s="7">
        <v>1372547184</v>
      </c>
      <c r="H291">
        <f t="shared" si="4"/>
        <v>2.1755E-2</v>
      </c>
    </row>
    <row r="292" spans="1:8" x14ac:dyDescent="0.25">
      <c r="A292">
        <v>31</v>
      </c>
      <c r="B292" t="s">
        <v>7</v>
      </c>
      <c r="C292" s="2">
        <v>21.754999999999999</v>
      </c>
      <c r="D292">
        <v>0</v>
      </c>
      <c r="E292" t="s">
        <v>13</v>
      </c>
      <c r="F292" t="s">
        <v>15</v>
      </c>
      <c r="G292" s="7">
        <v>413408245</v>
      </c>
      <c r="H292">
        <f t="shared" si="4"/>
        <v>2.1755E-2</v>
      </c>
    </row>
    <row r="293" spans="1:8" x14ac:dyDescent="0.25">
      <c r="A293">
        <v>18</v>
      </c>
      <c r="B293" t="s">
        <v>11</v>
      </c>
      <c r="C293" s="2">
        <v>21.565000000000001</v>
      </c>
      <c r="D293">
        <v>0</v>
      </c>
      <c r="E293" t="s">
        <v>9</v>
      </c>
      <c r="F293" t="s">
        <v>21</v>
      </c>
      <c r="G293" s="7">
        <v>1374787235</v>
      </c>
      <c r="H293">
        <f t="shared" si="4"/>
        <v>2.1565000000000001E-2</v>
      </c>
    </row>
    <row r="294" spans="1:8" x14ac:dyDescent="0.25">
      <c r="A294">
        <v>45</v>
      </c>
      <c r="B294" t="s">
        <v>11</v>
      </c>
      <c r="C294" s="2">
        <v>21.375</v>
      </c>
      <c r="D294">
        <v>0</v>
      </c>
      <c r="E294" t="s">
        <v>13</v>
      </c>
      <c r="F294" t="s">
        <v>15</v>
      </c>
      <c r="G294" s="7">
        <v>722278625</v>
      </c>
      <c r="H294">
        <f t="shared" si="4"/>
        <v>2.1375000000000002E-2</v>
      </c>
    </row>
    <row r="295" spans="1:8" x14ac:dyDescent="0.25">
      <c r="A295">
        <v>34</v>
      </c>
      <c r="B295" t="s">
        <v>11</v>
      </c>
      <c r="C295" s="2">
        <v>21.375</v>
      </c>
      <c r="D295">
        <v>0</v>
      </c>
      <c r="E295" t="s">
        <v>13</v>
      </c>
      <c r="F295" t="s">
        <v>21</v>
      </c>
      <c r="G295" s="7">
        <v>450033925</v>
      </c>
      <c r="H295">
        <f t="shared" si="4"/>
        <v>2.1375000000000002E-2</v>
      </c>
    </row>
    <row r="296" spans="1:8" x14ac:dyDescent="0.25">
      <c r="A296">
        <v>19</v>
      </c>
      <c r="B296" t="s">
        <v>11</v>
      </c>
      <c r="C296" s="2">
        <v>20.614999999999998</v>
      </c>
      <c r="D296">
        <v>2</v>
      </c>
      <c r="E296" t="s">
        <v>13</v>
      </c>
      <c r="F296" t="s">
        <v>15</v>
      </c>
      <c r="G296" s="7">
        <v>280369785</v>
      </c>
      <c r="H296">
        <f t="shared" si="4"/>
        <v>2.0614999999999998E-2</v>
      </c>
    </row>
    <row r="297" spans="1:8" x14ac:dyDescent="0.25">
      <c r="A297">
        <v>19</v>
      </c>
      <c r="B297" t="s">
        <v>11</v>
      </c>
      <c r="C297" s="2">
        <v>20.425000000000001</v>
      </c>
      <c r="D297">
        <v>0</v>
      </c>
      <c r="E297" t="s">
        <v>13</v>
      </c>
      <c r="F297" t="s">
        <v>15</v>
      </c>
      <c r="G297" s="7">
        <v>162543375</v>
      </c>
      <c r="H297">
        <f t="shared" si="4"/>
        <v>2.0425000000000002E-2</v>
      </c>
    </row>
    <row r="298" spans="1:8" x14ac:dyDescent="0.25">
      <c r="A298">
        <v>44</v>
      </c>
      <c r="B298" t="s">
        <v>7</v>
      </c>
      <c r="C298" s="2">
        <v>20.234999999999999</v>
      </c>
      <c r="D298">
        <v>1</v>
      </c>
      <c r="E298" t="s">
        <v>9</v>
      </c>
      <c r="F298" t="s">
        <v>21</v>
      </c>
      <c r="G298" s="7">
        <v>1959480965</v>
      </c>
      <c r="H298">
        <f t="shared" si="4"/>
        <v>2.0235E-2</v>
      </c>
    </row>
    <row r="299" spans="1:8" x14ac:dyDescent="0.25">
      <c r="A299">
        <v>29</v>
      </c>
      <c r="B299" t="s">
        <v>7</v>
      </c>
      <c r="C299" s="2">
        <v>20.234999999999999</v>
      </c>
      <c r="D299">
        <v>2</v>
      </c>
      <c r="E299" t="s">
        <v>13</v>
      </c>
      <c r="F299" t="s">
        <v>15</v>
      </c>
      <c r="G299" s="7">
        <v>490640965</v>
      </c>
      <c r="H299">
        <f t="shared" si="4"/>
        <v>2.0235E-2</v>
      </c>
    </row>
    <row r="300" spans="1:8" x14ac:dyDescent="0.25">
      <c r="A300">
        <v>21</v>
      </c>
      <c r="B300" t="s">
        <v>11</v>
      </c>
      <c r="C300" s="2">
        <v>20.234999999999999</v>
      </c>
      <c r="D300">
        <v>3</v>
      </c>
      <c r="E300" t="s">
        <v>13</v>
      </c>
      <c r="F300" t="s">
        <v>21</v>
      </c>
      <c r="G300" s="7">
        <v>386120965</v>
      </c>
      <c r="H300">
        <f t="shared" si="4"/>
        <v>2.0235E-2</v>
      </c>
    </row>
    <row r="301" spans="1:8" x14ac:dyDescent="0.25">
      <c r="A301">
        <v>22</v>
      </c>
      <c r="B301" t="s">
        <v>7</v>
      </c>
      <c r="C301" s="2">
        <v>20.234999999999999</v>
      </c>
      <c r="D301">
        <v>0</v>
      </c>
      <c r="E301" t="s">
        <v>13</v>
      </c>
      <c r="F301" t="s">
        <v>15</v>
      </c>
      <c r="G301" s="7">
        <v>252781865</v>
      </c>
      <c r="H301">
        <f t="shared" si="4"/>
        <v>2.0235E-2</v>
      </c>
    </row>
    <row r="302" spans="1:8" x14ac:dyDescent="0.25">
      <c r="A302">
        <v>43</v>
      </c>
      <c r="B302" t="s">
        <v>7</v>
      </c>
      <c r="C302" s="2">
        <v>20.045000000000002</v>
      </c>
      <c r="D302">
        <v>2</v>
      </c>
      <c r="E302" t="s">
        <v>9</v>
      </c>
      <c r="F302" t="s">
        <v>21</v>
      </c>
      <c r="G302" s="7">
        <v>1979805455</v>
      </c>
      <c r="H302">
        <f t="shared" si="4"/>
        <v>2.0045E-2</v>
      </c>
    </row>
    <row r="303" spans="1:8" x14ac:dyDescent="0.25">
      <c r="A303">
        <v>27</v>
      </c>
      <c r="B303" t="s">
        <v>7</v>
      </c>
      <c r="C303" s="2">
        <v>20.045000000000002</v>
      </c>
      <c r="D303">
        <v>3</v>
      </c>
      <c r="E303" t="s">
        <v>9</v>
      </c>
      <c r="F303" t="s">
        <v>15</v>
      </c>
      <c r="G303" s="7">
        <v>1642049455</v>
      </c>
      <c r="H303">
        <f t="shared" si="4"/>
        <v>2.0045E-2</v>
      </c>
    </row>
    <row r="304" spans="1:8" x14ac:dyDescent="0.25">
      <c r="A304">
        <v>46</v>
      </c>
      <c r="B304" t="s">
        <v>11</v>
      </c>
      <c r="C304" s="2">
        <v>19.855</v>
      </c>
      <c r="D304">
        <v>0</v>
      </c>
      <c r="E304" t="s">
        <v>13</v>
      </c>
      <c r="F304" t="s">
        <v>15</v>
      </c>
      <c r="G304" s="7">
        <v>752670645</v>
      </c>
      <c r="H304">
        <f t="shared" si="4"/>
        <v>1.9855000000000001E-2</v>
      </c>
    </row>
    <row r="305" spans="1:8" x14ac:dyDescent="0.25">
      <c r="A305">
        <v>36</v>
      </c>
      <c r="B305" t="s">
        <v>7</v>
      </c>
      <c r="C305" s="2">
        <v>19.855</v>
      </c>
      <c r="D305">
        <v>0</v>
      </c>
      <c r="E305" t="s">
        <v>13</v>
      </c>
      <c r="F305" t="s">
        <v>21</v>
      </c>
      <c r="G305" s="7">
        <v>545804645</v>
      </c>
      <c r="H305">
        <f t="shared" si="4"/>
        <v>1.9855000000000001E-2</v>
      </c>
    </row>
    <row r="306" spans="1:8" x14ac:dyDescent="0.25">
      <c r="A306">
        <v>38</v>
      </c>
      <c r="B306" t="s">
        <v>7</v>
      </c>
      <c r="C306" s="2">
        <v>19.475000000000001</v>
      </c>
      <c r="D306">
        <v>2</v>
      </c>
      <c r="E306" t="s">
        <v>13</v>
      </c>
      <c r="F306" t="s">
        <v>15</v>
      </c>
      <c r="G306" s="7">
        <v>693324225</v>
      </c>
      <c r="H306">
        <f t="shared" si="4"/>
        <v>1.9475000000000003E-2</v>
      </c>
    </row>
    <row r="307" spans="1:8" x14ac:dyDescent="0.25">
      <c r="A307">
        <v>33</v>
      </c>
      <c r="B307" t="s">
        <v>7</v>
      </c>
      <c r="C307" s="2">
        <v>19.094999999999999</v>
      </c>
      <c r="D307">
        <v>2</v>
      </c>
      <c r="E307" t="s">
        <v>9</v>
      </c>
      <c r="F307" t="s">
        <v>21</v>
      </c>
      <c r="G307" s="7">
        <v>1677630405</v>
      </c>
      <c r="H307">
        <f t="shared" si="4"/>
        <v>1.9094999999999997E-2</v>
      </c>
    </row>
    <row r="308" spans="1:8" x14ac:dyDescent="0.25">
      <c r="A308">
        <v>27</v>
      </c>
      <c r="B308" t="s">
        <v>11</v>
      </c>
      <c r="C308" s="2">
        <v>18.905000000000001</v>
      </c>
      <c r="D308">
        <v>3</v>
      </c>
      <c r="E308" t="s">
        <v>13</v>
      </c>
      <c r="F308" t="s">
        <v>21</v>
      </c>
      <c r="G308" s="7">
        <v>482790495</v>
      </c>
      <c r="H308">
        <f t="shared" si="4"/>
        <v>1.8905000000000002E-2</v>
      </c>
    </row>
    <row r="309" spans="1:8" x14ac:dyDescent="0.25">
      <c r="A309">
        <v>23</v>
      </c>
      <c r="B309" t="s">
        <v>11</v>
      </c>
      <c r="C309" s="2">
        <v>18.715</v>
      </c>
      <c r="D309">
        <v>0</v>
      </c>
      <c r="E309" t="s">
        <v>13</v>
      </c>
      <c r="F309" t="s">
        <v>15</v>
      </c>
      <c r="G309" s="7">
        <v>2159538229</v>
      </c>
      <c r="H309">
        <f t="shared" si="4"/>
        <v>1.8714999999999999E-2</v>
      </c>
    </row>
    <row r="310" spans="1:8" x14ac:dyDescent="0.25">
      <c r="A310">
        <v>57</v>
      </c>
      <c r="B310" t="s">
        <v>11</v>
      </c>
      <c r="C310" s="2">
        <v>18.335000000000001</v>
      </c>
      <c r="D310">
        <v>0</v>
      </c>
      <c r="E310" t="s">
        <v>13</v>
      </c>
      <c r="F310" t="s">
        <v>21</v>
      </c>
      <c r="G310" s="7">
        <v>1153487265</v>
      </c>
      <c r="H310">
        <f t="shared" si="4"/>
        <v>1.8335000000000001E-2</v>
      </c>
    </row>
    <row r="311" spans="1:8" x14ac:dyDescent="0.25">
      <c r="A311">
        <v>60</v>
      </c>
      <c r="B311" t="s">
        <v>7</v>
      </c>
      <c r="C311" s="2">
        <v>18.335000000000001</v>
      </c>
      <c r="D311">
        <v>0</v>
      </c>
      <c r="E311" t="s">
        <v>13</v>
      </c>
      <c r="F311" t="s">
        <v>21</v>
      </c>
      <c r="G311" s="7">
        <v>1320428565</v>
      </c>
      <c r="H311">
        <f t="shared" si="4"/>
        <v>1.8335000000000001E-2</v>
      </c>
    </row>
    <row r="312" spans="1:8" x14ac:dyDescent="0.25">
      <c r="A312">
        <v>52</v>
      </c>
      <c r="B312" t="s">
        <v>7</v>
      </c>
      <c r="C312" s="2">
        <v>18.335000000000001</v>
      </c>
      <c r="D312">
        <v>0</v>
      </c>
      <c r="E312" t="s">
        <v>13</v>
      </c>
      <c r="F312" t="s">
        <v>15</v>
      </c>
      <c r="G312" s="7">
        <v>999103765</v>
      </c>
      <c r="H312">
        <f t="shared" si="4"/>
        <v>1.8335000000000001E-2</v>
      </c>
    </row>
    <row r="313" spans="1:8" x14ac:dyDescent="0.25">
      <c r="A313">
        <v>27</v>
      </c>
      <c r="B313" t="s">
        <v>7</v>
      </c>
      <c r="C313" s="2">
        <v>17.954999999999998</v>
      </c>
      <c r="D313">
        <v>2</v>
      </c>
      <c r="E313" t="s">
        <v>9</v>
      </c>
      <c r="F313" t="s">
        <v>21</v>
      </c>
      <c r="G313" s="7">
        <v>1500657945</v>
      </c>
      <c r="H313">
        <f t="shared" si="4"/>
        <v>1.7954999999999999E-2</v>
      </c>
    </row>
    <row r="314" spans="1:8" x14ac:dyDescent="0.25">
      <c r="A314">
        <v>32</v>
      </c>
      <c r="B314" t="s">
        <v>7</v>
      </c>
      <c r="C314" s="2">
        <v>17.765000000000001</v>
      </c>
      <c r="D314">
        <v>2</v>
      </c>
      <c r="E314" t="s">
        <v>9</v>
      </c>
      <c r="F314" t="s">
        <v>15</v>
      </c>
      <c r="G314" s="7">
        <v>327341863</v>
      </c>
      <c r="H314">
        <f t="shared" si="4"/>
        <v>1.7765E-2</v>
      </c>
    </row>
    <row r="315" spans="1:8" x14ac:dyDescent="0.25">
      <c r="A315">
        <v>23</v>
      </c>
      <c r="B315" t="s">
        <v>11</v>
      </c>
      <c r="C315" s="2">
        <v>17.385000000000002</v>
      </c>
      <c r="D315">
        <v>1</v>
      </c>
      <c r="E315" t="s">
        <v>13</v>
      </c>
      <c r="F315" t="s">
        <v>15</v>
      </c>
      <c r="G315" s="7">
        <v>277519215</v>
      </c>
      <c r="H315">
        <f t="shared" si="4"/>
        <v>1.7385000000000001E-2</v>
      </c>
    </row>
    <row r="316" spans="1:8" x14ac:dyDescent="0.25">
      <c r="A316">
        <v>26</v>
      </c>
      <c r="B316" t="s">
        <v>7</v>
      </c>
      <c r="C316" s="2">
        <v>17.195</v>
      </c>
      <c r="D316">
        <v>2</v>
      </c>
      <c r="E316" t="s">
        <v>9</v>
      </c>
      <c r="F316" t="s">
        <v>21</v>
      </c>
      <c r="G316" s="7">
        <v>1445564405</v>
      </c>
      <c r="H316">
        <f t="shared" si="4"/>
        <v>1.7195000000000002E-2</v>
      </c>
    </row>
    <row r="317" spans="1:8" x14ac:dyDescent="0.25">
      <c r="A317">
        <v>21</v>
      </c>
      <c r="B317" t="s">
        <v>7</v>
      </c>
      <c r="C317" s="2">
        <v>16.815000000000001</v>
      </c>
      <c r="D317">
        <v>1</v>
      </c>
      <c r="E317" t="s">
        <v>13</v>
      </c>
      <c r="F317" t="s">
        <v>21</v>
      </c>
      <c r="G317" s="7">
        <v>316745585</v>
      </c>
      <c r="H317">
        <f t="shared" si="4"/>
        <v>1.6815E-2</v>
      </c>
    </row>
    <row r="318" spans="1:8" x14ac:dyDescent="0.25">
      <c r="A318">
        <v>38</v>
      </c>
      <c r="B318" t="s">
        <v>11</v>
      </c>
      <c r="C318" s="2">
        <v>16.815000000000001</v>
      </c>
      <c r="D318">
        <v>2</v>
      </c>
      <c r="E318" t="s">
        <v>13</v>
      </c>
      <c r="F318" t="s">
        <v>21</v>
      </c>
      <c r="G318" s="7">
        <v>664054485</v>
      </c>
      <c r="H318">
        <f t="shared" si="4"/>
        <v>1.6815E-2</v>
      </c>
    </row>
    <row r="319" spans="1:8" x14ac:dyDescent="0.25">
      <c r="A319">
        <v>18</v>
      </c>
      <c r="B319" t="s">
        <v>11</v>
      </c>
      <c r="C319" s="2">
        <v>53.13</v>
      </c>
      <c r="D319">
        <v>0</v>
      </c>
      <c r="E319" t="s">
        <v>13</v>
      </c>
      <c r="F319" t="s">
        <v>14</v>
      </c>
      <c r="G319" s="7">
        <v>11634627</v>
      </c>
      <c r="H319">
        <f t="shared" ref="H319:H382" si="5">VALUE(C319)</f>
        <v>53.13</v>
      </c>
    </row>
    <row r="320" spans="1:8" x14ac:dyDescent="0.25">
      <c r="A320">
        <v>22</v>
      </c>
      <c r="B320" t="s">
        <v>11</v>
      </c>
      <c r="C320" s="2">
        <v>52.58</v>
      </c>
      <c r="D320">
        <v>1</v>
      </c>
      <c r="E320" t="s">
        <v>9</v>
      </c>
      <c r="F320" t="s">
        <v>14</v>
      </c>
      <c r="G320" s="7">
        <v>445013982</v>
      </c>
      <c r="H320">
        <f t="shared" si="5"/>
        <v>52.58</v>
      </c>
    </row>
    <row r="321" spans="1:8" x14ac:dyDescent="0.25">
      <c r="A321">
        <v>23</v>
      </c>
      <c r="B321" t="s">
        <v>11</v>
      </c>
      <c r="C321" s="2">
        <v>50.38</v>
      </c>
      <c r="D321">
        <v>1</v>
      </c>
      <c r="E321" t="s">
        <v>13</v>
      </c>
      <c r="F321" t="s">
        <v>14</v>
      </c>
      <c r="G321" s="7">
        <v>24380552</v>
      </c>
      <c r="H321">
        <f t="shared" si="5"/>
        <v>50.38</v>
      </c>
    </row>
    <row r="322" spans="1:8" x14ac:dyDescent="0.25">
      <c r="A322">
        <v>58</v>
      </c>
      <c r="B322" t="s">
        <v>11</v>
      </c>
      <c r="C322" s="2">
        <v>49.06</v>
      </c>
      <c r="D322">
        <v>0</v>
      </c>
      <c r="E322" t="s">
        <v>13</v>
      </c>
      <c r="F322" t="s">
        <v>14</v>
      </c>
      <c r="G322" s="7">
        <v>113813254</v>
      </c>
      <c r="H322">
        <f t="shared" si="5"/>
        <v>49.06</v>
      </c>
    </row>
    <row r="323" spans="1:8" x14ac:dyDescent="0.25">
      <c r="A323">
        <v>46</v>
      </c>
      <c r="B323" t="s">
        <v>7</v>
      </c>
      <c r="C323" s="2">
        <v>48.07</v>
      </c>
      <c r="D323">
        <v>2</v>
      </c>
      <c r="E323" t="s">
        <v>13</v>
      </c>
      <c r="F323" t="s">
        <v>21</v>
      </c>
      <c r="G323" s="7">
        <v>94329253</v>
      </c>
      <c r="H323">
        <f t="shared" si="5"/>
        <v>48.07</v>
      </c>
    </row>
    <row r="324" spans="1:8" x14ac:dyDescent="0.25">
      <c r="A324">
        <v>52</v>
      </c>
      <c r="B324" t="s">
        <v>11</v>
      </c>
      <c r="C324" s="2">
        <v>47.74</v>
      </c>
      <c r="D324">
        <v>1</v>
      </c>
      <c r="E324" t="s">
        <v>13</v>
      </c>
      <c r="F324" t="s">
        <v>14</v>
      </c>
      <c r="G324" s="7">
        <v>97489106</v>
      </c>
      <c r="H324">
        <f t="shared" si="5"/>
        <v>47.74</v>
      </c>
    </row>
    <row r="325" spans="1:8" x14ac:dyDescent="0.25">
      <c r="A325">
        <v>37</v>
      </c>
      <c r="B325" t="s">
        <v>7</v>
      </c>
      <c r="C325" s="2">
        <v>47.6</v>
      </c>
      <c r="D325">
        <v>2</v>
      </c>
      <c r="E325" t="s">
        <v>9</v>
      </c>
      <c r="F325" t="s">
        <v>10</v>
      </c>
      <c r="G325" s="7">
        <v>46113511</v>
      </c>
      <c r="H325">
        <f t="shared" si="5"/>
        <v>47.6</v>
      </c>
    </row>
    <row r="326" spans="1:8" x14ac:dyDescent="0.25">
      <c r="A326">
        <v>47</v>
      </c>
      <c r="B326" t="s">
        <v>11</v>
      </c>
      <c r="C326" s="2">
        <v>47.52</v>
      </c>
      <c r="D326">
        <v>1</v>
      </c>
      <c r="E326" t="s">
        <v>13</v>
      </c>
      <c r="F326" t="s">
        <v>14</v>
      </c>
      <c r="G326" s="7">
        <v>80839198</v>
      </c>
      <c r="H326">
        <f t="shared" si="5"/>
        <v>47.52</v>
      </c>
    </row>
    <row r="327" spans="1:8" x14ac:dyDescent="0.25">
      <c r="A327">
        <v>54</v>
      </c>
      <c r="B327" t="s">
        <v>7</v>
      </c>
      <c r="C327" s="2">
        <v>47.41</v>
      </c>
      <c r="D327">
        <v>0</v>
      </c>
      <c r="E327" t="s">
        <v>9</v>
      </c>
      <c r="F327" t="s">
        <v>14</v>
      </c>
      <c r="G327" s="7">
        <v>6377042801</v>
      </c>
      <c r="H327">
        <f t="shared" si="5"/>
        <v>47.41</v>
      </c>
    </row>
    <row r="328" spans="1:8" x14ac:dyDescent="0.25">
      <c r="A328">
        <v>52</v>
      </c>
      <c r="B328" t="s">
        <v>7</v>
      </c>
      <c r="C328" s="2">
        <v>46.75</v>
      </c>
      <c r="D328">
        <v>5</v>
      </c>
      <c r="E328" t="s">
        <v>13</v>
      </c>
      <c r="F328" t="s">
        <v>14</v>
      </c>
      <c r="G328" s="7">
        <v>125925345</v>
      </c>
      <c r="H328">
        <f t="shared" si="5"/>
        <v>46.75</v>
      </c>
    </row>
    <row r="329" spans="1:8" x14ac:dyDescent="0.25">
      <c r="A329">
        <v>54</v>
      </c>
      <c r="B329" t="s">
        <v>7</v>
      </c>
      <c r="C329" s="2">
        <v>46.7</v>
      </c>
      <c r="D329">
        <v>2</v>
      </c>
      <c r="E329" t="s">
        <v>13</v>
      </c>
      <c r="F329" t="s">
        <v>10</v>
      </c>
      <c r="G329" s="7">
        <v>11538421</v>
      </c>
      <c r="H329">
        <f t="shared" si="5"/>
        <v>46.7</v>
      </c>
    </row>
    <row r="330" spans="1:8" x14ac:dyDescent="0.25">
      <c r="A330">
        <v>32</v>
      </c>
      <c r="B330" t="s">
        <v>11</v>
      </c>
      <c r="C330" s="2">
        <v>46.53</v>
      </c>
      <c r="D330">
        <v>2</v>
      </c>
      <c r="E330" t="s">
        <v>13</v>
      </c>
      <c r="F330" t="s">
        <v>14</v>
      </c>
      <c r="G330" s="7">
        <v>46863887</v>
      </c>
      <c r="H330">
        <f t="shared" si="5"/>
        <v>46.53</v>
      </c>
    </row>
    <row r="331" spans="1:8" x14ac:dyDescent="0.25">
      <c r="A331">
        <v>37</v>
      </c>
      <c r="B331" t="s">
        <v>11</v>
      </c>
      <c r="C331" s="2">
        <v>46.53</v>
      </c>
      <c r="D331">
        <v>3</v>
      </c>
      <c r="E331" t="s">
        <v>13</v>
      </c>
      <c r="F331" t="s">
        <v>14</v>
      </c>
      <c r="G331" s="7">
        <v>64356237</v>
      </c>
      <c r="H331">
        <f t="shared" si="5"/>
        <v>46.53</v>
      </c>
    </row>
    <row r="332" spans="1:8" x14ac:dyDescent="0.25">
      <c r="A332">
        <v>26</v>
      </c>
      <c r="B332" t="s">
        <v>11</v>
      </c>
      <c r="C332" s="2">
        <v>46.53</v>
      </c>
      <c r="D332">
        <v>1</v>
      </c>
      <c r="E332" t="s">
        <v>13</v>
      </c>
      <c r="F332" t="s">
        <v>14</v>
      </c>
      <c r="G332" s="7">
        <v>29270647</v>
      </c>
      <c r="H332">
        <f t="shared" si="5"/>
        <v>46.53</v>
      </c>
    </row>
    <row r="333" spans="1:8" x14ac:dyDescent="0.25">
      <c r="A333">
        <v>43</v>
      </c>
      <c r="B333" t="s">
        <v>7</v>
      </c>
      <c r="C333" s="2">
        <v>46.2</v>
      </c>
      <c r="D333">
        <v>0</v>
      </c>
      <c r="E333" t="s">
        <v>9</v>
      </c>
      <c r="F333" t="s">
        <v>14</v>
      </c>
      <c r="G333" s="7">
        <v>45863205</v>
      </c>
      <c r="H333">
        <f t="shared" si="5"/>
        <v>46.2</v>
      </c>
    </row>
    <row r="334" spans="1:8" x14ac:dyDescent="0.25">
      <c r="A334">
        <v>50</v>
      </c>
      <c r="B334" t="s">
        <v>7</v>
      </c>
      <c r="C334" s="2">
        <v>46.09</v>
      </c>
      <c r="D334">
        <v>1</v>
      </c>
      <c r="E334" t="s">
        <v>13</v>
      </c>
      <c r="F334" t="s">
        <v>14</v>
      </c>
      <c r="G334" s="7">
        <v>95495651</v>
      </c>
      <c r="H334">
        <f t="shared" si="5"/>
        <v>46.09</v>
      </c>
    </row>
    <row r="335" spans="1:8" x14ac:dyDescent="0.25">
      <c r="A335">
        <v>27</v>
      </c>
      <c r="B335" t="s">
        <v>11</v>
      </c>
      <c r="C335" s="2">
        <v>45.9</v>
      </c>
      <c r="D335">
        <v>2</v>
      </c>
      <c r="E335" t="s">
        <v>13</v>
      </c>
      <c r="F335" t="s">
        <v>10</v>
      </c>
      <c r="G335" s="7">
        <v>3693428</v>
      </c>
      <c r="H335">
        <f t="shared" si="5"/>
        <v>45.9</v>
      </c>
    </row>
    <row r="336" spans="1:8" x14ac:dyDescent="0.25">
      <c r="A336">
        <v>25</v>
      </c>
      <c r="B336" t="s">
        <v>11</v>
      </c>
      <c r="C336" s="2">
        <v>45.54</v>
      </c>
      <c r="D336">
        <v>2</v>
      </c>
      <c r="E336" t="s">
        <v>9</v>
      </c>
      <c r="F336" t="s">
        <v>14</v>
      </c>
      <c r="G336" s="7">
        <v>421122356</v>
      </c>
      <c r="H336">
        <f t="shared" si="5"/>
        <v>45.54</v>
      </c>
    </row>
    <row r="337" spans="1:8" x14ac:dyDescent="0.25">
      <c r="A337">
        <v>39</v>
      </c>
      <c r="B337" t="s">
        <v>11</v>
      </c>
      <c r="C337" s="2">
        <v>45.43</v>
      </c>
      <c r="D337">
        <v>2</v>
      </c>
      <c r="E337" t="s">
        <v>13</v>
      </c>
      <c r="F337" t="s">
        <v>14</v>
      </c>
      <c r="G337" s="7">
        <v>63562707</v>
      </c>
      <c r="H337">
        <f t="shared" si="5"/>
        <v>45.43</v>
      </c>
    </row>
    <row r="338" spans="1:8" x14ac:dyDescent="0.25">
      <c r="A338">
        <v>47</v>
      </c>
      <c r="B338" t="s">
        <v>7</v>
      </c>
      <c r="C338" s="2">
        <v>45.32</v>
      </c>
      <c r="D338">
        <v>1</v>
      </c>
      <c r="E338" t="s">
        <v>13</v>
      </c>
      <c r="F338" t="s">
        <v>14</v>
      </c>
      <c r="G338" s="7">
        <v>85698618</v>
      </c>
      <c r="H338">
        <f t="shared" si="5"/>
        <v>45.32</v>
      </c>
    </row>
    <row r="339" spans="1:8" x14ac:dyDescent="0.25">
      <c r="A339">
        <v>19</v>
      </c>
      <c r="B339" t="s">
        <v>11</v>
      </c>
      <c r="C339" s="2">
        <v>44.88</v>
      </c>
      <c r="D339">
        <v>0</v>
      </c>
      <c r="E339" t="s">
        <v>9</v>
      </c>
      <c r="F339" t="s">
        <v>14</v>
      </c>
      <c r="G339" s="7">
        <v>397227462</v>
      </c>
      <c r="H339">
        <f t="shared" si="5"/>
        <v>44.88</v>
      </c>
    </row>
    <row r="340" spans="1:8" x14ac:dyDescent="0.25">
      <c r="A340">
        <v>50</v>
      </c>
      <c r="B340" t="s">
        <v>11</v>
      </c>
      <c r="C340" s="2">
        <v>44.77</v>
      </c>
      <c r="D340">
        <v>1</v>
      </c>
      <c r="E340" t="s">
        <v>13</v>
      </c>
      <c r="F340" t="s">
        <v>14</v>
      </c>
      <c r="G340" s="7">
        <v>90587303</v>
      </c>
      <c r="H340">
        <f t="shared" si="5"/>
        <v>44.77</v>
      </c>
    </row>
    <row r="341" spans="1:8" x14ac:dyDescent="0.25">
      <c r="A341">
        <v>52</v>
      </c>
      <c r="B341" t="s">
        <v>7</v>
      </c>
      <c r="C341" s="2">
        <v>44.7</v>
      </c>
      <c r="D341">
        <v>3</v>
      </c>
      <c r="E341" t="s">
        <v>13</v>
      </c>
      <c r="F341" t="s">
        <v>10</v>
      </c>
      <c r="G341" s="7">
        <v>11411685</v>
      </c>
      <c r="H341">
        <f t="shared" si="5"/>
        <v>44.7</v>
      </c>
    </row>
    <row r="342" spans="1:8" x14ac:dyDescent="0.25">
      <c r="A342">
        <v>32</v>
      </c>
      <c r="B342" t="s">
        <v>7</v>
      </c>
      <c r="C342" s="2">
        <v>44.22</v>
      </c>
      <c r="D342">
        <v>0</v>
      </c>
      <c r="E342" t="s">
        <v>13</v>
      </c>
      <c r="F342" t="s">
        <v>14</v>
      </c>
      <c r="G342" s="7">
        <v>39941778</v>
      </c>
      <c r="H342">
        <f t="shared" si="5"/>
        <v>44.22</v>
      </c>
    </row>
    <row r="343" spans="1:8" x14ac:dyDescent="0.25">
      <c r="A343">
        <v>30</v>
      </c>
      <c r="B343" t="s">
        <v>11</v>
      </c>
      <c r="C343" s="2">
        <v>44.22</v>
      </c>
      <c r="D343">
        <v>2</v>
      </c>
      <c r="E343" t="s">
        <v>13</v>
      </c>
      <c r="F343" t="s">
        <v>14</v>
      </c>
      <c r="G343" s="7">
        <v>42661658</v>
      </c>
      <c r="H343">
        <f t="shared" si="5"/>
        <v>44.22</v>
      </c>
    </row>
    <row r="344" spans="1:8" x14ac:dyDescent="0.25">
      <c r="A344">
        <v>61</v>
      </c>
      <c r="B344" t="s">
        <v>7</v>
      </c>
      <c r="C344" s="2">
        <v>44</v>
      </c>
      <c r="D344">
        <v>0</v>
      </c>
      <c r="E344" t="s">
        <v>13</v>
      </c>
      <c r="F344" t="s">
        <v>10</v>
      </c>
      <c r="G344" s="7">
        <v>13063883</v>
      </c>
      <c r="H344">
        <f t="shared" si="5"/>
        <v>44</v>
      </c>
    </row>
    <row r="345" spans="1:8" x14ac:dyDescent="0.25">
      <c r="A345">
        <v>46</v>
      </c>
      <c r="B345" t="s">
        <v>11</v>
      </c>
      <c r="C345" s="2">
        <v>43.89</v>
      </c>
      <c r="D345">
        <v>3</v>
      </c>
      <c r="E345" t="s">
        <v>13</v>
      </c>
      <c r="F345" t="s">
        <v>14</v>
      </c>
      <c r="G345" s="7">
        <v>89441151</v>
      </c>
      <c r="H345">
        <f t="shared" si="5"/>
        <v>43.89</v>
      </c>
    </row>
    <row r="346" spans="1:8" x14ac:dyDescent="0.25">
      <c r="A346">
        <v>44</v>
      </c>
      <c r="B346" t="s">
        <v>7</v>
      </c>
      <c r="C346" s="2">
        <v>43.89</v>
      </c>
      <c r="D346">
        <v>2</v>
      </c>
      <c r="E346" t="s">
        <v>9</v>
      </c>
      <c r="F346" t="s">
        <v>14</v>
      </c>
      <c r="G346" s="7">
        <v>462009851</v>
      </c>
      <c r="H346">
        <f t="shared" si="5"/>
        <v>43.89</v>
      </c>
    </row>
    <row r="347" spans="1:8" x14ac:dyDescent="0.25">
      <c r="A347">
        <v>57</v>
      </c>
      <c r="B347" t="s">
        <v>11</v>
      </c>
      <c r="C347" s="2">
        <v>43.7</v>
      </c>
      <c r="D347">
        <v>1</v>
      </c>
      <c r="E347" t="s">
        <v>13</v>
      </c>
      <c r="F347" t="s">
        <v>10</v>
      </c>
      <c r="G347" s="8" t="s">
        <v>381</v>
      </c>
      <c r="H347">
        <f t="shared" si="5"/>
        <v>43.7</v>
      </c>
    </row>
    <row r="348" spans="1:8" x14ac:dyDescent="0.25">
      <c r="A348">
        <v>61</v>
      </c>
      <c r="B348" t="s">
        <v>11</v>
      </c>
      <c r="C348" s="2">
        <v>43.4</v>
      </c>
      <c r="D348">
        <v>0</v>
      </c>
      <c r="E348" t="s">
        <v>13</v>
      </c>
      <c r="F348" t="s">
        <v>10</v>
      </c>
      <c r="G348" s="7">
        <v>12574049</v>
      </c>
      <c r="H348">
        <f t="shared" si="5"/>
        <v>43.4</v>
      </c>
    </row>
    <row r="349" spans="1:8" x14ac:dyDescent="0.25">
      <c r="A349">
        <v>35</v>
      </c>
      <c r="B349" t="s">
        <v>7</v>
      </c>
      <c r="C349" s="2">
        <v>43.34</v>
      </c>
      <c r="D349">
        <v>2</v>
      </c>
      <c r="E349" t="s">
        <v>13</v>
      </c>
      <c r="F349" t="s">
        <v>14</v>
      </c>
      <c r="G349" s="7">
        <v>58469176</v>
      </c>
      <c r="H349">
        <f t="shared" si="5"/>
        <v>43.34</v>
      </c>
    </row>
    <row r="350" spans="1:8" x14ac:dyDescent="0.25">
      <c r="A350">
        <v>30</v>
      </c>
      <c r="B350" t="s">
        <v>7</v>
      </c>
      <c r="C350" s="2">
        <v>43.12</v>
      </c>
      <c r="D350">
        <v>2</v>
      </c>
      <c r="E350" t="s">
        <v>13</v>
      </c>
      <c r="F350" t="s">
        <v>14</v>
      </c>
      <c r="G350" s="7">
        <v>47536368</v>
      </c>
      <c r="H350">
        <f t="shared" si="5"/>
        <v>43.12</v>
      </c>
    </row>
    <row r="351" spans="1:8" x14ac:dyDescent="0.25">
      <c r="A351">
        <v>18</v>
      </c>
      <c r="B351" t="s">
        <v>11</v>
      </c>
      <c r="C351" s="2">
        <v>43.01</v>
      </c>
      <c r="D351">
        <v>0</v>
      </c>
      <c r="E351" t="s">
        <v>13</v>
      </c>
      <c r="F351" t="s">
        <v>14</v>
      </c>
      <c r="G351" s="7">
        <v>11493959</v>
      </c>
      <c r="H351">
        <f t="shared" si="5"/>
        <v>43.01</v>
      </c>
    </row>
    <row r="352" spans="1:8" x14ac:dyDescent="0.25">
      <c r="A352">
        <v>33</v>
      </c>
      <c r="B352" t="s">
        <v>7</v>
      </c>
      <c r="C352" s="2">
        <v>42.94</v>
      </c>
      <c r="D352">
        <v>3</v>
      </c>
      <c r="E352" t="s">
        <v>13</v>
      </c>
      <c r="F352" t="s">
        <v>15</v>
      </c>
      <c r="G352" s="7">
        <v>63609936</v>
      </c>
      <c r="H352">
        <f t="shared" si="5"/>
        <v>42.94</v>
      </c>
    </row>
    <row r="353" spans="1:8" x14ac:dyDescent="0.25">
      <c r="A353">
        <v>51</v>
      </c>
      <c r="B353" t="s">
        <v>11</v>
      </c>
      <c r="C353" s="2">
        <v>42.9</v>
      </c>
      <c r="D353">
        <v>2</v>
      </c>
      <c r="E353" t="s">
        <v>9</v>
      </c>
      <c r="F353" t="s">
        <v>14</v>
      </c>
      <c r="G353" s="7">
        <v>47462894</v>
      </c>
      <c r="H353">
        <f t="shared" si="5"/>
        <v>42.9</v>
      </c>
    </row>
    <row r="354" spans="1:8" x14ac:dyDescent="0.25">
      <c r="A354">
        <v>34</v>
      </c>
      <c r="B354" t="s">
        <v>11</v>
      </c>
      <c r="C354" s="2">
        <v>42.9</v>
      </c>
      <c r="D354">
        <v>1</v>
      </c>
      <c r="E354" t="s">
        <v>13</v>
      </c>
      <c r="F354" t="s">
        <v>10</v>
      </c>
      <c r="G354" s="7">
        <v>4536259</v>
      </c>
      <c r="H354">
        <f t="shared" si="5"/>
        <v>42.9</v>
      </c>
    </row>
    <row r="355" spans="1:8" x14ac:dyDescent="0.25">
      <c r="A355">
        <v>23</v>
      </c>
      <c r="B355" t="s">
        <v>7</v>
      </c>
      <c r="C355" s="2">
        <v>42.75</v>
      </c>
      <c r="D355">
        <v>1</v>
      </c>
      <c r="E355" t="s">
        <v>9</v>
      </c>
      <c r="F355" t="s">
        <v>21</v>
      </c>
      <c r="G355" s="7">
        <v>409041995</v>
      </c>
      <c r="H355">
        <f t="shared" si="5"/>
        <v>42.75</v>
      </c>
    </row>
    <row r="356" spans="1:8" x14ac:dyDescent="0.25">
      <c r="A356">
        <v>49</v>
      </c>
      <c r="B356" t="s">
        <v>7</v>
      </c>
      <c r="C356" s="2">
        <v>42.68</v>
      </c>
      <c r="D356">
        <v>2</v>
      </c>
      <c r="E356" t="s">
        <v>13</v>
      </c>
      <c r="F356" t="s">
        <v>14</v>
      </c>
      <c r="G356" s="7">
        <v>98008882</v>
      </c>
      <c r="H356">
        <f t="shared" si="5"/>
        <v>42.68</v>
      </c>
    </row>
    <row r="357" spans="1:8" x14ac:dyDescent="0.25">
      <c r="A357">
        <v>33</v>
      </c>
      <c r="B357" t="s">
        <v>11</v>
      </c>
      <c r="C357" s="2">
        <v>42.46</v>
      </c>
      <c r="D357">
        <v>1</v>
      </c>
      <c r="E357" t="s">
        <v>13</v>
      </c>
      <c r="F357" t="s">
        <v>14</v>
      </c>
      <c r="G357" s="7">
        <v>1132671487</v>
      </c>
      <c r="H357">
        <f t="shared" si="5"/>
        <v>42.46</v>
      </c>
    </row>
    <row r="358" spans="1:8" x14ac:dyDescent="0.25">
      <c r="A358">
        <v>33</v>
      </c>
      <c r="B358" t="s">
        <v>11</v>
      </c>
      <c r="C358" s="2">
        <v>42.4</v>
      </c>
      <c r="D358">
        <v>5</v>
      </c>
      <c r="E358" t="s">
        <v>13</v>
      </c>
      <c r="F358" t="s">
        <v>10</v>
      </c>
      <c r="G358" s="7">
        <v>6666243</v>
      </c>
      <c r="H358">
        <f t="shared" si="5"/>
        <v>42.4</v>
      </c>
    </row>
    <row r="359" spans="1:8" x14ac:dyDescent="0.25">
      <c r="A359">
        <v>26</v>
      </c>
      <c r="B359" t="s">
        <v>7</v>
      </c>
      <c r="C359" s="2">
        <v>42.4</v>
      </c>
      <c r="D359">
        <v>1</v>
      </c>
      <c r="E359" t="s">
        <v>13</v>
      </c>
      <c r="F359" t="s">
        <v>10</v>
      </c>
      <c r="G359" s="7">
        <v>3410324</v>
      </c>
      <c r="H359">
        <f t="shared" si="5"/>
        <v>42.4</v>
      </c>
    </row>
    <row r="360" spans="1:8" x14ac:dyDescent="0.25">
      <c r="A360">
        <v>46</v>
      </c>
      <c r="B360" t="s">
        <v>11</v>
      </c>
      <c r="C360" s="2">
        <v>42.35</v>
      </c>
      <c r="D360">
        <v>3</v>
      </c>
      <c r="E360" t="s">
        <v>9</v>
      </c>
      <c r="F360" t="s">
        <v>14</v>
      </c>
      <c r="G360" s="7">
        <v>461511245</v>
      </c>
      <c r="H360">
        <f t="shared" si="5"/>
        <v>42.35</v>
      </c>
    </row>
    <row r="361" spans="1:8" x14ac:dyDescent="0.25">
      <c r="A361">
        <v>18</v>
      </c>
      <c r="B361" t="s">
        <v>7</v>
      </c>
      <c r="C361" s="2">
        <v>42.24</v>
      </c>
      <c r="D361">
        <v>0</v>
      </c>
      <c r="E361" t="s">
        <v>9</v>
      </c>
      <c r="F361" t="s">
        <v>14</v>
      </c>
      <c r="G361" s="7">
        <v>387926856</v>
      </c>
      <c r="H361">
        <f t="shared" si="5"/>
        <v>42.24</v>
      </c>
    </row>
    <row r="362" spans="1:8" x14ac:dyDescent="0.25">
      <c r="A362">
        <v>27</v>
      </c>
      <c r="B362" t="s">
        <v>11</v>
      </c>
      <c r="C362" s="2">
        <v>42.13</v>
      </c>
      <c r="D362">
        <v>0</v>
      </c>
      <c r="E362" t="s">
        <v>9</v>
      </c>
      <c r="F362" t="s">
        <v>14</v>
      </c>
      <c r="G362" s="7">
        <v>396117577</v>
      </c>
      <c r="H362">
        <f t="shared" si="5"/>
        <v>42.13</v>
      </c>
    </row>
    <row r="363" spans="1:8" x14ac:dyDescent="0.25">
      <c r="A363">
        <v>57</v>
      </c>
      <c r="B363" t="s">
        <v>11</v>
      </c>
      <c r="C363" s="2">
        <v>42.13</v>
      </c>
      <c r="D363">
        <v>1</v>
      </c>
      <c r="E363" t="s">
        <v>9</v>
      </c>
      <c r="F363" t="s">
        <v>14</v>
      </c>
      <c r="G363" s="7">
        <v>486755177</v>
      </c>
      <c r="H363">
        <f t="shared" si="5"/>
        <v>42.13</v>
      </c>
    </row>
    <row r="364" spans="1:8" x14ac:dyDescent="0.25">
      <c r="A364">
        <v>34</v>
      </c>
      <c r="B364" t="s">
        <v>11</v>
      </c>
      <c r="C364" s="2">
        <v>42.13</v>
      </c>
      <c r="D364">
        <v>2</v>
      </c>
      <c r="E364" t="s">
        <v>13</v>
      </c>
      <c r="F364" t="s">
        <v>14</v>
      </c>
      <c r="G364" s="7">
        <v>51241887</v>
      </c>
      <c r="H364">
        <f t="shared" si="5"/>
        <v>42.13</v>
      </c>
    </row>
    <row r="365" spans="1:8" x14ac:dyDescent="0.25">
      <c r="A365">
        <v>25</v>
      </c>
      <c r="B365" t="s">
        <v>7</v>
      </c>
      <c r="C365" s="2">
        <v>42.13</v>
      </c>
      <c r="D365">
        <v>1</v>
      </c>
      <c r="E365" t="s">
        <v>13</v>
      </c>
      <c r="F365" t="s">
        <v>14</v>
      </c>
      <c r="G365" s="7">
        <v>32384357</v>
      </c>
      <c r="H365">
        <f t="shared" si="5"/>
        <v>42.13</v>
      </c>
    </row>
    <row r="366" spans="1:8" x14ac:dyDescent="0.25">
      <c r="A366">
        <v>58</v>
      </c>
      <c r="B366" t="s">
        <v>7</v>
      </c>
      <c r="C366" s="2">
        <v>41.91</v>
      </c>
      <c r="D366">
        <v>0</v>
      </c>
      <c r="E366" t="s">
        <v>13</v>
      </c>
      <c r="F366" t="s">
        <v>14</v>
      </c>
      <c r="G366" s="7">
        <v>2422733724</v>
      </c>
      <c r="H366">
        <f t="shared" si="5"/>
        <v>41.91</v>
      </c>
    </row>
    <row r="367" spans="1:8" x14ac:dyDescent="0.25">
      <c r="A367">
        <v>23</v>
      </c>
      <c r="B367" t="s">
        <v>11</v>
      </c>
      <c r="C367" s="2">
        <v>41.91</v>
      </c>
      <c r="D367">
        <v>0</v>
      </c>
      <c r="E367" t="s">
        <v>13</v>
      </c>
      <c r="F367" t="s">
        <v>14</v>
      </c>
      <c r="G367" s="7">
        <v>18372819</v>
      </c>
      <c r="H367">
        <f t="shared" si="5"/>
        <v>41.91</v>
      </c>
    </row>
    <row r="368" spans="1:8" x14ac:dyDescent="0.25">
      <c r="A368">
        <v>56</v>
      </c>
      <c r="B368" t="s">
        <v>7</v>
      </c>
      <c r="C368" s="2">
        <v>41.91</v>
      </c>
      <c r="D368">
        <v>0</v>
      </c>
      <c r="E368" t="s">
        <v>13</v>
      </c>
      <c r="F368" t="s">
        <v>14</v>
      </c>
      <c r="G368" s="7">
        <v>110936229</v>
      </c>
      <c r="H368">
        <f t="shared" si="5"/>
        <v>41.91</v>
      </c>
    </row>
    <row r="369" spans="1:8" x14ac:dyDescent="0.25">
      <c r="A369">
        <v>39</v>
      </c>
      <c r="B369" t="s">
        <v>7</v>
      </c>
      <c r="C369" s="2">
        <v>41.8</v>
      </c>
      <c r="D369">
        <v>0</v>
      </c>
      <c r="E369" t="s">
        <v>13</v>
      </c>
      <c r="F369" t="s">
        <v>14</v>
      </c>
      <c r="G369" s="7">
        <v>5662225</v>
      </c>
      <c r="H369">
        <f t="shared" si="5"/>
        <v>41.8</v>
      </c>
    </row>
    <row r="370" spans="1:8" x14ac:dyDescent="0.25">
      <c r="A370">
        <v>52</v>
      </c>
      <c r="B370" t="s">
        <v>11</v>
      </c>
      <c r="C370" s="2">
        <v>41.8</v>
      </c>
      <c r="D370">
        <v>2</v>
      </c>
      <c r="E370" t="s">
        <v>9</v>
      </c>
      <c r="F370" t="s">
        <v>14</v>
      </c>
      <c r="G370" s="7">
        <v>47269854</v>
      </c>
      <c r="H370">
        <f t="shared" si="5"/>
        <v>41.8</v>
      </c>
    </row>
    <row r="371" spans="1:8" x14ac:dyDescent="0.25">
      <c r="A371">
        <v>40</v>
      </c>
      <c r="B371" t="s">
        <v>11</v>
      </c>
      <c r="C371" s="2">
        <v>41.69</v>
      </c>
      <c r="D371">
        <v>0</v>
      </c>
      <c r="E371" t="s">
        <v>13</v>
      </c>
      <c r="F371" t="s">
        <v>14</v>
      </c>
      <c r="G371" s="7">
        <v>54387491</v>
      </c>
      <c r="H371">
        <f t="shared" si="5"/>
        <v>41.69</v>
      </c>
    </row>
    <row r="372" spans="1:8" x14ac:dyDescent="0.25">
      <c r="A372">
        <v>63</v>
      </c>
      <c r="B372" t="s">
        <v>11</v>
      </c>
      <c r="C372" s="2">
        <v>41.47</v>
      </c>
      <c r="D372">
        <v>0</v>
      </c>
      <c r="E372" t="s">
        <v>13</v>
      </c>
      <c r="F372" t="s">
        <v>14</v>
      </c>
      <c r="G372" s="7">
        <v>134053903</v>
      </c>
      <c r="H372">
        <f t="shared" si="5"/>
        <v>41.47</v>
      </c>
    </row>
    <row r="373" spans="1:8" x14ac:dyDescent="0.25">
      <c r="A373">
        <v>49</v>
      </c>
      <c r="B373" t="s">
        <v>7</v>
      </c>
      <c r="C373" s="2">
        <v>41.47</v>
      </c>
      <c r="D373">
        <v>4</v>
      </c>
      <c r="E373" t="s">
        <v>13</v>
      </c>
      <c r="F373" t="s">
        <v>14</v>
      </c>
      <c r="G373" s="7">
        <v>109772063</v>
      </c>
      <c r="H373">
        <f t="shared" si="5"/>
        <v>41.47</v>
      </c>
    </row>
    <row r="374" spans="1:8" x14ac:dyDescent="0.25">
      <c r="A374">
        <v>53</v>
      </c>
      <c r="B374" t="s">
        <v>11</v>
      </c>
      <c r="C374" s="2">
        <v>41.47</v>
      </c>
      <c r="D374">
        <v>0</v>
      </c>
      <c r="E374" t="s">
        <v>13</v>
      </c>
      <c r="F374" t="s">
        <v>14</v>
      </c>
      <c r="G374" s="7">
        <v>95043103</v>
      </c>
      <c r="H374">
        <f t="shared" si="5"/>
        <v>41.47</v>
      </c>
    </row>
    <row r="375" spans="1:8" x14ac:dyDescent="0.25">
      <c r="A375">
        <v>40</v>
      </c>
      <c r="B375" t="s">
        <v>7</v>
      </c>
      <c r="C375" s="2">
        <v>41.42</v>
      </c>
      <c r="D375">
        <v>1</v>
      </c>
      <c r="E375" t="s">
        <v>13</v>
      </c>
      <c r="F375" t="s">
        <v>15</v>
      </c>
      <c r="G375" s="7">
        <v>2847673499</v>
      </c>
      <c r="H375">
        <f t="shared" si="5"/>
        <v>41.42</v>
      </c>
    </row>
    <row r="376" spans="1:8" x14ac:dyDescent="0.25">
      <c r="A376">
        <v>48</v>
      </c>
      <c r="B376" t="s">
        <v>7</v>
      </c>
      <c r="C376" s="2">
        <v>41.23</v>
      </c>
      <c r="D376">
        <v>4</v>
      </c>
      <c r="E376" t="s">
        <v>13</v>
      </c>
      <c r="F376" t="s">
        <v>15</v>
      </c>
      <c r="G376" s="7">
        <v>110336617</v>
      </c>
      <c r="H376">
        <f t="shared" si="5"/>
        <v>41.23</v>
      </c>
    </row>
    <row r="377" spans="1:8" x14ac:dyDescent="0.25">
      <c r="A377">
        <v>40</v>
      </c>
      <c r="B377" t="s">
        <v>11</v>
      </c>
      <c r="C377" s="2">
        <v>41.23</v>
      </c>
      <c r="D377">
        <v>1</v>
      </c>
      <c r="E377" t="s">
        <v>13</v>
      </c>
      <c r="F377" t="s">
        <v>21</v>
      </c>
      <c r="G377" s="7">
        <v>66101097</v>
      </c>
      <c r="H377">
        <f t="shared" si="5"/>
        <v>41.23</v>
      </c>
    </row>
    <row r="378" spans="1:8" x14ac:dyDescent="0.25">
      <c r="A378">
        <v>18</v>
      </c>
      <c r="B378" t="s">
        <v>11</v>
      </c>
      <c r="C378" s="2">
        <v>41.14</v>
      </c>
      <c r="D378">
        <v>0</v>
      </c>
      <c r="E378" t="s">
        <v>13</v>
      </c>
      <c r="F378" t="s">
        <v>14</v>
      </c>
      <c r="G378" s="7">
        <v>11467966</v>
      </c>
      <c r="H378">
        <f t="shared" si="5"/>
        <v>41.14</v>
      </c>
    </row>
    <row r="379" spans="1:8" x14ac:dyDescent="0.25">
      <c r="A379">
        <v>59</v>
      </c>
      <c r="B379" t="s">
        <v>11</v>
      </c>
      <c r="C379" s="2">
        <v>41.14</v>
      </c>
      <c r="D379">
        <v>1</v>
      </c>
      <c r="E379" t="s">
        <v>9</v>
      </c>
      <c r="F379" t="s">
        <v>14</v>
      </c>
      <c r="G379" s="7">
        <v>489702476</v>
      </c>
      <c r="H379">
        <f t="shared" si="5"/>
        <v>41.14</v>
      </c>
    </row>
    <row r="380" spans="1:8" x14ac:dyDescent="0.25">
      <c r="A380">
        <v>32</v>
      </c>
      <c r="B380" t="s">
        <v>7</v>
      </c>
      <c r="C380" s="2">
        <v>41.1</v>
      </c>
      <c r="D380">
        <v>0</v>
      </c>
      <c r="E380" t="s">
        <v>13</v>
      </c>
      <c r="F380" t="s">
        <v>10</v>
      </c>
      <c r="G380" s="7">
        <v>3989841</v>
      </c>
      <c r="H380">
        <f t="shared" si="5"/>
        <v>41.1</v>
      </c>
    </row>
    <row r="381" spans="1:8" x14ac:dyDescent="0.25">
      <c r="A381">
        <v>60</v>
      </c>
      <c r="B381" t="s">
        <v>11</v>
      </c>
      <c r="C381" s="2">
        <v>40.92</v>
      </c>
      <c r="D381">
        <v>0</v>
      </c>
      <c r="E381" t="s">
        <v>9</v>
      </c>
      <c r="F381" t="s">
        <v>14</v>
      </c>
      <c r="G381" s="7">
        <v>486735588</v>
      </c>
      <c r="H381">
        <f t="shared" si="5"/>
        <v>40.92</v>
      </c>
    </row>
    <row r="382" spans="1:8" x14ac:dyDescent="0.25">
      <c r="A382">
        <v>55</v>
      </c>
      <c r="B382" t="s">
        <v>7</v>
      </c>
      <c r="C382" s="2">
        <v>40.81</v>
      </c>
      <c r="D382">
        <v>3</v>
      </c>
      <c r="E382" t="s">
        <v>13</v>
      </c>
      <c r="F382" t="s">
        <v>14</v>
      </c>
      <c r="G382" s="7">
        <v>124858009</v>
      </c>
      <c r="H382">
        <f t="shared" si="5"/>
        <v>40.81</v>
      </c>
    </row>
    <row r="383" spans="1:8" x14ac:dyDescent="0.25">
      <c r="A383">
        <v>51</v>
      </c>
      <c r="B383" t="s">
        <v>7</v>
      </c>
      <c r="C383" s="2">
        <v>40.659999999999997</v>
      </c>
      <c r="D383">
        <v>0</v>
      </c>
      <c r="E383" t="s">
        <v>13</v>
      </c>
      <c r="F383" t="s">
        <v>21</v>
      </c>
      <c r="G383" s="7">
        <v>98756804</v>
      </c>
      <c r="H383">
        <f t="shared" ref="H383:H446" si="6">VALUE(C383)</f>
        <v>40.659999999999997</v>
      </c>
    </row>
    <row r="384" spans="1:8" x14ac:dyDescent="0.25">
      <c r="A384">
        <v>19</v>
      </c>
      <c r="B384" t="s">
        <v>7</v>
      </c>
      <c r="C384" s="2">
        <v>40.5</v>
      </c>
      <c r="D384">
        <v>0</v>
      </c>
      <c r="E384" t="s">
        <v>13</v>
      </c>
      <c r="F384" t="s">
        <v>10</v>
      </c>
      <c r="G384" s="7">
        <v>1759338</v>
      </c>
      <c r="H384">
        <f t="shared" si="6"/>
        <v>40.5</v>
      </c>
    </row>
    <row r="385" spans="1:8" x14ac:dyDescent="0.25">
      <c r="A385">
        <v>64</v>
      </c>
      <c r="B385" t="s">
        <v>11</v>
      </c>
      <c r="C385" s="2">
        <v>40.479999999999997</v>
      </c>
      <c r="D385">
        <v>0</v>
      </c>
      <c r="E385" t="s">
        <v>13</v>
      </c>
      <c r="F385" t="s">
        <v>14</v>
      </c>
      <c r="G385" s="7">
        <v>138311152</v>
      </c>
      <c r="H385">
        <f t="shared" si="6"/>
        <v>40.479999999999997</v>
      </c>
    </row>
    <row r="386" spans="1:8" x14ac:dyDescent="0.25">
      <c r="A386">
        <v>20</v>
      </c>
      <c r="B386" t="s">
        <v>11</v>
      </c>
      <c r="C386" s="2">
        <v>40.47</v>
      </c>
      <c r="D386">
        <v>0</v>
      </c>
      <c r="E386" t="s">
        <v>13</v>
      </c>
      <c r="F386" t="s">
        <v>21</v>
      </c>
      <c r="G386" s="7">
        <v>19844533</v>
      </c>
      <c r="H386">
        <f t="shared" si="6"/>
        <v>40.47</v>
      </c>
    </row>
    <row r="387" spans="1:8" x14ac:dyDescent="0.25">
      <c r="A387">
        <v>57</v>
      </c>
      <c r="B387" t="s">
        <v>11</v>
      </c>
      <c r="C387" s="2">
        <v>40.369999999999997</v>
      </c>
      <c r="D387">
        <v>0</v>
      </c>
      <c r="E387" t="s">
        <v>13</v>
      </c>
      <c r="F387" t="s">
        <v>14</v>
      </c>
      <c r="G387" s="7">
        <v>109825013</v>
      </c>
      <c r="H387">
        <f t="shared" si="6"/>
        <v>40.369999999999997</v>
      </c>
    </row>
    <row r="388" spans="1:8" x14ac:dyDescent="0.25">
      <c r="A388">
        <v>42</v>
      </c>
      <c r="B388" t="s">
        <v>7</v>
      </c>
      <c r="C388" s="2">
        <v>40.369999999999997</v>
      </c>
      <c r="D388">
        <v>2</v>
      </c>
      <c r="E388" t="s">
        <v>9</v>
      </c>
      <c r="F388" t="s">
        <v>14</v>
      </c>
      <c r="G388" s="7">
        <v>438963763</v>
      </c>
      <c r="H388">
        <f t="shared" si="6"/>
        <v>40.369999999999997</v>
      </c>
    </row>
    <row r="389" spans="1:8" x14ac:dyDescent="0.25">
      <c r="A389">
        <v>56</v>
      </c>
      <c r="B389" t="s">
        <v>11</v>
      </c>
      <c r="C389" s="2">
        <v>40.299999999999997</v>
      </c>
      <c r="D389">
        <v>0</v>
      </c>
      <c r="E389" t="s">
        <v>13</v>
      </c>
      <c r="F389" t="s">
        <v>10</v>
      </c>
      <c r="G389" s="7">
        <v>10602385</v>
      </c>
      <c r="H389">
        <f t="shared" si="6"/>
        <v>40.299999999999997</v>
      </c>
    </row>
    <row r="390" spans="1:8" x14ac:dyDescent="0.25">
      <c r="A390">
        <v>18</v>
      </c>
      <c r="B390" t="s">
        <v>7</v>
      </c>
      <c r="C390" s="2">
        <v>40.28</v>
      </c>
      <c r="D390">
        <v>0</v>
      </c>
      <c r="E390" t="s">
        <v>13</v>
      </c>
      <c r="F390" t="s">
        <v>21</v>
      </c>
      <c r="G390" s="7">
        <v>22176012</v>
      </c>
      <c r="H390">
        <f t="shared" si="6"/>
        <v>40.28</v>
      </c>
    </row>
    <row r="391" spans="1:8" x14ac:dyDescent="0.25">
      <c r="A391">
        <v>57</v>
      </c>
      <c r="B391" t="s">
        <v>11</v>
      </c>
      <c r="C391" s="2">
        <v>40.28</v>
      </c>
      <c r="D391">
        <v>0</v>
      </c>
      <c r="E391" t="s">
        <v>13</v>
      </c>
      <c r="F391" t="s">
        <v>21</v>
      </c>
      <c r="G391" s="7">
        <v>2070902034</v>
      </c>
      <c r="H391">
        <f t="shared" si="6"/>
        <v>40.28</v>
      </c>
    </row>
    <row r="392" spans="1:8" x14ac:dyDescent="0.25">
      <c r="A392">
        <v>41</v>
      </c>
      <c r="B392" t="s">
        <v>11</v>
      </c>
      <c r="C392" s="2">
        <v>40.26</v>
      </c>
      <c r="D392">
        <v>0</v>
      </c>
      <c r="E392" t="s">
        <v>13</v>
      </c>
      <c r="F392" t="s">
        <v>14</v>
      </c>
      <c r="G392" s="7">
        <v>57091644</v>
      </c>
      <c r="H392">
        <f t="shared" si="6"/>
        <v>40.26</v>
      </c>
    </row>
    <row r="393" spans="1:8" x14ac:dyDescent="0.25">
      <c r="A393">
        <v>18</v>
      </c>
      <c r="B393" t="s">
        <v>7</v>
      </c>
      <c r="C393" s="2">
        <v>40.26</v>
      </c>
      <c r="D393">
        <v>0</v>
      </c>
      <c r="E393" t="s">
        <v>13</v>
      </c>
      <c r="F393" t="s">
        <v>14</v>
      </c>
      <c r="G393" s="7">
        <v>16345734</v>
      </c>
      <c r="H393">
        <f t="shared" si="6"/>
        <v>40.26</v>
      </c>
    </row>
    <row r="394" spans="1:8" x14ac:dyDescent="0.25">
      <c r="A394">
        <v>38</v>
      </c>
      <c r="B394" t="s">
        <v>7</v>
      </c>
      <c r="C394" s="2">
        <v>40.15</v>
      </c>
      <c r="D394">
        <v>0</v>
      </c>
      <c r="E394" t="s">
        <v>13</v>
      </c>
      <c r="F394" t="s">
        <v>14</v>
      </c>
      <c r="G394" s="7">
        <v>54009805</v>
      </c>
      <c r="H394">
        <f t="shared" si="6"/>
        <v>40.15</v>
      </c>
    </row>
    <row r="395" spans="1:8" x14ac:dyDescent="0.25">
      <c r="A395">
        <v>24</v>
      </c>
      <c r="B395" t="s">
        <v>11</v>
      </c>
      <c r="C395" s="2">
        <v>40.15</v>
      </c>
      <c r="D395">
        <v>0</v>
      </c>
      <c r="E395" t="s">
        <v>9</v>
      </c>
      <c r="F395" t="s">
        <v>14</v>
      </c>
      <c r="G395" s="7">
        <v>381262465</v>
      </c>
      <c r="H395">
        <f t="shared" si="6"/>
        <v>40.15</v>
      </c>
    </row>
    <row r="396" spans="1:8" x14ac:dyDescent="0.25">
      <c r="A396">
        <v>48</v>
      </c>
      <c r="B396" t="s">
        <v>11</v>
      </c>
      <c r="C396" s="2">
        <v>40.15</v>
      </c>
      <c r="D396">
        <v>0</v>
      </c>
      <c r="E396" t="s">
        <v>13</v>
      </c>
      <c r="F396" t="s">
        <v>14</v>
      </c>
      <c r="G396" s="7">
        <v>78041605</v>
      </c>
      <c r="H396">
        <f t="shared" si="6"/>
        <v>40.15</v>
      </c>
    </row>
    <row r="397" spans="1:8" x14ac:dyDescent="0.25">
      <c r="A397">
        <v>62</v>
      </c>
      <c r="B397" t="s">
        <v>11</v>
      </c>
      <c r="C397" s="2">
        <v>39.93</v>
      </c>
      <c r="D397">
        <v>0</v>
      </c>
      <c r="E397" t="s">
        <v>13</v>
      </c>
      <c r="F397" t="s">
        <v>14</v>
      </c>
      <c r="G397" s="7">
        <v>129828747</v>
      </c>
      <c r="H397">
        <f t="shared" si="6"/>
        <v>39.93</v>
      </c>
    </row>
    <row r="398" spans="1:8" x14ac:dyDescent="0.25">
      <c r="A398">
        <v>60</v>
      </c>
      <c r="B398" t="s">
        <v>11</v>
      </c>
      <c r="C398" s="2">
        <v>39.9</v>
      </c>
      <c r="D398">
        <v>0</v>
      </c>
      <c r="E398" t="s">
        <v>9</v>
      </c>
      <c r="F398" t="s">
        <v>10</v>
      </c>
      <c r="G398" s="7">
        <v>48173361</v>
      </c>
      <c r="H398">
        <f t="shared" si="6"/>
        <v>39.9</v>
      </c>
    </row>
    <row r="399" spans="1:8" x14ac:dyDescent="0.25">
      <c r="A399">
        <v>56</v>
      </c>
      <c r="B399" t="s">
        <v>7</v>
      </c>
      <c r="C399" s="2">
        <v>39.82</v>
      </c>
      <c r="D399">
        <v>0</v>
      </c>
      <c r="E399" t="s">
        <v>13</v>
      </c>
      <c r="F399" t="s">
        <v>14</v>
      </c>
      <c r="G399" s="7">
        <v>110907178</v>
      </c>
      <c r="H399">
        <f t="shared" si="6"/>
        <v>39.82</v>
      </c>
    </row>
    <row r="400" spans="1:8" x14ac:dyDescent="0.25">
      <c r="A400">
        <v>33</v>
      </c>
      <c r="B400" t="s">
        <v>7</v>
      </c>
      <c r="C400" s="2">
        <v>39.82</v>
      </c>
      <c r="D400">
        <v>1</v>
      </c>
      <c r="E400" t="s">
        <v>13</v>
      </c>
      <c r="F400" t="s">
        <v>14</v>
      </c>
      <c r="G400" s="7">
        <v>47956568</v>
      </c>
      <c r="H400">
        <f t="shared" si="6"/>
        <v>39.82</v>
      </c>
    </row>
    <row r="401" spans="1:8" x14ac:dyDescent="0.25">
      <c r="A401">
        <v>18</v>
      </c>
      <c r="B401" t="s">
        <v>7</v>
      </c>
      <c r="C401" s="2">
        <v>39.82</v>
      </c>
      <c r="D401">
        <v>0</v>
      </c>
      <c r="E401" t="s">
        <v>13</v>
      </c>
      <c r="F401" t="s">
        <v>14</v>
      </c>
      <c r="G401" s="7">
        <v>16339618</v>
      </c>
      <c r="H401">
        <f t="shared" si="6"/>
        <v>39.82</v>
      </c>
    </row>
    <row r="402" spans="1:8" x14ac:dyDescent="0.25">
      <c r="A402">
        <v>63</v>
      </c>
      <c r="B402" t="s">
        <v>11</v>
      </c>
      <c r="C402" s="2">
        <v>39.799999999999997</v>
      </c>
      <c r="D402">
        <v>3</v>
      </c>
      <c r="E402" t="s">
        <v>13</v>
      </c>
      <c r="F402" t="s">
        <v>10</v>
      </c>
      <c r="G402" s="7">
        <v>15170069</v>
      </c>
      <c r="H402">
        <f t="shared" si="6"/>
        <v>39.799999999999997</v>
      </c>
    </row>
    <row r="403" spans="1:8" x14ac:dyDescent="0.25">
      <c r="A403">
        <v>35</v>
      </c>
      <c r="B403" t="s">
        <v>11</v>
      </c>
      <c r="C403" s="2">
        <v>39.71</v>
      </c>
      <c r="D403">
        <v>4</v>
      </c>
      <c r="E403" t="s">
        <v>13</v>
      </c>
      <c r="F403" t="s">
        <v>21</v>
      </c>
      <c r="G403" s="7">
        <v>1949671917</v>
      </c>
      <c r="H403">
        <f t="shared" si="6"/>
        <v>39.71</v>
      </c>
    </row>
    <row r="404" spans="1:8" x14ac:dyDescent="0.25">
      <c r="A404">
        <v>51</v>
      </c>
      <c r="B404" t="s">
        <v>11</v>
      </c>
      <c r="C404" s="2">
        <v>39.700000000000003</v>
      </c>
      <c r="D404">
        <v>1</v>
      </c>
      <c r="E404" t="s">
        <v>13</v>
      </c>
      <c r="F404" t="s">
        <v>10</v>
      </c>
      <c r="G404" s="7">
        <v>9391346</v>
      </c>
      <c r="H404">
        <f t="shared" si="6"/>
        <v>39.700000000000003</v>
      </c>
    </row>
    <row r="405" spans="1:8" x14ac:dyDescent="0.25">
      <c r="A405">
        <v>64</v>
      </c>
      <c r="B405" t="s">
        <v>7</v>
      </c>
      <c r="C405" s="2">
        <v>39.700000000000003</v>
      </c>
      <c r="D405">
        <v>0</v>
      </c>
      <c r="E405" t="s">
        <v>13</v>
      </c>
      <c r="F405" t="s">
        <v>10</v>
      </c>
      <c r="G405" s="7">
        <v>14319031</v>
      </c>
      <c r="H405">
        <f t="shared" si="6"/>
        <v>39.700000000000003</v>
      </c>
    </row>
    <row r="406" spans="1:8" x14ac:dyDescent="0.25">
      <c r="A406">
        <v>54</v>
      </c>
      <c r="B406" t="s">
        <v>11</v>
      </c>
      <c r="C406" s="2">
        <v>39.6</v>
      </c>
      <c r="D406">
        <v>1</v>
      </c>
      <c r="E406" t="s">
        <v>13</v>
      </c>
      <c r="F406" t="s">
        <v>10</v>
      </c>
      <c r="G406" s="7">
        <v>10450552</v>
      </c>
      <c r="H406">
        <f t="shared" si="6"/>
        <v>39.6</v>
      </c>
    </row>
    <row r="407" spans="1:8" x14ac:dyDescent="0.25">
      <c r="A407">
        <v>56</v>
      </c>
      <c r="B407" t="s">
        <v>11</v>
      </c>
      <c r="C407" s="2">
        <v>39.6</v>
      </c>
      <c r="D407">
        <v>0</v>
      </c>
      <c r="E407" t="s">
        <v>13</v>
      </c>
      <c r="F407" t="s">
        <v>10</v>
      </c>
      <c r="G407" s="7">
        <v>10601412</v>
      </c>
      <c r="H407">
        <f t="shared" si="6"/>
        <v>39.6</v>
      </c>
    </row>
    <row r="408" spans="1:8" x14ac:dyDescent="0.25">
      <c r="A408">
        <v>53</v>
      </c>
      <c r="B408" t="s">
        <v>7</v>
      </c>
      <c r="C408" s="2">
        <v>39.6</v>
      </c>
      <c r="D408">
        <v>1</v>
      </c>
      <c r="E408" t="s">
        <v>13</v>
      </c>
      <c r="F408" t="s">
        <v>14</v>
      </c>
      <c r="G408" s="7">
        <v>10579711</v>
      </c>
      <c r="H408">
        <f t="shared" si="6"/>
        <v>39.6</v>
      </c>
    </row>
    <row r="409" spans="1:8" x14ac:dyDescent="0.25">
      <c r="A409">
        <v>44</v>
      </c>
      <c r="B409" t="s">
        <v>11</v>
      </c>
      <c r="C409" s="2">
        <v>39.520000000000003</v>
      </c>
      <c r="D409">
        <v>0</v>
      </c>
      <c r="E409" t="s">
        <v>13</v>
      </c>
      <c r="F409" t="s">
        <v>15</v>
      </c>
      <c r="G409" s="7">
        <v>69487008</v>
      </c>
      <c r="H409">
        <f t="shared" si="6"/>
        <v>39.520000000000003</v>
      </c>
    </row>
    <row r="410" spans="1:8" x14ac:dyDescent="0.25">
      <c r="A410">
        <v>51</v>
      </c>
      <c r="B410" t="s">
        <v>7</v>
      </c>
      <c r="C410" s="2">
        <v>39.5</v>
      </c>
      <c r="D410">
        <v>1</v>
      </c>
      <c r="E410" t="s">
        <v>13</v>
      </c>
      <c r="F410" t="s">
        <v>10</v>
      </c>
      <c r="G410" s="7">
        <v>9880068</v>
      </c>
      <c r="H410">
        <f t="shared" si="6"/>
        <v>39.5</v>
      </c>
    </row>
    <row r="411" spans="1:8" x14ac:dyDescent="0.25">
      <c r="A411">
        <v>22</v>
      </c>
      <c r="B411" t="s">
        <v>11</v>
      </c>
      <c r="C411" s="2">
        <v>39.5</v>
      </c>
      <c r="D411">
        <v>0</v>
      </c>
      <c r="E411" t="s">
        <v>13</v>
      </c>
      <c r="F411" t="s">
        <v>10</v>
      </c>
      <c r="G411" s="7">
        <v>1682597</v>
      </c>
      <c r="H411">
        <f t="shared" si="6"/>
        <v>39.5</v>
      </c>
    </row>
    <row r="412" spans="1:8" x14ac:dyDescent="0.25">
      <c r="A412">
        <v>21</v>
      </c>
      <c r="B412" t="s">
        <v>7</v>
      </c>
      <c r="C412" s="2">
        <v>39.49</v>
      </c>
      <c r="D412">
        <v>0</v>
      </c>
      <c r="E412" t="s">
        <v>13</v>
      </c>
      <c r="F412" t="s">
        <v>14</v>
      </c>
      <c r="G412" s="7">
        <v>20269741</v>
      </c>
      <c r="H412">
        <f t="shared" si="6"/>
        <v>39.49</v>
      </c>
    </row>
    <row r="413" spans="1:8" x14ac:dyDescent="0.25">
      <c r="A413">
        <v>31</v>
      </c>
      <c r="B413" t="s">
        <v>11</v>
      </c>
      <c r="C413" s="2">
        <v>39.49</v>
      </c>
      <c r="D413">
        <v>1</v>
      </c>
      <c r="E413" t="s">
        <v>13</v>
      </c>
      <c r="F413" t="s">
        <v>14</v>
      </c>
      <c r="G413" s="7">
        <v>38757341</v>
      </c>
      <c r="H413">
        <f t="shared" si="6"/>
        <v>39.49</v>
      </c>
    </row>
    <row r="414" spans="1:8" x14ac:dyDescent="0.25">
      <c r="A414">
        <v>24</v>
      </c>
      <c r="B414" t="s">
        <v>7</v>
      </c>
      <c r="C414" s="2">
        <v>39.49</v>
      </c>
      <c r="D414">
        <v>0</v>
      </c>
      <c r="E414" t="s">
        <v>13</v>
      </c>
      <c r="F414" t="s">
        <v>14</v>
      </c>
      <c r="G414" s="7">
        <v>24809791</v>
      </c>
      <c r="H414">
        <f t="shared" si="6"/>
        <v>39.49</v>
      </c>
    </row>
    <row r="415" spans="1:8" x14ac:dyDescent="0.25">
      <c r="A415">
        <v>20</v>
      </c>
      <c r="B415" t="s">
        <v>11</v>
      </c>
      <c r="C415" s="2">
        <v>39.4</v>
      </c>
      <c r="D415">
        <v>2</v>
      </c>
      <c r="E415" t="s">
        <v>9</v>
      </c>
      <c r="F415" t="s">
        <v>10</v>
      </c>
      <c r="G415" s="7">
        <v>38344566</v>
      </c>
      <c r="H415">
        <f t="shared" si="6"/>
        <v>39.4</v>
      </c>
    </row>
    <row r="416" spans="1:8" x14ac:dyDescent="0.25">
      <c r="A416">
        <v>64</v>
      </c>
      <c r="B416" t="s">
        <v>7</v>
      </c>
      <c r="C416" s="2">
        <v>39.33</v>
      </c>
      <c r="D416">
        <v>0</v>
      </c>
      <c r="E416" t="s">
        <v>13</v>
      </c>
      <c r="F416" t="s">
        <v>21</v>
      </c>
      <c r="G416" s="7">
        <v>149015167</v>
      </c>
      <c r="H416">
        <f t="shared" si="6"/>
        <v>39.33</v>
      </c>
    </row>
    <row r="417" spans="1:8" x14ac:dyDescent="0.25">
      <c r="A417">
        <v>23</v>
      </c>
      <c r="B417" t="s">
        <v>7</v>
      </c>
      <c r="C417" s="2">
        <v>39.270000000000003</v>
      </c>
      <c r="D417">
        <v>2</v>
      </c>
      <c r="E417" t="s">
        <v>13</v>
      </c>
      <c r="F417" t="s">
        <v>14</v>
      </c>
      <c r="G417" s="7">
        <v>35006123</v>
      </c>
      <c r="H417">
        <f t="shared" si="6"/>
        <v>39.270000000000003</v>
      </c>
    </row>
    <row r="418" spans="1:8" x14ac:dyDescent="0.25">
      <c r="A418">
        <v>62</v>
      </c>
      <c r="B418" t="s">
        <v>7</v>
      </c>
      <c r="C418" s="2">
        <v>39.200000000000003</v>
      </c>
      <c r="D418">
        <v>0</v>
      </c>
      <c r="E418" t="s">
        <v>13</v>
      </c>
      <c r="F418" t="s">
        <v>10</v>
      </c>
      <c r="G418" s="8" t="s">
        <v>278</v>
      </c>
      <c r="H418">
        <f t="shared" si="6"/>
        <v>39.200000000000003</v>
      </c>
    </row>
    <row r="419" spans="1:8" x14ac:dyDescent="0.25">
      <c r="A419">
        <v>64</v>
      </c>
      <c r="B419" t="s">
        <v>11</v>
      </c>
      <c r="C419" s="2">
        <v>39.159999999999997</v>
      </c>
      <c r="D419">
        <v>1</v>
      </c>
      <c r="E419" t="s">
        <v>13</v>
      </c>
      <c r="F419" t="s">
        <v>14</v>
      </c>
      <c r="G419" s="7">
        <v>144182804</v>
      </c>
      <c r="H419">
        <f t="shared" si="6"/>
        <v>39.159999999999997</v>
      </c>
    </row>
    <row r="420" spans="1:8" x14ac:dyDescent="0.25">
      <c r="A420">
        <v>18</v>
      </c>
      <c r="B420" t="s">
        <v>7</v>
      </c>
      <c r="C420" s="2">
        <v>39.159999999999997</v>
      </c>
      <c r="D420">
        <v>0</v>
      </c>
      <c r="E420" t="s">
        <v>13</v>
      </c>
      <c r="F420" t="s">
        <v>14</v>
      </c>
      <c r="G420" s="7">
        <v>16330444</v>
      </c>
      <c r="H420">
        <f t="shared" si="6"/>
        <v>39.159999999999997</v>
      </c>
    </row>
    <row r="421" spans="1:8" x14ac:dyDescent="0.25">
      <c r="A421">
        <v>62</v>
      </c>
      <c r="B421" t="s">
        <v>7</v>
      </c>
      <c r="C421" s="2">
        <v>39.159999999999997</v>
      </c>
      <c r="D421">
        <v>0</v>
      </c>
      <c r="E421" t="s">
        <v>13</v>
      </c>
      <c r="F421" t="s">
        <v>14</v>
      </c>
      <c r="G421" s="7">
        <v>134708044</v>
      </c>
      <c r="H421">
        <f t="shared" si="6"/>
        <v>39.159999999999997</v>
      </c>
    </row>
    <row r="422" spans="1:8" x14ac:dyDescent="0.25">
      <c r="A422">
        <v>18</v>
      </c>
      <c r="B422" t="s">
        <v>11</v>
      </c>
      <c r="C422" s="2">
        <v>39.14</v>
      </c>
      <c r="D422">
        <v>0</v>
      </c>
      <c r="E422" t="s">
        <v>13</v>
      </c>
      <c r="F422" t="s">
        <v>21</v>
      </c>
      <c r="G422" s="7">
        <v>1289005765</v>
      </c>
      <c r="H422">
        <f t="shared" si="6"/>
        <v>39.14</v>
      </c>
    </row>
    <row r="423" spans="1:8" x14ac:dyDescent="0.25">
      <c r="A423">
        <v>61</v>
      </c>
      <c r="B423" t="s">
        <v>7</v>
      </c>
      <c r="C423" s="2">
        <v>39.1</v>
      </c>
      <c r="D423">
        <v>2</v>
      </c>
      <c r="E423" t="s">
        <v>13</v>
      </c>
      <c r="F423" t="s">
        <v>10</v>
      </c>
      <c r="G423" s="7">
        <v>14235072</v>
      </c>
      <c r="H423">
        <f t="shared" si="6"/>
        <v>39.1</v>
      </c>
    </row>
    <row r="424" spans="1:8" x14ac:dyDescent="0.25">
      <c r="A424">
        <v>58</v>
      </c>
      <c r="B424" t="s">
        <v>7</v>
      </c>
      <c r="C424" s="2">
        <v>39.049999999999997</v>
      </c>
      <c r="D424">
        <v>0</v>
      </c>
      <c r="E424" t="s">
        <v>13</v>
      </c>
      <c r="F424" t="s">
        <v>14</v>
      </c>
      <c r="G424" s="7">
        <v>118564115</v>
      </c>
      <c r="H424">
        <f t="shared" si="6"/>
        <v>39.049999999999997</v>
      </c>
    </row>
    <row r="425" spans="1:8" x14ac:dyDescent="0.25">
      <c r="A425">
        <v>64</v>
      </c>
      <c r="B425" t="s">
        <v>7</v>
      </c>
      <c r="C425" s="2">
        <v>39.049999999999997</v>
      </c>
      <c r="D425">
        <v>3</v>
      </c>
      <c r="E425" t="s">
        <v>13</v>
      </c>
      <c r="F425" t="s">
        <v>14</v>
      </c>
      <c r="G425" s="7">
        <v>160851275</v>
      </c>
      <c r="H425">
        <f t="shared" si="6"/>
        <v>39.049999999999997</v>
      </c>
    </row>
    <row r="426" spans="1:8" x14ac:dyDescent="0.25">
      <c r="A426">
        <v>30</v>
      </c>
      <c r="B426" t="s">
        <v>7</v>
      </c>
      <c r="C426" s="2">
        <v>39.049999999999997</v>
      </c>
      <c r="D426">
        <v>3</v>
      </c>
      <c r="E426" t="s">
        <v>9</v>
      </c>
      <c r="F426" t="s">
        <v>14</v>
      </c>
      <c r="G426" s="7">
        <v>409324295</v>
      </c>
      <c r="H426">
        <f t="shared" si="6"/>
        <v>39.049999999999997</v>
      </c>
    </row>
    <row r="427" spans="1:8" x14ac:dyDescent="0.25">
      <c r="A427">
        <v>44</v>
      </c>
      <c r="B427" t="s">
        <v>7</v>
      </c>
      <c r="C427" s="2">
        <v>38.950000000000003</v>
      </c>
      <c r="D427">
        <v>0</v>
      </c>
      <c r="E427" t="s">
        <v>9</v>
      </c>
      <c r="F427" t="s">
        <v>15</v>
      </c>
      <c r="G427" s="7">
        <v>429834585</v>
      </c>
      <c r="H427">
        <f t="shared" si="6"/>
        <v>38.950000000000003</v>
      </c>
    </row>
    <row r="428" spans="1:8" x14ac:dyDescent="0.25">
      <c r="A428">
        <v>47</v>
      </c>
      <c r="B428" t="s">
        <v>11</v>
      </c>
      <c r="C428" s="2">
        <v>38.94</v>
      </c>
      <c r="D428">
        <v>2</v>
      </c>
      <c r="E428" t="s">
        <v>9</v>
      </c>
      <c r="F428" t="s">
        <v>14</v>
      </c>
      <c r="G428" s="7">
        <v>442026536</v>
      </c>
      <c r="H428">
        <f t="shared" si="6"/>
        <v>38.94</v>
      </c>
    </row>
    <row r="429" spans="1:8" x14ac:dyDescent="0.25">
      <c r="A429">
        <v>29</v>
      </c>
      <c r="B429" t="s">
        <v>11</v>
      </c>
      <c r="C429" s="2">
        <v>38.94</v>
      </c>
      <c r="D429">
        <v>1</v>
      </c>
      <c r="E429" t="s">
        <v>13</v>
      </c>
      <c r="F429" t="s">
        <v>14</v>
      </c>
      <c r="G429" s="7">
        <v>34714096</v>
      </c>
      <c r="H429">
        <f t="shared" si="6"/>
        <v>38.94</v>
      </c>
    </row>
    <row r="430" spans="1:8" x14ac:dyDescent="0.25">
      <c r="A430">
        <v>33</v>
      </c>
      <c r="B430" t="s">
        <v>7</v>
      </c>
      <c r="C430" s="2">
        <v>38.9</v>
      </c>
      <c r="D430">
        <v>3</v>
      </c>
      <c r="E430" t="s">
        <v>13</v>
      </c>
      <c r="F430" t="s">
        <v>10</v>
      </c>
      <c r="G430" s="7">
        <v>5972378</v>
      </c>
      <c r="H430">
        <f t="shared" si="6"/>
        <v>38.9</v>
      </c>
    </row>
    <row r="431" spans="1:8" x14ac:dyDescent="0.25">
      <c r="A431">
        <v>29</v>
      </c>
      <c r="B431" t="s">
        <v>7</v>
      </c>
      <c r="C431" s="2">
        <v>38.83</v>
      </c>
      <c r="D431">
        <v>3</v>
      </c>
      <c r="E431" t="s">
        <v>13</v>
      </c>
      <c r="F431" t="s">
        <v>14</v>
      </c>
      <c r="G431" s="7">
        <v>51382567</v>
      </c>
      <c r="H431">
        <f t="shared" si="6"/>
        <v>38.83</v>
      </c>
    </row>
    <row r="432" spans="1:8" x14ac:dyDescent="0.25">
      <c r="A432">
        <v>30</v>
      </c>
      <c r="B432" t="s">
        <v>11</v>
      </c>
      <c r="C432" s="2">
        <v>38.83</v>
      </c>
      <c r="D432">
        <v>1</v>
      </c>
      <c r="E432" t="s">
        <v>13</v>
      </c>
      <c r="F432" t="s">
        <v>14</v>
      </c>
      <c r="G432" s="7">
        <v>1896317192</v>
      </c>
      <c r="H432">
        <f t="shared" si="6"/>
        <v>38.83</v>
      </c>
    </row>
    <row r="433" spans="1:8" x14ac:dyDescent="0.25">
      <c r="A433">
        <v>62</v>
      </c>
      <c r="B433" t="s">
        <v>11</v>
      </c>
      <c r="C433" s="2">
        <v>38.83</v>
      </c>
      <c r="D433">
        <v>0</v>
      </c>
      <c r="E433" t="s">
        <v>13</v>
      </c>
      <c r="F433" t="s">
        <v>14</v>
      </c>
      <c r="G433" s="7">
        <v>129813457</v>
      </c>
      <c r="H433">
        <f t="shared" si="6"/>
        <v>38.83</v>
      </c>
    </row>
    <row r="434" spans="1:8" x14ac:dyDescent="0.25">
      <c r="A434">
        <v>35</v>
      </c>
      <c r="B434" t="s">
        <v>11</v>
      </c>
      <c r="C434" s="2">
        <v>38.6</v>
      </c>
      <c r="D434">
        <v>1</v>
      </c>
      <c r="E434" t="s">
        <v>13</v>
      </c>
      <c r="F434" t="s">
        <v>10</v>
      </c>
      <c r="G434" s="7">
        <v>4762329</v>
      </c>
      <c r="H434">
        <f t="shared" si="6"/>
        <v>38.6</v>
      </c>
    </row>
    <row r="435" spans="1:8" x14ac:dyDescent="0.25">
      <c r="A435">
        <v>52</v>
      </c>
      <c r="B435" t="s">
        <v>11</v>
      </c>
      <c r="C435" s="2">
        <v>38.6</v>
      </c>
      <c r="D435">
        <v>2</v>
      </c>
      <c r="E435" t="s">
        <v>13</v>
      </c>
      <c r="F435" t="s">
        <v>10</v>
      </c>
      <c r="G435" s="7">
        <v>10325206</v>
      </c>
      <c r="H435">
        <f t="shared" si="6"/>
        <v>38.6</v>
      </c>
    </row>
    <row r="436" spans="1:8" x14ac:dyDescent="0.25">
      <c r="A436">
        <v>31</v>
      </c>
      <c r="B436" t="s">
        <v>11</v>
      </c>
      <c r="C436" s="2">
        <v>38.39</v>
      </c>
      <c r="D436">
        <v>2</v>
      </c>
      <c r="E436" t="s">
        <v>13</v>
      </c>
      <c r="F436" t="s">
        <v>14</v>
      </c>
      <c r="G436" s="7">
        <v>44632051</v>
      </c>
      <c r="H436">
        <f t="shared" si="6"/>
        <v>38.39</v>
      </c>
    </row>
    <row r="437" spans="1:8" x14ac:dyDescent="0.25">
      <c r="A437">
        <v>37</v>
      </c>
      <c r="B437" t="s">
        <v>7</v>
      </c>
      <c r="C437" s="2">
        <v>38.39</v>
      </c>
      <c r="D437">
        <v>0</v>
      </c>
      <c r="E437" t="s">
        <v>9</v>
      </c>
      <c r="F437" t="s">
        <v>14</v>
      </c>
      <c r="G437" s="7">
        <v>404190191</v>
      </c>
      <c r="H437">
        <f t="shared" si="6"/>
        <v>38.39</v>
      </c>
    </row>
    <row r="438" spans="1:8" x14ac:dyDescent="0.25">
      <c r="A438">
        <v>38</v>
      </c>
      <c r="B438" t="s">
        <v>11</v>
      </c>
      <c r="C438" s="2">
        <v>38.39</v>
      </c>
      <c r="D438">
        <v>3</v>
      </c>
      <c r="E438" t="s">
        <v>9</v>
      </c>
      <c r="F438" t="s">
        <v>14</v>
      </c>
      <c r="G438" s="7">
        <v>419492441</v>
      </c>
      <c r="H438">
        <f t="shared" si="6"/>
        <v>38.39</v>
      </c>
    </row>
    <row r="439" spans="1:8" x14ac:dyDescent="0.25">
      <c r="A439">
        <v>52</v>
      </c>
      <c r="B439" t="s">
        <v>7</v>
      </c>
      <c r="C439" s="2">
        <v>38.380000000000003</v>
      </c>
      <c r="D439">
        <v>2</v>
      </c>
      <c r="E439" t="s">
        <v>13</v>
      </c>
      <c r="F439" t="s">
        <v>21</v>
      </c>
      <c r="G439" s="7">
        <v>113969002</v>
      </c>
      <c r="H439">
        <f t="shared" si="6"/>
        <v>38.380000000000003</v>
      </c>
    </row>
    <row r="440" spans="1:8" x14ac:dyDescent="0.25">
      <c r="A440">
        <v>61</v>
      </c>
      <c r="B440" t="s">
        <v>11</v>
      </c>
      <c r="C440" s="2">
        <v>38.380000000000003</v>
      </c>
      <c r="D440">
        <v>0</v>
      </c>
      <c r="E440" t="s">
        <v>13</v>
      </c>
      <c r="F440" t="s">
        <v>15</v>
      </c>
      <c r="G440" s="7">
        <v>129500712</v>
      </c>
      <c r="H440">
        <f t="shared" si="6"/>
        <v>38.380000000000003</v>
      </c>
    </row>
    <row r="441" spans="1:8" x14ac:dyDescent="0.25">
      <c r="A441">
        <v>55</v>
      </c>
      <c r="B441" t="s">
        <v>11</v>
      </c>
      <c r="C441" s="2">
        <v>38.28</v>
      </c>
      <c r="D441">
        <v>0</v>
      </c>
      <c r="E441" t="s">
        <v>13</v>
      </c>
      <c r="F441" t="s">
        <v>14</v>
      </c>
      <c r="G441" s="7">
        <v>102262842</v>
      </c>
      <c r="H441">
        <f t="shared" si="6"/>
        <v>38.28</v>
      </c>
    </row>
    <row r="442" spans="1:8" x14ac:dyDescent="0.25">
      <c r="A442">
        <v>18</v>
      </c>
      <c r="B442" t="s">
        <v>7</v>
      </c>
      <c r="C442" s="2">
        <v>38.28</v>
      </c>
      <c r="D442">
        <v>0</v>
      </c>
      <c r="E442" t="s">
        <v>13</v>
      </c>
      <c r="F442" t="s">
        <v>14</v>
      </c>
      <c r="G442" s="7">
        <v>16318212</v>
      </c>
      <c r="H442">
        <f t="shared" si="6"/>
        <v>38.28</v>
      </c>
    </row>
    <row r="443" spans="1:8" x14ac:dyDescent="0.25">
      <c r="A443">
        <v>18</v>
      </c>
      <c r="B443" t="s">
        <v>7</v>
      </c>
      <c r="C443" s="2">
        <v>38.28</v>
      </c>
      <c r="D443">
        <v>0</v>
      </c>
      <c r="E443" t="s">
        <v>13</v>
      </c>
      <c r="F443" t="s">
        <v>14</v>
      </c>
      <c r="G443" s="7">
        <v>1413303775</v>
      </c>
      <c r="H443">
        <f t="shared" si="6"/>
        <v>38.28</v>
      </c>
    </row>
    <row r="444" spans="1:8" x14ac:dyDescent="0.25">
      <c r="A444">
        <v>64</v>
      </c>
      <c r="B444" t="s">
        <v>11</v>
      </c>
      <c r="C444" s="2">
        <v>38.19</v>
      </c>
      <c r="D444">
        <v>0</v>
      </c>
      <c r="E444" t="s">
        <v>13</v>
      </c>
      <c r="F444" t="s">
        <v>21</v>
      </c>
      <c r="G444" s="7">
        <v>144109321</v>
      </c>
      <c r="H444">
        <f t="shared" si="6"/>
        <v>38.19</v>
      </c>
    </row>
    <row r="445" spans="1:8" x14ac:dyDescent="0.25">
      <c r="A445">
        <v>18</v>
      </c>
      <c r="B445" t="s">
        <v>7</v>
      </c>
      <c r="C445" s="2">
        <v>38.17</v>
      </c>
      <c r="D445">
        <v>0</v>
      </c>
      <c r="E445" t="s">
        <v>13</v>
      </c>
      <c r="F445" t="s">
        <v>14</v>
      </c>
      <c r="G445" s="7">
        <v>16316683</v>
      </c>
      <c r="H445">
        <f t="shared" si="6"/>
        <v>38.17</v>
      </c>
    </row>
    <row r="446" spans="1:8" x14ac:dyDescent="0.25">
      <c r="A446">
        <v>18</v>
      </c>
      <c r="B446" t="s">
        <v>11</v>
      </c>
      <c r="C446" s="2">
        <v>38.17</v>
      </c>
      <c r="D446">
        <v>0</v>
      </c>
      <c r="E446" t="s">
        <v>9</v>
      </c>
      <c r="F446" t="s">
        <v>14</v>
      </c>
      <c r="G446" s="7">
        <v>363077983</v>
      </c>
      <c r="H446">
        <f t="shared" si="6"/>
        <v>38.17</v>
      </c>
    </row>
    <row r="447" spans="1:8" x14ac:dyDescent="0.25">
      <c r="A447">
        <v>46</v>
      </c>
      <c r="B447" t="s">
        <v>11</v>
      </c>
      <c r="C447" s="2">
        <v>38.17</v>
      </c>
      <c r="D447">
        <v>2</v>
      </c>
      <c r="E447" t="s">
        <v>13</v>
      </c>
      <c r="F447" t="s">
        <v>14</v>
      </c>
      <c r="G447" s="7">
        <v>83471643</v>
      </c>
      <c r="H447">
        <f t="shared" ref="H447:H510" si="7">VALUE(C447)</f>
        <v>38.17</v>
      </c>
    </row>
    <row r="448" spans="1:8" x14ac:dyDescent="0.25">
      <c r="A448">
        <v>28</v>
      </c>
      <c r="B448" t="s">
        <v>11</v>
      </c>
      <c r="C448" s="2">
        <v>38.06</v>
      </c>
      <c r="D448">
        <v>0</v>
      </c>
      <c r="E448" t="s">
        <v>13</v>
      </c>
      <c r="F448" t="s">
        <v>14</v>
      </c>
      <c r="G448" s="7">
        <v>26894954</v>
      </c>
      <c r="H448">
        <f t="shared" si="7"/>
        <v>38.06</v>
      </c>
    </row>
    <row r="449" spans="1:8" x14ac:dyDescent="0.25">
      <c r="A449">
        <v>44</v>
      </c>
      <c r="B449" t="s">
        <v>11</v>
      </c>
      <c r="C449" s="2">
        <v>38.06</v>
      </c>
      <c r="D449">
        <v>1</v>
      </c>
      <c r="E449" t="s">
        <v>13</v>
      </c>
      <c r="F449" t="s">
        <v>14</v>
      </c>
      <c r="G449" s="7">
        <v>71526714</v>
      </c>
      <c r="H449">
        <f t="shared" si="7"/>
        <v>38.06</v>
      </c>
    </row>
    <row r="450" spans="1:8" x14ac:dyDescent="0.25">
      <c r="A450">
        <v>60</v>
      </c>
      <c r="B450" t="s">
        <v>7</v>
      </c>
      <c r="C450" s="2">
        <v>38.06</v>
      </c>
      <c r="D450">
        <v>0</v>
      </c>
      <c r="E450" t="s">
        <v>13</v>
      </c>
      <c r="F450" t="s">
        <v>14</v>
      </c>
      <c r="G450" s="7">
        <v>126487034</v>
      </c>
      <c r="H450">
        <f t="shared" si="7"/>
        <v>38.06</v>
      </c>
    </row>
    <row r="451" spans="1:8" x14ac:dyDescent="0.25">
      <c r="A451">
        <v>53</v>
      </c>
      <c r="B451" t="s">
        <v>7</v>
      </c>
      <c r="C451" s="2">
        <v>38.06</v>
      </c>
      <c r="D451">
        <v>3</v>
      </c>
      <c r="E451" t="s">
        <v>13</v>
      </c>
      <c r="F451" t="s">
        <v>14</v>
      </c>
      <c r="G451" s="7">
        <v>2046299766</v>
      </c>
      <c r="H451">
        <f t="shared" si="7"/>
        <v>38.06</v>
      </c>
    </row>
    <row r="452" spans="1:8" x14ac:dyDescent="0.25">
      <c r="A452">
        <v>44</v>
      </c>
      <c r="B452" t="s">
        <v>7</v>
      </c>
      <c r="C452" s="2">
        <v>38.06</v>
      </c>
      <c r="D452">
        <v>0</v>
      </c>
      <c r="E452" t="s">
        <v>9</v>
      </c>
      <c r="F452" t="s">
        <v>14</v>
      </c>
      <c r="G452" s="7">
        <v>4888513561</v>
      </c>
      <c r="H452">
        <f t="shared" si="7"/>
        <v>38.06</v>
      </c>
    </row>
    <row r="453" spans="1:8" x14ac:dyDescent="0.25">
      <c r="A453">
        <v>43</v>
      </c>
      <c r="B453" t="s">
        <v>11</v>
      </c>
      <c r="C453" s="2">
        <v>38.06</v>
      </c>
      <c r="D453">
        <v>2</v>
      </c>
      <c r="E453" t="s">
        <v>9</v>
      </c>
      <c r="F453" t="s">
        <v>14</v>
      </c>
      <c r="G453" s="7">
        <v>425604304</v>
      </c>
      <c r="H453">
        <f t="shared" si="7"/>
        <v>38.06</v>
      </c>
    </row>
    <row r="454" spans="1:8" x14ac:dyDescent="0.25">
      <c r="A454">
        <v>51</v>
      </c>
      <c r="B454" t="s">
        <v>7</v>
      </c>
      <c r="C454" s="2">
        <v>38.06</v>
      </c>
      <c r="D454">
        <v>0</v>
      </c>
      <c r="E454" t="s">
        <v>9</v>
      </c>
      <c r="F454" t="s">
        <v>14</v>
      </c>
      <c r="G454" s="7">
        <v>444004064</v>
      </c>
      <c r="H454">
        <f t="shared" si="7"/>
        <v>38.06</v>
      </c>
    </row>
    <row r="455" spans="1:8" x14ac:dyDescent="0.25">
      <c r="A455">
        <v>57</v>
      </c>
      <c r="B455" t="s">
        <v>7</v>
      </c>
      <c r="C455" s="2">
        <v>38</v>
      </c>
      <c r="D455">
        <v>2</v>
      </c>
      <c r="E455" t="s">
        <v>13</v>
      </c>
      <c r="F455" t="s">
        <v>10</v>
      </c>
      <c r="G455" s="7">
        <v>12646207</v>
      </c>
      <c r="H455">
        <f t="shared" si="7"/>
        <v>38</v>
      </c>
    </row>
    <row r="456" spans="1:8" x14ac:dyDescent="0.25">
      <c r="A456">
        <v>34</v>
      </c>
      <c r="B456" t="s">
        <v>7</v>
      </c>
      <c r="C456" s="2">
        <v>38</v>
      </c>
      <c r="D456">
        <v>3</v>
      </c>
      <c r="E456" t="s">
        <v>13</v>
      </c>
      <c r="F456" t="s">
        <v>10</v>
      </c>
      <c r="G456" s="7">
        <v>6196448</v>
      </c>
      <c r="H456">
        <f t="shared" si="7"/>
        <v>38</v>
      </c>
    </row>
    <row r="457" spans="1:8" x14ac:dyDescent="0.25">
      <c r="A457">
        <v>58</v>
      </c>
      <c r="B457" t="s">
        <v>11</v>
      </c>
      <c r="C457" s="2">
        <v>38</v>
      </c>
      <c r="D457">
        <v>0</v>
      </c>
      <c r="E457" t="s">
        <v>13</v>
      </c>
      <c r="F457" t="s">
        <v>10</v>
      </c>
      <c r="G457" s="7">
        <v>11365952</v>
      </c>
      <c r="H457">
        <f t="shared" si="7"/>
        <v>38</v>
      </c>
    </row>
    <row r="458" spans="1:8" x14ac:dyDescent="0.25">
      <c r="A458">
        <v>42</v>
      </c>
      <c r="B458" t="s">
        <v>7</v>
      </c>
      <c r="C458" s="2">
        <v>37.9</v>
      </c>
      <c r="D458">
        <v>0</v>
      </c>
      <c r="E458" t="s">
        <v>13</v>
      </c>
      <c r="F458" t="s">
        <v>10</v>
      </c>
      <c r="G458" s="7">
        <v>6474013</v>
      </c>
      <c r="H458">
        <f t="shared" si="7"/>
        <v>37.9</v>
      </c>
    </row>
    <row r="459" spans="1:8" x14ac:dyDescent="0.25">
      <c r="A459">
        <v>30</v>
      </c>
      <c r="B459" t="s">
        <v>11</v>
      </c>
      <c r="C459" s="2">
        <v>37.799999999999997</v>
      </c>
      <c r="D459">
        <v>2</v>
      </c>
      <c r="E459" t="s">
        <v>9</v>
      </c>
      <c r="F459" t="s">
        <v>10</v>
      </c>
      <c r="G459" s="7">
        <v>39241442</v>
      </c>
      <c r="H459">
        <f t="shared" si="7"/>
        <v>37.799999999999997</v>
      </c>
    </row>
    <row r="460" spans="1:8" x14ac:dyDescent="0.25">
      <c r="A460">
        <v>51</v>
      </c>
      <c r="B460" t="s">
        <v>7</v>
      </c>
      <c r="C460" s="2">
        <v>37.729999999999997</v>
      </c>
      <c r="D460">
        <v>1</v>
      </c>
      <c r="E460" t="s">
        <v>13</v>
      </c>
      <c r="F460" t="s">
        <v>14</v>
      </c>
      <c r="G460" s="7">
        <v>98776077</v>
      </c>
      <c r="H460">
        <f t="shared" si="7"/>
        <v>37.729999999999997</v>
      </c>
    </row>
    <row r="461" spans="1:8" x14ac:dyDescent="0.25">
      <c r="A461">
        <v>38</v>
      </c>
      <c r="B461" t="s">
        <v>7</v>
      </c>
      <c r="C461" s="2">
        <v>37.729999999999997</v>
      </c>
      <c r="D461">
        <v>0</v>
      </c>
      <c r="E461" t="s">
        <v>13</v>
      </c>
      <c r="F461" t="s">
        <v>14</v>
      </c>
      <c r="G461" s="7">
        <v>53976167</v>
      </c>
      <c r="H461">
        <f t="shared" si="7"/>
        <v>37.729999999999997</v>
      </c>
    </row>
    <row r="462" spans="1:8" x14ac:dyDescent="0.25">
      <c r="A462">
        <v>63</v>
      </c>
      <c r="B462" t="s">
        <v>7</v>
      </c>
      <c r="C462" s="2">
        <v>37.700000000000003</v>
      </c>
      <c r="D462">
        <v>0</v>
      </c>
      <c r="E462" t="s">
        <v>9</v>
      </c>
      <c r="F462" t="s">
        <v>10</v>
      </c>
      <c r="G462" s="8" t="s">
        <v>129</v>
      </c>
      <c r="H462">
        <f t="shared" si="7"/>
        <v>37.700000000000003</v>
      </c>
    </row>
    <row r="463" spans="1:8" x14ac:dyDescent="0.25">
      <c r="A463">
        <v>22</v>
      </c>
      <c r="B463" t="s">
        <v>11</v>
      </c>
      <c r="C463" s="2">
        <v>37.619999999999997</v>
      </c>
      <c r="D463">
        <v>1</v>
      </c>
      <c r="E463" t="s">
        <v>9</v>
      </c>
      <c r="F463" t="s">
        <v>14</v>
      </c>
      <c r="G463" s="7">
        <v>371651638</v>
      </c>
      <c r="H463">
        <f t="shared" si="7"/>
        <v>37.619999999999997</v>
      </c>
    </row>
    <row r="464" spans="1:8" x14ac:dyDescent="0.25">
      <c r="A464">
        <v>28</v>
      </c>
      <c r="B464" t="s">
        <v>7</v>
      </c>
      <c r="C464" s="2">
        <v>37.619999999999997</v>
      </c>
      <c r="D464">
        <v>1</v>
      </c>
      <c r="E464" t="s">
        <v>13</v>
      </c>
      <c r="F464" t="s">
        <v>14</v>
      </c>
      <c r="G464" s="7">
        <v>37668838</v>
      </c>
      <c r="H464">
        <f t="shared" si="7"/>
        <v>37.619999999999997</v>
      </c>
    </row>
    <row r="465" spans="1:8" x14ac:dyDescent="0.25">
      <c r="A465">
        <v>56</v>
      </c>
      <c r="B465" t="s">
        <v>7</v>
      </c>
      <c r="C465" s="2">
        <v>37.51</v>
      </c>
      <c r="D465">
        <v>2</v>
      </c>
      <c r="E465" t="s">
        <v>13</v>
      </c>
      <c r="F465" t="s">
        <v>14</v>
      </c>
      <c r="G465" s="7">
        <v>122655069</v>
      </c>
      <c r="H465">
        <f t="shared" si="7"/>
        <v>37.51</v>
      </c>
    </row>
    <row r="466" spans="1:8" x14ac:dyDescent="0.25">
      <c r="A466">
        <v>49</v>
      </c>
      <c r="B466" t="s">
        <v>11</v>
      </c>
      <c r="C466" s="2">
        <v>37.51</v>
      </c>
      <c r="D466">
        <v>2</v>
      </c>
      <c r="E466" t="s">
        <v>13</v>
      </c>
      <c r="F466" t="s">
        <v>14</v>
      </c>
      <c r="G466" s="7">
        <v>93047019</v>
      </c>
      <c r="H466">
        <f t="shared" si="7"/>
        <v>37.51</v>
      </c>
    </row>
    <row r="467" spans="1:8" x14ac:dyDescent="0.25">
      <c r="A467">
        <v>53</v>
      </c>
      <c r="B467" t="s">
        <v>7</v>
      </c>
      <c r="C467" s="2">
        <v>37.43</v>
      </c>
      <c r="D467">
        <v>1</v>
      </c>
      <c r="E467" t="s">
        <v>13</v>
      </c>
      <c r="F467" t="s">
        <v>15</v>
      </c>
      <c r="G467" s="7">
        <v>109596947</v>
      </c>
      <c r="H467">
        <f t="shared" si="7"/>
        <v>37.43</v>
      </c>
    </row>
    <row r="468" spans="1:8" x14ac:dyDescent="0.25">
      <c r="A468">
        <v>19</v>
      </c>
      <c r="B468" t="s">
        <v>7</v>
      </c>
      <c r="C468" s="2">
        <v>37.43</v>
      </c>
      <c r="D468">
        <v>0</v>
      </c>
      <c r="E468" t="s">
        <v>13</v>
      </c>
      <c r="F468" t="s">
        <v>15</v>
      </c>
      <c r="G468" s="7">
        <v>21380707</v>
      </c>
      <c r="H468">
        <f t="shared" si="7"/>
        <v>37.43</v>
      </c>
    </row>
    <row r="469" spans="1:8" x14ac:dyDescent="0.25">
      <c r="A469">
        <v>30</v>
      </c>
      <c r="B469" t="s">
        <v>11</v>
      </c>
      <c r="C469" s="2">
        <v>37.43</v>
      </c>
      <c r="D469">
        <v>3</v>
      </c>
      <c r="E469" t="s">
        <v>13</v>
      </c>
      <c r="F469" t="s">
        <v>21</v>
      </c>
      <c r="G469" s="7">
        <v>54287277</v>
      </c>
      <c r="H469">
        <f t="shared" si="7"/>
        <v>37.43</v>
      </c>
    </row>
    <row r="470" spans="1:8" x14ac:dyDescent="0.25">
      <c r="A470">
        <v>52</v>
      </c>
      <c r="B470" t="s">
        <v>7</v>
      </c>
      <c r="C470" s="2">
        <v>37.4</v>
      </c>
      <c r="D470">
        <v>0</v>
      </c>
      <c r="E470" t="s">
        <v>13</v>
      </c>
      <c r="F470" t="s">
        <v>10</v>
      </c>
      <c r="G470" s="7">
        <v>9634538</v>
      </c>
      <c r="H470">
        <f t="shared" si="7"/>
        <v>37.4</v>
      </c>
    </row>
    <row r="471" spans="1:8" x14ac:dyDescent="0.25">
      <c r="A471">
        <v>59</v>
      </c>
      <c r="B471" t="s">
        <v>11</v>
      </c>
      <c r="C471" s="2">
        <v>37.4</v>
      </c>
      <c r="D471">
        <v>0</v>
      </c>
      <c r="E471" t="s">
        <v>13</v>
      </c>
      <c r="F471" t="s">
        <v>10</v>
      </c>
      <c r="G471" s="7">
        <v>217970004</v>
      </c>
      <c r="H471">
        <f t="shared" si="7"/>
        <v>37.4</v>
      </c>
    </row>
    <row r="472" spans="1:8" x14ac:dyDescent="0.25">
      <c r="A472">
        <v>62</v>
      </c>
      <c r="B472" t="s">
        <v>11</v>
      </c>
      <c r="C472" s="2">
        <v>37.4</v>
      </c>
      <c r="D472">
        <v>0</v>
      </c>
      <c r="E472" t="s">
        <v>13</v>
      </c>
      <c r="F472" t="s">
        <v>10</v>
      </c>
      <c r="G472" s="7">
        <v>12979358</v>
      </c>
      <c r="H472">
        <f t="shared" si="7"/>
        <v>37.4</v>
      </c>
    </row>
    <row r="473" spans="1:8" x14ac:dyDescent="0.25">
      <c r="A473">
        <v>55</v>
      </c>
      <c r="B473" t="s">
        <v>11</v>
      </c>
      <c r="C473" s="2">
        <v>37.299999999999997</v>
      </c>
      <c r="D473">
        <v>0</v>
      </c>
      <c r="E473" t="s">
        <v>13</v>
      </c>
      <c r="F473" t="s">
        <v>10</v>
      </c>
      <c r="G473" s="7">
        <v>2063028351</v>
      </c>
      <c r="H473">
        <f t="shared" si="7"/>
        <v>37.299999999999997</v>
      </c>
    </row>
    <row r="474" spans="1:8" x14ac:dyDescent="0.25">
      <c r="A474">
        <v>18</v>
      </c>
      <c r="B474" t="s">
        <v>7</v>
      </c>
      <c r="C474" s="2">
        <v>37.29</v>
      </c>
      <c r="D474">
        <v>1</v>
      </c>
      <c r="E474" t="s">
        <v>13</v>
      </c>
      <c r="F474" t="s">
        <v>14</v>
      </c>
      <c r="G474" s="7">
        <v>22194451</v>
      </c>
      <c r="H474">
        <f t="shared" si="7"/>
        <v>37.29</v>
      </c>
    </row>
    <row r="475" spans="1:8" x14ac:dyDescent="0.25">
      <c r="A475">
        <v>18</v>
      </c>
      <c r="B475" t="s">
        <v>11</v>
      </c>
      <c r="C475" s="2">
        <v>37.29</v>
      </c>
      <c r="D475">
        <v>0</v>
      </c>
      <c r="E475" t="s">
        <v>13</v>
      </c>
      <c r="F475" t="s">
        <v>14</v>
      </c>
      <c r="G475" s="7">
        <v>11414451</v>
      </c>
      <c r="H475">
        <f t="shared" si="7"/>
        <v>37.29</v>
      </c>
    </row>
    <row r="476" spans="1:8" x14ac:dyDescent="0.25">
      <c r="A476">
        <v>48</v>
      </c>
      <c r="B476" t="s">
        <v>11</v>
      </c>
      <c r="C476" s="2">
        <v>37.29</v>
      </c>
      <c r="D476">
        <v>2</v>
      </c>
      <c r="E476" t="s">
        <v>13</v>
      </c>
      <c r="F476" t="s">
        <v>14</v>
      </c>
      <c r="G476" s="7">
        <v>89781851</v>
      </c>
      <c r="H476">
        <f t="shared" si="7"/>
        <v>37.29</v>
      </c>
    </row>
    <row r="477" spans="1:8" x14ac:dyDescent="0.25">
      <c r="A477">
        <v>29</v>
      </c>
      <c r="B477" t="s">
        <v>11</v>
      </c>
      <c r="C477" s="2">
        <v>37.29</v>
      </c>
      <c r="D477">
        <v>2</v>
      </c>
      <c r="E477" t="s">
        <v>13</v>
      </c>
      <c r="F477" t="s">
        <v>14</v>
      </c>
      <c r="G477" s="7">
        <v>40581161</v>
      </c>
      <c r="H477">
        <f t="shared" si="7"/>
        <v>37.29</v>
      </c>
    </row>
    <row r="478" spans="1:8" x14ac:dyDescent="0.25">
      <c r="A478">
        <v>32</v>
      </c>
      <c r="B478" t="s">
        <v>11</v>
      </c>
      <c r="C478" s="2">
        <v>37.18</v>
      </c>
      <c r="D478">
        <v>2</v>
      </c>
      <c r="E478" t="s">
        <v>13</v>
      </c>
      <c r="F478" t="s">
        <v>14</v>
      </c>
      <c r="G478" s="7">
        <v>46733922</v>
      </c>
      <c r="H478">
        <f t="shared" si="7"/>
        <v>37.18</v>
      </c>
    </row>
    <row r="479" spans="1:8" x14ac:dyDescent="0.25">
      <c r="A479">
        <v>42</v>
      </c>
      <c r="B479" t="s">
        <v>11</v>
      </c>
      <c r="C479" s="2">
        <v>37.18</v>
      </c>
      <c r="D479">
        <v>2</v>
      </c>
      <c r="E479" t="s">
        <v>13</v>
      </c>
      <c r="F479" t="s">
        <v>14</v>
      </c>
      <c r="G479" s="7">
        <v>71620122</v>
      </c>
      <c r="H479">
        <f t="shared" si="7"/>
        <v>37.18</v>
      </c>
    </row>
    <row r="480" spans="1:8" x14ac:dyDescent="0.25">
      <c r="A480">
        <v>44</v>
      </c>
      <c r="B480" t="s">
        <v>11</v>
      </c>
      <c r="C480" s="2">
        <v>37.1</v>
      </c>
      <c r="D480">
        <v>2</v>
      </c>
      <c r="E480" t="s">
        <v>13</v>
      </c>
      <c r="F480" t="s">
        <v>10</v>
      </c>
      <c r="G480" s="7">
        <v>7740337</v>
      </c>
      <c r="H480">
        <f t="shared" si="7"/>
        <v>37.1</v>
      </c>
    </row>
    <row r="481" spans="1:8" x14ac:dyDescent="0.25">
      <c r="A481">
        <v>41</v>
      </c>
      <c r="B481" t="s">
        <v>7</v>
      </c>
      <c r="C481" s="2">
        <v>37.1</v>
      </c>
      <c r="D481">
        <v>2</v>
      </c>
      <c r="E481" t="s">
        <v>13</v>
      </c>
      <c r="F481" t="s">
        <v>10</v>
      </c>
      <c r="G481" s="7">
        <v>7371772</v>
      </c>
      <c r="H481">
        <f t="shared" si="7"/>
        <v>37.1</v>
      </c>
    </row>
    <row r="482" spans="1:8" x14ac:dyDescent="0.25">
      <c r="A482">
        <v>55</v>
      </c>
      <c r="B482" t="s">
        <v>7</v>
      </c>
      <c r="C482" s="2">
        <v>37.1</v>
      </c>
      <c r="D482">
        <v>0</v>
      </c>
      <c r="E482" t="s">
        <v>13</v>
      </c>
      <c r="F482" t="s">
        <v>10</v>
      </c>
      <c r="G482" s="7">
        <v>10713644</v>
      </c>
      <c r="H482">
        <f t="shared" si="7"/>
        <v>37.1</v>
      </c>
    </row>
    <row r="483" spans="1:8" x14ac:dyDescent="0.25">
      <c r="A483">
        <v>23</v>
      </c>
      <c r="B483" t="s">
        <v>11</v>
      </c>
      <c r="C483" s="2">
        <v>37.1</v>
      </c>
      <c r="D483">
        <v>3</v>
      </c>
      <c r="E483" t="s">
        <v>13</v>
      </c>
      <c r="F483" t="s">
        <v>10</v>
      </c>
      <c r="G483" s="7">
        <v>3597596</v>
      </c>
      <c r="H483">
        <f t="shared" si="7"/>
        <v>37.1</v>
      </c>
    </row>
    <row r="484" spans="1:8" x14ac:dyDescent="0.25">
      <c r="A484">
        <v>59</v>
      </c>
      <c r="B484" t="s">
        <v>11</v>
      </c>
      <c r="C484" s="2">
        <v>37.1</v>
      </c>
      <c r="D484">
        <v>1</v>
      </c>
      <c r="E484" t="s">
        <v>13</v>
      </c>
      <c r="F484" t="s">
        <v>10</v>
      </c>
      <c r="G484" s="7">
        <v>12347172</v>
      </c>
      <c r="H484">
        <f t="shared" si="7"/>
        <v>37.1</v>
      </c>
    </row>
    <row r="485" spans="1:8" x14ac:dyDescent="0.25">
      <c r="A485">
        <v>28</v>
      </c>
      <c r="B485" t="s">
        <v>11</v>
      </c>
      <c r="C485" s="2">
        <v>37.1</v>
      </c>
      <c r="D485">
        <v>1</v>
      </c>
      <c r="E485" t="s">
        <v>13</v>
      </c>
      <c r="F485" t="s">
        <v>10</v>
      </c>
      <c r="G485" s="7">
        <v>3277161</v>
      </c>
      <c r="H485">
        <f t="shared" si="7"/>
        <v>37.1</v>
      </c>
    </row>
    <row r="486" spans="1:8" x14ac:dyDescent="0.25">
      <c r="A486">
        <v>22</v>
      </c>
      <c r="B486" t="s">
        <v>11</v>
      </c>
      <c r="C486" s="2">
        <v>37.07</v>
      </c>
      <c r="D486">
        <v>2</v>
      </c>
      <c r="E486" t="s">
        <v>9</v>
      </c>
      <c r="F486" t="s">
        <v>14</v>
      </c>
      <c r="G486" s="7">
        <v>374844493</v>
      </c>
      <c r="H486">
        <f t="shared" si="7"/>
        <v>37.07</v>
      </c>
    </row>
    <row r="487" spans="1:8" x14ac:dyDescent="0.25">
      <c r="A487">
        <v>37</v>
      </c>
      <c r="B487" t="s">
        <v>11</v>
      </c>
      <c r="C487" s="2">
        <v>37.07</v>
      </c>
      <c r="D487">
        <v>1</v>
      </c>
      <c r="E487" t="s">
        <v>9</v>
      </c>
      <c r="F487" t="s">
        <v>14</v>
      </c>
      <c r="G487" s="7">
        <v>398717043</v>
      </c>
      <c r="H487">
        <f t="shared" si="7"/>
        <v>37.07</v>
      </c>
    </row>
    <row r="488" spans="1:8" x14ac:dyDescent="0.25">
      <c r="A488">
        <v>50</v>
      </c>
      <c r="B488" t="s">
        <v>11</v>
      </c>
      <c r="C488" s="2">
        <v>37.07</v>
      </c>
      <c r="D488">
        <v>1</v>
      </c>
      <c r="E488" t="s">
        <v>13</v>
      </c>
      <c r="F488" t="s">
        <v>14</v>
      </c>
      <c r="G488" s="7">
        <v>90480273</v>
      </c>
      <c r="H488">
        <f t="shared" si="7"/>
        <v>37.07</v>
      </c>
    </row>
    <row r="489" spans="1:8" x14ac:dyDescent="0.25">
      <c r="A489">
        <v>38</v>
      </c>
      <c r="B489" t="s">
        <v>11</v>
      </c>
      <c r="C489" s="2">
        <v>37.049999999999997</v>
      </c>
      <c r="D489">
        <v>1</v>
      </c>
      <c r="E489" t="s">
        <v>13</v>
      </c>
      <c r="F489" t="s">
        <v>21</v>
      </c>
      <c r="G489" s="7">
        <v>60796715</v>
      </c>
      <c r="H489">
        <f t="shared" si="7"/>
        <v>37.049999999999997</v>
      </c>
    </row>
    <row r="490" spans="1:8" x14ac:dyDescent="0.25">
      <c r="A490">
        <v>41</v>
      </c>
      <c r="B490" t="s">
        <v>11</v>
      </c>
      <c r="C490" s="2">
        <v>37.049999999999997</v>
      </c>
      <c r="D490">
        <v>2</v>
      </c>
      <c r="E490" t="s">
        <v>13</v>
      </c>
      <c r="F490" t="s">
        <v>15</v>
      </c>
      <c r="G490" s="7">
        <v>72657025</v>
      </c>
      <c r="H490">
        <f t="shared" si="7"/>
        <v>37.049999999999997</v>
      </c>
    </row>
    <row r="491" spans="1:8" x14ac:dyDescent="0.25">
      <c r="A491">
        <v>51</v>
      </c>
      <c r="B491" t="s">
        <v>7</v>
      </c>
      <c r="C491" s="2">
        <v>37.049999999999997</v>
      </c>
      <c r="D491">
        <v>3</v>
      </c>
      <c r="E491" t="s">
        <v>9</v>
      </c>
      <c r="F491" t="s">
        <v>21</v>
      </c>
      <c r="G491" s="7">
        <v>462551125</v>
      </c>
      <c r="H491">
        <f t="shared" si="7"/>
        <v>37.049999999999997</v>
      </c>
    </row>
    <row r="492" spans="1:8" x14ac:dyDescent="0.25">
      <c r="A492">
        <v>20</v>
      </c>
      <c r="B492" t="s">
        <v>7</v>
      </c>
      <c r="C492" s="2">
        <v>37</v>
      </c>
      <c r="D492">
        <v>5</v>
      </c>
      <c r="E492" t="s">
        <v>13</v>
      </c>
      <c r="F492" t="s">
        <v>10</v>
      </c>
      <c r="G492" s="8" t="s">
        <v>123</v>
      </c>
      <c r="H492">
        <f t="shared" si="7"/>
        <v>37</v>
      </c>
    </row>
    <row r="493" spans="1:8" x14ac:dyDescent="0.25">
      <c r="A493">
        <v>51</v>
      </c>
      <c r="B493" t="s">
        <v>11</v>
      </c>
      <c r="C493" s="2">
        <v>37</v>
      </c>
      <c r="D493">
        <v>0</v>
      </c>
      <c r="E493" t="s">
        <v>13</v>
      </c>
      <c r="F493" t="s">
        <v>10</v>
      </c>
      <c r="G493" s="7">
        <v>8798593</v>
      </c>
      <c r="H493">
        <f t="shared" si="7"/>
        <v>37</v>
      </c>
    </row>
    <row r="494" spans="1:8" x14ac:dyDescent="0.25">
      <c r="A494">
        <v>64</v>
      </c>
      <c r="B494" t="s">
        <v>11</v>
      </c>
      <c r="C494" s="2">
        <v>36.96</v>
      </c>
      <c r="D494">
        <v>2</v>
      </c>
      <c r="E494" t="s">
        <v>9</v>
      </c>
      <c r="F494" t="s">
        <v>14</v>
      </c>
      <c r="G494" s="7">
        <v>495776624</v>
      </c>
      <c r="H494">
        <f t="shared" si="7"/>
        <v>36.96</v>
      </c>
    </row>
    <row r="495" spans="1:8" x14ac:dyDescent="0.25">
      <c r="A495">
        <v>62</v>
      </c>
      <c r="B495" t="s">
        <v>7</v>
      </c>
      <c r="C495" s="2">
        <v>36.86</v>
      </c>
      <c r="D495">
        <v>1</v>
      </c>
      <c r="E495" t="s">
        <v>13</v>
      </c>
      <c r="F495" t="s">
        <v>21</v>
      </c>
      <c r="G495" s="7">
        <v>3162000106</v>
      </c>
      <c r="H495">
        <f t="shared" si="7"/>
        <v>36.86</v>
      </c>
    </row>
    <row r="496" spans="1:8" x14ac:dyDescent="0.25">
      <c r="A496">
        <v>21</v>
      </c>
      <c r="B496" t="s">
        <v>11</v>
      </c>
      <c r="C496" s="2">
        <v>36.86</v>
      </c>
      <c r="D496">
        <v>0</v>
      </c>
      <c r="E496" t="s">
        <v>13</v>
      </c>
      <c r="F496" t="s">
        <v>15</v>
      </c>
      <c r="G496" s="7">
        <v>19173184</v>
      </c>
      <c r="H496">
        <f t="shared" si="7"/>
        <v>36.86</v>
      </c>
    </row>
    <row r="497" spans="1:8" x14ac:dyDescent="0.25">
      <c r="A497">
        <v>53</v>
      </c>
      <c r="B497" t="s">
        <v>7</v>
      </c>
      <c r="C497" s="2">
        <v>36.86</v>
      </c>
      <c r="D497">
        <v>3</v>
      </c>
      <c r="E497" t="s">
        <v>9</v>
      </c>
      <c r="F497" t="s">
        <v>15</v>
      </c>
      <c r="G497" s="7">
        <v>466614424</v>
      </c>
      <c r="H497">
        <f t="shared" si="7"/>
        <v>36.86</v>
      </c>
    </row>
    <row r="498" spans="1:8" x14ac:dyDescent="0.25">
      <c r="A498">
        <v>18</v>
      </c>
      <c r="B498" t="s">
        <v>7</v>
      </c>
      <c r="C498" s="2">
        <v>36.85</v>
      </c>
      <c r="D498">
        <v>0</v>
      </c>
      <c r="E498" t="s">
        <v>9</v>
      </c>
      <c r="F498" t="s">
        <v>14</v>
      </c>
      <c r="G498" s="7">
        <v>361494835</v>
      </c>
      <c r="H498">
        <f t="shared" si="7"/>
        <v>36.85</v>
      </c>
    </row>
    <row r="499" spans="1:8" x14ac:dyDescent="0.25">
      <c r="A499">
        <v>21</v>
      </c>
      <c r="B499" t="s">
        <v>11</v>
      </c>
      <c r="C499" s="2">
        <v>36.85</v>
      </c>
      <c r="D499">
        <v>0</v>
      </c>
      <c r="E499" t="s">
        <v>13</v>
      </c>
      <c r="F499" t="s">
        <v>14</v>
      </c>
      <c r="G499" s="7">
        <v>15343045</v>
      </c>
      <c r="H499">
        <f t="shared" si="7"/>
        <v>36.85</v>
      </c>
    </row>
    <row r="500" spans="1:8" x14ac:dyDescent="0.25">
      <c r="A500">
        <v>49</v>
      </c>
      <c r="B500" t="s">
        <v>11</v>
      </c>
      <c r="C500" s="2">
        <v>36.85</v>
      </c>
      <c r="D500">
        <v>0</v>
      </c>
      <c r="E500" t="s">
        <v>13</v>
      </c>
      <c r="F500" t="s">
        <v>14</v>
      </c>
      <c r="G500" s="7">
        <v>81257845</v>
      </c>
      <c r="H500">
        <f t="shared" si="7"/>
        <v>36.85</v>
      </c>
    </row>
    <row r="501" spans="1:8" x14ac:dyDescent="0.25">
      <c r="A501">
        <v>63</v>
      </c>
      <c r="B501" t="s">
        <v>7</v>
      </c>
      <c r="C501" s="2">
        <v>36.85</v>
      </c>
      <c r="D501">
        <v>0</v>
      </c>
      <c r="E501" t="s">
        <v>13</v>
      </c>
      <c r="F501" t="s">
        <v>14</v>
      </c>
      <c r="G501" s="7">
        <v>138879685</v>
      </c>
      <c r="H501">
        <f t="shared" si="7"/>
        <v>36.85</v>
      </c>
    </row>
    <row r="502" spans="1:8" x14ac:dyDescent="0.25">
      <c r="A502">
        <v>18</v>
      </c>
      <c r="B502" t="s">
        <v>7</v>
      </c>
      <c r="C502" s="2">
        <v>36.85</v>
      </c>
      <c r="D502">
        <v>0</v>
      </c>
      <c r="E502" t="s">
        <v>13</v>
      </c>
      <c r="F502" t="s">
        <v>14</v>
      </c>
      <c r="G502" s="7">
        <v>16298335</v>
      </c>
      <c r="H502">
        <f t="shared" si="7"/>
        <v>36.85</v>
      </c>
    </row>
    <row r="503" spans="1:8" x14ac:dyDescent="0.25">
      <c r="A503">
        <v>52</v>
      </c>
      <c r="B503" t="s">
        <v>11</v>
      </c>
      <c r="C503" s="2">
        <v>36.700000000000003</v>
      </c>
      <c r="D503">
        <v>0</v>
      </c>
      <c r="E503" t="s">
        <v>13</v>
      </c>
      <c r="F503" t="s">
        <v>10</v>
      </c>
      <c r="G503" s="7">
        <v>9144565</v>
      </c>
      <c r="H503">
        <f t="shared" si="7"/>
        <v>36.700000000000003</v>
      </c>
    </row>
    <row r="504" spans="1:8" x14ac:dyDescent="0.25">
      <c r="A504">
        <v>35</v>
      </c>
      <c r="B504" t="s">
        <v>11</v>
      </c>
      <c r="C504" s="2">
        <v>36.67</v>
      </c>
      <c r="D504">
        <v>1</v>
      </c>
      <c r="E504" t="s">
        <v>9</v>
      </c>
      <c r="F504" t="s">
        <v>21</v>
      </c>
      <c r="G504" s="7">
        <v>397742763</v>
      </c>
      <c r="H504">
        <f t="shared" si="7"/>
        <v>36.67</v>
      </c>
    </row>
    <row r="505" spans="1:8" x14ac:dyDescent="0.25">
      <c r="A505">
        <v>23</v>
      </c>
      <c r="B505" t="s">
        <v>7</v>
      </c>
      <c r="C505" s="2">
        <v>36.67</v>
      </c>
      <c r="D505">
        <v>2</v>
      </c>
      <c r="E505" t="s">
        <v>9</v>
      </c>
      <c r="F505" t="s">
        <v>21</v>
      </c>
      <c r="G505" s="7">
        <v>385116283</v>
      </c>
      <c r="H505">
        <f t="shared" si="7"/>
        <v>36.67</v>
      </c>
    </row>
    <row r="506" spans="1:8" x14ac:dyDescent="0.25">
      <c r="A506">
        <v>51</v>
      </c>
      <c r="B506" t="s">
        <v>7</v>
      </c>
      <c r="C506" s="2">
        <v>36.67</v>
      </c>
      <c r="D506">
        <v>2</v>
      </c>
      <c r="E506" t="s">
        <v>13</v>
      </c>
      <c r="F506" t="s">
        <v>15</v>
      </c>
      <c r="G506" s="7">
        <v>108481343</v>
      </c>
      <c r="H506">
        <f t="shared" si="7"/>
        <v>36.67</v>
      </c>
    </row>
    <row r="507" spans="1:8" x14ac:dyDescent="0.25">
      <c r="A507">
        <v>48</v>
      </c>
      <c r="B507" t="s">
        <v>11</v>
      </c>
      <c r="C507" s="2">
        <v>36.67</v>
      </c>
      <c r="D507">
        <v>1</v>
      </c>
      <c r="E507" t="s">
        <v>13</v>
      </c>
      <c r="F507" t="s">
        <v>15</v>
      </c>
      <c r="G507" s="7">
        <v>2846891901</v>
      </c>
      <c r="H507">
        <f t="shared" si="7"/>
        <v>36.67</v>
      </c>
    </row>
    <row r="508" spans="1:8" x14ac:dyDescent="0.25">
      <c r="A508">
        <v>31</v>
      </c>
      <c r="B508" t="s">
        <v>7</v>
      </c>
      <c r="C508" s="2">
        <v>36.630000000000003</v>
      </c>
      <c r="D508">
        <v>2</v>
      </c>
      <c r="E508" t="s">
        <v>13</v>
      </c>
      <c r="F508" t="s">
        <v>14</v>
      </c>
      <c r="G508" s="7">
        <v>49497587</v>
      </c>
      <c r="H508">
        <f t="shared" si="7"/>
        <v>36.630000000000003</v>
      </c>
    </row>
    <row r="509" spans="1:8" x14ac:dyDescent="0.25">
      <c r="A509">
        <v>49</v>
      </c>
      <c r="B509" t="s">
        <v>7</v>
      </c>
      <c r="C509" s="2">
        <v>36.630000000000003</v>
      </c>
      <c r="D509">
        <v>3</v>
      </c>
      <c r="E509" t="s">
        <v>13</v>
      </c>
      <c r="F509" t="s">
        <v>14</v>
      </c>
      <c r="G509" s="7">
        <v>103814787</v>
      </c>
      <c r="H509">
        <f t="shared" si="7"/>
        <v>36.630000000000003</v>
      </c>
    </row>
    <row r="510" spans="1:8" x14ac:dyDescent="0.25">
      <c r="A510">
        <v>47</v>
      </c>
      <c r="B510" t="s">
        <v>7</v>
      </c>
      <c r="C510" s="2">
        <v>36.630000000000003</v>
      </c>
      <c r="D510">
        <v>1</v>
      </c>
      <c r="E510" t="s">
        <v>9</v>
      </c>
      <c r="F510" t="s">
        <v>14</v>
      </c>
      <c r="G510" s="7">
        <v>429698527</v>
      </c>
      <c r="H510">
        <f t="shared" si="7"/>
        <v>36.630000000000003</v>
      </c>
    </row>
    <row r="511" spans="1:8" x14ac:dyDescent="0.25">
      <c r="A511">
        <v>53</v>
      </c>
      <c r="B511" t="s">
        <v>11</v>
      </c>
      <c r="C511" s="2">
        <v>36.6</v>
      </c>
      <c r="D511">
        <v>3</v>
      </c>
      <c r="E511" t="s">
        <v>13</v>
      </c>
      <c r="F511" t="s">
        <v>10</v>
      </c>
      <c r="G511" s="7">
        <v>11264541</v>
      </c>
      <c r="H511">
        <f t="shared" ref="H511:H574" si="8">VALUE(C511)</f>
        <v>36.6</v>
      </c>
    </row>
    <row r="512" spans="1:8" x14ac:dyDescent="0.25">
      <c r="A512">
        <v>59</v>
      </c>
      <c r="B512" t="s">
        <v>7</v>
      </c>
      <c r="C512" s="2">
        <v>36.520000000000003</v>
      </c>
      <c r="D512">
        <v>1</v>
      </c>
      <c r="E512" t="s">
        <v>13</v>
      </c>
      <c r="F512" t="s">
        <v>14</v>
      </c>
      <c r="G512" s="7">
        <v>2828789766</v>
      </c>
      <c r="H512">
        <f t="shared" si="8"/>
        <v>36.520000000000003</v>
      </c>
    </row>
    <row r="513" spans="1:8" x14ac:dyDescent="0.25">
      <c r="A513">
        <v>45</v>
      </c>
      <c r="B513" t="s">
        <v>11</v>
      </c>
      <c r="C513" s="2">
        <v>36.479999999999997</v>
      </c>
      <c r="D513">
        <v>2</v>
      </c>
      <c r="E513" t="s">
        <v>9</v>
      </c>
      <c r="F513" t="s">
        <v>15</v>
      </c>
      <c r="G513" s="7">
        <v>427605022</v>
      </c>
      <c r="H513">
        <f t="shared" si="8"/>
        <v>36.479999999999997</v>
      </c>
    </row>
    <row r="514" spans="1:8" x14ac:dyDescent="0.25">
      <c r="A514">
        <v>44</v>
      </c>
      <c r="B514" t="s">
        <v>7</v>
      </c>
      <c r="C514" s="2">
        <v>36.479999999999997</v>
      </c>
      <c r="D514">
        <v>0</v>
      </c>
      <c r="E514" t="s">
        <v>13</v>
      </c>
      <c r="F514" t="s">
        <v>21</v>
      </c>
      <c r="G514" s="7">
        <v>1279720962</v>
      </c>
      <c r="H514">
        <f t="shared" si="8"/>
        <v>36.479999999999997</v>
      </c>
    </row>
    <row r="515" spans="1:8" x14ac:dyDescent="0.25">
      <c r="A515">
        <v>58</v>
      </c>
      <c r="B515" t="s">
        <v>7</v>
      </c>
      <c r="C515" s="2">
        <v>36.479999999999997</v>
      </c>
      <c r="D515">
        <v>0</v>
      </c>
      <c r="E515" t="s">
        <v>13</v>
      </c>
      <c r="F515" t="s">
        <v>15</v>
      </c>
      <c r="G515" s="7">
        <v>122358392</v>
      </c>
      <c r="H515">
        <f t="shared" si="8"/>
        <v>36.479999999999997</v>
      </c>
    </row>
    <row r="516" spans="1:8" x14ac:dyDescent="0.25">
      <c r="A516">
        <v>28</v>
      </c>
      <c r="B516" t="s">
        <v>11</v>
      </c>
      <c r="C516" s="2">
        <v>36.4</v>
      </c>
      <c r="D516">
        <v>1</v>
      </c>
      <c r="E516" t="s">
        <v>9</v>
      </c>
      <c r="F516" t="s">
        <v>10</v>
      </c>
      <c r="G516" s="7">
        <v>5119455914</v>
      </c>
      <c r="H516">
        <f t="shared" si="8"/>
        <v>36.4</v>
      </c>
    </row>
    <row r="517" spans="1:8" x14ac:dyDescent="0.25">
      <c r="A517">
        <v>31</v>
      </c>
      <c r="B517" t="s">
        <v>11</v>
      </c>
      <c r="C517" s="2">
        <v>36.299999999999997</v>
      </c>
      <c r="D517">
        <v>2</v>
      </c>
      <c r="E517" t="s">
        <v>9</v>
      </c>
      <c r="F517" t="s">
        <v>10</v>
      </c>
      <c r="G517" s="8">
        <v>38711</v>
      </c>
      <c r="H517">
        <f t="shared" si="8"/>
        <v>36.299999999999997</v>
      </c>
    </row>
    <row r="518" spans="1:8" x14ac:dyDescent="0.25">
      <c r="A518">
        <v>63</v>
      </c>
      <c r="B518" t="s">
        <v>7</v>
      </c>
      <c r="C518" s="2">
        <v>36.299999999999997</v>
      </c>
      <c r="D518">
        <v>0</v>
      </c>
      <c r="E518" t="s">
        <v>13</v>
      </c>
      <c r="F518" t="s">
        <v>14</v>
      </c>
      <c r="G518" s="7">
        <v>13887204</v>
      </c>
      <c r="H518">
        <f t="shared" si="8"/>
        <v>36.299999999999997</v>
      </c>
    </row>
    <row r="519" spans="1:8" x14ac:dyDescent="0.25">
      <c r="A519">
        <v>45</v>
      </c>
      <c r="B519" t="s">
        <v>7</v>
      </c>
      <c r="C519" s="2">
        <v>36.299999999999997</v>
      </c>
      <c r="D519">
        <v>2</v>
      </c>
      <c r="E519" t="s">
        <v>13</v>
      </c>
      <c r="F519" t="s">
        <v>14</v>
      </c>
      <c r="G519" s="7">
        <v>8527532</v>
      </c>
      <c r="H519">
        <f t="shared" si="8"/>
        <v>36.299999999999997</v>
      </c>
    </row>
    <row r="520" spans="1:8" x14ac:dyDescent="0.25">
      <c r="A520">
        <v>61</v>
      </c>
      <c r="B520" t="s">
        <v>11</v>
      </c>
      <c r="C520" s="2">
        <v>36.299999999999997</v>
      </c>
      <c r="D520">
        <v>1</v>
      </c>
      <c r="E520" t="s">
        <v>9</v>
      </c>
      <c r="F520" t="s">
        <v>10</v>
      </c>
      <c r="G520" s="8" t="s">
        <v>469</v>
      </c>
      <c r="H520">
        <f t="shared" si="8"/>
        <v>36.299999999999997</v>
      </c>
    </row>
    <row r="521" spans="1:8" x14ac:dyDescent="0.25">
      <c r="A521">
        <v>33</v>
      </c>
      <c r="B521" t="s">
        <v>7</v>
      </c>
      <c r="C521" s="2">
        <v>36.29</v>
      </c>
      <c r="D521">
        <v>3</v>
      </c>
      <c r="E521" t="s">
        <v>13</v>
      </c>
      <c r="F521" t="s">
        <v>21</v>
      </c>
      <c r="G521" s="7">
        <v>65517501</v>
      </c>
      <c r="H521">
        <f t="shared" si="8"/>
        <v>36.29</v>
      </c>
    </row>
    <row r="522" spans="1:8" x14ac:dyDescent="0.25">
      <c r="A522">
        <v>47</v>
      </c>
      <c r="B522" t="s">
        <v>11</v>
      </c>
      <c r="C522" s="2">
        <v>36.200000000000003</v>
      </c>
      <c r="D522">
        <v>1</v>
      </c>
      <c r="E522" t="s">
        <v>13</v>
      </c>
      <c r="F522" t="s">
        <v>10</v>
      </c>
      <c r="G522" s="7">
        <v>8068185</v>
      </c>
      <c r="H522">
        <f t="shared" si="8"/>
        <v>36.200000000000003</v>
      </c>
    </row>
    <row r="523" spans="1:8" x14ac:dyDescent="0.25">
      <c r="A523">
        <v>50</v>
      </c>
      <c r="B523" t="s">
        <v>11</v>
      </c>
      <c r="C523" s="2">
        <v>36.200000000000003</v>
      </c>
      <c r="D523">
        <v>0</v>
      </c>
      <c r="E523" t="s">
        <v>13</v>
      </c>
      <c r="F523" t="s">
        <v>10</v>
      </c>
      <c r="G523" s="7">
        <v>8457818</v>
      </c>
      <c r="H523">
        <f t="shared" si="8"/>
        <v>36.200000000000003</v>
      </c>
    </row>
    <row r="524" spans="1:8" x14ac:dyDescent="0.25">
      <c r="A524">
        <v>40</v>
      </c>
      <c r="B524" t="s">
        <v>7</v>
      </c>
      <c r="C524" s="2">
        <v>36.19</v>
      </c>
      <c r="D524">
        <v>0</v>
      </c>
      <c r="E524" t="s">
        <v>13</v>
      </c>
      <c r="F524" t="s">
        <v>14</v>
      </c>
      <c r="G524" s="7">
        <v>59201041</v>
      </c>
      <c r="H524">
        <f t="shared" si="8"/>
        <v>36.19</v>
      </c>
    </row>
    <row r="525" spans="1:8" x14ac:dyDescent="0.25">
      <c r="A525">
        <v>37</v>
      </c>
      <c r="B525" t="s">
        <v>11</v>
      </c>
      <c r="C525" s="2">
        <v>36.19</v>
      </c>
      <c r="D525">
        <v>0</v>
      </c>
      <c r="E525" t="s">
        <v>13</v>
      </c>
      <c r="F525" t="s">
        <v>14</v>
      </c>
      <c r="G525" s="7">
        <v>1921470553</v>
      </c>
      <c r="H525">
        <f t="shared" si="8"/>
        <v>36.19</v>
      </c>
    </row>
    <row r="526" spans="1:8" x14ac:dyDescent="0.25">
      <c r="A526">
        <v>47</v>
      </c>
      <c r="B526" t="s">
        <v>11</v>
      </c>
      <c r="C526" s="2">
        <v>36.19</v>
      </c>
      <c r="D526">
        <v>0</v>
      </c>
      <c r="E526" t="s">
        <v>9</v>
      </c>
      <c r="F526" t="s">
        <v>14</v>
      </c>
      <c r="G526" s="7">
        <v>416760811</v>
      </c>
      <c r="H526">
        <f t="shared" si="8"/>
        <v>36.19</v>
      </c>
    </row>
    <row r="527" spans="1:8" x14ac:dyDescent="0.25">
      <c r="A527">
        <v>53</v>
      </c>
      <c r="B527" t="s">
        <v>11</v>
      </c>
      <c r="C527" s="2">
        <v>36.1</v>
      </c>
      <c r="D527">
        <v>1</v>
      </c>
      <c r="E527" t="s">
        <v>13</v>
      </c>
      <c r="F527" t="s">
        <v>10</v>
      </c>
      <c r="G527" s="7">
        <v>10085846</v>
      </c>
      <c r="H527">
        <f t="shared" si="8"/>
        <v>36.1</v>
      </c>
    </row>
    <row r="528" spans="1:8" x14ac:dyDescent="0.25">
      <c r="A528">
        <v>56</v>
      </c>
      <c r="B528" t="s">
        <v>11</v>
      </c>
      <c r="C528" s="2">
        <v>36.1</v>
      </c>
      <c r="D528">
        <v>3</v>
      </c>
      <c r="E528" t="s">
        <v>13</v>
      </c>
      <c r="F528" t="s">
        <v>10</v>
      </c>
      <c r="G528" s="7">
        <v>12363547</v>
      </c>
      <c r="H528">
        <f t="shared" si="8"/>
        <v>36.1</v>
      </c>
    </row>
    <row r="529" spans="1:8" x14ac:dyDescent="0.25">
      <c r="A529">
        <v>61</v>
      </c>
      <c r="B529" t="s">
        <v>11</v>
      </c>
      <c r="C529" s="2">
        <v>36.1</v>
      </c>
      <c r="D529">
        <v>3</v>
      </c>
      <c r="E529" t="s">
        <v>13</v>
      </c>
      <c r="F529" t="s">
        <v>10</v>
      </c>
      <c r="G529" s="7">
        <v>2794128758</v>
      </c>
      <c r="H529">
        <f t="shared" si="8"/>
        <v>36.1</v>
      </c>
    </row>
    <row r="530" spans="1:8" x14ac:dyDescent="0.25">
      <c r="A530">
        <v>27</v>
      </c>
      <c r="B530" t="s">
        <v>7</v>
      </c>
      <c r="C530" s="2">
        <v>36.08</v>
      </c>
      <c r="D530">
        <v>0</v>
      </c>
      <c r="E530" t="s">
        <v>9</v>
      </c>
      <c r="F530" t="s">
        <v>14</v>
      </c>
      <c r="G530" s="7">
        <v>371338982</v>
      </c>
      <c r="H530">
        <f t="shared" si="8"/>
        <v>36.08</v>
      </c>
    </row>
    <row r="531" spans="1:8" x14ac:dyDescent="0.25">
      <c r="A531">
        <v>41</v>
      </c>
      <c r="B531" t="s">
        <v>7</v>
      </c>
      <c r="C531" s="2">
        <v>36.08</v>
      </c>
      <c r="D531">
        <v>1</v>
      </c>
      <c r="E531" t="s">
        <v>13</v>
      </c>
      <c r="F531" t="s">
        <v>14</v>
      </c>
      <c r="G531" s="7">
        <v>67813542</v>
      </c>
      <c r="H531">
        <f t="shared" si="8"/>
        <v>36.08</v>
      </c>
    </row>
    <row r="532" spans="1:8" x14ac:dyDescent="0.25">
      <c r="A532">
        <v>47</v>
      </c>
      <c r="B532" t="s">
        <v>11</v>
      </c>
      <c r="C532" s="2">
        <v>36.08</v>
      </c>
      <c r="D532">
        <v>1</v>
      </c>
      <c r="E532" t="s">
        <v>9</v>
      </c>
      <c r="F532" t="s">
        <v>14</v>
      </c>
      <c r="G532" s="7">
        <v>422111382</v>
      </c>
      <c r="H532">
        <f t="shared" si="8"/>
        <v>36.08</v>
      </c>
    </row>
    <row r="533" spans="1:8" x14ac:dyDescent="0.25">
      <c r="A533">
        <v>58</v>
      </c>
      <c r="B533" t="s">
        <v>11</v>
      </c>
      <c r="C533" s="2">
        <v>36.08</v>
      </c>
      <c r="D533">
        <v>0</v>
      </c>
      <c r="E533" t="s">
        <v>13</v>
      </c>
      <c r="F533" t="s">
        <v>14</v>
      </c>
      <c r="G533" s="7">
        <v>113632832</v>
      </c>
      <c r="H533">
        <f t="shared" si="8"/>
        <v>36.08</v>
      </c>
    </row>
    <row r="534" spans="1:8" x14ac:dyDescent="0.25">
      <c r="A534">
        <v>22</v>
      </c>
      <c r="B534" t="s">
        <v>7</v>
      </c>
      <c r="C534" s="2">
        <v>36</v>
      </c>
      <c r="D534">
        <v>0</v>
      </c>
      <c r="E534" t="s">
        <v>13</v>
      </c>
      <c r="F534" t="s">
        <v>10</v>
      </c>
      <c r="G534" s="7">
        <v>2166732</v>
      </c>
      <c r="H534">
        <f t="shared" si="8"/>
        <v>36</v>
      </c>
    </row>
    <row r="535" spans="1:8" x14ac:dyDescent="0.25">
      <c r="A535">
        <v>47</v>
      </c>
      <c r="B535" t="s">
        <v>7</v>
      </c>
      <c r="C535" s="2">
        <v>36</v>
      </c>
      <c r="D535">
        <v>1</v>
      </c>
      <c r="E535" t="s">
        <v>13</v>
      </c>
      <c r="F535" t="s">
        <v>10</v>
      </c>
      <c r="G535" s="7">
        <v>8556907</v>
      </c>
      <c r="H535">
        <f t="shared" si="8"/>
        <v>36</v>
      </c>
    </row>
    <row r="536" spans="1:8" x14ac:dyDescent="0.25">
      <c r="A536">
        <v>43</v>
      </c>
      <c r="B536" t="s">
        <v>11</v>
      </c>
      <c r="C536" s="2">
        <v>35.97</v>
      </c>
      <c r="D536">
        <v>3</v>
      </c>
      <c r="E536" t="s">
        <v>9</v>
      </c>
      <c r="F536" t="s">
        <v>14</v>
      </c>
      <c r="G536" s="7">
        <v>421245153</v>
      </c>
      <c r="H536">
        <f t="shared" si="8"/>
        <v>35.97</v>
      </c>
    </row>
    <row r="537" spans="1:8" x14ac:dyDescent="0.25">
      <c r="A537">
        <v>51</v>
      </c>
      <c r="B537" t="s">
        <v>11</v>
      </c>
      <c r="C537" s="2">
        <v>35.97</v>
      </c>
      <c r="D537">
        <v>1</v>
      </c>
      <c r="E537" t="s">
        <v>13</v>
      </c>
      <c r="F537" t="s">
        <v>14</v>
      </c>
      <c r="G537" s="7">
        <v>93861613</v>
      </c>
      <c r="H537">
        <f t="shared" si="8"/>
        <v>35.97</v>
      </c>
    </row>
    <row r="538" spans="1:8" x14ac:dyDescent="0.25">
      <c r="A538">
        <v>64</v>
      </c>
      <c r="B538" t="s">
        <v>7</v>
      </c>
      <c r="C538" s="2">
        <v>35.97</v>
      </c>
      <c r="D538">
        <v>0</v>
      </c>
      <c r="E538" t="s">
        <v>13</v>
      </c>
      <c r="F538" t="s">
        <v>14</v>
      </c>
      <c r="G538" s="7">
        <v>143138463</v>
      </c>
      <c r="H538">
        <f t="shared" si="8"/>
        <v>35.97</v>
      </c>
    </row>
    <row r="539" spans="1:8" x14ac:dyDescent="0.25">
      <c r="A539">
        <v>42</v>
      </c>
      <c r="B539" t="s">
        <v>11</v>
      </c>
      <c r="C539" s="2">
        <v>35.97</v>
      </c>
      <c r="D539">
        <v>2</v>
      </c>
      <c r="E539" t="s">
        <v>13</v>
      </c>
      <c r="F539" t="s">
        <v>14</v>
      </c>
      <c r="G539" s="7">
        <v>71603303</v>
      </c>
      <c r="H539">
        <f t="shared" si="8"/>
        <v>35.97</v>
      </c>
    </row>
    <row r="540" spans="1:8" x14ac:dyDescent="0.25">
      <c r="A540">
        <v>61</v>
      </c>
      <c r="B540" t="s">
        <v>7</v>
      </c>
      <c r="C540" s="2">
        <v>35.909999999999997</v>
      </c>
      <c r="D540">
        <v>0</v>
      </c>
      <c r="E540" t="s">
        <v>13</v>
      </c>
      <c r="F540" t="s">
        <v>21</v>
      </c>
      <c r="G540" s="7">
        <v>136356379</v>
      </c>
      <c r="H540">
        <f t="shared" si="8"/>
        <v>35.909999999999997</v>
      </c>
    </row>
    <row r="541" spans="1:8" x14ac:dyDescent="0.25">
      <c r="A541">
        <v>48</v>
      </c>
      <c r="B541" t="s">
        <v>7</v>
      </c>
      <c r="C541" s="2">
        <v>35.909999999999997</v>
      </c>
      <c r="D541">
        <v>1</v>
      </c>
      <c r="E541" t="s">
        <v>13</v>
      </c>
      <c r="F541" t="s">
        <v>21</v>
      </c>
      <c r="G541" s="7">
        <v>2639226029</v>
      </c>
      <c r="H541">
        <f t="shared" si="8"/>
        <v>35.909999999999997</v>
      </c>
    </row>
    <row r="542" spans="1:8" x14ac:dyDescent="0.25">
      <c r="A542">
        <v>53</v>
      </c>
      <c r="B542" t="s">
        <v>7</v>
      </c>
      <c r="C542" s="2">
        <v>35.9</v>
      </c>
      <c r="D542">
        <v>2</v>
      </c>
      <c r="E542" t="s">
        <v>13</v>
      </c>
      <c r="F542" t="s">
        <v>10</v>
      </c>
      <c r="G542" s="7">
        <v>11163568</v>
      </c>
      <c r="H542">
        <f t="shared" si="8"/>
        <v>35.9</v>
      </c>
    </row>
    <row r="543" spans="1:8" x14ac:dyDescent="0.25">
      <c r="A543">
        <v>24</v>
      </c>
      <c r="B543" t="s">
        <v>11</v>
      </c>
      <c r="C543" s="2">
        <v>35.86</v>
      </c>
      <c r="D543">
        <v>0</v>
      </c>
      <c r="E543" t="s">
        <v>13</v>
      </c>
      <c r="F543" t="s">
        <v>14</v>
      </c>
      <c r="G543" s="7">
        <v>19869334</v>
      </c>
      <c r="H543">
        <f t="shared" si="8"/>
        <v>35.86</v>
      </c>
    </row>
    <row r="544" spans="1:8" x14ac:dyDescent="0.25">
      <c r="A544">
        <v>49</v>
      </c>
      <c r="B544" t="s">
        <v>11</v>
      </c>
      <c r="C544" s="2">
        <v>35.86</v>
      </c>
      <c r="D544">
        <v>0</v>
      </c>
      <c r="E544" t="s">
        <v>13</v>
      </c>
      <c r="F544" t="s">
        <v>14</v>
      </c>
      <c r="G544" s="7">
        <v>81244084</v>
      </c>
      <c r="H544">
        <f t="shared" si="8"/>
        <v>35.86</v>
      </c>
    </row>
    <row r="545" spans="1:8" x14ac:dyDescent="0.25">
      <c r="A545">
        <v>61</v>
      </c>
      <c r="B545" t="s">
        <v>11</v>
      </c>
      <c r="C545" s="2">
        <v>35.86</v>
      </c>
      <c r="D545">
        <v>0</v>
      </c>
      <c r="E545" t="s">
        <v>9</v>
      </c>
      <c r="F545" t="s">
        <v>14</v>
      </c>
      <c r="G545" s="7">
        <v>465991084</v>
      </c>
      <c r="H545">
        <f t="shared" si="8"/>
        <v>35.86</v>
      </c>
    </row>
    <row r="546" spans="1:8" x14ac:dyDescent="0.25">
      <c r="A546">
        <v>35</v>
      </c>
      <c r="B546" t="s">
        <v>7</v>
      </c>
      <c r="C546" s="2">
        <v>35.86</v>
      </c>
      <c r="D546">
        <v>2</v>
      </c>
      <c r="E546" t="s">
        <v>13</v>
      </c>
      <c r="F546" t="s">
        <v>14</v>
      </c>
      <c r="G546" s="7">
        <v>58365204</v>
      </c>
      <c r="H546">
        <f t="shared" si="8"/>
        <v>35.86</v>
      </c>
    </row>
    <row r="547" spans="1:8" x14ac:dyDescent="0.25">
      <c r="A547">
        <v>56</v>
      </c>
      <c r="B547" t="s">
        <v>7</v>
      </c>
      <c r="C547" s="2">
        <v>35.799999999999997</v>
      </c>
      <c r="D547">
        <v>1</v>
      </c>
      <c r="E547" t="s">
        <v>13</v>
      </c>
      <c r="F547" t="s">
        <v>10</v>
      </c>
      <c r="G547" s="8" t="s">
        <v>403</v>
      </c>
      <c r="H547">
        <f t="shared" si="8"/>
        <v>35.799999999999997</v>
      </c>
    </row>
    <row r="548" spans="1:8" x14ac:dyDescent="0.25">
      <c r="A548">
        <v>42</v>
      </c>
      <c r="B548" t="s">
        <v>11</v>
      </c>
      <c r="C548" s="2">
        <v>35.799999999999997</v>
      </c>
      <c r="D548">
        <v>2</v>
      </c>
      <c r="E548" t="s">
        <v>13</v>
      </c>
      <c r="F548" t="s">
        <v>10</v>
      </c>
      <c r="G548" s="7">
        <v>7160094</v>
      </c>
      <c r="H548">
        <f t="shared" si="8"/>
        <v>35.799999999999997</v>
      </c>
    </row>
    <row r="549" spans="1:8" x14ac:dyDescent="0.25">
      <c r="A549">
        <v>33</v>
      </c>
      <c r="B549" t="s">
        <v>11</v>
      </c>
      <c r="C549" s="2">
        <v>35.75</v>
      </c>
      <c r="D549">
        <v>2</v>
      </c>
      <c r="E549" t="s">
        <v>13</v>
      </c>
      <c r="F549" t="s">
        <v>14</v>
      </c>
      <c r="G549" s="7">
        <v>48899995</v>
      </c>
      <c r="H549">
        <f t="shared" si="8"/>
        <v>35.75</v>
      </c>
    </row>
    <row r="550" spans="1:8" x14ac:dyDescent="0.25">
      <c r="A550">
        <v>41</v>
      </c>
      <c r="B550" t="s">
        <v>11</v>
      </c>
      <c r="C550" s="2">
        <v>35.75</v>
      </c>
      <c r="D550">
        <v>1</v>
      </c>
      <c r="E550" t="s">
        <v>9</v>
      </c>
      <c r="F550" t="s">
        <v>14</v>
      </c>
      <c r="G550" s="7">
        <v>402736455</v>
      </c>
      <c r="H550">
        <f t="shared" si="8"/>
        <v>35.75</v>
      </c>
    </row>
    <row r="551" spans="1:8" x14ac:dyDescent="0.25">
      <c r="A551">
        <v>33</v>
      </c>
      <c r="B551" t="s">
        <v>11</v>
      </c>
      <c r="C551" s="2">
        <v>35.75</v>
      </c>
      <c r="D551">
        <v>1</v>
      </c>
      <c r="E551" t="s">
        <v>9</v>
      </c>
      <c r="F551" t="s">
        <v>14</v>
      </c>
      <c r="G551" s="7">
        <v>382827495</v>
      </c>
      <c r="H551">
        <f t="shared" si="8"/>
        <v>35.75</v>
      </c>
    </row>
    <row r="552" spans="1:8" x14ac:dyDescent="0.25">
      <c r="A552">
        <v>21</v>
      </c>
      <c r="B552" t="s">
        <v>7</v>
      </c>
      <c r="C552" s="2">
        <v>35.72</v>
      </c>
      <c r="D552">
        <v>0</v>
      </c>
      <c r="E552" t="s">
        <v>13</v>
      </c>
      <c r="F552" t="s">
        <v>15</v>
      </c>
      <c r="G552" s="7">
        <v>24047338</v>
      </c>
      <c r="H552">
        <f t="shared" si="8"/>
        <v>35.72</v>
      </c>
    </row>
    <row r="553" spans="1:8" x14ac:dyDescent="0.25">
      <c r="A553">
        <v>43</v>
      </c>
      <c r="B553" t="s">
        <v>7</v>
      </c>
      <c r="C553" s="2">
        <v>35.72</v>
      </c>
      <c r="D553">
        <v>2</v>
      </c>
      <c r="E553" t="s">
        <v>13</v>
      </c>
      <c r="F553" t="s">
        <v>21</v>
      </c>
      <c r="G553" s="7">
        <v>1914457652</v>
      </c>
      <c r="H553">
        <f t="shared" si="8"/>
        <v>35.72</v>
      </c>
    </row>
    <row r="554" spans="1:8" x14ac:dyDescent="0.25">
      <c r="A554">
        <v>58</v>
      </c>
      <c r="B554" t="s">
        <v>11</v>
      </c>
      <c r="C554" s="2">
        <v>35.700000000000003</v>
      </c>
      <c r="D554">
        <v>0</v>
      </c>
      <c r="E554" t="s">
        <v>13</v>
      </c>
      <c r="F554" t="s">
        <v>10</v>
      </c>
      <c r="G554" s="7">
        <v>11362755</v>
      </c>
      <c r="H554">
        <f t="shared" si="8"/>
        <v>35.700000000000003</v>
      </c>
    </row>
    <row r="555" spans="1:8" x14ac:dyDescent="0.25">
      <c r="A555">
        <v>43</v>
      </c>
      <c r="B555" t="s">
        <v>7</v>
      </c>
      <c r="C555" s="2">
        <v>35.64</v>
      </c>
      <c r="D555">
        <v>1</v>
      </c>
      <c r="E555" t="s">
        <v>13</v>
      </c>
      <c r="F555" t="s">
        <v>14</v>
      </c>
      <c r="G555" s="7">
        <v>73457266</v>
      </c>
      <c r="H555">
        <f t="shared" si="8"/>
        <v>35.64</v>
      </c>
    </row>
    <row r="556" spans="1:8" x14ac:dyDescent="0.25">
      <c r="A556">
        <v>22</v>
      </c>
      <c r="B556" t="s">
        <v>11</v>
      </c>
      <c r="C556" s="2">
        <v>35.6</v>
      </c>
      <c r="D556">
        <v>0</v>
      </c>
      <c r="E556" t="s">
        <v>9</v>
      </c>
      <c r="F556" t="s">
        <v>10</v>
      </c>
      <c r="G556" s="7">
        <v>35585576</v>
      </c>
      <c r="H556">
        <f t="shared" si="8"/>
        <v>35.6</v>
      </c>
    </row>
    <row r="557" spans="1:8" x14ac:dyDescent="0.25">
      <c r="A557">
        <v>21</v>
      </c>
      <c r="B557" t="s">
        <v>11</v>
      </c>
      <c r="C557" s="2">
        <v>35.53</v>
      </c>
      <c r="D557">
        <v>0</v>
      </c>
      <c r="E557" t="s">
        <v>13</v>
      </c>
      <c r="F557" t="s">
        <v>14</v>
      </c>
      <c r="G557" s="7">
        <v>15324697</v>
      </c>
      <c r="H557">
        <f t="shared" si="8"/>
        <v>35.53</v>
      </c>
    </row>
    <row r="558" spans="1:8" x14ac:dyDescent="0.25">
      <c r="A558">
        <v>30</v>
      </c>
      <c r="B558" t="s">
        <v>11</v>
      </c>
      <c r="C558" s="2">
        <v>35.53</v>
      </c>
      <c r="D558">
        <v>0</v>
      </c>
      <c r="E558" t="s">
        <v>9</v>
      </c>
      <c r="F558" t="s">
        <v>14</v>
      </c>
      <c r="G558" s="7">
        <v>369502567</v>
      </c>
      <c r="H558">
        <f t="shared" si="8"/>
        <v>35.53</v>
      </c>
    </row>
    <row r="559" spans="1:8" x14ac:dyDescent="0.25">
      <c r="A559">
        <v>19</v>
      </c>
      <c r="B559" t="s">
        <v>11</v>
      </c>
      <c r="C559" s="2">
        <v>35.53</v>
      </c>
      <c r="D559">
        <v>0</v>
      </c>
      <c r="E559" t="s">
        <v>13</v>
      </c>
      <c r="F559" t="s">
        <v>15</v>
      </c>
      <c r="G559" s="7">
        <v>16464297</v>
      </c>
      <c r="H559">
        <f t="shared" si="8"/>
        <v>35.53</v>
      </c>
    </row>
    <row r="560" spans="1:8" x14ac:dyDescent="0.25">
      <c r="A560">
        <v>29</v>
      </c>
      <c r="B560" t="s">
        <v>7</v>
      </c>
      <c r="C560" s="2">
        <v>35.53</v>
      </c>
      <c r="D560">
        <v>0</v>
      </c>
      <c r="E560" t="s">
        <v>13</v>
      </c>
      <c r="F560" t="s">
        <v>14</v>
      </c>
      <c r="G560" s="7">
        <v>33666697</v>
      </c>
      <c r="H560">
        <f t="shared" si="8"/>
        <v>35.53</v>
      </c>
    </row>
    <row r="561" spans="1:8" x14ac:dyDescent="0.25">
      <c r="A561">
        <v>33</v>
      </c>
      <c r="B561" t="s">
        <v>7</v>
      </c>
      <c r="C561" s="2">
        <v>35.53</v>
      </c>
      <c r="D561">
        <v>0</v>
      </c>
      <c r="E561" t="s">
        <v>9</v>
      </c>
      <c r="F561" t="s">
        <v>15</v>
      </c>
      <c r="G561" s="7">
        <v>5513540209</v>
      </c>
      <c r="H561">
        <f t="shared" si="8"/>
        <v>35.53</v>
      </c>
    </row>
    <row r="562" spans="1:8" x14ac:dyDescent="0.25">
      <c r="A562">
        <v>46</v>
      </c>
      <c r="B562" t="s">
        <v>7</v>
      </c>
      <c r="C562" s="2">
        <v>35.53</v>
      </c>
      <c r="D562">
        <v>0</v>
      </c>
      <c r="E562" t="s">
        <v>9</v>
      </c>
      <c r="F562" t="s">
        <v>21</v>
      </c>
      <c r="G562" s="7">
        <v>421116647</v>
      </c>
      <c r="H562">
        <f t="shared" si="8"/>
        <v>35.53</v>
      </c>
    </row>
    <row r="563" spans="1:8" x14ac:dyDescent="0.25">
      <c r="A563">
        <v>29</v>
      </c>
      <c r="B563" t="s">
        <v>11</v>
      </c>
      <c r="C563" s="2">
        <v>35.5</v>
      </c>
      <c r="D563">
        <v>2</v>
      </c>
      <c r="E563" t="s">
        <v>9</v>
      </c>
      <c r="F563" t="s">
        <v>10</v>
      </c>
      <c r="G563" s="7">
        <v>4458545587</v>
      </c>
      <c r="H563">
        <f t="shared" si="8"/>
        <v>35.5</v>
      </c>
    </row>
    <row r="564" spans="1:8" x14ac:dyDescent="0.25">
      <c r="A564">
        <v>26</v>
      </c>
      <c r="B564" t="s">
        <v>11</v>
      </c>
      <c r="C564" s="2">
        <v>35.42</v>
      </c>
      <c r="D564">
        <v>0</v>
      </c>
      <c r="E564" t="s">
        <v>13</v>
      </c>
      <c r="F564" t="s">
        <v>14</v>
      </c>
      <c r="G564" s="7">
        <v>23226218</v>
      </c>
      <c r="H564">
        <f t="shared" si="8"/>
        <v>35.42</v>
      </c>
    </row>
    <row r="565" spans="1:8" x14ac:dyDescent="0.25">
      <c r="A565">
        <v>19</v>
      </c>
      <c r="B565" t="s">
        <v>11</v>
      </c>
      <c r="C565" s="2">
        <v>35.4</v>
      </c>
      <c r="D565">
        <v>0</v>
      </c>
      <c r="E565" t="s">
        <v>13</v>
      </c>
      <c r="F565" t="s">
        <v>10</v>
      </c>
      <c r="G565" s="7">
        <v>1263249</v>
      </c>
      <c r="H565">
        <f t="shared" si="8"/>
        <v>35.4</v>
      </c>
    </row>
    <row r="566" spans="1:8" x14ac:dyDescent="0.25">
      <c r="A566">
        <v>20</v>
      </c>
      <c r="B566" t="s">
        <v>11</v>
      </c>
      <c r="C566" s="2">
        <v>35.31</v>
      </c>
      <c r="D566">
        <v>1</v>
      </c>
      <c r="E566" t="s">
        <v>13</v>
      </c>
      <c r="F566" t="s">
        <v>14</v>
      </c>
      <c r="G566" s="7">
        <v>2772428875</v>
      </c>
      <c r="H566">
        <f t="shared" si="8"/>
        <v>35.31</v>
      </c>
    </row>
    <row r="567" spans="1:8" x14ac:dyDescent="0.25">
      <c r="A567">
        <v>43</v>
      </c>
      <c r="B567" t="s">
        <v>11</v>
      </c>
      <c r="C567" s="2">
        <v>35.31</v>
      </c>
      <c r="D567">
        <v>2</v>
      </c>
      <c r="E567" t="s">
        <v>13</v>
      </c>
      <c r="F567" t="s">
        <v>14</v>
      </c>
      <c r="G567" s="7">
        <v>1880614547</v>
      </c>
      <c r="H567">
        <f t="shared" si="8"/>
        <v>35.31</v>
      </c>
    </row>
    <row r="568" spans="1:8" x14ac:dyDescent="0.25">
      <c r="A568">
        <v>30</v>
      </c>
      <c r="B568" t="s">
        <v>11</v>
      </c>
      <c r="C568" s="2">
        <v>35.299999999999997</v>
      </c>
      <c r="D568">
        <v>0</v>
      </c>
      <c r="E568" t="s">
        <v>9</v>
      </c>
      <c r="F568" t="s">
        <v>10</v>
      </c>
      <c r="G568" s="7">
        <v>36837467</v>
      </c>
      <c r="H568">
        <f t="shared" si="8"/>
        <v>35.299999999999997</v>
      </c>
    </row>
    <row r="569" spans="1:8" x14ac:dyDescent="0.25">
      <c r="A569">
        <v>40</v>
      </c>
      <c r="B569" t="s">
        <v>11</v>
      </c>
      <c r="C569" s="2">
        <v>35.299999999999997</v>
      </c>
      <c r="D569">
        <v>3</v>
      </c>
      <c r="E569" t="s">
        <v>13</v>
      </c>
      <c r="F569" t="s">
        <v>10</v>
      </c>
      <c r="G569" s="7">
        <v>7196867</v>
      </c>
      <c r="H569">
        <f t="shared" si="8"/>
        <v>35.299999999999997</v>
      </c>
    </row>
    <row r="570" spans="1:8" x14ac:dyDescent="0.25">
      <c r="A570">
        <v>39</v>
      </c>
      <c r="B570" t="s">
        <v>11</v>
      </c>
      <c r="C570" s="2">
        <v>35.299999999999997</v>
      </c>
      <c r="D570">
        <v>2</v>
      </c>
      <c r="E570" t="s">
        <v>9</v>
      </c>
      <c r="F570" t="s">
        <v>10</v>
      </c>
      <c r="G570" s="8" t="s">
        <v>333</v>
      </c>
      <c r="H570">
        <f t="shared" si="8"/>
        <v>35.299999999999997</v>
      </c>
    </row>
    <row r="571" spans="1:8" x14ac:dyDescent="0.25">
      <c r="A571">
        <v>45</v>
      </c>
      <c r="B571" t="s">
        <v>7</v>
      </c>
      <c r="C571" s="2">
        <v>35.299999999999997</v>
      </c>
      <c r="D571">
        <v>0</v>
      </c>
      <c r="E571" t="s">
        <v>13</v>
      </c>
      <c r="F571" t="s">
        <v>10</v>
      </c>
      <c r="G571" s="7">
        <v>7348142</v>
      </c>
      <c r="H571">
        <f t="shared" si="8"/>
        <v>35.299999999999997</v>
      </c>
    </row>
    <row r="572" spans="1:8" x14ac:dyDescent="0.25">
      <c r="A572">
        <v>36</v>
      </c>
      <c r="B572" t="s">
        <v>11</v>
      </c>
      <c r="C572" s="2">
        <v>35.200000000000003</v>
      </c>
      <c r="D572">
        <v>1</v>
      </c>
      <c r="E572" t="s">
        <v>9</v>
      </c>
      <c r="F572" t="s">
        <v>14</v>
      </c>
      <c r="G572" s="7">
        <v>38709176</v>
      </c>
      <c r="H572">
        <f t="shared" si="8"/>
        <v>35.200000000000003</v>
      </c>
    </row>
    <row r="573" spans="1:8" x14ac:dyDescent="0.25">
      <c r="A573">
        <v>59</v>
      </c>
      <c r="B573" t="s">
        <v>7</v>
      </c>
      <c r="C573" s="2">
        <v>35.200000000000003</v>
      </c>
      <c r="D573">
        <v>0</v>
      </c>
      <c r="E573" t="s">
        <v>13</v>
      </c>
      <c r="F573" t="s">
        <v>14</v>
      </c>
      <c r="G573" s="7">
        <v>12244531</v>
      </c>
      <c r="H573">
        <f t="shared" si="8"/>
        <v>35.200000000000003</v>
      </c>
    </row>
    <row r="574" spans="1:8" x14ac:dyDescent="0.25">
      <c r="A574">
        <v>18</v>
      </c>
      <c r="B574" t="s">
        <v>11</v>
      </c>
      <c r="C574" s="2">
        <v>35.200000000000003</v>
      </c>
      <c r="D574">
        <v>1</v>
      </c>
      <c r="E574" t="s">
        <v>13</v>
      </c>
      <c r="F574" t="s">
        <v>14</v>
      </c>
      <c r="G574" s="8" t="s">
        <v>340</v>
      </c>
      <c r="H574">
        <f t="shared" si="8"/>
        <v>35.200000000000003</v>
      </c>
    </row>
    <row r="575" spans="1:8" x14ac:dyDescent="0.25">
      <c r="A575">
        <v>23</v>
      </c>
      <c r="B575" t="s">
        <v>11</v>
      </c>
      <c r="C575" s="2">
        <v>35.200000000000003</v>
      </c>
      <c r="D575">
        <v>1</v>
      </c>
      <c r="E575" t="s">
        <v>13</v>
      </c>
      <c r="F575" t="s">
        <v>10</v>
      </c>
      <c r="G575" s="7">
        <v>2416955</v>
      </c>
      <c r="H575">
        <f t="shared" ref="H575:H638" si="9">VALUE(C575)</f>
        <v>35.200000000000003</v>
      </c>
    </row>
    <row r="576" spans="1:8" x14ac:dyDescent="0.25">
      <c r="A576">
        <v>63</v>
      </c>
      <c r="B576" t="s">
        <v>7</v>
      </c>
      <c r="C576" s="2">
        <v>35.200000000000003</v>
      </c>
      <c r="D576">
        <v>1</v>
      </c>
      <c r="E576" t="s">
        <v>13</v>
      </c>
      <c r="F576" t="s">
        <v>14</v>
      </c>
      <c r="G576" s="7">
        <v>14474675</v>
      </c>
      <c r="H576">
        <f t="shared" si="9"/>
        <v>35.200000000000003</v>
      </c>
    </row>
    <row r="577" spans="1:8" x14ac:dyDescent="0.25">
      <c r="A577">
        <v>55</v>
      </c>
      <c r="B577" t="s">
        <v>7</v>
      </c>
      <c r="C577" s="2">
        <v>35.200000000000003</v>
      </c>
      <c r="D577">
        <v>0</v>
      </c>
      <c r="E577" t="s">
        <v>9</v>
      </c>
      <c r="F577" t="s">
        <v>14</v>
      </c>
      <c r="G577" s="7">
        <v>44423803</v>
      </c>
      <c r="H577">
        <f t="shared" si="9"/>
        <v>35.200000000000003</v>
      </c>
    </row>
    <row r="578" spans="1:8" x14ac:dyDescent="0.25">
      <c r="A578">
        <v>32</v>
      </c>
      <c r="B578" t="s">
        <v>11</v>
      </c>
      <c r="C578" s="2">
        <v>35.200000000000003</v>
      </c>
      <c r="D578">
        <v>2</v>
      </c>
      <c r="E578" t="s">
        <v>13</v>
      </c>
      <c r="F578" t="s">
        <v>10</v>
      </c>
      <c r="G578" s="8" t="s">
        <v>444</v>
      </c>
      <c r="H578">
        <f t="shared" si="9"/>
        <v>35.200000000000003</v>
      </c>
    </row>
    <row r="579" spans="1:8" x14ac:dyDescent="0.25">
      <c r="A579">
        <v>19</v>
      </c>
      <c r="B579" t="s">
        <v>7</v>
      </c>
      <c r="C579" s="2">
        <v>35.15</v>
      </c>
      <c r="D579">
        <v>0</v>
      </c>
      <c r="E579" t="s">
        <v>13</v>
      </c>
      <c r="F579" t="s">
        <v>15</v>
      </c>
      <c r="G579" s="7">
        <v>21349015</v>
      </c>
      <c r="H579">
        <f t="shared" si="9"/>
        <v>35.15</v>
      </c>
    </row>
    <row r="580" spans="1:8" x14ac:dyDescent="0.25">
      <c r="A580">
        <v>60</v>
      </c>
      <c r="B580" t="s">
        <v>7</v>
      </c>
      <c r="C580" s="2">
        <v>35.1</v>
      </c>
      <c r="D580">
        <v>0</v>
      </c>
      <c r="E580" t="s">
        <v>13</v>
      </c>
      <c r="F580" t="s">
        <v>10</v>
      </c>
      <c r="G580" s="7">
        <v>12644589</v>
      </c>
      <c r="H580">
        <f t="shared" si="9"/>
        <v>35.1</v>
      </c>
    </row>
    <row r="581" spans="1:8" x14ac:dyDescent="0.25">
      <c r="A581">
        <v>63</v>
      </c>
      <c r="B581" t="s">
        <v>11</v>
      </c>
      <c r="C581" s="2">
        <v>35.090000000000003</v>
      </c>
      <c r="D581">
        <v>0</v>
      </c>
      <c r="E581" t="s">
        <v>9</v>
      </c>
      <c r="F581" t="s">
        <v>14</v>
      </c>
      <c r="G581" s="7">
        <v>470555321</v>
      </c>
      <c r="H581">
        <f t="shared" si="9"/>
        <v>35.090000000000003</v>
      </c>
    </row>
    <row r="582" spans="1:8" x14ac:dyDescent="0.25">
      <c r="A582">
        <v>23</v>
      </c>
      <c r="B582" t="s">
        <v>7</v>
      </c>
      <c r="C582" s="2">
        <v>34.96</v>
      </c>
      <c r="D582">
        <v>3</v>
      </c>
      <c r="E582" t="s">
        <v>13</v>
      </c>
      <c r="F582" t="s">
        <v>15</v>
      </c>
      <c r="G582" s="7">
        <v>44666214</v>
      </c>
      <c r="H582">
        <f t="shared" si="9"/>
        <v>34.96</v>
      </c>
    </row>
    <row r="583" spans="1:8" x14ac:dyDescent="0.25">
      <c r="A583">
        <v>43</v>
      </c>
      <c r="B583" t="s">
        <v>11</v>
      </c>
      <c r="C583" s="2">
        <v>34.96</v>
      </c>
      <c r="D583">
        <v>1</v>
      </c>
      <c r="E583" t="s">
        <v>9</v>
      </c>
      <c r="F583" t="s">
        <v>21</v>
      </c>
      <c r="G583" s="7">
        <v>410342214</v>
      </c>
      <c r="H583">
        <f t="shared" si="9"/>
        <v>34.96</v>
      </c>
    </row>
    <row r="584" spans="1:8" x14ac:dyDescent="0.25">
      <c r="A584">
        <v>51</v>
      </c>
      <c r="B584" t="s">
        <v>7</v>
      </c>
      <c r="C584" s="2">
        <v>34.96</v>
      </c>
      <c r="D584">
        <v>2</v>
      </c>
      <c r="E584" t="s">
        <v>9</v>
      </c>
      <c r="F584" t="s">
        <v>21</v>
      </c>
      <c r="G584" s="7">
        <v>446411974</v>
      </c>
      <c r="H584">
        <f t="shared" si="9"/>
        <v>34.96</v>
      </c>
    </row>
    <row r="585" spans="1:8" x14ac:dyDescent="0.25">
      <c r="A585">
        <v>19</v>
      </c>
      <c r="B585" t="s">
        <v>11</v>
      </c>
      <c r="C585" s="2">
        <v>34.9</v>
      </c>
      <c r="D585">
        <v>0</v>
      </c>
      <c r="E585" t="s">
        <v>9</v>
      </c>
      <c r="F585" t="s">
        <v>10</v>
      </c>
      <c r="G585" s="7">
        <v>34828654</v>
      </c>
      <c r="H585">
        <f t="shared" si="9"/>
        <v>34.9</v>
      </c>
    </row>
    <row r="586" spans="1:8" x14ac:dyDescent="0.25">
      <c r="A586">
        <v>21</v>
      </c>
      <c r="B586" t="s">
        <v>7</v>
      </c>
      <c r="C586" s="2">
        <v>34.869999999999997</v>
      </c>
      <c r="D586">
        <v>0</v>
      </c>
      <c r="E586" t="s">
        <v>13</v>
      </c>
      <c r="F586" t="s">
        <v>14</v>
      </c>
      <c r="G586" s="7">
        <v>20205523</v>
      </c>
      <c r="H586">
        <f t="shared" si="9"/>
        <v>34.869999999999997</v>
      </c>
    </row>
    <row r="587" spans="1:8" x14ac:dyDescent="0.25">
      <c r="A587">
        <v>37</v>
      </c>
      <c r="B587" t="s">
        <v>7</v>
      </c>
      <c r="C587" s="2">
        <v>34.799999999999997</v>
      </c>
      <c r="D587">
        <v>2</v>
      </c>
      <c r="E587" t="s">
        <v>9</v>
      </c>
      <c r="F587" t="s">
        <v>10</v>
      </c>
      <c r="G587" s="7">
        <v>39836519</v>
      </c>
      <c r="H587">
        <f t="shared" si="9"/>
        <v>34.799999999999997</v>
      </c>
    </row>
    <row r="588" spans="1:8" x14ac:dyDescent="0.25">
      <c r="A588">
        <v>35</v>
      </c>
      <c r="B588" t="s">
        <v>7</v>
      </c>
      <c r="C588" s="2">
        <v>34.799999999999997</v>
      </c>
      <c r="D588">
        <v>1</v>
      </c>
      <c r="E588" t="s">
        <v>13</v>
      </c>
      <c r="F588" t="s">
        <v>10</v>
      </c>
      <c r="G588" s="7">
        <v>5246047</v>
      </c>
      <c r="H588">
        <f t="shared" si="9"/>
        <v>34.799999999999997</v>
      </c>
    </row>
    <row r="589" spans="1:8" x14ac:dyDescent="0.25">
      <c r="A589">
        <v>19</v>
      </c>
      <c r="B589" t="s">
        <v>11</v>
      </c>
      <c r="C589" s="2">
        <v>34.799999999999997</v>
      </c>
      <c r="D589">
        <v>0</v>
      </c>
      <c r="E589" t="s">
        <v>9</v>
      </c>
      <c r="F589" t="s">
        <v>10</v>
      </c>
      <c r="G589" s="7">
        <v>34779615</v>
      </c>
      <c r="H589">
        <f t="shared" si="9"/>
        <v>34.799999999999997</v>
      </c>
    </row>
    <row r="590" spans="1:8" x14ac:dyDescent="0.25">
      <c r="A590">
        <v>38</v>
      </c>
      <c r="B590" t="s">
        <v>7</v>
      </c>
      <c r="C590" s="2">
        <v>34.799999999999997</v>
      </c>
      <c r="D590">
        <v>2</v>
      </c>
      <c r="E590" t="s">
        <v>13</v>
      </c>
      <c r="F590" t="s">
        <v>10</v>
      </c>
      <c r="G590" s="7">
        <v>6571544</v>
      </c>
      <c r="H590">
        <f t="shared" si="9"/>
        <v>34.799999999999997</v>
      </c>
    </row>
    <row r="591" spans="1:8" x14ac:dyDescent="0.25">
      <c r="A591">
        <v>27</v>
      </c>
      <c r="B591" t="s">
        <v>7</v>
      </c>
      <c r="C591" s="2">
        <v>34.799999999999997</v>
      </c>
      <c r="D591">
        <v>1</v>
      </c>
      <c r="E591" t="s">
        <v>13</v>
      </c>
      <c r="F591" t="s">
        <v>10</v>
      </c>
      <c r="G591" s="7">
        <v>3577999</v>
      </c>
      <c r="H591">
        <f t="shared" si="9"/>
        <v>34.799999999999997</v>
      </c>
    </row>
    <row r="592" spans="1:8" x14ac:dyDescent="0.25">
      <c r="A592">
        <v>22</v>
      </c>
      <c r="B592" t="s">
        <v>11</v>
      </c>
      <c r="C592" s="2">
        <v>34.799999999999997</v>
      </c>
      <c r="D592">
        <v>3</v>
      </c>
      <c r="E592" t="s">
        <v>13</v>
      </c>
      <c r="F592" t="s">
        <v>10</v>
      </c>
      <c r="G592" s="7">
        <v>3443064</v>
      </c>
      <c r="H592">
        <f t="shared" si="9"/>
        <v>34.799999999999997</v>
      </c>
    </row>
    <row r="593" spans="1:8" x14ac:dyDescent="0.25">
      <c r="A593">
        <v>59</v>
      </c>
      <c r="B593" t="s">
        <v>7</v>
      </c>
      <c r="C593" s="2">
        <v>34.799999999999997</v>
      </c>
      <c r="D593">
        <v>2</v>
      </c>
      <c r="E593" t="s">
        <v>13</v>
      </c>
      <c r="F593" t="s">
        <v>10</v>
      </c>
      <c r="G593" s="7">
        <v>3691060803</v>
      </c>
      <c r="H593">
        <f t="shared" si="9"/>
        <v>34.799999999999997</v>
      </c>
    </row>
    <row r="594" spans="1:8" x14ac:dyDescent="0.25">
      <c r="A594">
        <v>28</v>
      </c>
      <c r="B594" t="s">
        <v>7</v>
      </c>
      <c r="C594" s="2">
        <v>34.770000000000003</v>
      </c>
      <c r="D594">
        <v>0</v>
      </c>
      <c r="E594" t="s">
        <v>13</v>
      </c>
      <c r="F594" t="s">
        <v>15</v>
      </c>
      <c r="G594" s="7">
        <v>35569223</v>
      </c>
      <c r="H594">
        <f t="shared" si="9"/>
        <v>34.770000000000003</v>
      </c>
    </row>
    <row r="595" spans="1:8" x14ac:dyDescent="0.25">
      <c r="A595">
        <v>35</v>
      </c>
      <c r="B595" t="s">
        <v>11</v>
      </c>
      <c r="C595" s="2">
        <v>34.770000000000003</v>
      </c>
      <c r="D595">
        <v>2</v>
      </c>
      <c r="E595" t="s">
        <v>13</v>
      </c>
      <c r="F595" t="s">
        <v>15</v>
      </c>
      <c r="G595" s="7">
        <v>57290053</v>
      </c>
      <c r="H595">
        <f t="shared" si="9"/>
        <v>34.770000000000003</v>
      </c>
    </row>
    <row r="596" spans="1:8" x14ac:dyDescent="0.25">
      <c r="A596">
        <v>49</v>
      </c>
      <c r="B596" t="s">
        <v>7</v>
      </c>
      <c r="C596" s="2">
        <v>34.770000000000003</v>
      </c>
      <c r="D596">
        <v>1</v>
      </c>
      <c r="E596" t="s">
        <v>13</v>
      </c>
      <c r="F596" t="s">
        <v>15</v>
      </c>
      <c r="G596" s="7">
        <v>95838933</v>
      </c>
      <c r="H596">
        <f t="shared" si="9"/>
        <v>34.770000000000003</v>
      </c>
    </row>
    <row r="597" spans="1:8" x14ac:dyDescent="0.25">
      <c r="A597">
        <v>38</v>
      </c>
      <c r="B597" t="s">
        <v>11</v>
      </c>
      <c r="C597" s="2">
        <v>34.700000000000003</v>
      </c>
      <c r="D597">
        <v>2</v>
      </c>
      <c r="E597" t="s">
        <v>13</v>
      </c>
      <c r="F597" t="s">
        <v>10</v>
      </c>
      <c r="G597" s="7">
        <v>6082405</v>
      </c>
      <c r="H597">
        <f t="shared" si="9"/>
        <v>34.700000000000003</v>
      </c>
    </row>
    <row r="598" spans="1:8" x14ac:dyDescent="0.25">
      <c r="A598">
        <v>19</v>
      </c>
      <c r="B598" t="s">
        <v>7</v>
      </c>
      <c r="C598" s="2">
        <v>34.700000000000003</v>
      </c>
      <c r="D598">
        <v>2</v>
      </c>
      <c r="E598" t="s">
        <v>9</v>
      </c>
      <c r="F598" t="s">
        <v>10</v>
      </c>
      <c r="G598" s="7">
        <v>36397576</v>
      </c>
      <c r="H598">
        <f t="shared" si="9"/>
        <v>34.700000000000003</v>
      </c>
    </row>
    <row r="599" spans="1:8" x14ac:dyDescent="0.25">
      <c r="A599">
        <v>21</v>
      </c>
      <c r="B599" t="s">
        <v>7</v>
      </c>
      <c r="C599" s="2">
        <v>34.6</v>
      </c>
      <c r="D599">
        <v>0</v>
      </c>
      <c r="E599" t="s">
        <v>13</v>
      </c>
      <c r="F599" t="s">
        <v>10</v>
      </c>
      <c r="G599" s="7">
        <v>2020177</v>
      </c>
      <c r="H599">
        <f t="shared" si="9"/>
        <v>34.6</v>
      </c>
    </row>
    <row r="600" spans="1:8" x14ac:dyDescent="0.25">
      <c r="A600">
        <v>46</v>
      </c>
      <c r="B600" t="s">
        <v>7</v>
      </c>
      <c r="C600" s="2">
        <v>34.6</v>
      </c>
      <c r="D600">
        <v>1</v>
      </c>
      <c r="E600" t="s">
        <v>9</v>
      </c>
      <c r="F600" t="s">
        <v>10</v>
      </c>
      <c r="G600" s="7">
        <v>41661602</v>
      </c>
      <c r="H600">
        <f t="shared" si="9"/>
        <v>34.6</v>
      </c>
    </row>
    <row r="601" spans="1:8" x14ac:dyDescent="0.25">
      <c r="A601">
        <v>22</v>
      </c>
      <c r="B601" t="s">
        <v>7</v>
      </c>
      <c r="C601" s="2">
        <v>34.58</v>
      </c>
      <c r="D601">
        <v>2</v>
      </c>
      <c r="E601" t="s">
        <v>13</v>
      </c>
      <c r="F601" t="s">
        <v>21</v>
      </c>
      <c r="G601" s="7">
        <v>39257582</v>
      </c>
      <c r="H601">
        <f t="shared" si="9"/>
        <v>34.58</v>
      </c>
    </row>
    <row r="602" spans="1:8" x14ac:dyDescent="0.25">
      <c r="A602">
        <v>43</v>
      </c>
      <c r="B602" t="s">
        <v>7</v>
      </c>
      <c r="C602" s="2">
        <v>34.58</v>
      </c>
      <c r="D602">
        <v>1</v>
      </c>
      <c r="E602" t="s">
        <v>13</v>
      </c>
      <c r="F602" t="s">
        <v>15</v>
      </c>
      <c r="G602" s="7">
        <v>77272532</v>
      </c>
      <c r="H602">
        <f t="shared" si="9"/>
        <v>34.58</v>
      </c>
    </row>
    <row r="603" spans="1:8" x14ac:dyDescent="0.25">
      <c r="A603">
        <v>64</v>
      </c>
      <c r="B603" t="s">
        <v>11</v>
      </c>
      <c r="C603" s="2">
        <v>34.5</v>
      </c>
      <c r="D603">
        <v>0</v>
      </c>
      <c r="E603" t="s">
        <v>13</v>
      </c>
      <c r="F603" t="s">
        <v>10</v>
      </c>
      <c r="G603" s="7">
        <v>13822803</v>
      </c>
      <c r="H603">
        <f t="shared" si="9"/>
        <v>34.5</v>
      </c>
    </row>
    <row r="604" spans="1:8" x14ac:dyDescent="0.25">
      <c r="A604">
        <v>36</v>
      </c>
      <c r="B604" t="s">
        <v>11</v>
      </c>
      <c r="C604" s="2">
        <v>34.43</v>
      </c>
      <c r="D604">
        <v>0</v>
      </c>
      <c r="E604" t="s">
        <v>9</v>
      </c>
      <c r="F604" t="s">
        <v>14</v>
      </c>
      <c r="G604" s="7">
        <v>377425757</v>
      </c>
      <c r="H604">
        <f t="shared" si="9"/>
        <v>34.43</v>
      </c>
    </row>
    <row r="605" spans="1:8" x14ac:dyDescent="0.25">
      <c r="A605">
        <v>18</v>
      </c>
      <c r="B605" t="s">
        <v>11</v>
      </c>
      <c r="C605" s="2">
        <v>34.43</v>
      </c>
      <c r="D605">
        <v>0</v>
      </c>
      <c r="E605" t="s">
        <v>13</v>
      </c>
      <c r="F605" t="s">
        <v>14</v>
      </c>
      <c r="G605" s="7">
        <v>11374697</v>
      </c>
      <c r="H605">
        <f t="shared" si="9"/>
        <v>34.43</v>
      </c>
    </row>
    <row r="606" spans="1:8" x14ac:dyDescent="0.25">
      <c r="A606">
        <v>36</v>
      </c>
      <c r="B606" t="s">
        <v>11</v>
      </c>
      <c r="C606" s="2">
        <v>34.43</v>
      </c>
      <c r="D606">
        <v>2</v>
      </c>
      <c r="E606" t="s">
        <v>13</v>
      </c>
      <c r="F606" t="s">
        <v>14</v>
      </c>
      <c r="G606" s="7">
        <v>55843057</v>
      </c>
      <c r="H606">
        <f t="shared" si="9"/>
        <v>34.43</v>
      </c>
    </row>
    <row r="607" spans="1:8" x14ac:dyDescent="0.25">
      <c r="A607">
        <v>56</v>
      </c>
      <c r="B607" t="s">
        <v>11</v>
      </c>
      <c r="C607" s="2">
        <v>34.43</v>
      </c>
      <c r="D607">
        <v>0</v>
      </c>
      <c r="E607" t="s">
        <v>13</v>
      </c>
      <c r="F607" t="s">
        <v>14</v>
      </c>
      <c r="G607" s="7">
        <v>105942257</v>
      </c>
      <c r="H607">
        <f t="shared" si="9"/>
        <v>34.43</v>
      </c>
    </row>
    <row r="608" spans="1:8" x14ac:dyDescent="0.25">
      <c r="A608">
        <v>23</v>
      </c>
      <c r="B608" t="s">
        <v>11</v>
      </c>
      <c r="C608" s="2">
        <v>34.4</v>
      </c>
      <c r="D608">
        <v>0</v>
      </c>
      <c r="E608" t="s">
        <v>13</v>
      </c>
      <c r="F608" t="s">
        <v>10</v>
      </c>
      <c r="G608" s="7">
        <v>1826843</v>
      </c>
      <c r="H608">
        <f t="shared" si="9"/>
        <v>34.4</v>
      </c>
    </row>
    <row r="609" spans="1:8" x14ac:dyDescent="0.25">
      <c r="A609">
        <v>19</v>
      </c>
      <c r="B609" t="s">
        <v>11</v>
      </c>
      <c r="C609" s="2">
        <v>34.4</v>
      </c>
      <c r="D609">
        <v>0</v>
      </c>
      <c r="E609" t="s">
        <v>13</v>
      </c>
      <c r="F609" t="s">
        <v>10</v>
      </c>
      <c r="G609" s="7">
        <v>1261859</v>
      </c>
      <c r="H609">
        <f t="shared" si="9"/>
        <v>34.4</v>
      </c>
    </row>
    <row r="610" spans="1:8" x14ac:dyDescent="0.25">
      <c r="A610">
        <v>43</v>
      </c>
      <c r="B610" t="s">
        <v>7</v>
      </c>
      <c r="C610" s="2">
        <v>34.4</v>
      </c>
      <c r="D610">
        <v>3</v>
      </c>
      <c r="E610" t="s">
        <v>13</v>
      </c>
      <c r="F610" t="s">
        <v>10</v>
      </c>
      <c r="G610" s="7">
        <v>8522003</v>
      </c>
      <c r="H610">
        <f t="shared" si="9"/>
        <v>34.4</v>
      </c>
    </row>
    <row r="611" spans="1:8" x14ac:dyDescent="0.25">
      <c r="A611">
        <v>29</v>
      </c>
      <c r="B611" t="s">
        <v>11</v>
      </c>
      <c r="C611" s="2">
        <v>34.4</v>
      </c>
      <c r="D611">
        <v>0</v>
      </c>
      <c r="E611" t="s">
        <v>9</v>
      </c>
      <c r="F611" t="s">
        <v>10</v>
      </c>
      <c r="G611" s="7">
        <v>36197699</v>
      </c>
      <c r="H611">
        <f t="shared" si="9"/>
        <v>34.4</v>
      </c>
    </row>
    <row r="612" spans="1:8" x14ac:dyDescent="0.25">
      <c r="A612">
        <v>31</v>
      </c>
      <c r="B612" t="s">
        <v>11</v>
      </c>
      <c r="C612" s="2">
        <v>34.39</v>
      </c>
      <c r="D612">
        <v>3</v>
      </c>
      <c r="E612" t="s">
        <v>9</v>
      </c>
      <c r="F612" t="s">
        <v>15</v>
      </c>
      <c r="G612" s="7">
        <v>387463551</v>
      </c>
      <c r="H612">
        <f t="shared" si="9"/>
        <v>34.39</v>
      </c>
    </row>
    <row r="613" spans="1:8" x14ac:dyDescent="0.25">
      <c r="A613">
        <v>58</v>
      </c>
      <c r="B613" t="s">
        <v>11</v>
      </c>
      <c r="C613" s="2">
        <v>34.39</v>
      </c>
      <c r="D613">
        <v>0</v>
      </c>
      <c r="E613" t="s">
        <v>13</v>
      </c>
      <c r="F613" t="s">
        <v>15</v>
      </c>
      <c r="G613" s="7">
        <v>117439341</v>
      </c>
      <c r="H613">
        <f t="shared" si="9"/>
        <v>34.39</v>
      </c>
    </row>
    <row r="614" spans="1:8" x14ac:dyDescent="0.25">
      <c r="A614">
        <v>35</v>
      </c>
      <c r="B614" t="s">
        <v>11</v>
      </c>
      <c r="C614" s="2">
        <v>34.32</v>
      </c>
      <c r="D614">
        <v>3</v>
      </c>
      <c r="E614" t="s">
        <v>13</v>
      </c>
      <c r="F614" t="s">
        <v>14</v>
      </c>
      <c r="G614" s="7">
        <v>59343798</v>
      </c>
      <c r="H614">
        <f t="shared" si="9"/>
        <v>34.32</v>
      </c>
    </row>
    <row r="615" spans="1:8" x14ac:dyDescent="0.25">
      <c r="A615">
        <v>39</v>
      </c>
      <c r="B615" t="s">
        <v>7</v>
      </c>
      <c r="C615" s="2">
        <v>34.32</v>
      </c>
      <c r="D615">
        <v>5</v>
      </c>
      <c r="E615" t="s">
        <v>13</v>
      </c>
      <c r="F615" t="s">
        <v>14</v>
      </c>
      <c r="G615" s="7">
        <v>85968278</v>
      </c>
      <c r="H615">
        <f t="shared" si="9"/>
        <v>34.32</v>
      </c>
    </row>
    <row r="616" spans="1:8" x14ac:dyDescent="0.25">
      <c r="A616">
        <v>44</v>
      </c>
      <c r="B616" t="s">
        <v>11</v>
      </c>
      <c r="C616" s="2">
        <v>34.32</v>
      </c>
      <c r="D616">
        <v>1</v>
      </c>
      <c r="E616" t="s">
        <v>13</v>
      </c>
      <c r="F616" t="s">
        <v>14</v>
      </c>
      <c r="G616" s="7">
        <v>71474728</v>
      </c>
      <c r="H616">
        <f t="shared" si="9"/>
        <v>34.32</v>
      </c>
    </row>
    <row r="617" spans="1:8" x14ac:dyDescent="0.25">
      <c r="A617">
        <v>48</v>
      </c>
      <c r="B617" t="s">
        <v>11</v>
      </c>
      <c r="C617" s="2">
        <v>34.299999999999997</v>
      </c>
      <c r="D617">
        <v>3</v>
      </c>
      <c r="E617" t="s">
        <v>13</v>
      </c>
      <c r="F617" t="s">
        <v>10</v>
      </c>
      <c r="G617" s="7">
        <v>9563029</v>
      </c>
      <c r="H617">
        <f t="shared" si="9"/>
        <v>34.299999999999997</v>
      </c>
    </row>
    <row r="618" spans="1:8" x14ac:dyDescent="0.25">
      <c r="A618">
        <v>54</v>
      </c>
      <c r="B618" t="s">
        <v>11</v>
      </c>
      <c r="C618" s="2">
        <v>34.21</v>
      </c>
      <c r="D618">
        <v>2</v>
      </c>
      <c r="E618" t="s">
        <v>9</v>
      </c>
      <c r="F618" t="s">
        <v>14</v>
      </c>
      <c r="G618" s="7">
        <v>442607499</v>
      </c>
      <c r="H618">
        <f t="shared" si="9"/>
        <v>34.21</v>
      </c>
    </row>
    <row r="619" spans="1:8" x14ac:dyDescent="0.25">
      <c r="A619">
        <v>34</v>
      </c>
      <c r="B619" t="s">
        <v>11</v>
      </c>
      <c r="C619" s="2">
        <v>34.21</v>
      </c>
      <c r="D619">
        <v>0</v>
      </c>
      <c r="E619" t="s">
        <v>13</v>
      </c>
      <c r="F619" t="s">
        <v>14</v>
      </c>
      <c r="G619" s="7">
        <v>39351799</v>
      </c>
      <c r="H619">
        <f t="shared" si="9"/>
        <v>34.21</v>
      </c>
    </row>
    <row r="620" spans="1:8" x14ac:dyDescent="0.25">
      <c r="A620">
        <v>35</v>
      </c>
      <c r="B620" t="s">
        <v>7</v>
      </c>
      <c r="C620" s="2">
        <v>34.21</v>
      </c>
      <c r="D620">
        <v>1</v>
      </c>
      <c r="E620" t="s">
        <v>13</v>
      </c>
      <c r="F620" t="s">
        <v>14</v>
      </c>
      <c r="G620" s="7">
        <v>52452269</v>
      </c>
      <c r="H620">
        <f t="shared" si="9"/>
        <v>34.21</v>
      </c>
    </row>
    <row r="621" spans="1:8" x14ac:dyDescent="0.25">
      <c r="A621">
        <v>41</v>
      </c>
      <c r="B621" t="s">
        <v>11</v>
      </c>
      <c r="C621" s="2">
        <v>34.21</v>
      </c>
      <c r="D621">
        <v>1</v>
      </c>
      <c r="E621" t="s">
        <v>13</v>
      </c>
      <c r="F621" t="s">
        <v>14</v>
      </c>
      <c r="G621" s="7">
        <v>62897549</v>
      </c>
      <c r="H621">
        <f t="shared" si="9"/>
        <v>34.21</v>
      </c>
    </row>
    <row r="622" spans="1:8" x14ac:dyDescent="0.25">
      <c r="A622">
        <v>50</v>
      </c>
      <c r="B622" t="s">
        <v>11</v>
      </c>
      <c r="C622" s="2">
        <v>34.200000000000003</v>
      </c>
      <c r="D622">
        <v>2</v>
      </c>
      <c r="E622" t="s">
        <v>9</v>
      </c>
      <c r="F622" t="s">
        <v>10</v>
      </c>
      <c r="G622" s="7">
        <v>42856838</v>
      </c>
      <c r="H622">
        <f t="shared" si="9"/>
        <v>34.200000000000003</v>
      </c>
    </row>
    <row r="623" spans="1:8" x14ac:dyDescent="0.25">
      <c r="A623">
        <v>41</v>
      </c>
      <c r="B623" t="s">
        <v>11</v>
      </c>
      <c r="C623" s="2">
        <v>34.200000000000003</v>
      </c>
      <c r="D623">
        <v>2</v>
      </c>
      <c r="E623" t="s">
        <v>13</v>
      </c>
      <c r="F623" t="s">
        <v>15</v>
      </c>
      <c r="G623" s="7">
        <v>7261741</v>
      </c>
      <c r="H623">
        <f t="shared" si="9"/>
        <v>34.200000000000003</v>
      </c>
    </row>
    <row r="624" spans="1:8" x14ac:dyDescent="0.25">
      <c r="A624">
        <v>51</v>
      </c>
      <c r="B624" t="s">
        <v>7</v>
      </c>
      <c r="C624" s="2">
        <v>34.200000000000003</v>
      </c>
      <c r="D624">
        <v>1</v>
      </c>
      <c r="E624" t="s">
        <v>13</v>
      </c>
      <c r="F624" t="s">
        <v>10</v>
      </c>
      <c r="G624" s="7">
        <v>9872701</v>
      </c>
      <c r="H624">
        <f t="shared" si="9"/>
        <v>34.200000000000003</v>
      </c>
    </row>
    <row r="625" spans="1:8" x14ac:dyDescent="0.25">
      <c r="A625">
        <v>37</v>
      </c>
      <c r="B625" t="s">
        <v>11</v>
      </c>
      <c r="C625" s="2">
        <v>34.200000000000003</v>
      </c>
      <c r="D625">
        <v>1</v>
      </c>
      <c r="E625" t="s">
        <v>9</v>
      </c>
      <c r="F625" t="s">
        <v>21</v>
      </c>
      <c r="G625" s="7">
        <v>39047285</v>
      </c>
      <c r="H625">
        <f t="shared" si="9"/>
        <v>34.200000000000003</v>
      </c>
    </row>
    <row r="626" spans="1:8" x14ac:dyDescent="0.25">
      <c r="A626">
        <v>26</v>
      </c>
      <c r="B626" t="s">
        <v>7</v>
      </c>
      <c r="C626" s="2">
        <v>34.200000000000003</v>
      </c>
      <c r="D626">
        <v>2</v>
      </c>
      <c r="E626" t="s">
        <v>13</v>
      </c>
      <c r="F626" t="s">
        <v>10</v>
      </c>
      <c r="G626" s="7">
        <v>3987926</v>
      </c>
      <c r="H626">
        <f t="shared" si="9"/>
        <v>34.200000000000003</v>
      </c>
    </row>
    <row r="627" spans="1:8" x14ac:dyDescent="0.25">
      <c r="A627">
        <v>18</v>
      </c>
      <c r="B627" t="s">
        <v>11</v>
      </c>
      <c r="C627" s="2">
        <v>34.1</v>
      </c>
      <c r="D627">
        <v>0</v>
      </c>
      <c r="E627" t="s">
        <v>13</v>
      </c>
      <c r="F627" t="s">
        <v>14</v>
      </c>
      <c r="G627" s="7">
        <v>1137011</v>
      </c>
      <c r="H627">
        <f t="shared" si="9"/>
        <v>34.1</v>
      </c>
    </row>
    <row r="628" spans="1:8" x14ac:dyDescent="0.25">
      <c r="A628">
        <v>19</v>
      </c>
      <c r="B628" t="s">
        <v>11</v>
      </c>
      <c r="C628" s="2">
        <v>34.1</v>
      </c>
      <c r="D628">
        <v>0</v>
      </c>
      <c r="E628" t="s">
        <v>13</v>
      </c>
      <c r="F628" t="s">
        <v>10</v>
      </c>
      <c r="G628" s="7">
        <v>1261442</v>
      </c>
      <c r="H628">
        <f t="shared" si="9"/>
        <v>34.1</v>
      </c>
    </row>
    <row r="629" spans="1:8" x14ac:dyDescent="0.25">
      <c r="A629">
        <v>52</v>
      </c>
      <c r="B629" t="s">
        <v>11</v>
      </c>
      <c r="C629" s="2">
        <v>34.1</v>
      </c>
      <c r="D629">
        <v>0</v>
      </c>
      <c r="E629" t="s">
        <v>13</v>
      </c>
      <c r="F629" t="s">
        <v>14</v>
      </c>
      <c r="G629" s="7">
        <v>9140951</v>
      </c>
      <c r="H629">
        <f t="shared" si="9"/>
        <v>34.1</v>
      </c>
    </row>
    <row r="630" spans="1:8" x14ac:dyDescent="0.25">
      <c r="A630">
        <v>51</v>
      </c>
      <c r="B630" t="s">
        <v>7</v>
      </c>
      <c r="C630" s="2">
        <v>34.1</v>
      </c>
      <c r="D630">
        <v>0</v>
      </c>
      <c r="E630" t="s">
        <v>13</v>
      </c>
      <c r="F630" t="s">
        <v>14</v>
      </c>
      <c r="G630" s="7">
        <v>9283562</v>
      </c>
      <c r="H630">
        <f t="shared" si="9"/>
        <v>34.1</v>
      </c>
    </row>
    <row r="631" spans="1:8" x14ac:dyDescent="0.25">
      <c r="A631">
        <v>37</v>
      </c>
      <c r="B631" t="s">
        <v>11</v>
      </c>
      <c r="C631" s="2">
        <v>34.1</v>
      </c>
      <c r="D631">
        <v>4</v>
      </c>
      <c r="E631" t="s">
        <v>9</v>
      </c>
      <c r="F631" t="s">
        <v>10</v>
      </c>
      <c r="G631" s="7">
        <v>40182246</v>
      </c>
      <c r="H631">
        <f t="shared" si="9"/>
        <v>34.1</v>
      </c>
    </row>
    <row r="632" spans="1:8" x14ac:dyDescent="0.25">
      <c r="A632">
        <v>39</v>
      </c>
      <c r="B632" t="s">
        <v>7</v>
      </c>
      <c r="C632" s="2">
        <v>34.1</v>
      </c>
      <c r="D632">
        <v>3</v>
      </c>
      <c r="E632" t="s">
        <v>13</v>
      </c>
      <c r="F632" t="s">
        <v>10</v>
      </c>
      <c r="G632" s="7">
        <v>7418522</v>
      </c>
      <c r="H632">
        <f t="shared" si="9"/>
        <v>34.1</v>
      </c>
    </row>
    <row r="633" spans="1:8" x14ac:dyDescent="0.25">
      <c r="A633">
        <v>42</v>
      </c>
      <c r="B633" t="s">
        <v>11</v>
      </c>
      <c r="C633" s="2">
        <v>34.1</v>
      </c>
      <c r="D633">
        <v>0</v>
      </c>
      <c r="E633" t="s">
        <v>13</v>
      </c>
      <c r="F633" t="s">
        <v>10</v>
      </c>
      <c r="G633" s="7">
        <v>5979731</v>
      </c>
      <c r="H633">
        <f t="shared" si="9"/>
        <v>34.1</v>
      </c>
    </row>
    <row r="634" spans="1:8" x14ac:dyDescent="0.25">
      <c r="A634">
        <v>39</v>
      </c>
      <c r="B634" t="s">
        <v>11</v>
      </c>
      <c r="C634" s="2">
        <v>34.1</v>
      </c>
      <c r="D634">
        <v>2</v>
      </c>
      <c r="E634" t="s">
        <v>13</v>
      </c>
      <c r="F634" t="s">
        <v>14</v>
      </c>
      <c r="G634" s="7">
        <v>2356301618</v>
      </c>
      <c r="H634">
        <f t="shared" si="9"/>
        <v>34.1</v>
      </c>
    </row>
    <row r="635" spans="1:8" x14ac:dyDescent="0.25">
      <c r="A635">
        <v>57</v>
      </c>
      <c r="B635" t="s">
        <v>11</v>
      </c>
      <c r="C635" s="2">
        <v>34.01</v>
      </c>
      <c r="D635">
        <v>0</v>
      </c>
      <c r="E635" t="s">
        <v>13</v>
      </c>
      <c r="F635" t="s">
        <v>15</v>
      </c>
      <c r="G635" s="7">
        <v>113566609</v>
      </c>
      <c r="H635">
        <f t="shared" si="9"/>
        <v>34.01</v>
      </c>
    </row>
    <row r="636" spans="1:8" x14ac:dyDescent="0.25">
      <c r="A636">
        <v>24</v>
      </c>
      <c r="B636" t="s">
        <v>7</v>
      </c>
      <c r="C636" s="2">
        <v>33.99</v>
      </c>
      <c r="D636">
        <v>0</v>
      </c>
      <c r="E636" t="s">
        <v>13</v>
      </c>
      <c r="F636" t="s">
        <v>14</v>
      </c>
      <c r="G636" s="7">
        <v>24733341</v>
      </c>
      <c r="H636">
        <f t="shared" si="9"/>
        <v>33.99</v>
      </c>
    </row>
    <row r="637" spans="1:8" x14ac:dyDescent="0.25">
      <c r="A637">
        <v>25</v>
      </c>
      <c r="B637" t="s">
        <v>7</v>
      </c>
      <c r="C637" s="2">
        <v>33.99</v>
      </c>
      <c r="D637">
        <v>1</v>
      </c>
      <c r="E637" t="s">
        <v>13</v>
      </c>
      <c r="F637" t="s">
        <v>14</v>
      </c>
      <c r="G637" s="7">
        <v>32271211</v>
      </c>
      <c r="H637">
        <f t="shared" si="9"/>
        <v>33.99</v>
      </c>
    </row>
    <row r="638" spans="1:8" x14ac:dyDescent="0.25">
      <c r="A638">
        <v>55</v>
      </c>
      <c r="B638" t="s">
        <v>11</v>
      </c>
      <c r="C638" s="2">
        <v>33.880000000000003</v>
      </c>
      <c r="D638">
        <v>3</v>
      </c>
      <c r="E638" t="s">
        <v>13</v>
      </c>
      <c r="F638" t="s">
        <v>14</v>
      </c>
      <c r="G638" s="7">
        <v>119871682</v>
      </c>
      <c r="H638">
        <f t="shared" si="9"/>
        <v>33.880000000000003</v>
      </c>
    </row>
    <row r="639" spans="1:8" x14ac:dyDescent="0.25">
      <c r="A639">
        <v>64</v>
      </c>
      <c r="B639" t="s">
        <v>11</v>
      </c>
      <c r="C639" s="2">
        <v>33.880000000000003</v>
      </c>
      <c r="D639">
        <v>0</v>
      </c>
      <c r="E639" t="s">
        <v>9</v>
      </c>
      <c r="F639" t="s">
        <v>14</v>
      </c>
      <c r="G639" s="7">
        <v>468892612</v>
      </c>
      <c r="H639">
        <f t="shared" ref="H639:H702" si="10">VALUE(C639)</f>
        <v>33.880000000000003</v>
      </c>
    </row>
    <row r="640" spans="1:8" x14ac:dyDescent="0.25">
      <c r="A640">
        <v>18</v>
      </c>
      <c r="B640" t="s">
        <v>7</v>
      </c>
      <c r="C640" s="2">
        <v>33.880000000000003</v>
      </c>
      <c r="D640">
        <v>0</v>
      </c>
      <c r="E640" t="s">
        <v>13</v>
      </c>
      <c r="F640" t="s">
        <v>14</v>
      </c>
      <c r="G640" s="7">
        <v>1148263485</v>
      </c>
      <c r="H640">
        <f t="shared" si="10"/>
        <v>33.880000000000003</v>
      </c>
    </row>
    <row r="641" spans="1:8" x14ac:dyDescent="0.25">
      <c r="A641">
        <v>56</v>
      </c>
      <c r="B641" t="s">
        <v>7</v>
      </c>
      <c r="C641" s="2">
        <v>33.82</v>
      </c>
      <c r="D641">
        <v>2</v>
      </c>
      <c r="E641" t="s">
        <v>13</v>
      </c>
      <c r="F641" t="s">
        <v>15</v>
      </c>
      <c r="G641" s="7">
        <v>126433778</v>
      </c>
      <c r="H641">
        <f t="shared" si="10"/>
        <v>33.82</v>
      </c>
    </row>
    <row r="642" spans="1:8" x14ac:dyDescent="0.25">
      <c r="A642">
        <v>36</v>
      </c>
      <c r="B642" t="s">
        <v>11</v>
      </c>
      <c r="C642" s="2">
        <v>33.82</v>
      </c>
      <c r="D642">
        <v>1</v>
      </c>
      <c r="E642" t="s">
        <v>13</v>
      </c>
      <c r="F642" t="s">
        <v>15</v>
      </c>
      <c r="G642" s="7">
        <v>53774578</v>
      </c>
      <c r="H642">
        <f t="shared" si="10"/>
        <v>33.82</v>
      </c>
    </row>
    <row r="643" spans="1:8" x14ac:dyDescent="0.25">
      <c r="A643">
        <v>32</v>
      </c>
      <c r="B643" t="s">
        <v>11</v>
      </c>
      <c r="C643" s="2">
        <v>33.82</v>
      </c>
      <c r="D643">
        <v>1</v>
      </c>
      <c r="E643" t="s">
        <v>13</v>
      </c>
      <c r="F643" t="s">
        <v>15</v>
      </c>
      <c r="G643" s="7">
        <v>44627218</v>
      </c>
      <c r="H643">
        <f t="shared" si="10"/>
        <v>33.82</v>
      </c>
    </row>
    <row r="644" spans="1:8" x14ac:dyDescent="0.25">
      <c r="A644">
        <v>28</v>
      </c>
      <c r="B644" t="s">
        <v>11</v>
      </c>
      <c r="C644" s="2">
        <v>33.82</v>
      </c>
      <c r="D644">
        <v>0</v>
      </c>
      <c r="E644" t="s">
        <v>13</v>
      </c>
      <c r="F644" t="s">
        <v>15</v>
      </c>
      <c r="G644" s="7">
        <v>1967333573</v>
      </c>
      <c r="H644">
        <f t="shared" si="10"/>
        <v>33.82</v>
      </c>
    </row>
    <row r="645" spans="1:8" x14ac:dyDescent="0.25">
      <c r="A645">
        <v>64</v>
      </c>
      <c r="B645" t="s">
        <v>7</v>
      </c>
      <c r="C645" s="2">
        <v>33.799999999999997</v>
      </c>
      <c r="D645">
        <v>1</v>
      </c>
      <c r="E645" t="s">
        <v>9</v>
      </c>
      <c r="F645" t="s">
        <v>10</v>
      </c>
      <c r="G645" s="8" t="s">
        <v>204</v>
      </c>
      <c r="H645">
        <f t="shared" si="10"/>
        <v>33.799999999999997</v>
      </c>
    </row>
    <row r="646" spans="1:8" x14ac:dyDescent="0.25">
      <c r="A646">
        <v>18</v>
      </c>
      <c r="B646" t="s">
        <v>11</v>
      </c>
      <c r="C646" s="2">
        <v>33.770000000000003</v>
      </c>
      <c r="D646">
        <v>1</v>
      </c>
      <c r="E646" t="s">
        <v>13</v>
      </c>
      <c r="F646" t="s">
        <v>14</v>
      </c>
      <c r="G646" s="7">
        <v>17255523</v>
      </c>
      <c r="H646">
        <f t="shared" si="10"/>
        <v>33.770000000000003</v>
      </c>
    </row>
    <row r="647" spans="1:8" x14ac:dyDescent="0.25">
      <c r="A647">
        <v>22</v>
      </c>
      <c r="B647" t="s">
        <v>11</v>
      </c>
      <c r="C647" s="2">
        <v>33.770000000000003</v>
      </c>
      <c r="D647">
        <v>0</v>
      </c>
      <c r="E647" t="s">
        <v>13</v>
      </c>
      <c r="F647" t="s">
        <v>14</v>
      </c>
      <c r="G647" s="7">
        <v>16746323</v>
      </c>
      <c r="H647">
        <f t="shared" si="10"/>
        <v>33.770000000000003</v>
      </c>
    </row>
    <row r="648" spans="1:8" x14ac:dyDescent="0.25">
      <c r="A648">
        <v>34</v>
      </c>
      <c r="B648" t="s">
        <v>7</v>
      </c>
      <c r="C648" s="2">
        <v>33.700000000000003</v>
      </c>
      <c r="D648">
        <v>1</v>
      </c>
      <c r="E648" t="s">
        <v>13</v>
      </c>
      <c r="F648" t="s">
        <v>10</v>
      </c>
      <c r="G648" s="7">
        <v>5012471</v>
      </c>
      <c r="H648">
        <f t="shared" si="10"/>
        <v>33.700000000000003</v>
      </c>
    </row>
    <row r="649" spans="1:8" x14ac:dyDescent="0.25">
      <c r="A649">
        <v>45</v>
      </c>
      <c r="B649" t="s">
        <v>11</v>
      </c>
      <c r="C649" s="2">
        <v>33.700000000000003</v>
      </c>
      <c r="D649">
        <v>1</v>
      </c>
      <c r="E649" t="s">
        <v>13</v>
      </c>
      <c r="F649" t="s">
        <v>10</v>
      </c>
      <c r="G649" s="7">
        <v>7445918</v>
      </c>
      <c r="H649">
        <f t="shared" si="10"/>
        <v>33.700000000000003</v>
      </c>
    </row>
    <row r="650" spans="1:8" x14ac:dyDescent="0.25">
      <c r="A650">
        <v>50</v>
      </c>
      <c r="B650" t="s">
        <v>7</v>
      </c>
      <c r="C650" s="2">
        <v>33.700000000000003</v>
      </c>
      <c r="D650">
        <v>4</v>
      </c>
      <c r="E650" t="s">
        <v>13</v>
      </c>
      <c r="F650" t="s">
        <v>10</v>
      </c>
      <c r="G650" s="7">
        <v>11299343</v>
      </c>
      <c r="H650">
        <f t="shared" si="10"/>
        <v>33.700000000000003</v>
      </c>
    </row>
    <row r="651" spans="1:8" x14ac:dyDescent="0.25">
      <c r="A651">
        <v>25</v>
      </c>
      <c r="B651" t="s">
        <v>11</v>
      </c>
      <c r="C651" s="2">
        <v>33.659999999999997</v>
      </c>
      <c r="D651">
        <v>4</v>
      </c>
      <c r="E651" t="s">
        <v>13</v>
      </c>
      <c r="F651" t="s">
        <v>14</v>
      </c>
      <c r="G651" s="7">
        <v>45046624</v>
      </c>
      <c r="H651">
        <f t="shared" si="10"/>
        <v>33.659999999999997</v>
      </c>
    </row>
    <row r="652" spans="1:8" x14ac:dyDescent="0.25">
      <c r="A652">
        <v>27</v>
      </c>
      <c r="B652" t="s">
        <v>11</v>
      </c>
      <c r="C652" s="2">
        <v>33.659999999999997</v>
      </c>
      <c r="D652">
        <v>0</v>
      </c>
      <c r="E652" t="s">
        <v>13</v>
      </c>
      <c r="F652" t="s">
        <v>14</v>
      </c>
      <c r="G652" s="7">
        <v>24984144</v>
      </c>
      <c r="H652">
        <f t="shared" si="10"/>
        <v>33.659999999999997</v>
      </c>
    </row>
    <row r="653" spans="1:8" x14ac:dyDescent="0.25">
      <c r="A653">
        <v>56</v>
      </c>
      <c r="B653" t="s">
        <v>11</v>
      </c>
      <c r="C653" s="2">
        <v>33.659999999999997</v>
      </c>
      <c r="D653">
        <v>4</v>
      </c>
      <c r="E653" t="s">
        <v>13</v>
      </c>
      <c r="F653" t="s">
        <v>14</v>
      </c>
      <c r="G653" s="7">
        <v>129491554</v>
      </c>
      <c r="H653">
        <f t="shared" si="10"/>
        <v>33.659999999999997</v>
      </c>
    </row>
    <row r="654" spans="1:8" x14ac:dyDescent="0.25">
      <c r="A654">
        <v>18</v>
      </c>
      <c r="B654" t="s">
        <v>11</v>
      </c>
      <c r="C654" s="2">
        <v>33.659999999999997</v>
      </c>
      <c r="D654">
        <v>0</v>
      </c>
      <c r="E654" t="s">
        <v>13</v>
      </c>
      <c r="F654" t="s">
        <v>14</v>
      </c>
      <c r="G654" s="7">
        <v>11363994</v>
      </c>
      <c r="H654">
        <f t="shared" si="10"/>
        <v>33.659999999999997</v>
      </c>
    </row>
    <row r="655" spans="1:8" x14ac:dyDescent="0.25">
      <c r="A655">
        <v>63</v>
      </c>
      <c r="B655" t="s">
        <v>11</v>
      </c>
      <c r="C655" s="2">
        <v>33.659999999999997</v>
      </c>
      <c r="D655">
        <v>3</v>
      </c>
      <c r="E655" t="s">
        <v>13</v>
      </c>
      <c r="F655" t="s">
        <v>14</v>
      </c>
      <c r="G655" s="7">
        <v>151615344</v>
      </c>
      <c r="H655">
        <f t="shared" si="10"/>
        <v>33.659999999999997</v>
      </c>
    </row>
    <row r="656" spans="1:8" x14ac:dyDescent="0.25">
      <c r="A656">
        <v>21</v>
      </c>
      <c r="B656" t="s">
        <v>7</v>
      </c>
      <c r="C656" s="2">
        <v>33.630000000000003</v>
      </c>
      <c r="D656">
        <v>2</v>
      </c>
      <c r="E656" t="s">
        <v>13</v>
      </c>
      <c r="F656" t="s">
        <v>15</v>
      </c>
      <c r="G656" s="7">
        <v>35798287</v>
      </c>
      <c r="H656">
        <f t="shared" si="10"/>
        <v>33.630000000000003</v>
      </c>
    </row>
    <row r="657" spans="1:8" x14ac:dyDescent="0.25">
      <c r="A657">
        <v>54</v>
      </c>
      <c r="B657" t="s">
        <v>11</v>
      </c>
      <c r="C657" s="2">
        <v>33.630000000000003</v>
      </c>
      <c r="D657">
        <v>1</v>
      </c>
      <c r="E657" t="s">
        <v>13</v>
      </c>
      <c r="F657" t="s">
        <v>15</v>
      </c>
      <c r="G657" s="7">
        <v>108252537</v>
      </c>
      <c r="H657">
        <f t="shared" si="10"/>
        <v>33.630000000000003</v>
      </c>
    </row>
    <row r="658" spans="1:8" x14ac:dyDescent="0.25">
      <c r="A658">
        <v>56</v>
      </c>
      <c r="B658" t="s">
        <v>11</v>
      </c>
      <c r="C658" s="2">
        <v>33.630000000000003</v>
      </c>
      <c r="D658">
        <v>0</v>
      </c>
      <c r="E658" t="s">
        <v>9</v>
      </c>
      <c r="F658" t="s">
        <v>15</v>
      </c>
      <c r="G658" s="7">
        <v>439211837</v>
      </c>
      <c r="H658">
        <f t="shared" si="10"/>
        <v>33.630000000000003</v>
      </c>
    </row>
    <row r="659" spans="1:8" x14ac:dyDescent="0.25">
      <c r="A659">
        <v>24</v>
      </c>
      <c r="B659" t="s">
        <v>11</v>
      </c>
      <c r="C659" s="2">
        <v>33.630000000000003</v>
      </c>
      <c r="D659">
        <v>4</v>
      </c>
      <c r="E659" t="s">
        <v>13</v>
      </c>
      <c r="F659" t="s">
        <v>21</v>
      </c>
      <c r="G659" s="7">
        <v>1712842608</v>
      </c>
      <c r="H659">
        <f t="shared" si="10"/>
        <v>33.630000000000003</v>
      </c>
    </row>
    <row r="660" spans="1:8" x14ac:dyDescent="0.25">
      <c r="A660">
        <v>57</v>
      </c>
      <c r="B660" t="s">
        <v>11</v>
      </c>
      <c r="C660" s="2">
        <v>33.630000000000003</v>
      </c>
      <c r="D660">
        <v>1</v>
      </c>
      <c r="E660" t="s">
        <v>13</v>
      </c>
      <c r="F660" t="s">
        <v>15</v>
      </c>
      <c r="G660" s="7">
        <v>119451327</v>
      </c>
      <c r="H660">
        <f t="shared" si="10"/>
        <v>33.630000000000003</v>
      </c>
    </row>
    <row r="661" spans="1:8" x14ac:dyDescent="0.25">
      <c r="A661">
        <v>32</v>
      </c>
      <c r="B661" t="s">
        <v>11</v>
      </c>
      <c r="C661" s="2">
        <v>33.630000000000003</v>
      </c>
      <c r="D661">
        <v>1</v>
      </c>
      <c r="E661" t="s">
        <v>9</v>
      </c>
      <c r="F661" t="s">
        <v>21</v>
      </c>
      <c r="G661" s="7">
        <v>376075277</v>
      </c>
      <c r="H661">
        <f t="shared" si="10"/>
        <v>33.630000000000003</v>
      </c>
    </row>
    <row r="662" spans="1:8" x14ac:dyDescent="0.25">
      <c r="A662">
        <v>41</v>
      </c>
      <c r="B662" t="s">
        <v>11</v>
      </c>
      <c r="C662" s="2">
        <v>33.549999999999997</v>
      </c>
      <c r="D662">
        <v>0</v>
      </c>
      <c r="E662" t="s">
        <v>13</v>
      </c>
      <c r="F662" t="s">
        <v>14</v>
      </c>
      <c r="G662" s="7">
        <v>56998375</v>
      </c>
      <c r="H662">
        <f t="shared" si="10"/>
        <v>33.549999999999997</v>
      </c>
    </row>
    <row r="663" spans="1:8" x14ac:dyDescent="0.25">
      <c r="A663">
        <v>33</v>
      </c>
      <c r="B663" t="s">
        <v>7</v>
      </c>
      <c r="C663" s="2">
        <v>33.5</v>
      </c>
      <c r="D663">
        <v>0</v>
      </c>
      <c r="E663" t="s">
        <v>9</v>
      </c>
      <c r="F663" t="s">
        <v>10</v>
      </c>
      <c r="G663" s="7">
        <v>37079372</v>
      </c>
      <c r="H663">
        <f t="shared" si="10"/>
        <v>33.5</v>
      </c>
    </row>
    <row r="664" spans="1:8" x14ac:dyDescent="0.25">
      <c r="A664">
        <v>46</v>
      </c>
      <c r="B664" t="s">
        <v>7</v>
      </c>
      <c r="C664" s="2">
        <v>33.44</v>
      </c>
      <c r="D664">
        <v>1</v>
      </c>
      <c r="E664" t="s">
        <v>13</v>
      </c>
      <c r="F664" t="s">
        <v>14</v>
      </c>
      <c r="G664" s="7">
        <v>82405896</v>
      </c>
      <c r="H664">
        <f t="shared" si="10"/>
        <v>33.44</v>
      </c>
    </row>
    <row r="665" spans="1:8" x14ac:dyDescent="0.25">
      <c r="A665">
        <v>46</v>
      </c>
      <c r="B665" t="s">
        <v>11</v>
      </c>
      <c r="C665" s="2">
        <v>33.44</v>
      </c>
      <c r="D665">
        <v>1</v>
      </c>
      <c r="E665" t="s">
        <v>13</v>
      </c>
      <c r="F665" t="s">
        <v>21</v>
      </c>
      <c r="G665" s="7">
        <v>83345896</v>
      </c>
      <c r="H665">
        <f t="shared" si="10"/>
        <v>33.44</v>
      </c>
    </row>
    <row r="666" spans="1:8" x14ac:dyDescent="0.25">
      <c r="A666">
        <v>58</v>
      </c>
      <c r="B666" t="s">
        <v>7</v>
      </c>
      <c r="C666" s="2">
        <v>33.44</v>
      </c>
      <c r="D666">
        <v>0</v>
      </c>
      <c r="E666" t="s">
        <v>13</v>
      </c>
      <c r="F666" t="s">
        <v>15</v>
      </c>
      <c r="G666" s="7">
        <v>122316136</v>
      </c>
      <c r="H666">
        <f t="shared" si="10"/>
        <v>33.44</v>
      </c>
    </row>
    <row r="667" spans="1:8" x14ac:dyDescent="0.25">
      <c r="A667">
        <v>33</v>
      </c>
      <c r="B667" t="s">
        <v>11</v>
      </c>
      <c r="C667" s="2">
        <v>33.44</v>
      </c>
      <c r="D667">
        <v>5</v>
      </c>
      <c r="E667" t="s">
        <v>13</v>
      </c>
      <c r="F667" t="s">
        <v>14</v>
      </c>
      <c r="G667" s="7">
        <v>66537886</v>
      </c>
      <c r="H667">
        <f t="shared" si="10"/>
        <v>33.44</v>
      </c>
    </row>
    <row r="668" spans="1:8" x14ac:dyDescent="0.25">
      <c r="A668">
        <v>28</v>
      </c>
      <c r="B668" t="s">
        <v>7</v>
      </c>
      <c r="C668" s="2">
        <v>33.4</v>
      </c>
      <c r="D668">
        <v>0</v>
      </c>
      <c r="E668" t="s">
        <v>13</v>
      </c>
      <c r="F668" t="s">
        <v>10</v>
      </c>
      <c r="G668" s="7">
        <v>3172018</v>
      </c>
      <c r="H668">
        <f t="shared" si="10"/>
        <v>33.4</v>
      </c>
    </row>
    <row r="669" spans="1:8" x14ac:dyDescent="0.25">
      <c r="A669">
        <v>36</v>
      </c>
      <c r="B669" t="s">
        <v>11</v>
      </c>
      <c r="C669" s="2">
        <v>33.4</v>
      </c>
      <c r="D669">
        <v>2</v>
      </c>
      <c r="E669" t="s">
        <v>9</v>
      </c>
      <c r="F669" t="s">
        <v>10</v>
      </c>
      <c r="G669" s="7">
        <v>38415474</v>
      </c>
      <c r="H669">
        <f t="shared" si="10"/>
        <v>33.4</v>
      </c>
    </row>
    <row r="670" spans="1:8" x14ac:dyDescent="0.25">
      <c r="A670">
        <v>23</v>
      </c>
      <c r="B670" t="s">
        <v>7</v>
      </c>
      <c r="C670" s="2">
        <v>33.4</v>
      </c>
      <c r="D670">
        <v>0</v>
      </c>
      <c r="E670" t="s">
        <v>13</v>
      </c>
      <c r="F670" t="s">
        <v>10</v>
      </c>
      <c r="G670" s="7">
        <v>1079593733</v>
      </c>
      <c r="H670">
        <f t="shared" si="10"/>
        <v>33.4</v>
      </c>
    </row>
    <row r="671" spans="1:8" x14ac:dyDescent="0.25">
      <c r="A671">
        <v>30</v>
      </c>
      <c r="B671" t="s">
        <v>7</v>
      </c>
      <c r="C671" s="2">
        <v>33.33</v>
      </c>
      <c r="D671">
        <v>1</v>
      </c>
      <c r="E671" t="s">
        <v>13</v>
      </c>
      <c r="F671" t="s">
        <v>14</v>
      </c>
      <c r="G671" s="7">
        <v>41510287</v>
      </c>
      <c r="H671">
        <f t="shared" si="10"/>
        <v>33.33</v>
      </c>
    </row>
    <row r="672" spans="1:8" x14ac:dyDescent="0.25">
      <c r="A672">
        <v>20</v>
      </c>
      <c r="B672" t="s">
        <v>11</v>
      </c>
      <c r="C672" s="2">
        <v>33.33</v>
      </c>
      <c r="D672">
        <v>0</v>
      </c>
      <c r="E672" t="s">
        <v>13</v>
      </c>
      <c r="F672" t="s">
        <v>14</v>
      </c>
      <c r="G672" s="7">
        <v>13915287</v>
      </c>
      <c r="H672">
        <f t="shared" si="10"/>
        <v>33.33</v>
      </c>
    </row>
    <row r="673" spans="1:8" x14ac:dyDescent="0.25">
      <c r="A673">
        <v>51</v>
      </c>
      <c r="B673" t="s">
        <v>11</v>
      </c>
      <c r="C673" s="2">
        <v>33.33</v>
      </c>
      <c r="D673">
        <v>3</v>
      </c>
      <c r="E673" t="s">
        <v>13</v>
      </c>
      <c r="F673" t="s">
        <v>14</v>
      </c>
      <c r="G673" s="7">
        <v>105604917</v>
      </c>
      <c r="H673">
        <f t="shared" si="10"/>
        <v>33.33</v>
      </c>
    </row>
    <row r="674" spans="1:8" x14ac:dyDescent="0.25">
      <c r="A674">
        <v>61</v>
      </c>
      <c r="B674" t="s">
        <v>7</v>
      </c>
      <c r="C674" s="2">
        <v>33.33</v>
      </c>
      <c r="D674">
        <v>4</v>
      </c>
      <c r="E674" t="s">
        <v>13</v>
      </c>
      <c r="F674" t="s">
        <v>14</v>
      </c>
      <c r="G674" s="7">
        <v>3658028216</v>
      </c>
      <c r="H674">
        <f t="shared" si="10"/>
        <v>33.33</v>
      </c>
    </row>
    <row r="675" spans="1:8" x14ac:dyDescent="0.25">
      <c r="A675">
        <v>25</v>
      </c>
      <c r="B675" t="s">
        <v>11</v>
      </c>
      <c r="C675" s="2">
        <v>33.33</v>
      </c>
      <c r="D675">
        <v>2</v>
      </c>
      <c r="E675" t="s">
        <v>9</v>
      </c>
      <c r="F675" t="s">
        <v>14</v>
      </c>
      <c r="G675" s="7">
        <v>361245737</v>
      </c>
      <c r="H675">
        <f t="shared" si="10"/>
        <v>33.33</v>
      </c>
    </row>
    <row r="676" spans="1:8" x14ac:dyDescent="0.25">
      <c r="A676">
        <v>18</v>
      </c>
      <c r="B676" t="s">
        <v>11</v>
      </c>
      <c r="C676" s="2">
        <v>33.33</v>
      </c>
      <c r="D676">
        <v>0</v>
      </c>
      <c r="E676" t="s">
        <v>13</v>
      </c>
      <c r="F676" t="s">
        <v>14</v>
      </c>
      <c r="G676" s="7">
        <v>11359407</v>
      </c>
      <c r="H676">
        <f t="shared" si="10"/>
        <v>33.33</v>
      </c>
    </row>
    <row r="677" spans="1:8" x14ac:dyDescent="0.25">
      <c r="A677">
        <v>48</v>
      </c>
      <c r="B677" t="s">
        <v>7</v>
      </c>
      <c r="C677" s="2">
        <v>33.33</v>
      </c>
      <c r="D677">
        <v>0</v>
      </c>
      <c r="E677" t="s">
        <v>13</v>
      </c>
      <c r="F677" t="s">
        <v>14</v>
      </c>
      <c r="G677" s="7">
        <v>82836807</v>
      </c>
      <c r="H677">
        <f t="shared" si="10"/>
        <v>33.33</v>
      </c>
    </row>
    <row r="678" spans="1:8" x14ac:dyDescent="0.25">
      <c r="A678">
        <v>52</v>
      </c>
      <c r="B678" t="s">
        <v>7</v>
      </c>
      <c r="C678" s="2">
        <v>33.299999999999997</v>
      </c>
      <c r="D678">
        <v>2</v>
      </c>
      <c r="E678" t="s">
        <v>13</v>
      </c>
      <c r="F678" t="s">
        <v>10</v>
      </c>
      <c r="G678" s="7">
        <v>10806839</v>
      </c>
      <c r="H678">
        <f t="shared" si="10"/>
        <v>33.299999999999997</v>
      </c>
    </row>
    <row r="679" spans="1:8" x14ac:dyDescent="0.25">
      <c r="A679">
        <v>20</v>
      </c>
      <c r="B679" t="s">
        <v>7</v>
      </c>
      <c r="C679" s="2">
        <v>33.299999999999997</v>
      </c>
      <c r="D679">
        <v>0</v>
      </c>
      <c r="E679" t="s">
        <v>13</v>
      </c>
      <c r="F679" t="s">
        <v>10</v>
      </c>
      <c r="G679" s="7">
        <v>1880487</v>
      </c>
      <c r="H679">
        <f t="shared" si="10"/>
        <v>33.299999999999997</v>
      </c>
    </row>
    <row r="680" spans="1:8" x14ac:dyDescent="0.25">
      <c r="A680">
        <v>53</v>
      </c>
      <c r="B680" t="s">
        <v>7</v>
      </c>
      <c r="C680" s="2">
        <v>33.25</v>
      </c>
      <c r="D680">
        <v>0</v>
      </c>
      <c r="E680" t="s">
        <v>13</v>
      </c>
      <c r="F680" t="s">
        <v>21</v>
      </c>
      <c r="G680" s="7">
        <v>105648845</v>
      </c>
      <c r="H680">
        <f t="shared" si="10"/>
        <v>33.25</v>
      </c>
    </row>
    <row r="681" spans="1:8" x14ac:dyDescent="0.25">
      <c r="A681">
        <v>52</v>
      </c>
      <c r="B681" t="s">
        <v>11</v>
      </c>
      <c r="C681" s="2">
        <v>33.25</v>
      </c>
      <c r="D681">
        <v>0</v>
      </c>
      <c r="E681" t="s">
        <v>13</v>
      </c>
      <c r="F681" t="s">
        <v>21</v>
      </c>
      <c r="G681" s="7">
        <v>97227695</v>
      </c>
      <c r="H681">
        <f t="shared" si="10"/>
        <v>33.25</v>
      </c>
    </row>
    <row r="682" spans="1:8" x14ac:dyDescent="0.25">
      <c r="A682">
        <v>34</v>
      </c>
      <c r="B682" t="s">
        <v>7</v>
      </c>
      <c r="C682" s="2">
        <v>33.25</v>
      </c>
      <c r="D682">
        <v>1</v>
      </c>
      <c r="E682" t="s">
        <v>13</v>
      </c>
      <c r="F682" t="s">
        <v>21</v>
      </c>
      <c r="G682" s="7">
        <v>55948455</v>
      </c>
      <c r="H682">
        <f t="shared" si="10"/>
        <v>33.25</v>
      </c>
    </row>
    <row r="683" spans="1:8" x14ac:dyDescent="0.25">
      <c r="A683">
        <v>62</v>
      </c>
      <c r="B683" t="s">
        <v>7</v>
      </c>
      <c r="C683" s="2">
        <v>33.200000000000003</v>
      </c>
      <c r="D683">
        <v>0</v>
      </c>
      <c r="E683" t="s">
        <v>13</v>
      </c>
      <c r="F683" t="s">
        <v>10</v>
      </c>
      <c r="G683" s="8" t="s">
        <v>394</v>
      </c>
      <c r="H683">
        <f t="shared" si="10"/>
        <v>33.200000000000003</v>
      </c>
    </row>
    <row r="684" spans="1:8" x14ac:dyDescent="0.25">
      <c r="A684">
        <v>60</v>
      </c>
      <c r="B684" t="s">
        <v>11</v>
      </c>
      <c r="C684" s="2">
        <v>33.11</v>
      </c>
      <c r="D684">
        <v>3</v>
      </c>
      <c r="E684" t="s">
        <v>13</v>
      </c>
      <c r="F684" t="s">
        <v>14</v>
      </c>
      <c r="G684" s="7">
        <v>139198229</v>
      </c>
      <c r="H684">
        <f t="shared" si="10"/>
        <v>33.11</v>
      </c>
    </row>
    <row r="685" spans="1:8" x14ac:dyDescent="0.25">
      <c r="A685">
        <v>19</v>
      </c>
      <c r="B685" t="s">
        <v>7</v>
      </c>
      <c r="C685" s="2">
        <v>33.11</v>
      </c>
      <c r="D685">
        <v>0</v>
      </c>
      <c r="E685" t="s">
        <v>9</v>
      </c>
      <c r="F685" t="s">
        <v>14</v>
      </c>
      <c r="G685" s="7">
        <v>344398559</v>
      </c>
      <c r="H685">
        <f t="shared" si="10"/>
        <v>33.11</v>
      </c>
    </row>
    <row r="686" spans="1:8" x14ac:dyDescent="0.25">
      <c r="A686">
        <v>48</v>
      </c>
      <c r="B686" t="s">
        <v>7</v>
      </c>
      <c r="C686" s="2">
        <v>33.11</v>
      </c>
      <c r="D686">
        <v>0</v>
      </c>
      <c r="E686" t="s">
        <v>9</v>
      </c>
      <c r="F686" t="s">
        <v>14</v>
      </c>
      <c r="G686" s="7">
        <v>409741649</v>
      </c>
      <c r="H686">
        <f t="shared" si="10"/>
        <v>33.11</v>
      </c>
    </row>
    <row r="687" spans="1:8" x14ac:dyDescent="0.25">
      <c r="A687">
        <v>28</v>
      </c>
      <c r="B687" t="s">
        <v>7</v>
      </c>
      <c r="C687" s="2">
        <v>33.11</v>
      </c>
      <c r="D687">
        <v>0</v>
      </c>
      <c r="E687" t="s">
        <v>13</v>
      </c>
      <c r="F687" t="s">
        <v>14</v>
      </c>
      <c r="G687" s="7">
        <v>31716149</v>
      </c>
      <c r="H687">
        <f t="shared" si="10"/>
        <v>33.11</v>
      </c>
    </row>
    <row r="688" spans="1:8" x14ac:dyDescent="0.25">
      <c r="A688">
        <v>19</v>
      </c>
      <c r="B688" t="s">
        <v>11</v>
      </c>
      <c r="C688" s="2">
        <v>33.1</v>
      </c>
      <c r="D688">
        <v>0</v>
      </c>
      <c r="E688" t="s">
        <v>13</v>
      </c>
      <c r="F688" t="s">
        <v>10</v>
      </c>
      <c r="G688" s="7">
        <v>2308295533</v>
      </c>
      <c r="H688">
        <f t="shared" si="10"/>
        <v>33.1</v>
      </c>
    </row>
    <row r="689" spans="1:8" x14ac:dyDescent="0.25">
      <c r="A689">
        <v>45</v>
      </c>
      <c r="B689" t="s">
        <v>7</v>
      </c>
      <c r="C689" s="2">
        <v>33.1</v>
      </c>
      <c r="D689">
        <v>0</v>
      </c>
      <c r="E689" t="s">
        <v>13</v>
      </c>
      <c r="F689" t="s">
        <v>10</v>
      </c>
      <c r="G689" s="7">
        <v>7345084</v>
      </c>
      <c r="H689">
        <f t="shared" si="10"/>
        <v>33.1</v>
      </c>
    </row>
    <row r="690" spans="1:8" x14ac:dyDescent="0.25">
      <c r="A690">
        <v>58</v>
      </c>
      <c r="B690" t="s">
        <v>7</v>
      </c>
      <c r="C690" s="2">
        <v>33.1</v>
      </c>
      <c r="D690">
        <v>0</v>
      </c>
      <c r="E690" t="s">
        <v>13</v>
      </c>
      <c r="F690" t="s">
        <v>10</v>
      </c>
      <c r="G690" s="7">
        <v>11848141</v>
      </c>
      <c r="H690">
        <f t="shared" si="10"/>
        <v>33.1</v>
      </c>
    </row>
    <row r="691" spans="1:8" x14ac:dyDescent="0.25">
      <c r="A691">
        <v>63</v>
      </c>
      <c r="B691" t="s">
        <v>11</v>
      </c>
      <c r="C691" s="2">
        <v>33.1</v>
      </c>
      <c r="D691">
        <v>0</v>
      </c>
      <c r="E691" t="s">
        <v>13</v>
      </c>
      <c r="F691" t="s">
        <v>10</v>
      </c>
      <c r="G691" s="7">
        <v>13393756</v>
      </c>
      <c r="H691">
        <f t="shared" si="10"/>
        <v>33.1</v>
      </c>
    </row>
    <row r="692" spans="1:8" x14ac:dyDescent="0.25">
      <c r="A692">
        <v>41</v>
      </c>
      <c r="B692" t="s">
        <v>7</v>
      </c>
      <c r="C692" s="2">
        <v>33.06</v>
      </c>
      <c r="D692">
        <v>2</v>
      </c>
      <c r="E692" t="s">
        <v>13</v>
      </c>
      <c r="F692" t="s">
        <v>15</v>
      </c>
      <c r="G692" s="7">
        <v>77491564</v>
      </c>
      <c r="H692">
        <f t="shared" si="10"/>
        <v>33.06</v>
      </c>
    </row>
    <row r="693" spans="1:8" x14ac:dyDescent="0.25">
      <c r="A693">
        <v>28</v>
      </c>
      <c r="B693" t="s">
        <v>11</v>
      </c>
      <c r="C693" s="2">
        <v>33</v>
      </c>
      <c r="D693">
        <v>3</v>
      </c>
      <c r="E693" t="s">
        <v>13</v>
      </c>
      <c r="F693" t="s">
        <v>14</v>
      </c>
      <c r="G693" s="7">
        <v>4449462</v>
      </c>
      <c r="H693">
        <f t="shared" si="10"/>
        <v>33</v>
      </c>
    </row>
    <row r="694" spans="1:8" x14ac:dyDescent="0.25">
      <c r="A694">
        <v>20</v>
      </c>
      <c r="B694" t="s">
        <v>11</v>
      </c>
      <c r="C694" s="2">
        <v>33</v>
      </c>
      <c r="D694">
        <v>1</v>
      </c>
      <c r="E694" t="s">
        <v>13</v>
      </c>
      <c r="F694" t="s">
        <v>10</v>
      </c>
      <c r="G694" s="8" t="s">
        <v>147</v>
      </c>
      <c r="H694">
        <f t="shared" si="10"/>
        <v>33</v>
      </c>
    </row>
    <row r="695" spans="1:8" x14ac:dyDescent="0.25">
      <c r="A695">
        <v>28</v>
      </c>
      <c r="B695" t="s">
        <v>7</v>
      </c>
      <c r="C695" s="2">
        <v>33</v>
      </c>
      <c r="D695">
        <v>2</v>
      </c>
      <c r="E695" t="s">
        <v>13</v>
      </c>
      <c r="F695" t="s">
        <v>14</v>
      </c>
      <c r="G695" s="7">
        <v>4349462</v>
      </c>
      <c r="H695">
        <f t="shared" si="10"/>
        <v>33</v>
      </c>
    </row>
    <row r="696" spans="1:8" x14ac:dyDescent="0.25">
      <c r="A696">
        <v>55</v>
      </c>
      <c r="B696" t="s">
        <v>11</v>
      </c>
      <c r="C696" s="2">
        <v>33</v>
      </c>
      <c r="D696">
        <v>0</v>
      </c>
      <c r="E696" t="s">
        <v>13</v>
      </c>
      <c r="F696" t="s">
        <v>14</v>
      </c>
      <c r="G696" s="7">
        <v>2078148892</v>
      </c>
      <c r="H696">
        <f t="shared" si="10"/>
        <v>33</v>
      </c>
    </row>
    <row r="697" spans="1:8" x14ac:dyDescent="0.25">
      <c r="A697">
        <v>40</v>
      </c>
      <c r="B697" t="s">
        <v>7</v>
      </c>
      <c r="C697" s="2">
        <v>33</v>
      </c>
      <c r="D697">
        <v>3</v>
      </c>
      <c r="E697" t="s">
        <v>13</v>
      </c>
      <c r="F697" t="s">
        <v>14</v>
      </c>
      <c r="G697" s="8" t="s">
        <v>262</v>
      </c>
      <c r="H697">
        <f t="shared" si="10"/>
        <v>33</v>
      </c>
    </row>
    <row r="698" spans="1:8" x14ac:dyDescent="0.25">
      <c r="A698">
        <v>20</v>
      </c>
      <c r="B698" t="s">
        <v>7</v>
      </c>
      <c r="C698" s="2">
        <v>33</v>
      </c>
      <c r="D698">
        <v>0</v>
      </c>
      <c r="E698" t="s">
        <v>13</v>
      </c>
      <c r="F698" t="s">
        <v>14</v>
      </c>
      <c r="G698" s="8" t="s">
        <v>315</v>
      </c>
      <c r="H698">
        <f t="shared" si="10"/>
        <v>33</v>
      </c>
    </row>
    <row r="699" spans="1:8" x14ac:dyDescent="0.25">
      <c r="A699">
        <v>26</v>
      </c>
      <c r="B699" t="s">
        <v>11</v>
      </c>
      <c r="C699" s="2">
        <v>32.9</v>
      </c>
      <c r="D699">
        <v>2</v>
      </c>
      <c r="E699" t="s">
        <v>9</v>
      </c>
      <c r="F699" t="s">
        <v>10</v>
      </c>
      <c r="G699" s="7">
        <v>36085219</v>
      </c>
      <c r="H699">
        <f t="shared" si="10"/>
        <v>32.9</v>
      </c>
    </row>
    <row r="700" spans="1:8" x14ac:dyDescent="0.25">
      <c r="A700">
        <v>19</v>
      </c>
      <c r="B700" t="s">
        <v>7</v>
      </c>
      <c r="C700" s="2">
        <v>32.9</v>
      </c>
      <c r="D700">
        <v>0</v>
      </c>
      <c r="E700" t="s">
        <v>13</v>
      </c>
      <c r="F700" t="s">
        <v>10</v>
      </c>
      <c r="G700" s="7">
        <v>1748774</v>
      </c>
      <c r="H700">
        <f t="shared" si="10"/>
        <v>32.9</v>
      </c>
    </row>
    <row r="701" spans="1:8" x14ac:dyDescent="0.25">
      <c r="A701">
        <v>33</v>
      </c>
      <c r="B701" t="s">
        <v>7</v>
      </c>
      <c r="C701" s="2">
        <v>32.9</v>
      </c>
      <c r="D701">
        <v>2</v>
      </c>
      <c r="E701" t="s">
        <v>13</v>
      </c>
      <c r="F701" t="s">
        <v>10</v>
      </c>
      <c r="G701" s="7">
        <v>5375038</v>
      </c>
      <c r="H701">
        <f t="shared" si="10"/>
        <v>32.9</v>
      </c>
    </row>
    <row r="702" spans="1:8" x14ac:dyDescent="0.25">
      <c r="A702">
        <v>42</v>
      </c>
      <c r="B702" t="s">
        <v>7</v>
      </c>
      <c r="C702" s="2">
        <v>32.869999999999997</v>
      </c>
      <c r="D702">
        <v>0</v>
      </c>
      <c r="E702" t="s">
        <v>13</v>
      </c>
      <c r="F702" t="s">
        <v>21</v>
      </c>
      <c r="G702" s="7">
        <v>70500213</v>
      </c>
      <c r="H702">
        <f t="shared" si="10"/>
        <v>32.869999999999997</v>
      </c>
    </row>
    <row r="703" spans="1:8" x14ac:dyDescent="0.25">
      <c r="A703">
        <v>39</v>
      </c>
      <c r="B703" t="s">
        <v>7</v>
      </c>
      <c r="C703" s="2">
        <v>32.799999999999997</v>
      </c>
      <c r="D703">
        <v>0</v>
      </c>
      <c r="E703" t="s">
        <v>13</v>
      </c>
      <c r="F703" t="s">
        <v>10</v>
      </c>
      <c r="G703" s="7">
        <v>5649715</v>
      </c>
      <c r="H703">
        <f t="shared" ref="H703:H766" si="11">VALUE(C703)</f>
        <v>32.799999999999997</v>
      </c>
    </row>
    <row r="704" spans="1:8" x14ac:dyDescent="0.25">
      <c r="A704">
        <v>34</v>
      </c>
      <c r="B704" t="s">
        <v>11</v>
      </c>
      <c r="C704" s="2">
        <v>32.799999999999997</v>
      </c>
      <c r="D704">
        <v>1</v>
      </c>
      <c r="E704" t="s">
        <v>13</v>
      </c>
      <c r="F704" t="s">
        <v>10</v>
      </c>
      <c r="G704" s="7">
        <v>1435836437</v>
      </c>
      <c r="H704">
        <f t="shared" si="11"/>
        <v>32.799999999999997</v>
      </c>
    </row>
    <row r="705" spans="1:8" x14ac:dyDescent="0.25">
      <c r="A705">
        <v>60</v>
      </c>
      <c r="B705" t="s">
        <v>11</v>
      </c>
      <c r="C705" s="2">
        <v>32.799999999999997</v>
      </c>
      <c r="D705">
        <v>0</v>
      </c>
      <c r="E705" t="s">
        <v>9</v>
      </c>
      <c r="F705" t="s">
        <v>10</v>
      </c>
      <c r="G705" s="7">
        <v>5259082939</v>
      </c>
      <c r="H705">
        <f t="shared" si="11"/>
        <v>32.799999999999997</v>
      </c>
    </row>
    <row r="706" spans="1:8" x14ac:dyDescent="0.25">
      <c r="A706">
        <v>23</v>
      </c>
      <c r="B706" t="s">
        <v>7</v>
      </c>
      <c r="C706" s="2">
        <v>32.78</v>
      </c>
      <c r="D706">
        <v>2</v>
      </c>
      <c r="E706" t="s">
        <v>9</v>
      </c>
      <c r="F706" t="s">
        <v>14</v>
      </c>
      <c r="G706" s="7">
        <v>360210112</v>
      </c>
      <c r="H706">
        <f t="shared" si="11"/>
        <v>32.78</v>
      </c>
    </row>
    <row r="707" spans="1:8" x14ac:dyDescent="0.25">
      <c r="A707">
        <v>24</v>
      </c>
      <c r="B707" t="s">
        <v>11</v>
      </c>
      <c r="C707" s="2">
        <v>32.700000000000003</v>
      </c>
      <c r="D707">
        <v>0</v>
      </c>
      <c r="E707" t="s">
        <v>9</v>
      </c>
      <c r="F707" t="s">
        <v>10</v>
      </c>
      <c r="G707" s="7">
        <v>34472841</v>
      </c>
      <c r="H707">
        <f t="shared" si="11"/>
        <v>32.700000000000003</v>
      </c>
    </row>
    <row r="708" spans="1:8" x14ac:dyDescent="0.25">
      <c r="A708">
        <v>23</v>
      </c>
      <c r="B708" t="s">
        <v>11</v>
      </c>
      <c r="C708" s="2">
        <v>32.700000000000003</v>
      </c>
      <c r="D708">
        <v>3</v>
      </c>
      <c r="E708" t="s">
        <v>13</v>
      </c>
      <c r="F708" t="s">
        <v>10</v>
      </c>
      <c r="G708" s="8" t="s">
        <v>431</v>
      </c>
      <c r="H708">
        <f t="shared" si="11"/>
        <v>32.700000000000003</v>
      </c>
    </row>
    <row r="709" spans="1:8" x14ac:dyDescent="0.25">
      <c r="A709">
        <v>31</v>
      </c>
      <c r="B709" t="s">
        <v>7</v>
      </c>
      <c r="C709" s="2">
        <v>32.68</v>
      </c>
      <c r="D709">
        <v>1</v>
      </c>
      <c r="E709" t="s">
        <v>13</v>
      </c>
      <c r="F709" t="s">
        <v>15</v>
      </c>
      <c r="G709" s="7">
        <v>47382682</v>
      </c>
      <c r="H709">
        <f t="shared" si="11"/>
        <v>32.68</v>
      </c>
    </row>
    <row r="710" spans="1:8" x14ac:dyDescent="0.25">
      <c r="A710">
        <v>54</v>
      </c>
      <c r="B710" t="s">
        <v>7</v>
      </c>
      <c r="C710" s="2">
        <v>32.68</v>
      </c>
      <c r="D710">
        <v>0</v>
      </c>
      <c r="E710" t="s">
        <v>13</v>
      </c>
      <c r="F710" t="s">
        <v>21</v>
      </c>
      <c r="G710" s="7">
        <v>109239332</v>
      </c>
      <c r="H710">
        <f t="shared" si="11"/>
        <v>32.68</v>
      </c>
    </row>
    <row r="711" spans="1:8" x14ac:dyDescent="0.25">
      <c r="A711">
        <v>21</v>
      </c>
      <c r="B711" t="s">
        <v>7</v>
      </c>
      <c r="C711" s="2">
        <v>32.68</v>
      </c>
      <c r="D711">
        <v>2</v>
      </c>
      <c r="E711" t="s">
        <v>13</v>
      </c>
      <c r="F711" t="s">
        <v>15</v>
      </c>
      <c r="G711" s="7">
        <v>2601895052</v>
      </c>
      <c r="H711">
        <f t="shared" si="11"/>
        <v>32.68</v>
      </c>
    </row>
    <row r="712" spans="1:8" x14ac:dyDescent="0.25">
      <c r="A712">
        <v>62</v>
      </c>
      <c r="B712" t="s">
        <v>7</v>
      </c>
      <c r="C712" s="2">
        <v>32.68</v>
      </c>
      <c r="D712">
        <v>0</v>
      </c>
      <c r="E712" t="s">
        <v>13</v>
      </c>
      <c r="F712" t="s">
        <v>15</v>
      </c>
      <c r="G712" s="7">
        <v>138447972</v>
      </c>
      <c r="H712">
        <f t="shared" si="11"/>
        <v>32.68</v>
      </c>
    </row>
    <row r="713" spans="1:8" x14ac:dyDescent="0.25">
      <c r="A713">
        <v>27</v>
      </c>
      <c r="B713" t="s">
        <v>11</v>
      </c>
      <c r="C713" s="2">
        <v>32.67</v>
      </c>
      <c r="D713">
        <v>0</v>
      </c>
      <c r="E713" t="s">
        <v>13</v>
      </c>
      <c r="F713" t="s">
        <v>14</v>
      </c>
      <c r="G713" s="7">
        <v>24970383</v>
      </c>
      <c r="H713">
        <f t="shared" si="11"/>
        <v>32.67</v>
      </c>
    </row>
    <row r="714" spans="1:8" x14ac:dyDescent="0.25">
      <c r="A714">
        <v>55</v>
      </c>
      <c r="B714" t="s">
        <v>11</v>
      </c>
      <c r="C714" s="2">
        <v>32.67</v>
      </c>
      <c r="D714">
        <v>1</v>
      </c>
      <c r="E714" t="s">
        <v>13</v>
      </c>
      <c r="F714" t="s">
        <v>14</v>
      </c>
      <c r="G714" s="7">
        <v>108074863</v>
      </c>
      <c r="H714">
        <f t="shared" si="11"/>
        <v>32.67</v>
      </c>
    </row>
    <row r="715" spans="1:8" x14ac:dyDescent="0.25">
      <c r="A715">
        <v>43</v>
      </c>
      <c r="B715" t="s">
        <v>11</v>
      </c>
      <c r="C715" s="2">
        <v>32.6</v>
      </c>
      <c r="D715">
        <v>2</v>
      </c>
      <c r="E715" t="s">
        <v>13</v>
      </c>
      <c r="F715" t="s">
        <v>10</v>
      </c>
      <c r="G715" s="7">
        <v>7441501</v>
      </c>
      <c r="H715">
        <f t="shared" si="11"/>
        <v>32.6</v>
      </c>
    </row>
    <row r="716" spans="1:8" x14ac:dyDescent="0.25">
      <c r="A716">
        <v>41</v>
      </c>
      <c r="B716" t="s">
        <v>7</v>
      </c>
      <c r="C716" s="2">
        <v>32.6</v>
      </c>
      <c r="D716">
        <v>3</v>
      </c>
      <c r="E716" t="s">
        <v>13</v>
      </c>
      <c r="F716" t="s">
        <v>10</v>
      </c>
      <c r="G716" s="7">
        <v>7954517</v>
      </c>
      <c r="H716">
        <f t="shared" si="11"/>
        <v>32.6</v>
      </c>
    </row>
    <row r="717" spans="1:8" x14ac:dyDescent="0.25">
      <c r="A717">
        <v>23</v>
      </c>
      <c r="B717" t="s">
        <v>11</v>
      </c>
      <c r="C717" s="2">
        <v>32.56</v>
      </c>
      <c r="D717">
        <v>0</v>
      </c>
      <c r="E717" t="s">
        <v>13</v>
      </c>
      <c r="F717" t="s">
        <v>14</v>
      </c>
      <c r="G717" s="7">
        <v>18242854</v>
      </c>
      <c r="H717">
        <f t="shared" si="11"/>
        <v>32.56</v>
      </c>
    </row>
    <row r="718" spans="1:8" x14ac:dyDescent="0.25">
      <c r="A718">
        <v>43</v>
      </c>
      <c r="B718" t="s">
        <v>7</v>
      </c>
      <c r="C718" s="2">
        <v>32.56</v>
      </c>
      <c r="D718">
        <v>3</v>
      </c>
      <c r="E718" t="s">
        <v>9</v>
      </c>
      <c r="F718" t="s">
        <v>14</v>
      </c>
      <c r="G718" s="7">
        <v>409412854</v>
      </c>
      <c r="H718">
        <f t="shared" si="11"/>
        <v>32.56</v>
      </c>
    </row>
    <row r="719" spans="1:8" x14ac:dyDescent="0.25">
      <c r="A719">
        <v>39</v>
      </c>
      <c r="B719" t="s">
        <v>7</v>
      </c>
      <c r="C719" s="2">
        <v>32.5</v>
      </c>
      <c r="D719">
        <v>1</v>
      </c>
      <c r="E719" t="s">
        <v>13</v>
      </c>
      <c r="F719" t="s">
        <v>10</v>
      </c>
      <c r="G719" s="7">
        <v>6238298</v>
      </c>
      <c r="H719">
        <f t="shared" si="11"/>
        <v>32.5</v>
      </c>
    </row>
    <row r="720" spans="1:8" x14ac:dyDescent="0.25">
      <c r="A720">
        <v>26</v>
      </c>
      <c r="B720" t="s">
        <v>11</v>
      </c>
      <c r="C720" s="2">
        <v>32.49</v>
      </c>
      <c r="D720">
        <v>1</v>
      </c>
      <c r="E720" t="s">
        <v>13</v>
      </c>
      <c r="F720" t="s">
        <v>21</v>
      </c>
      <c r="G720" s="7">
        <v>34905491</v>
      </c>
      <c r="H720">
        <f t="shared" si="11"/>
        <v>32.49</v>
      </c>
    </row>
    <row r="721" spans="1:8" x14ac:dyDescent="0.25">
      <c r="A721">
        <v>19</v>
      </c>
      <c r="B721" t="s">
        <v>7</v>
      </c>
      <c r="C721" s="2">
        <v>32.49</v>
      </c>
      <c r="D721">
        <v>0</v>
      </c>
      <c r="E721" t="s">
        <v>9</v>
      </c>
      <c r="F721" t="s">
        <v>15</v>
      </c>
      <c r="G721" s="7">
        <v>3689873308</v>
      </c>
      <c r="H721">
        <f t="shared" si="11"/>
        <v>32.49</v>
      </c>
    </row>
    <row r="722" spans="1:8" x14ac:dyDescent="0.25">
      <c r="A722">
        <v>60</v>
      </c>
      <c r="B722" t="s">
        <v>7</v>
      </c>
      <c r="C722" s="2">
        <v>32.450000000000003</v>
      </c>
      <c r="D722">
        <v>0</v>
      </c>
      <c r="E722" t="s">
        <v>9</v>
      </c>
      <c r="F722" t="s">
        <v>14</v>
      </c>
      <c r="G722" s="7">
        <v>450089555</v>
      </c>
      <c r="H722">
        <f t="shared" si="11"/>
        <v>32.450000000000003</v>
      </c>
    </row>
    <row r="723" spans="1:8" x14ac:dyDescent="0.25">
      <c r="A723">
        <v>30</v>
      </c>
      <c r="B723" t="s">
        <v>7</v>
      </c>
      <c r="C723" s="2">
        <v>32.4</v>
      </c>
      <c r="D723">
        <v>1</v>
      </c>
      <c r="E723" t="s">
        <v>13</v>
      </c>
      <c r="F723" t="s">
        <v>10</v>
      </c>
      <c r="G723" s="7">
        <v>4149736</v>
      </c>
      <c r="H723">
        <f t="shared" si="11"/>
        <v>32.4</v>
      </c>
    </row>
    <row r="724" spans="1:8" x14ac:dyDescent="0.25">
      <c r="A724">
        <v>44</v>
      </c>
      <c r="B724" t="s">
        <v>7</v>
      </c>
      <c r="C724" s="2">
        <v>32.340000000000003</v>
      </c>
      <c r="D724">
        <v>1</v>
      </c>
      <c r="E724" t="s">
        <v>13</v>
      </c>
      <c r="F724" t="s">
        <v>14</v>
      </c>
      <c r="G724" s="7">
        <v>76337206</v>
      </c>
      <c r="H724">
        <f t="shared" si="11"/>
        <v>32.340000000000003</v>
      </c>
    </row>
    <row r="725" spans="1:8" x14ac:dyDescent="0.25">
      <c r="A725">
        <v>39</v>
      </c>
      <c r="B725" t="s">
        <v>11</v>
      </c>
      <c r="C725" s="2">
        <v>32.340000000000003</v>
      </c>
      <c r="D725">
        <v>2</v>
      </c>
      <c r="E725" t="s">
        <v>13</v>
      </c>
      <c r="F725" t="s">
        <v>14</v>
      </c>
      <c r="G725" s="7">
        <v>63380756</v>
      </c>
      <c r="H725">
        <f t="shared" si="11"/>
        <v>32.340000000000003</v>
      </c>
    </row>
    <row r="726" spans="1:8" x14ac:dyDescent="0.25">
      <c r="A726">
        <v>50</v>
      </c>
      <c r="B726" t="s">
        <v>11</v>
      </c>
      <c r="C726" s="2">
        <v>32.299999999999997</v>
      </c>
      <c r="D726">
        <v>1</v>
      </c>
      <c r="E726" t="s">
        <v>9</v>
      </c>
      <c r="F726" t="s">
        <v>21</v>
      </c>
      <c r="G726" s="7">
        <v>41919097</v>
      </c>
      <c r="H726">
        <f t="shared" si="11"/>
        <v>32.299999999999997</v>
      </c>
    </row>
    <row r="727" spans="1:8" x14ac:dyDescent="0.25">
      <c r="A727">
        <v>48</v>
      </c>
      <c r="B727" t="s">
        <v>7</v>
      </c>
      <c r="C727" s="2">
        <v>32.299999999999997</v>
      </c>
      <c r="D727">
        <v>2</v>
      </c>
      <c r="E727" t="s">
        <v>13</v>
      </c>
      <c r="F727" t="s">
        <v>21</v>
      </c>
      <c r="G727" s="7">
        <v>10043249</v>
      </c>
      <c r="H727">
        <f t="shared" si="11"/>
        <v>32.299999999999997</v>
      </c>
    </row>
    <row r="728" spans="1:8" x14ac:dyDescent="0.25">
      <c r="A728">
        <v>56</v>
      </c>
      <c r="B728" t="s">
        <v>7</v>
      </c>
      <c r="C728" s="2">
        <v>32.299999999999997</v>
      </c>
      <c r="D728">
        <v>3</v>
      </c>
      <c r="E728" t="s">
        <v>13</v>
      </c>
      <c r="F728" t="s">
        <v>21</v>
      </c>
      <c r="G728" s="7">
        <v>13430265</v>
      </c>
      <c r="H728">
        <f t="shared" si="11"/>
        <v>32.299999999999997</v>
      </c>
    </row>
    <row r="729" spans="1:8" x14ac:dyDescent="0.25">
      <c r="A729">
        <v>46</v>
      </c>
      <c r="B729" t="s">
        <v>7</v>
      </c>
      <c r="C729" s="2">
        <v>32.299999999999997</v>
      </c>
      <c r="D729">
        <v>2</v>
      </c>
      <c r="E729" t="s">
        <v>13</v>
      </c>
      <c r="F729" t="s">
        <v>21</v>
      </c>
      <c r="G729" s="7">
        <v>9411005</v>
      </c>
      <c r="H729">
        <f t="shared" si="11"/>
        <v>32.299999999999997</v>
      </c>
    </row>
    <row r="730" spans="1:8" x14ac:dyDescent="0.25">
      <c r="A730">
        <v>49</v>
      </c>
      <c r="B730" t="s">
        <v>11</v>
      </c>
      <c r="C730" s="2">
        <v>32.299999999999997</v>
      </c>
      <c r="D730">
        <v>3</v>
      </c>
      <c r="E730" t="s">
        <v>13</v>
      </c>
      <c r="F730" t="s">
        <v>15</v>
      </c>
      <c r="G730" s="8" t="s">
        <v>232</v>
      </c>
      <c r="H730">
        <f t="shared" si="11"/>
        <v>32.299999999999997</v>
      </c>
    </row>
    <row r="731" spans="1:8" x14ac:dyDescent="0.25">
      <c r="A731">
        <v>53</v>
      </c>
      <c r="B731" t="s">
        <v>7</v>
      </c>
      <c r="C731" s="2">
        <v>32.299999999999997</v>
      </c>
      <c r="D731">
        <v>2</v>
      </c>
      <c r="E731" t="s">
        <v>13</v>
      </c>
      <c r="F731" t="s">
        <v>21</v>
      </c>
      <c r="G731" s="7">
        <v>2918648236</v>
      </c>
      <c r="H731">
        <f t="shared" si="11"/>
        <v>32.299999999999997</v>
      </c>
    </row>
    <row r="732" spans="1:8" x14ac:dyDescent="0.25">
      <c r="A732">
        <v>47</v>
      </c>
      <c r="B732" t="s">
        <v>11</v>
      </c>
      <c r="C732" s="2">
        <v>32.299999999999997</v>
      </c>
      <c r="D732">
        <v>1</v>
      </c>
      <c r="E732" t="s">
        <v>13</v>
      </c>
      <c r="F732" t="s">
        <v>10</v>
      </c>
      <c r="G732" s="7">
        <v>8062764</v>
      </c>
      <c r="H732">
        <f t="shared" si="11"/>
        <v>32.299999999999997</v>
      </c>
    </row>
    <row r="733" spans="1:8" x14ac:dyDescent="0.25">
      <c r="A733">
        <v>40</v>
      </c>
      <c r="B733" t="s">
        <v>11</v>
      </c>
      <c r="C733" s="2">
        <v>32.299999999999997</v>
      </c>
      <c r="D733">
        <v>2</v>
      </c>
      <c r="E733" t="s">
        <v>13</v>
      </c>
      <c r="F733" t="s">
        <v>15</v>
      </c>
      <c r="G733" s="7">
        <v>6986697</v>
      </c>
      <c r="H733">
        <f t="shared" si="11"/>
        <v>32.299999999999997</v>
      </c>
    </row>
    <row r="734" spans="1:8" x14ac:dyDescent="0.25">
      <c r="A734">
        <v>61</v>
      </c>
      <c r="B734" t="s">
        <v>11</v>
      </c>
      <c r="C734" s="2">
        <v>32.299999999999997</v>
      </c>
      <c r="D734">
        <v>2</v>
      </c>
      <c r="E734" t="s">
        <v>13</v>
      </c>
      <c r="F734" t="s">
        <v>15</v>
      </c>
      <c r="G734" s="8" t="s">
        <v>376</v>
      </c>
      <c r="H734">
        <f t="shared" si="11"/>
        <v>32.299999999999997</v>
      </c>
    </row>
    <row r="735" spans="1:8" x14ac:dyDescent="0.25">
      <c r="A735">
        <v>48</v>
      </c>
      <c r="B735" t="s">
        <v>11</v>
      </c>
      <c r="C735" s="2">
        <v>32.299999999999997</v>
      </c>
      <c r="D735">
        <v>1</v>
      </c>
      <c r="E735" t="s">
        <v>13</v>
      </c>
      <c r="F735" t="s">
        <v>15</v>
      </c>
      <c r="G735" s="7">
        <v>8765249</v>
      </c>
      <c r="H735">
        <f t="shared" si="11"/>
        <v>32.299999999999997</v>
      </c>
    </row>
    <row r="736" spans="1:8" x14ac:dyDescent="0.25">
      <c r="A736">
        <v>54</v>
      </c>
      <c r="B736" t="s">
        <v>7</v>
      </c>
      <c r="C736" s="2">
        <v>32.299999999999997</v>
      </c>
      <c r="D736">
        <v>1</v>
      </c>
      <c r="E736" t="s">
        <v>13</v>
      </c>
      <c r="F736" t="s">
        <v>21</v>
      </c>
      <c r="G736" s="7">
        <v>11512405</v>
      </c>
      <c r="H736">
        <f t="shared" si="11"/>
        <v>32.299999999999997</v>
      </c>
    </row>
    <row r="737" spans="1:8" x14ac:dyDescent="0.25">
      <c r="A737">
        <v>50</v>
      </c>
      <c r="B737" t="s">
        <v>11</v>
      </c>
      <c r="C737" s="2">
        <v>32.299999999999997</v>
      </c>
      <c r="D737">
        <v>2</v>
      </c>
      <c r="E737" t="s">
        <v>13</v>
      </c>
      <c r="F737" t="s">
        <v>10</v>
      </c>
      <c r="G737" s="7">
        <v>9630397</v>
      </c>
      <c r="H737">
        <f t="shared" si="11"/>
        <v>32.299999999999997</v>
      </c>
    </row>
    <row r="738" spans="1:8" x14ac:dyDescent="0.25">
      <c r="A738">
        <v>51</v>
      </c>
      <c r="B738" t="s">
        <v>11</v>
      </c>
      <c r="C738" s="2">
        <v>32.299999999999997</v>
      </c>
      <c r="D738">
        <v>1</v>
      </c>
      <c r="E738" t="s">
        <v>13</v>
      </c>
      <c r="F738" t="s">
        <v>21</v>
      </c>
      <c r="G738" s="8" t="s">
        <v>448</v>
      </c>
      <c r="H738">
        <f t="shared" si="11"/>
        <v>32.299999999999997</v>
      </c>
    </row>
    <row r="739" spans="1:8" x14ac:dyDescent="0.25">
      <c r="A739">
        <v>48</v>
      </c>
      <c r="B739" t="s">
        <v>7</v>
      </c>
      <c r="C739" s="2">
        <v>32.229999999999997</v>
      </c>
      <c r="D739">
        <v>1</v>
      </c>
      <c r="E739" t="s">
        <v>13</v>
      </c>
      <c r="F739" t="s">
        <v>14</v>
      </c>
      <c r="G739" s="7">
        <v>88711517</v>
      </c>
      <c r="H739">
        <f t="shared" si="11"/>
        <v>32.229999999999997</v>
      </c>
    </row>
    <row r="740" spans="1:8" x14ac:dyDescent="0.25">
      <c r="A740">
        <v>25</v>
      </c>
      <c r="B740" t="s">
        <v>7</v>
      </c>
      <c r="C740" s="2">
        <v>32.229999999999997</v>
      </c>
      <c r="D740">
        <v>1</v>
      </c>
      <c r="E740" t="s">
        <v>13</v>
      </c>
      <c r="F740" t="s">
        <v>14</v>
      </c>
      <c r="G740" s="7">
        <v>1821816139</v>
      </c>
      <c r="H740">
        <f t="shared" si="11"/>
        <v>32.229999999999997</v>
      </c>
    </row>
    <row r="741" spans="1:8" x14ac:dyDescent="0.25">
      <c r="A741">
        <v>41</v>
      </c>
      <c r="B741" t="s">
        <v>7</v>
      </c>
      <c r="C741" s="2">
        <v>32.200000000000003</v>
      </c>
      <c r="D741">
        <v>1</v>
      </c>
      <c r="E741" t="s">
        <v>13</v>
      </c>
      <c r="F741" t="s">
        <v>10</v>
      </c>
      <c r="G741" s="7">
        <v>6775961</v>
      </c>
      <c r="H741">
        <f t="shared" si="11"/>
        <v>32.200000000000003</v>
      </c>
    </row>
    <row r="742" spans="1:8" x14ac:dyDescent="0.25">
      <c r="A742">
        <v>63</v>
      </c>
      <c r="B742" t="s">
        <v>7</v>
      </c>
      <c r="C742" s="2">
        <v>32.200000000000003</v>
      </c>
      <c r="D742">
        <v>2</v>
      </c>
      <c r="E742" t="s">
        <v>9</v>
      </c>
      <c r="F742" t="s">
        <v>10</v>
      </c>
      <c r="G742" s="7">
        <v>47305305</v>
      </c>
      <c r="H742">
        <f t="shared" si="11"/>
        <v>32.200000000000003</v>
      </c>
    </row>
    <row r="743" spans="1:8" x14ac:dyDescent="0.25">
      <c r="A743">
        <v>41</v>
      </c>
      <c r="B743" t="s">
        <v>11</v>
      </c>
      <c r="C743" s="2">
        <v>32.200000000000003</v>
      </c>
      <c r="D743">
        <v>2</v>
      </c>
      <c r="E743" t="s">
        <v>13</v>
      </c>
      <c r="F743" t="s">
        <v>10</v>
      </c>
      <c r="G743" s="7">
        <v>6875961</v>
      </c>
      <c r="H743">
        <f t="shared" si="11"/>
        <v>32.200000000000003</v>
      </c>
    </row>
    <row r="744" spans="1:8" x14ac:dyDescent="0.25">
      <c r="A744">
        <v>18</v>
      </c>
      <c r="B744" t="s">
        <v>7</v>
      </c>
      <c r="C744" s="2">
        <v>32.119999999999997</v>
      </c>
      <c r="D744">
        <v>2</v>
      </c>
      <c r="E744" t="s">
        <v>13</v>
      </c>
      <c r="F744" t="s">
        <v>14</v>
      </c>
      <c r="G744" s="7">
        <v>28012588</v>
      </c>
      <c r="H744">
        <f t="shared" si="11"/>
        <v>32.119999999999997</v>
      </c>
    </row>
    <row r="745" spans="1:8" x14ac:dyDescent="0.25">
      <c r="A745">
        <v>29</v>
      </c>
      <c r="B745" t="s">
        <v>7</v>
      </c>
      <c r="C745" s="2">
        <v>32.11</v>
      </c>
      <c r="D745">
        <v>2</v>
      </c>
      <c r="E745" t="s">
        <v>13</v>
      </c>
      <c r="F745" t="s">
        <v>15</v>
      </c>
      <c r="G745" s="7">
        <v>49229159</v>
      </c>
      <c r="H745">
        <f t="shared" si="11"/>
        <v>32.11</v>
      </c>
    </row>
    <row r="746" spans="1:8" x14ac:dyDescent="0.25">
      <c r="A746">
        <v>19</v>
      </c>
      <c r="B746" t="s">
        <v>7</v>
      </c>
      <c r="C746" s="2">
        <v>32.11</v>
      </c>
      <c r="D746">
        <v>0</v>
      </c>
      <c r="E746" t="s">
        <v>13</v>
      </c>
      <c r="F746" t="s">
        <v>15</v>
      </c>
      <c r="G746" s="7">
        <v>21306759</v>
      </c>
      <c r="H746">
        <f t="shared" si="11"/>
        <v>32.11</v>
      </c>
    </row>
    <row r="747" spans="1:8" x14ac:dyDescent="0.25">
      <c r="A747">
        <v>56</v>
      </c>
      <c r="B747" t="s">
        <v>11</v>
      </c>
      <c r="C747" s="2">
        <v>32.11</v>
      </c>
      <c r="D747">
        <v>1</v>
      </c>
      <c r="E747" t="s">
        <v>13</v>
      </c>
      <c r="F747" t="s">
        <v>21</v>
      </c>
      <c r="G747" s="7">
        <v>117630009</v>
      </c>
      <c r="H747">
        <f t="shared" si="11"/>
        <v>32.11</v>
      </c>
    </row>
    <row r="748" spans="1:8" x14ac:dyDescent="0.25">
      <c r="A748">
        <v>62</v>
      </c>
      <c r="B748" t="s">
        <v>11</v>
      </c>
      <c r="C748" s="2">
        <v>32.11</v>
      </c>
      <c r="D748">
        <v>0</v>
      </c>
      <c r="E748" t="s">
        <v>13</v>
      </c>
      <c r="F748" t="s">
        <v>21</v>
      </c>
      <c r="G748" s="7">
        <v>135550049</v>
      </c>
      <c r="H748">
        <f t="shared" si="11"/>
        <v>32.11</v>
      </c>
    </row>
    <row r="749" spans="1:8" x14ac:dyDescent="0.25">
      <c r="A749">
        <v>50</v>
      </c>
      <c r="B749" t="s">
        <v>11</v>
      </c>
      <c r="C749" s="2">
        <v>32.11</v>
      </c>
      <c r="D749">
        <v>2</v>
      </c>
      <c r="E749" t="s">
        <v>13</v>
      </c>
      <c r="F749" t="s">
        <v>21</v>
      </c>
      <c r="G749" s="7">
        <v>2533333284</v>
      </c>
      <c r="H749">
        <f t="shared" si="11"/>
        <v>32.11</v>
      </c>
    </row>
    <row r="750" spans="1:8" x14ac:dyDescent="0.25">
      <c r="A750">
        <v>29</v>
      </c>
      <c r="B750" t="s">
        <v>11</v>
      </c>
      <c r="C750" s="2">
        <v>32.11</v>
      </c>
      <c r="D750">
        <v>2</v>
      </c>
      <c r="E750" t="s">
        <v>13</v>
      </c>
      <c r="F750" t="s">
        <v>15</v>
      </c>
      <c r="G750" s="7">
        <v>44339159</v>
      </c>
      <c r="H750">
        <f t="shared" si="11"/>
        <v>32.11</v>
      </c>
    </row>
    <row r="751" spans="1:8" x14ac:dyDescent="0.25">
      <c r="A751">
        <v>22</v>
      </c>
      <c r="B751" t="s">
        <v>11</v>
      </c>
      <c r="C751" s="2">
        <v>32.11</v>
      </c>
      <c r="D751">
        <v>0</v>
      </c>
      <c r="E751" t="s">
        <v>13</v>
      </c>
      <c r="F751" t="s">
        <v>15</v>
      </c>
      <c r="G751" s="7">
        <v>20553249</v>
      </c>
      <c r="H751">
        <f t="shared" si="11"/>
        <v>32.11</v>
      </c>
    </row>
    <row r="752" spans="1:8" x14ac:dyDescent="0.25">
      <c r="A752">
        <v>59</v>
      </c>
      <c r="B752" t="s">
        <v>7</v>
      </c>
      <c r="C752" s="2">
        <v>32.1</v>
      </c>
      <c r="D752">
        <v>3</v>
      </c>
      <c r="E752" t="s">
        <v>13</v>
      </c>
      <c r="F752" t="s">
        <v>10</v>
      </c>
      <c r="G752" s="7">
        <v>14007222</v>
      </c>
      <c r="H752">
        <f t="shared" si="11"/>
        <v>32.1</v>
      </c>
    </row>
    <row r="753" spans="1:8" x14ac:dyDescent="0.25">
      <c r="A753">
        <v>58</v>
      </c>
      <c r="B753" t="s">
        <v>11</v>
      </c>
      <c r="C753" s="2">
        <v>32.01</v>
      </c>
      <c r="D753">
        <v>1</v>
      </c>
      <c r="E753" t="s">
        <v>13</v>
      </c>
      <c r="F753" t="s">
        <v>14</v>
      </c>
      <c r="G753" s="7">
        <v>119466259</v>
      </c>
      <c r="H753">
        <f t="shared" si="11"/>
        <v>32.01</v>
      </c>
    </row>
    <row r="754" spans="1:8" x14ac:dyDescent="0.25">
      <c r="A754">
        <v>24</v>
      </c>
      <c r="B754" t="s">
        <v>11</v>
      </c>
      <c r="C754" s="2">
        <v>32.01</v>
      </c>
      <c r="D754">
        <v>0</v>
      </c>
      <c r="E754" t="s">
        <v>13</v>
      </c>
      <c r="F754" t="s">
        <v>14</v>
      </c>
      <c r="G754" s="7">
        <v>19815819</v>
      </c>
      <c r="H754">
        <f t="shared" si="11"/>
        <v>32.01</v>
      </c>
    </row>
    <row r="755" spans="1:8" x14ac:dyDescent="0.25">
      <c r="A755">
        <v>47</v>
      </c>
      <c r="B755" t="s">
        <v>7</v>
      </c>
      <c r="C755" s="2">
        <v>32</v>
      </c>
      <c r="D755">
        <v>1</v>
      </c>
      <c r="E755" t="s">
        <v>13</v>
      </c>
      <c r="F755" t="s">
        <v>10</v>
      </c>
      <c r="G755" s="7">
        <v>8551347</v>
      </c>
      <c r="H755">
        <f t="shared" si="11"/>
        <v>32</v>
      </c>
    </row>
    <row r="756" spans="1:8" x14ac:dyDescent="0.25">
      <c r="A756">
        <v>34</v>
      </c>
      <c r="B756" t="s">
        <v>7</v>
      </c>
      <c r="C756" s="2">
        <v>31.92</v>
      </c>
      <c r="D756">
        <v>1</v>
      </c>
      <c r="E756" t="s">
        <v>9</v>
      </c>
      <c r="F756" t="s">
        <v>21</v>
      </c>
      <c r="G756" s="7">
        <v>377018768</v>
      </c>
      <c r="H756">
        <f t="shared" si="11"/>
        <v>31.92</v>
      </c>
    </row>
    <row r="757" spans="1:8" x14ac:dyDescent="0.25">
      <c r="A757">
        <v>19</v>
      </c>
      <c r="B757" t="s">
        <v>11</v>
      </c>
      <c r="C757" s="2">
        <v>31.92</v>
      </c>
      <c r="D757">
        <v>0</v>
      </c>
      <c r="E757" t="s">
        <v>9</v>
      </c>
      <c r="F757" t="s">
        <v>15</v>
      </c>
      <c r="G757" s="7">
        <v>337502918</v>
      </c>
      <c r="H757">
        <f t="shared" si="11"/>
        <v>31.92</v>
      </c>
    </row>
    <row r="758" spans="1:8" x14ac:dyDescent="0.25">
      <c r="A758">
        <v>39</v>
      </c>
      <c r="B758" t="s">
        <v>7</v>
      </c>
      <c r="C758" s="2">
        <v>31.92</v>
      </c>
      <c r="D758">
        <v>2</v>
      </c>
      <c r="E758" t="s">
        <v>13</v>
      </c>
      <c r="F758" t="s">
        <v>15</v>
      </c>
      <c r="G758" s="7">
        <v>72094918</v>
      </c>
      <c r="H758">
        <f t="shared" si="11"/>
        <v>31.92</v>
      </c>
    </row>
    <row r="759" spans="1:8" x14ac:dyDescent="0.25">
      <c r="A759">
        <v>20</v>
      </c>
      <c r="B759" t="s">
        <v>7</v>
      </c>
      <c r="C759" s="2">
        <v>31.92</v>
      </c>
      <c r="D759">
        <v>0</v>
      </c>
      <c r="E759" t="s">
        <v>13</v>
      </c>
      <c r="F759" t="s">
        <v>15</v>
      </c>
      <c r="G759" s="7">
        <v>22615688</v>
      </c>
      <c r="H759">
        <f t="shared" si="11"/>
        <v>31.92</v>
      </c>
    </row>
    <row r="760" spans="1:8" x14ac:dyDescent="0.25">
      <c r="A760">
        <v>18</v>
      </c>
      <c r="B760" t="s">
        <v>7</v>
      </c>
      <c r="C760" s="2">
        <v>31.92</v>
      </c>
      <c r="D760">
        <v>0</v>
      </c>
      <c r="E760" t="s">
        <v>13</v>
      </c>
      <c r="F760" t="s">
        <v>21</v>
      </c>
      <c r="G760" s="7">
        <v>22059808</v>
      </c>
      <c r="H760">
        <f t="shared" si="11"/>
        <v>31.92</v>
      </c>
    </row>
    <row r="761" spans="1:8" x14ac:dyDescent="0.25">
      <c r="A761">
        <v>54</v>
      </c>
      <c r="B761" t="s">
        <v>7</v>
      </c>
      <c r="C761" s="2">
        <v>31.9</v>
      </c>
      <c r="D761">
        <v>3</v>
      </c>
      <c r="E761" t="s">
        <v>13</v>
      </c>
      <c r="F761" t="s">
        <v>14</v>
      </c>
      <c r="G761" s="7">
        <v>2732273386</v>
      </c>
      <c r="H761">
        <f t="shared" si="11"/>
        <v>31.9</v>
      </c>
    </row>
    <row r="762" spans="1:8" x14ac:dyDescent="0.25">
      <c r="A762">
        <v>49</v>
      </c>
      <c r="B762" t="s">
        <v>7</v>
      </c>
      <c r="C762" s="2">
        <v>31.9</v>
      </c>
      <c r="D762">
        <v>5</v>
      </c>
      <c r="E762" t="s">
        <v>13</v>
      </c>
      <c r="F762" t="s">
        <v>10</v>
      </c>
      <c r="G762" s="7">
        <v>11552904</v>
      </c>
      <c r="H762">
        <f t="shared" si="11"/>
        <v>31.9</v>
      </c>
    </row>
    <row r="763" spans="1:8" x14ac:dyDescent="0.25">
      <c r="A763">
        <v>54</v>
      </c>
      <c r="B763" t="s">
        <v>7</v>
      </c>
      <c r="C763" s="2">
        <v>31.9</v>
      </c>
      <c r="D763">
        <v>1</v>
      </c>
      <c r="E763" t="s">
        <v>13</v>
      </c>
      <c r="F763" t="s">
        <v>14</v>
      </c>
      <c r="G763" s="7">
        <v>10928849</v>
      </c>
      <c r="H763">
        <f t="shared" si="11"/>
        <v>31.9</v>
      </c>
    </row>
    <row r="764" spans="1:8" x14ac:dyDescent="0.25">
      <c r="A764">
        <v>63</v>
      </c>
      <c r="B764" t="s">
        <v>7</v>
      </c>
      <c r="C764" s="2">
        <v>31.8</v>
      </c>
      <c r="D764">
        <v>0</v>
      </c>
      <c r="E764" t="s">
        <v>13</v>
      </c>
      <c r="F764" t="s">
        <v>10</v>
      </c>
      <c r="G764" s="7">
        <v>13880949</v>
      </c>
      <c r="H764">
        <f t="shared" si="11"/>
        <v>31.8</v>
      </c>
    </row>
    <row r="765" spans="1:8" x14ac:dyDescent="0.25">
      <c r="A765">
        <v>59</v>
      </c>
      <c r="B765" t="s">
        <v>11</v>
      </c>
      <c r="C765" s="2">
        <v>31.79</v>
      </c>
      <c r="D765">
        <v>2</v>
      </c>
      <c r="E765" t="s">
        <v>13</v>
      </c>
      <c r="F765" t="s">
        <v>14</v>
      </c>
      <c r="G765" s="7">
        <v>129287911</v>
      </c>
      <c r="H765">
        <f t="shared" si="11"/>
        <v>31.79</v>
      </c>
    </row>
    <row r="766" spans="1:8" x14ac:dyDescent="0.25">
      <c r="A766">
        <v>20</v>
      </c>
      <c r="B766" t="s">
        <v>7</v>
      </c>
      <c r="C766" s="2">
        <v>31.79</v>
      </c>
      <c r="D766">
        <v>2</v>
      </c>
      <c r="E766" t="s">
        <v>13</v>
      </c>
      <c r="F766" t="s">
        <v>14</v>
      </c>
      <c r="G766" s="7">
        <v>30563881</v>
      </c>
      <c r="H766">
        <f t="shared" si="11"/>
        <v>31.79</v>
      </c>
    </row>
    <row r="767" spans="1:8" x14ac:dyDescent="0.25">
      <c r="A767">
        <v>56</v>
      </c>
      <c r="B767" t="s">
        <v>11</v>
      </c>
      <c r="C767" s="2">
        <v>31.79</v>
      </c>
      <c r="D767">
        <v>2</v>
      </c>
      <c r="E767" t="s">
        <v>9</v>
      </c>
      <c r="F767" t="s">
        <v>14</v>
      </c>
      <c r="G767" s="7">
        <v>438138661</v>
      </c>
      <c r="H767">
        <f t="shared" ref="H767:H830" si="12">VALUE(C767)</f>
        <v>31.79</v>
      </c>
    </row>
    <row r="768" spans="1:8" x14ac:dyDescent="0.25">
      <c r="A768">
        <v>45</v>
      </c>
      <c r="B768" t="s">
        <v>7</v>
      </c>
      <c r="C768" s="2">
        <v>31.79</v>
      </c>
      <c r="D768">
        <v>0</v>
      </c>
      <c r="E768" t="s">
        <v>13</v>
      </c>
      <c r="F768" t="s">
        <v>14</v>
      </c>
      <c r="G768" s="7">
        <v>1792930337</v>
      </c>
      <c r="H768">
        <f t="shared" si="12"/>
        <v>31.79</v>
      </c>
    </row>
    <row r="769" spans="1:8" x14ac:dyDescent="0.25">
      <c r="A769">
        <v>22</v>
      </c>
      <c r="B769" t="s">
        <v>11</v>
      </c>
      <c r="C769" s="2">
        <v>31.73</v>
      </c>
      <c r="D769">
        <v>0</v>
      </c>
      <c r="E769" t="s">
        <v>13</v>
      </c>
      <c r="F769" t="s">
        <v>21</v>
      </c>
      <c r="G769" s="7">
        <v>22547967</v>
      </c>
      <c r="H769">
        <f t="shared" si="12"/>
        <v>31.73</v>
      </c>
    </row>
    <row r="770" spans="1:8" x14ac:dyDescent="0.25">
      <c r="A770">
        <v>62</v>
      </c>
      <c r="B770" t="s">
        <v>7</v>
      </c>
      <c r="C770" s="2">
        <v>31.73</v>
      </c>
      <c r="D770">
        <v>0</v>
      </c>
      <c r="E770" t="s">
        <v>13</v>
      </c>
      <c r="F770" t="s">
        <v>21</v>
      </c>
      <c r="G770" s="7">
        <v>140434767</v>
      </c>
      <c r="H770">
        <f t="shared" si="12"/>
        <v>31.73</v>
      </c>
    </row>
    <row r="771" spans="1:8" x14ac:dyDescent="0.25">
      <c r="A771">
        <v>52</v>
      </c>
      <c r="B771" t="s">
        <v>7</v>
      </c>
      <c r="C771" s="2">
        <v>31.73</v>
      </c>
      <c r="D771">
        <v>2</v>
      </c>
      <c r="E771" t="s">
        <v>13</v>
      </c>
      <c r="F771" t="s">
        <v>15</v>
      </c>
      <c r="G771" s="7">
        <v>111876567</v>
      </c>
      <c r="H771">
        <f t="shared" si="12"/>
        <v>31.73</v>
      </c>
    </row>
    <row r="772" spans="1:8" x14ac:dyDescent="0.25">
      <c r="A772">
        <v>23</v>
      </c>
      <c r="B772" t="s">
        <v>11</v>
      </c>
      <c r="C772" s="2">
        <v>31.73</v>
      </c>
      <c r="D772">
        <v>3</v>
      </c>
      <c r="E772" t="s">
        <v>9</v>
      </c>
      <c r="F772" t="s">
        <v>21</v>
      </c>
      <c r="G772" s="7">
        <v>361891017</v>
      </c>
      <c r="H772">
        <f t="shared" si="12"/>
        <v>31.73</v>
      </c>
    </row>
    <row r="773" spans="1:8" x14ac:dyDescent="0.25">
      <c r="A773">
        <v>18</v>
      </c>
      <c r="B773" t="s">
        <v>11</v>
      </c>
      <c r="C773" s="2">
        <v>31.73</v>
      </c>
      <c r="D773">
        <v>0</v>
      </c>
      <c r="E773" t="s">
        <v>9</v>
      </c>
      <c r="F773" t="s">
        <v>21</v>
      </c>
      <c r="G773" s="7">
        <v>337326867</v>
      </c>
      <c r="H773">
        <f t="shared" si="12"/>
        <v>31.73</v>
      </c>
    </row>
    <row r="774" spans="1:8" x14ac:dyDescent="0.25">
      <c r="A774">
        <v>29</v>
      </c>
      <c r="B774" t="s">
        <v>11</v>
      </c>
      <c r="C774" s="2">
        <v>31.73</v>
      </c>
      <c r="D774">
        <v>2</v>
      </c>
      <c r="E774" t="s">
        <v>13</v>
      </c>
      <c r="F774" t="s">
        <v>15</v>
      </c>
      <c r="G774" s="7">
        <v>44333877</v>
      </c>
      <c r="H774">
        <f t="shared" si="12"/>
        <v>31.73</v>
      </c>
    </row>
    <row r="775" spans="1:8" x14ac:dyDescent="0.25">
      <c r="A775">
        <v>18</v>
      </c>
      <c r="B775" t="s">
        <v>11</v>
      </c>
      <c r="C775" s="2">
        <v>31.68</v>
      </c>
      <c r="D775">
        <v>2</v>
      </c>
      <c r="E775" t="s">
        <v>9</v>
      </c>
      <c r="F775" t="s">
        <v>14</v>
      </c>
      <c r="G775" s="7">
        <v>343031672</v>
      </c>
      <c r="H775">
        <f t="shared" si="12"/>
        <v>31.68</v>
      </c>
    </row>
    <row r="776" spans="1:8" x14ac:dyDescent="0.25">
      <c r="A776">
        <v>28</v>
      </c>
      <c r="B776" t="s">
        <v>11</v>
      </c>
      <c r="C776" s="2">
        <v>31.68</v>
      </c>
      <c r="D776">
        <v>0</v>
      </c>
      <c r="E776" t="s">
        <v>9</v>
      </c>
      <c r="F776" t="s">
        <v>14</v>
      </c>
      <c r="G776" s="7">
        <v>346721472</v>
      </c>
      <c r="H776">
        <f t="shared" si="12"/>
        <v>31.68</v>
      </c>
    </row>
    <row r="777" spans="1:8" x14ac:dyDescent="0.25">
      <c r="A777">
        <v>41</v>
      </c>
      <c r="B777" t="s">
        <v>7</v>
      </c>
      <c r="C777" s="2">
        <v>31.6</v>
      </c>
      <c r="D777">
        <v>0</v>
      </c>
      <c r="E777" t="s">
        <v>13</v>
      </c>
      <c r="F777" t="s">
        <v>10</v>
      </c>
      <c r="G777" s="7">
        <v>6186127</v>
      </c>
      <c r="H777">
        <f t="shared" si="12"/>
        <v>31.6</v>
      </c>
    </row>
    <row r="778" spans="1:8" x14ac:dyDescent="0.25">
      <c r="A778">
        <v>50</v>
      </c>
      <c r="B778" t="s">
        <v>7</v>
      </c>
      <c r="C778" s="2">
        <v>31.6</v>
      </c>
      <c r="D778">
        <v>2</v>
      </c>
      <c r="E778" t="s">
        <v>13</v>
      </c>
      <c r="F778" t="s">
        <v>10</v>
      </c>
      <c r="G778" s="7">
        <v>10118424</v>
      </c>
      <c r="H778">
        <f t="shared" si="12"/>
        <v>31.6</v>
      </c>
    </row>
    <row r="779" spans="1:8" x14ac:dyDescent="0.25">
      <c r="A779">
        <v>54</v>
      </c>
      <c r="B779" t="s">
        <v>11</v>
      </c>
      <c r="C779" s="2">
        <v>31.6</v>
      </c>
      <c r="D779">
        <v>0</v>
      </c>
      <c r="E779" t="s">
        <v>13</v>
      </c>
      <c r="F779" t="s">
        <v>10</v>
      </c>
      <c r="G779" s="7">
        <v>9850432</v>
      </c>
      <c r="H779">
        <f t="shared" si="12"/>
        <v>31.6</v>
      </c>
    </row>
    <row r="780" spans="1:8" x14ac:dyDescent="0.25">
      <c r="A780">
        <v>61</v>
      </c>
      <c r="B780" t="s">
        <v>11</v>
      </c>
      <c r="C780" s="2">
        <v>31.57</v>
      </c>
      <c r="D780">
        <v>0</v>
      </c>
      <c r="E780" t="s">
        <v>13</v>
      </c>
      <c r="F780" t="s">
        <v>14</v>
      </c>
      <c r="G780" s="7">
        <v>125576053</v>
      </c>
      <c r="H780">
        <f t="shared" si="12"/>
        <v>31.57</v>
      </c>
    </row>
    <row r="781" spans="1:8" x14ac:dyDescent="0.25">
      <c r="A781">
        <v>30</v>
      </c>
      <c r="B781" t="s">
        <v>11</v>
      </c>
      <c r="C781" s="2">
        <v>31.57</v>
      </c>
      <c r="D781">
        <v>3</v>
      </c>
      <c r="E781" t="s">
        <v>13</v>
      </c>
      <c r="F781" t="s">
        <v>14</v>
      </c>
      <c r="G781" s="7">
        <v>48375823</v>
      </c>
      <c r="H781">
        <f t="shared" si="12"/>
        <v>31.57</v>
      </c>
    </row>
    <row r="782" spans="1:8" x14ac:dyDescent="0.25">
      <c r="A782">
        <v>32</v>
      </c>
      <c r="B782" t="s">
        <v>7</v>
      </c>
      <c r="C782" s="2">
        <v>31.54</v>
      </c>
      <c r="D782">
        <v>1</v>
      </c>
      <c r="E782" t="s">
        <v>13</v>
      </c>
      <c r="F782" t="s">
        <v>21</v>
      </c>
      <c r="G782" s="7">
        <v>51485526</v>
      </c>
      <c r="H782">
        <f t="shared" si="12"/>
        <v>31.54</v>
      </c>
    </row>
    <row r="783" spans="1:8" x14ac:dyDescent="0.25">
      <c r="A783">
        <v>57</v>
      </c>
      <c r="B783" t="s">
        <v>11</v>
      </c>
      <c r="C783" s="2">
        <v>31.54</v>
      </c>
      <c r="D783">
        <v>0</v>
      </c>
      <c r="E783" t="s">
        <v>13</v>
      </c>
      <c r="F783" t="s">
        <v>15</v>
      </c>
      <c r="G783" s="7">
        <v>113532276</v>
      </c>
      <c r="H783">
        <f t="shared" si="12"/>
        <v>31.54</v>
      </c>
    </row>
    <row r="784" spans="1:8" x14ac:dyDescent="0.25">
      <c r="A784">
        <v>36</v>
      </c>
      <c r="B784" t="s">
        <v>11</v>
      </c>
      <c r="C784" s="2">
        <v>31.5</v>
      </c>
      <c r="D784">
        <v>0</v>
      </c>
      <c r="E784" t="s">
        <v>13</v>
      </c>
      <c r="F784" t="s">
        <v>10</v>
      </c>
      <c r="G784" s="7">
        <v>4402233</v>
      </c>
      <c r="H784">
        <f t="shared" si="12"/>
        <v>31.5</v>
      </c>
    </row>
    <row r="785" spans="1:8" x14ac:dyDescent="0.25">
      <c r="A785">
        <v>32</v>
      </c>
      <c r="B785" t="s">
        <v>11</v>
      </c>
      <c r="C785" s="2">
        <v>31.5</v>
      </c>
      <c r="D785">
        <v>1</v>
      </c>
      <c r="E785" t="s">
        <v>13</v>
      </c>
      <c r="F785" t="s">
        <v>10</v>
      </c>
      <c r="G785" s="7">
        <v>4076497</v>
      </c>
      <c r="H785">
        <f t="shared" si="12"/>
        <v>31.5</v>
      </c>
    </row>
    <row r="786" spans="1:8" x14ac:dyDescent="0.25">
      <c r="A786">
        <v>62</v>
      </c>
      <c r="B786" t="s">
        <v>11</v>
      </c>
      <c r="C786" s="2">
        <v>31.46</v>
      </c>
      <c r="D786">
        <v>1</v>
      </c>
      <c r="E786" t="s">
        <v>13</v>
      </c>
      <c r="F786" t="s">
        <v>14</v>
      </c>
      <c r="G786" s="7">
        <v>2700098473</v>
      </c>
      <c r="H786">
        <f t="shared" si="12"/>
        <v>31.46</v>
      </c>
    </row>
    <row r="787" spans="1:8" x14ac:dyDescent="0.25">
      <c r="A787">
        <v>20</v>
      </c>
      <c r="B787" t="s">
        <v>7</v>
      </c>
      <c r="C787" s="2">
        <v>31.46</v>
      </c>
      <c r="D787">
        <v>0</v>
      </c>
      <c r="E787" t="s">
        <v>13</v>
      </c>
      <c r="F787" t="s">
        <v>14</v>
      </c>
      <c r="G787" s="7">
        <v>18779294</v>
      </c>
      <c r="H787">
        <f t="shared" si="12"/>
        <v>31.46</v>
      </c>
    </row>
    <row r="788" spans="1:8" x14ac:dyDescent="0.25">
      <c r="A788">
        <v>27</v>
      </c>
      <c r="B788" t="s">
        <v>7</v>
      </c>
      <c r="C788" s="2">
        <v>31.4</v>
      </c>
      <c r="D788">
        <v>0</v>
      </c>
      <c r="E788" t="s">
        <v>9</v>
      </c>
      <c r="F788" t="s">
        <v>10</v>
      </c>
      <c r="G788" s="7">
        <v>34838873</v>
      </c>
      <c r="H788">
        <f t="shared" si="12"/>
        <v>31.4</v>
      </c>
    </row>
    <row r="789" spans="1:8" x14ac:dyDescent="0.25">
      <c r="A789">
        <v>30</v>
      </c>
      <c r="B789" t="s">
        <v>11</v>
      </c>
      <c r="C789" s="2">
        <v>31.4</v>
      </c>
      <c r="D789">
        <v>1</v>
      </c>
      <c r="E789" t="s">
        <v>13</v>
      </c>
      <c r="F789" t="s">
        <v>10</v>
      </c>
      <c r="G789" s="7">
        <v>3659346</v>
      </c>
      <c r="H789">
        <f t="shared" si="12"/>
        <v>31.4</v>
      </c>
    </row>
    <row r="790" spans="1:8" x14ac:dyDescent="0.25">
      <c r="A790">
        <v>23</v>
      </c>
      <c r="B790" t="s">
        <v>7</v>
      </c>
      <c r="C790" s="2">
        <v>31.4</v>
      </c>
      <c r="D790">
        <v>0</v>
      </c>
      <c r="E790" t="s">
        <v>9</v>
      </c>
      <c r="F790" t="s">
        <v>10</v>
      </c>
      <c r="G790" s="7">
        <v>34166273</v>
      </c>
      <c r="H790">
        <f t="shared" si="12"/>
        <v>31.4</v>
      </c>
    </row>
    <row r="791" spans="1:8" x14ac:dyDescent="0.25">
      <c r="A791">
        <v>44</v>
      </c>
      <c r="B791" t="s">
        <v>11</v>
      </c>
      <c r="C791" s="2">
        <v>31.35</v>
      </c>
      <c r="D791">
        <v>1</v>
      </c>
      <c r="E791" t="s">
        <v>9</v>
      </c>
      <c r="F791" t="s">
        <v>21</v>
      </c>
      <c r="G791" s="7">
        <v>395564945</v>
      </c>
      <c r="H791">
        <f t="shared" si="12"/>
        <v>31.35</v>
      </c>
    </row>
    <row r="792" spans="1:8" x14ac:dyDescent="0.25">
      <c r="A792">
        <v>49</v>
      </c>
      <c r="B792" t="s">
        <v>11</v>
      </c>
      <c r="C792" s="2">
        <v>31.35</v>
      </c>
      <c r="D792">
        <v>1</v>
      </c>
      <c r="E792" t="s">
        <v>13</v>
      </c>
      <c r="F792" t="s">
        <v>21</v>
      </c>
      <c r="G792" s="7">
        <v>92901395</v>
      </c>
      <c r="H792">
        <f t="shared" si="12"/>
        <v>31.35</v>
      </c>
    </row>
    <row r="793" spans="1:8" x14ac:dyDescent="0.25">
      <c r="A793">
        <v>18</v>
      </c>
      <c r="B793" t="s">
        <v>7</v>
      </c>
      <c r="C793" s="2">
        <v>31.35</v>
      </c>
      <c r="D793">
        <v>0</v>
      </c>
      <c r="E793" t="s">
        <v>13</v>
      </c>
      <c r="F793" t="s">
        <v>14</v>
      </c>
      <c r="G793" s="7">
        <v>16221885</v>
      </c>
      <c r="H793">
        <f t="shared" si="12"/>
        <v>31.35</v>
      </c>
    </row>
    <row r="794" spans="1:8" x14ac:dyDescent="0.25">
      <c r="A794">
        <v>22</v>
      </c>
      <c r="B794" t="s">
        <v>11</v>
      </c>
      <c r="C794" s="2">
        <v>31.35</v>
      </c>
      <c r="D794">
        <v>1</v>
      </c>
      <c r="E794" t="s">
        <v>13</v>
      </c>
      <c r="F794" t="s">
        <v>15</v>
      </c>
      <c r="G794" s="7">
        <v>26432685</v>
      </c>
      <c r="H794">
        <f t="shared" si="12"/>
        <v>31.35</v>
      </c>
    </row>
    <row r="795" spans="1:8" x14ac:dyDescent="0.25">
      <c r="A795">
        <v>53</v>
      </c>
      <c r="B795" t="s">
        <v>11</v>
      </c>
      <c r="C795" s="2">
        <v>31.35</v>
      </c>
      <c r="D795">
        <v>0</v>
      </c>
      <c r="E795" t="s">
        <v>13</v>
      </c>
      <c r="F795" t="s">
        <v>14</v>
      </c>
      <c r="G795" s="7">
        <v>2734604207</v>
      </c>
      <c r="H795">
        <f t="shared" si="12"/>
        <v>31.35</v>
      </c>
    </row>
    <row r="796" spans="1:8" x14ac:dyDescent="0.25">
      <c r="A796">
        <v>60</v>
      </c>
      <c r="B796" t="s">
        <v>11</v>
      </c>
      <c r="C796" s="2">
        <v>31.35</v>
      </c>
      <c r="D796">
        <v>3</v>
      </c>
      <c r="E796" t="s">
        <v>9</v>
      </c>
      <c r="F796" t="s">
        <v>15</v>
      </c>
      <c r="G796" s="7">
        <v>461305265</v>
      </c>
      <c r="H796">
        <f t="shared" si="12"/>
        <v>31.35</v>
      </c>
    </row>
    <row r="797" spans="1:8" x14ac:dyDescent="0.25">
      <c r="A797">
        <v>59</v>
      </c>
      <c r="B797" t="s">
        <v>7</v>
      </c>
      <c r="C797" s="2">
        <v>31.35</v>
      </c>
      <c r="D797">
        <v>0</v>
      </c>
      <c r="E797" t="s">
        <v>13</v>
      </c>
      <c r="F797" t="s">
        <v>15</v>
      </c>
      <c r="G797" s="7">
        <v>126221795</v>
      </c>
      <c r="H797">
        <f t="shared" si="12"/>
        <v>31.35</v>
      </c>
    </row>
    <row r="798" spans="1:8" x14ac:dyDescent="0.25">
      <c r="A798">
        <v>18</v>
      </c>
      <c r="B798" t="s">
        <v>7</v>
      </c>
      <c r="C798" s="2">
        <v>31.35</v>
      </c>
      <c r="D798">
        <v>4</v>
      </c>
      <c r="E798" t="s">
        <v>13</v>
      </c>
      <c r="F798" t="s">
        <v>21</v>
      </c>
      <c r="G798" s="7">
        <v>45611885</v>
      </c>
      <c r="H798">
        <f t="shared" si="12"/>
        <v>31.35</v>
      </c>
    </row>
    <row r="799" spans="1:8" x14ac:dyDescent="0.25">
      <c r="A799">
        <v>64</v>
      </c>
      <c r="B799" t="s">
        <v>7</v>
      </c>
      <c r="C799" s="2">
        <v>31.3</v>
      </c>
      <c r="D799">
        <v>2</v>
      </c>
      <c r="E799" t="s">
        <v>9</v>
      </c>
      <c r="F799" t="s">
        <v>10</v>
      </c>
      <c r="G799" s="7">
        <v>47291055</v>
      </c>
      <c r="H799">
        <f t="shared" si="12"/>
        <v>31.3</v>
      </c>
    </row>
    <row r="800" spans="1:8" x14ac:dyDescent="0.25">
      <c r="A800">
        <v>54</v>
      </c>
      <c r="B800" t="s">
        <v>7</v>
      </c>
      <c r="C800" s="2">
        <v>31.24</v>
      </c>
      <c r="D800">
        <v>0</v>
      </c>
      <c r="E800" t="s">
        <v>13</v>
      </c>
      <c r="F800" t="s">
        <v>14</v>
      </c>
      <c r="G800" s="7">
        <v>103389316</v>
      </c>
      <c r="H800">
        <f t="shared" si="12"/>
        <v>31.24</v>
      </c>
    </row>
    <row r="801" spans="1:8" x14ac:dyDescent="0.25">
      <c r="A801">
        <v>52</v>
      </c>
      <c r="B801" t="s">
        <v>7</v>
      </c>
      <c r="C801" s="2">
        <v>31.2</v>
      </c>
      <c r="D801">
        <v>0</v>
      </c>
      <c r="E801" t="s">
        <v>13</v>
      </c>
      <c r="F801" t="s">
        <v>10</v>
      </c>
      <c r="G801" s="8" t="s">
        <v>184</v>
      </c>
      <c r="H801">
        <f t="shared" si="12"/>
        <v>31.2</v>
      </c>
    </row>
    <row r="802" spans="1:8" x14ac:dyDescent="0.25">
      <c r="A802">
        <v>57</v>
      </c>
      <c r="B802" t="s">
        <v>7</v>
      </c>
      <c r="C802" s="2">
        <v>31.16</v>
      </c>
      <c r="D802">
        <v>0</v>
      </c>
      <c r="E802" t="s">
        <v>9</v>
      </c>
      <c r="F802" t="s">
        <v>15</v>
      </c>
      <c r="G802" s="7">
        <v>435789394</v>
      </c>
      <c r="H802">
        <f t="shared" si="12"/>
        <v>31.16</v>
      </c>
    </row>
    <row r="803" spans="1:8" x14ac:dyDescent="0.25">
      <c r="A803">
        <v>61</v>
      </c>
      <c r="B803" t="s">
        <v>7</v>
      </c>
      <c r="C803" s="2">
        <v>31.16</v>
      </c>
      <c r="D803">
        <v>0</v>
      </c>
      <c r="E803" t="s">
        <v>13</v>
      </c>
      <c r="F803" t="s">
        <v>15</v>
      </c>
      <c r="G803" s="7">
        <v>134290354</v>
      </c>
      <c r="H803">
        <f t="shared" si="12"/>
        <v>31.16</v>
      </c>
    </row>
    <row r="804" spans="1:8" x14ac:dyDescent="0.25">
      <c r="A804">
        <v>53</v>
      </c>
      <c r="B804" t="s">
        <v>11</v>
      </c>
      <c r="C804" s="2">
        <v>31.16</v>
      </c>
      <c r="D804">
        <v>1</v>
      </c>
      <c r="E804" t="s">
        <v>13</v>
      </c>
      <c r="F804" t="s">
        <v>15</v>
      </c>
      <c r="G804" s="7">
        <v>104619794</v>
      </c>
      <c r="H804">
        <f t="shared" si="12"/>
        <v>31.16</v>
      </c>
    </row>
    <row r="805" spans="1:8" x14ac:dyDescent="0.25">
      <c r="A805">
        <v>29</v>
      </c>
      <c r="B805" t="s">
        <v>7</v>
      </c>
      <c r="C805" s="2">
        <v>31.16</v>
      </c>
      <c r="D805">
        <v>0</v>
      </c>
      <c r="E805" t="s">
        <v>13</v>
      </c>
      <c r="F805" t="s">
        <v>21</v>
      </c>
      <c r="G805" s="7">
        <v>39435954</v>
      </c>
      <c r="H805">
        <f t="shared" si="12"/>
        <v>31.16</v>
      </c>
    </row>
    <row r="806" spans="1:8" x14ac:dyDescent="0.25">
      <c r="A806">
        <v>20</v>
      </c>
      <c r="B806" t="s">
        <v>11</v>
      </c>
      <c r="C806" s="2">
        <v>31.13</v>
      </c>
      <c r="D806">
        <v>2</v>
      </c>
      <c r="E806" t="s">
        <v>13</v>
      </c>
      <c r="F806" t="s">
        <v>14</v>
      </c>
      <c r="G806" s="7">
        <v>25664707</v>
      </c>
      <c r="H806">
        <f t="shared" si="12"/>
        <v>31.13</v>
      </c>
    </row>
    <row r="807" spans="1:8" x14ac:dyDescent="0.25">
      <c r="A807">
        <v>48</v>
      </c>
      <c r="B807" t="s">
        <v>7</v>
      </c>
      <c r="C807" s="2">
        <v>31.13</v>
      </c>
      <c r="D807">
        <v>0</v>
      </c>
      <c r="E807" t="s">
        <v>13</v>
      </c>
      <c r="F807" t="s">
        <v>14</v>
      </c>
      <c r="G807" s="7">
        <v>82806227</v>
      </c>
      <c r="H807">
        <f t="shared" si="12"/>
        <v>31.13</v>
      </c>
    </row>
    <row r="808" spans="1:8" x14ac:dyDescent="0.25">
      <c r="A808">
        <v>27</v>
      </c>
      <c r="B808" t="s">
        <v>11</v>
      </c>
      <c r="C808" s="2">
        <v>31.13</v>
      </c>
      <c r="D808">
        <v>1</v>
      </c>
      <c r="E808" t="s">
        <v>9</v>
      </c>
      <c r="F808" t="s">
        <v>14</v>
      </c>
      <c r="G808" s="7">
        <v>348064677</v>
      </c>
      <c r="H808">
        <f t="shared" si="12"/>
        <v>31.13</v>
      </c>
    </row>
    <row r="809" spans="1:8" x14ac:dyDescent="0.25">
      <c r="A809">
        <v>18</v>
      </c>
      <c r="B809" t="s">
        <v>7</v>
      </c>
      <c r="C809" s="2">
        <v>31.13</v>
      </c>
      <c r="D809">
        <v>0</v>
      </c>
      <c r="E809" t="s">
        <v>13</v>
      </c>
      <c r="F809" t="s">
        <v>14</v>
      </c>
      <c r="G809" s="7">
        <v>16218827</v>
      </c>
      <c r="H809">
        <f t="shared" si="12"/>
        <v>31.13</v>
      </c>
    </row>
    <row r="810" spans="1:8" x14ac:dyDescent="0.25">
      <c r="A810">
        <v>21</v>
      </c>
      <c r="B810" t="s">
        <v>11</v>
      </c>
      <c r="C810" s="2">
        <v>31.1</v>
      </c>
      <c r="D810">
        <v>0</v>
      </c>
      <c r="E810" t="s">
        <v>13</v>
      </c>
      <c r="F810" t="s">
        <v>10</v>
      </c>
      <c r="G810" s="7">
        <v>1526312</v>
      </c>
      <c r="H810">
        <f t="shared" si="12"/>
        <v>31.1</v>
      </c>
    </row>
    <row r="811" spans="1:8" x14ac:dyDescent="0.25">
      <c r="A811">
        <v>21</v>
      </c>
      <c r="B811" t="s">
        <v>11</v>
      </c>
      <c r="C811" s="2">
        <v>31.02</v>
      </c>
      <c r="D811">
        <v>0</v>
      </c>
      <c r="E811" t="s">
        <v>13</v>
      </c>
      <c r="F811" t="s">
        <v>14</v>
      </c>
      <c r="G811" s="7">
        <v>1658649771</v>
      </c>
      <c r="H811">
        <f t="shared" si="12"/>
        <v>31.02</v>
      </c>
    </row>
    <row r="812" spans="1:8" x14ac:dyDescent="0.25">
      <c r="A812">
        <v>41</v>
      </c>
      <c r="B812" t="s">
        <v>7</v>
      </c>
      <c r="C812" s="2">
        <v>31.02</v>
      </c>
      <c r="D812">
        <v>0</v>
      </c>
      <c r="E812" t="s">
        <v>13</v>
      </c>
      <c r="F812" t="s">
        <v>14</v>
      </c>
      <c r="G812" s="7">
        <v>61853208</v>
      </c>
      <c r="H812">
        <f t="shared" si="12"/>
        <v>31.02</v>
      </c>
    </row>
    <row r="813" spans="1:8" x14ac:dyDescent="0.25">
      <c r="A813">
        <v>22</v>
      </c>
      <c r="B813" t="s">
        <v>7</v>
      </c>
      <c r="C813" s="2">
        <v>31.02</v>
      </c>
      <c r="D813">
        <v>3</v>
      </c>
      <c r="E813" t="s">
        <v>9</v>
      </c>
      <c r="F813" t="s">
        <v>14</v>
      </c>
      <c r="G813" s="7">
        <v>355955898</v>
      </c>
      <c r="H813">
        <f t="shared" si="12"/>
        <v>31.02</v>
      </c>
    </row>
    <row r="814" spans="1:8" x14ac:dyDescent="0.25">
      <c r="A814">
        <v>35</v>
      </c>
      <c r="B814" t="s">
        <v>7</v>
      </c>
      <c r="C814" s="2">
        <v>31</v>
      </c>
      <c r="D814">
        <v>1</v>
      </c>
      <c r="E814" t="s">
        <v>13</v>
      </c>
      <c r="F814" t="s">
        <v>10</v>
      </c>
      <c r="G814" s="7">
        <v>5240765</v>
      </c>
      <c r="H814">
        <f t="shared" si="12"/>
        <v>31</v>
      </c>
    </row>
    <row r="815" spans="1:8" x14ac:dyDescent="0.25">
      <c r="A815">
        <v>38</v>
      </c>
      <c r="B815" t="s">
        <v>11</v>
      </c>
      <c r="C815" s="2">
        <v>31</v>
      </c>
      <c r="D815">
        <v>1</v>
      </c>
      <c r="E815" t="s">
        <v>13</v>
      </c>
      <c r="F815" t="s">
        <v>10</v>
      </c>
      <c r="G815" s="7">
        <v>5488262</v>
      </c>
      <c r="H815">
        <f t="shared" si="12"/>
        <v>31</v>
      </c>
    </row>
    <row r="816" spans="1:8" x14ac:dyDescent="0.25">
      <c r="A816">
        <v>50</v>
      </c>
      <c r="B816" t="s">
        <v>11</v>
      </c>
      <c r="C816" s="2">
        <v>30.97</v>
      </c>
      <c r="D816">
        <v>3</v>
      </c>
      <c r="E816" t="s">
        <v>13</v>
      </c>
      <c r="F816" t="s">
        <v>15</v>
      </c>
      <c r="G816" s="7">
        <v>106005483</v>
      </c>
      <c r="H816">
        <f t="shared" si="12"/>
        <v>30.97</v>
      </c>
    </row>
    <row r="817" spans="1:8" x14ac:dyDescent="0.25">
      <c r="A817">
        <v>30</v>
      </c>
      <c r="B817" t="s">
        <v>7</v>
      </c>
      <c r="C817" s="2">
        <v>30.9</v>
      </c>
      <c r="D817">
        <v>3</v>
      </c>
      <c r="E817" t="s">
        <v>13</v>
      </c>
      <c r="F817" t="s">
        <v>10</v>
      </c>
      <c r="G817" s="7">
        <v>5325651</v>
      </c>
      <c r="H817">
        <f t="shared" si="12"/>
        <v>30.9</v>
      </c>
    </row>
    <row r="818" spans="1:8" x14ac:dyDescent="0.25">
      <c r="A818">
        <v>45</v>
      </c>
      <c r="B818" t="s">
        <v>7</v>
      </c>
      <c r="C818" s="2">
        <v>30.9</v>
      </c>
      <c r="D818">
        <v>2</v>
      </c>
      <c r="E818" t="s">
        <v>13</v>
      </c>
      <c r="F818" t="s">
        <v>10</v>
      </c>
      <c r="G818" s="7">
        <v>8520026</v>
      </c>
      <c r="H818">
        <f t="shared" si="12"/>
        <v>30.9</v>
      </c>
    </row>
    <row r="819" spans="1:8" x14ac:dyDescent="0.25">
      <c r="A819">
        <v>49</v>
      </c>
      <c r="B819" t="s">
        <v>11</v>
      </c>
      <c r="C819" s="2">
        <v>30.9</v>
      </c>
      <c r="D819">
        <v>0</v>
      </c>
      <c r="E819" t="s">
        <v>9</v>
      </c>
      <c r="F819" t="s">
        <v>10</v>
      </c>
      <c r="G819" s="7">
        <v>39727614</v>
      </c>
      <c r="H819">
        <f t="shared" si="12"/>
        <v>30.9</v>
      </c>
    </row>
    <row r="820" spans="1:8" x14ac:dyDescent="0.25">
      <c r="A820">
        <v>37</v>
      </c>
      <c r="B820" t="s">
        <v>7</v>
      </c>
      <c r="C820" s="2">
        <v>30.8</v>
      </c>
      <c r="D820">
        <v>2</v>
      </c>
      <c r="E820" t="s">
        <v>13</v>
      </c>
      <c r="F820" t="s">
        <v>14</v>
      </c>
      <c r="G820" s="7">
        <v>6313759</v>
      </c>
      <c r="H820">
        <f t="shared" si="12"/>
        <v>30.8</v>
      </c>
    </row>
    <row r="821" spans="1:8" x14ac:dyDescent="0.25">
      <c r="A821">
        <v>54</v>
      </c>
      <c r="B821" t="s">
        <v>7</v>
      </c>
      <c r="C821" s="2">
        <v>30.8</v>
      </c>
      <c r="D821">
        <v>3</v>
      </c>
      <c r="E821" t="s">
        <v>13</v>
      </c>
      <c r="F821" t="s">
        <v>10</v>
      </c>
      <c r="G821" s="8" t="s">
        <v>83</v>
      </c>
      <c r="H821">
        <f t="shared" si="12"/>
        <v>30.8</v>
      </c>
    </row>
    <row r="822" spans="1:8" x14ac:dyDescent="0.25">
      <c r="A822">
        <v>37</v>
      </c>
      <c r="B822" t="s">
        <v>11</v>
      </c>
      <c r="C822" s="2">
        <v>30.8</v>
      </c>
      <c r="D822">
        <v>0</v>
      </c>
      <c r="E822" t="s">
        <v>13</v>
      </c>
      <c r="F822" t="s">
        <v>10</v>
      </c>
      <c r="G822" s="7">
        <v>4646759</v>
      </c>
      <c r="H822">
        <f t="shared" si="12"/>
        <v>30.8</v>
      </c>
    </row>
    <row r="823" spans="1:8" x14ac:dyDescent="0.25">
      <c r="A823">
        <v>32</v>
      </c>
      <c r="B823" t="s">
        <v>11</v>
      </c>
      <c r="C823" s="2">
        <v>30.8</v>
      </c>
      <c r="D823">
        <v>3</v>
      </c>
      <c r="E823" t="s">
        <v>13</v>
      </c>
      <c r="F823" t="s">
        <v>10</v>
      </c>
      <c r="G823" s="7">
        <v>5253524</v>
      </c>
      <c r="H823">
        <f t="shared" si="12"/>
        <v>30.8</v>
      </c>
    </row>
    <row r="824" spans="1:8" x14ac:dyDescent="0.25">
      <c r="A824">
        <v>34</v>
      </c>
      <c r="B824" t="s">
        <v>11</v>
      </c>
      <c r="C824" s="2">
        <v>30.8</v>
      </c>
      <c r="D824">
        <v>0</v>
      </c>
      <c r="E824" t="s">
        <v>9</v>
      </c>
      <c r="F824" t="s">
        <v>10</v>
      </c>
      <c r="G824" s="8" t="s">
        <v>201</v>
      </c>
      <c r="H824">
        <f t="shared" si="12"/>
        <v>30.8</v>
      </c>
    </row>
    <row r="825" spans="1:8" x14ac:dyDescent="0.25">
      <c r="A825">
        <v>63</v>
      </c>
      <c r="B825" t="s">
        <v>11</v>
      </c>
      <c r="C825" s="2">
        <v>30.8</v>
      </c>
      <c r="D825">
        <v>0</v>
      </c>
      <c r="E825" t="s">
        <v>13</v>
      </c>
      <c r="F825" t="s">
        <v>10</v>
      </c>
      <c r="G825" s="7">
        <v>13390559</v>
      </c>
      <c r="H825">
        <f t="shared" si="12"/>
        <v>30.8</v>
      </c>
    </row>
    <row r="826" spans="1:8" x14ac:dyDescent="0.25">
      <c r="A826">
        <v>46</v>
      </c>
      <c r="B826" t="s">
        <v>7</v>
      </c>
      <c r="C826" s="2">
        <v>30.8</v>
      </c>
      <c r="D826">
        <v>3</v>
      </c>
      <c r="E826" t="s">
        <v>13</v>
      </c>
      <c r="F826" t="s">
        <v>10</v>
      </c>
      <c r="G826" s="8" t="s">
        <v>367</v>
      </c>
      <c r="H826">
        <f t="shared" si="12"/>
        <v>30.8</v>
      </c>
    </row>
    <row r="827" spans="1:8" x14ac:dyDescent="0.25">
      <c r="A827">
        <v>54</v>
      </c>
      <c r="B827" t="s">
        <v>11</v>
      </c>
      <c r="C827" s="2">
        <v>30.8</v>
      </c>
      <c r="D827">
        <v>1</v>
      </c>
      <c r="E827" t="s">
        <v>9</v>
      </c>
      <c r="F827" t="s">
        <v>14</v>
      </c>
      <c r="G827" s="8" t="s">
        <v>405</v>
      </c>
      <c r="H827">
        <f t="shared" si="12"/>
        <v>30.8</v>
      </c>
    </row>
    <row r="828" spans="1:8" x14ac:dyDescent="0.25">
      <c r="A828">
        <v>52</v>
      </c>
      <c r="B828" t="s">
        <v>7</v>
      </c>
      <c r="C828" s="2">
        <v>30.78</v>
      </c>
      <c r="D828">
        <v>1</v>
      </c>
      <c r="E828" t="s">
        <v>13</v>
      </c>
      <c r="F828" t="s">
        <v>21</v>
      </c>
      <c r="G828" s="7">
        <v>107973362</v>
      </c>
      <c r="H828">
        <f t="shared" si="12"/>
        <v>30.78</v>
      </c>
    </row>
    <row r="829" spans="1:8" x14ac:dyDescent="0.25">
      <c r="A829">
        <v>49</v>
      </c>
      <c r="B829" t="s">
        <v>7</v>
      </c>
      <c r="C829" s="2">
        <v>30.78</v>
      </c>
      <c r="D829">
        <v>1</v>
      </c>
      <c r="E829" t="s">
        <v>13</v>
      </c>
      <c r="F829" t="s">
        <v>21</v>
      </c>
      <c r="G829" s="7">
        <v>97783472</v>
      </c>
      <c r="H829">
        <f t="shared" si="12"/>
        <v>30.78</v>
      </c>
    </row>
    <row r="830" spans="1:8" x14ac:dyDescent="0.25">
      <c r="A830">
        <v>48</v>
      </c>
      <c r="B830" t="s">
        <v>11</v>
      </c>
      <c r="C830" s="2">
        <v>30.78</v>
      </c>
      <c r="D830">
        <v>3</v>
      </c>
      <c r="E830" t="s">
        <v>13</v>
      </c>
      <c r="F830" t="s">
        <v>21</v>
      </c>
      <c r="G830" s="7">
        <v>101411362</v>
      </c>
      <c r="H830">
        <f t="shared" si="12"/>
        <v>30.78</v>
      </c>
    </row>
    <row r="831" spans="1:8" x14ac:dyDescent="0.25">
      <c r="A831">
        <v>41</v>
      </c>
      <c r="B831" t="s">
        <v>11</v>
      </c>
      <c r="C831" s="2">
        <v>30.78</v>
      </c>
      <c r="D831">
        <v>3</v>
      </c>
      <c r="E831" t="s">
        <v>9</v>
      </c>
      <c r="F831" t="s">
        <v>21</v>
      </c>
      <c r="G831" s="7">
        <v>395974072</v>
      </c>
      <c r="H831">
        <f t="shared" ref="H831:H894" si="13">VALUE(C831)</f>
        <v>30.78</v>
      </c>
    </row>
    <row r="832" spans="1:8" x14ac:dyDescent="0.25">
      <c r="A832">
        <v>37</v>
      </c>
      <c r="B832" t="s">
        <v>7</v>
      </c>
      <c r="C832" s="2">
        <v>30.78</v>
      </c>
      <c r="D832">
        <v>0</v>
      </c>
      <c r="E832" t="s">
        <v>9</v>
      </c>
      <c r="F832" t="s">
        <v>21</v>
      </c>
      <c r="G832" s="7">
        <v>372701512</v>
      </c>
      <c r="H832">
        <f t="shared" si="13"/>
        <v>30.78</v>
      </c>
    </row>
    <row r="833" spans="1:8" x14ac:dyDescent="0.25">
      <c r="A833">
        <v>44</v>
      </c>
      <c r="B833" t="s">
        <v>11</v>
      </c>
      <c r="C833" s="2">
        <v>30.69</v>
      </c>
      <c r="D833">
        <v>2</v>
      </c>
      <c r="E833" t="s">
        <v>13</v>
      </c>
      <c r="F833" t="s">
        <v>14</v>
      </c>
      <c r="G833" s="7">
        <v>77314271</v>
      </c>
      <c r="H833">
        <f t="shared" si="13"/>
        <v>30.69</v>
      </c>
    </row>
    <row r="834" spans="1:8" x14ac:dyDescent="0.25">
      <c r="A834">
        <v>38</v>
      </c>
      <c r="B834" t="s">
        <v>7</v>
      </c>
      <c r="C834" s="2">
        <v>30.69</v>
      </c>
      <c r="D834">
        <v>1</v>
      </c>
      <c r="E834" t="s">
        <v>13</v>
      </c>
      <c r="F834" t="s">
        <v>14</v>
      </c>
      <c r="G834" s="7">
        <v>59768311</v>
      </c>
      <c r="H834">
        <f t="shared" si="13"/>
        <v>30.69</v>
      </c>
    </row>
    <row r="835" spans="1:8" x14ac:dyDescent="0.25">
      <c r="A835">
        <v>19</v>
      </c>
      <c r="B835" t="s">
        <v>11</v>
      </c>
      <c r="C835" s="2">
        <v>30.59</v>
      </c>
      <c r="D835">
        <v>0</v>
      </c>
      <c r="E835" t="s">
        <v>13</v>
      </c>
      <c r="F835" t="s">
        <v>15</v>
      </c>
      <c r="G835" s="7">
        <v>16395631</v>
      </c>
      <c r="H835">
        <f t="shared" si="13"/>
        <v>30.59</v>
      </c>
    </row>
    <row r="836" spans="1:8" x14ac:dyDescent="0.25">
      <c r="A836">
        <v>25</v>
      </c>
      <c r="B836" t="s">
        <v>11</v>
      </c>
      <c r="C836" s="2">
        <v>30.59</v>
      </c>
      <c r="D836">
        <v>0</v>
      </c>
      <c r="E836" t="s">
        <v>13</v>
      </c>
      <c r="F836" t="s">
        <v>21</v>
      </c>
      <c r="G836" s="7">
        <v>27273951</v>
      </c>
      <c r="H836">
        <f t="shared" si="13"/>
        <v>30.59</v>
      </c>
    </row>
    <row r="837" spans="1:8" x14ac:dyDescent="0.25">
      <c r="A837">
        <v>19</v>
      </c>
      <c r="B837" t="s">
        <v>7</v>
      </c>
      <c r="C837" s="2">
        <v>30.59</v>
      </c>
      <c r="D837">
        <v>2</v>
      </c>
      <c r="E837" t="s">
        <v>13</v>
      </c>
      <c r="F837" t="s">
        <v>15</v>
      </c>
      <c r="G837" s="7">
        <v>2405968019</v>
      </c>
      <c r="H837">
        <f t="shared" si="13"/>
        <v>30.59</v>
      </c>
    </row>
    <row r="838" spans="1:8" x14ac:dyDescent="0.25">
      <c r="A838">
        <v>41</v>
      </c>
      <c r="B838" t="s">
        <v>11</v>
      </c>
      <c r="C838" s="2">
        <v>30.59</v>
      </c>
      <c r="D838">
        <v>2</v>
      </c>
      <c r="E838" t="s">
        <v>13</v>
      </c>
      <c r="F838" t="s">
        <v>15</v>
      </c>
      <c r="G838" s="7">
        <v>72567231</v>
      </c>
      <c r="H838">
        <f t="shared" si="13"/>
        <v>30.59</v>
      </c>
    </row>
    <row r="839" spans="1:8" x14ac:dyDescent="0.25">
      <c r="A839">
        <v>19</v>
      </c>
      <c r="B839" t="s">
        <v>11</v>
      </c>
      <c r="C839" s="2">
        <v>30.59</v>
      </c>
      <c r="D839">
        <v>0</v>
      </c>
      <c r="E839" t="s">
        <v>13</v>
      </c>
      <c r="F839" t="s">
        <v>15</v>
      </c>
      <c r="G839" s="7">
        <v>16395631</v>
      </c>
      <c r="H839">
        <f t="shared" si="13"/>
        <v>30.59</v>
      </c>
    </row>
    <row r="840" spans="1:8" x14ac:dyDescent="0.25">
      <c r="A840">
        <v>27</v>
      </c>
      <c r="B840" t="s">
        <v>7</v>
      </c>
      <c r="C840" s="2">
        <v>30.59</v>
      </c>
      <c r="D840">
        <v>1</v>
      </c>
      <c r="E840" t="s">
        <v>13</v>
      </c>
      <c r="F840" t="s">
        <v>21</v>
      </c>
      <c r="G840" s="7">
        <v>1679641194</v>
      </c>
      <c r="H840">
        <f t="shared" si="13"/>
        <v>30.59</v>
      </c>
    </row>
    <row r="841" spans="1:8" x14ac:dyDescent="0.25">
      <c r="A841">
        <v>20</v>
      </c>
      <c r="B841" t="s">
        <v>7</v>
      </c>
      <c r="C841" s="2">
        <v>30.59</v>
      </c>
      <c r="D841">
        <v>0</v>
      </c>
      <c r="E841" t="s">
        <v>13</v>
      </c>
      <c r="F841" t="s">
        <v>21</v>
      </c>
      <c r="G841" s="7">
        <v>24597201</v>
      </c>
      <c r="H841">
        <f t="shared" si="13"/>
        <v>30.59</v>
      </c>
    </row>
    <row r="842" spans="1:8" x14ac:dyDescent="0.25">
      <c r="A842">
        <v>35</v>
      </c>
      <c r="B842" t="s">
        <v>11</v>
      </c>
      <c r="C842" s="2">
        <v>30.5</v>
      </c>
      <c r="D842">
        <v>1</v>
      </c>
      <c r="E842" t="s">
        <v>13</v>
      </c>
      <c r="F842" t="s">
        <v>10</v>
      </c>
      <c r="G842" s="8" t="s">
        <v>216</v>
      </c>
      <c r="H842">
        <f t="shared" si="13"/>
        <v>30.5</v>
      </c>
    </row>
    <row r="843" spans="1:8" x14ac:dyDescent="0.25">
      <c r="A843">
        <v>60</v>
      </c>
      <c r="B843" t="s">
        <v>7</v>
      </c>
      <c r="C843" s="2">
        <v>30.5</v>
      </c>
      <c r="D843">
        <v>0</v>
      </c>
      <c r="E843" t="s">
        <v>13</v>
      </c>
      <c r="F843" t="s">
        <v>10</v>
      </c>
      <c r="G843" s="7">
        <v>12638195</v>
      </c>
      <c r="H843">
        <f t="shared" si="13"/>
        <v>30.5</v>
      </c>
    </row>
    <row r="844" spans="1:8" x14ac:dyDescent="0.25">
      <c r="A844">
        <v>27</v>
      </c>
      <c r="B844" t="s">
        <v>11</v>
      </c>
      <c r="C844" s="2">
        <v>30.5</v>
      </c>
      <c r="D844">
        <v>0</v>
      </c>
      <c r="E844" t="s">
        <v>13</v>
      </c>
      <c r="F844" t="s">
        <v>10</v>
      </c>
      <c r="G844" s="7">
        <v>2494022</v>
      </c>
      <c r="H844">
        <f t="shared" si="13"/>
        <v>30.5</v>
      </c>
    </row>
    <row r="845" spans="1:8" x14ac:dyDescent="0.25">
      <c r="A845">
        <v>55</v>
      </c>
      <c r="B845" t="s">
        <v>7</v>
      </c>
      <c r="C845" s="2">
        <v>30.5</v>
      </c>
      <c r="D845">
        <v>0</v>
      </c>
      <c r="E845" t="s">
        <v>13</v>
      </c>
      <c r="F845" t="s">
        <v>10</v>
      </c>
      <c r="G845" s="8" t="s">
        <v>463</v>
      </c>
      <c r="H845">
        <f t="shared" si="13"/>
        <v>30.5</v>
      </c>
    </row>
    <row r="846" spans="1:8" x14ac:dyDescent="0.25">
      <c r="A846">
        <v>18</v>
      </c>
      <c r="B846" t="s">
        <v>11</v>
      </c>
      <c r="C846" s="2">
        <v>30.4</v>
      </c>
      <c r="D846">
        <v>3</v>
      </c>
      <c r="E846" t="s">
        <v>13</v>
      </c>
      <c r="F846" t="s">
        <v>21</v>
      </c>
      <c r="G846" s="7">
        <v>3481868</v>
      </c>
      <c r="H846">
        <f t="shared" si="13"/>
        <v>30.4</v>
      </c>
    </row>
    <row r="847" spans="1:8" x14ac:dyDescent="0.25">
      <c r="A847">
        <v>27</v>
      </c>
      <c r="B847" t="s">
        <v>7</v>
      </c>
      <c r="C847" s="2">
        <v>30.4</v>
      </c>
      <c r="D847">
        <v>3</v>
      </c>
      <c r="E847" t="s">
        <v>13</v>
      </c>
      <c r="F847" t="s">
        <v>15</v>
      </c>
      <c r="G847" s="7">
        <v>188047524</v>
      </c>
      <c r="H847">
        <f t="shared" si="13"/>
        <v>30.4</v>
      </c>
    </row>
    <row r="848" spans="1:8" x14ac:dyDescent="0.25">
      <c r="A848">
        <v>19</v>
      </c>
      <c r="B848" t="s">
        <v>11</v>
      </c>
      <c r="C848" s="2">
        <v>30.4</v>
      </c>
      <c r="D848">
        <v>0</v>
      </c>
      <c r="E848" t="s">
        <v>13</v>
      </c>
      <c r="F848" t="s">
        <v>10</v>
      </c>
      <c r="G848" s="7">
        <v>1256299</v>
      </c>
      <c r="H848">
        <f t="shared" si="13"/>
        <v>30.4</v>
      </c>
    </row>
    <row r="849" spans="1:8" x14ac:dyDescent="0.25">
      <c r="A849">
        <v>22</v>
      </c>
      <c r="B849" t="s">
        <v>7</v>
      </c>
      <c r="C849" s="2">
        <v>30.4</v>
      </c>
      <c r="D849">
        <v>0</v>
      </c>
      <c r="E849" t="s">
        <v>9</v>
      </c>
      <c r="F849" t="s">
        <v>15</v>
      </c>
      <c r="G849" s="7">
        <v>33907548</v>
      </c>
      <c r="H849">
        <f t="shared" si="13"/>
        <v>30.4</v>
      </c>
    </row>
    <row r="850" spans="1:8" x14ac:dyDescent="0.25">
      <c r="A850">
        <v>22</v>
      </c>
      <c r="B850" t="s">
        <v>7</v>
      </c>
      <c r="C850" s="2">
        <v>30.4</v>
      </c>
      <c r="D850">
        <v>0</v>
      </c>
      <c r="E850" t="s">
        <v>13</v>
      </c>
      <c r="F850" t="s">
        <v>21</v>
      </c>
      <c r="G850" s="7">
        <v>2741948</v>
      </c>
      <c r="H850">
        <f t="shared" si="13"/>
        <v>30.4</v>
      </c>
    </row>
    <row r="851" spans="1:8" x14ac:dyDescent="0.25">
      <c r="A851">
        <v>45</v>
      </c>
      <c r="B851" t="s">
        <v>11</v>
      </c>
      <c r="C851" s="2">
        <v>30.36</v>
      </c>
      <c r="D851">
        <v>0</v>
      </c>
      <c r="E851" t="s">
        <v>9</v>
      </c>
      <c r="F851" t="s">
        <v>14</v>
      </c>
      <c r="G851" s="7">
        <v>6259287309</v>
      </c>
      <c r="H851">
        <f t="shared" si="13"/>
        <v>30.36</v>
      </c>
    </row>
    <row r="852" spans="1:8" x14ac:dyDescent="0.25">
      <c r="A852">
        <v>49</v>
      </c>
      <c r="B852" t="s">
        <v>11</v>
      </c>
      <c r="C852" s="2">
        <v>30.3</v>
      </c>
      <c r="D852">
        <v>0</v>
      </c>
      <c r="E852" t="s">
        <v>13</v>
      </c>
      <c r="F852" t="s">
        <v>10</v>
      </c>
      <c r="G852" s="8" t="s">
        <v>126</v>
      </c>
      <c r="H852">
        <f t="shared" si="13"/>
        <v>30.3</v>
      </c>
    </row>
    <row r="853" spans="1:8" x14ac:dyDescent="0.25">
      <c r="A853">
        <v>27</v>
      </c>
      <c r="B853" t="s">
        <v>11</v>
      </c>
      <c r="C853" s="2">
        <v>30.3</v>
      </c>
      <c r="D853">
        <v>3</v>
      </c>
      <c r="E853" t="s">
        <v>13</v>
      </c>
      <c r="F853" t="s">
        <v>10</v>
      </c>
      <c r="G853" s="7">
        <v>4260744</v>
      </c>
      <c r="H853">
        <f t="shared" si="13"/>
        <v>30.3</v>
      </c>
    </row>
    <row r="854" spans="1:8" x14ac:dyDescent="0.25">
      <c r="A854">
        <v>25</v>
      </c>
      <c r="B854" t="s">
        <v>7</v>
      </c>
      <c r="C854" s="2">
        <v>30.3</v>
      </c>
      <c r="D854">
        <v>0</v>
      </c>
      <c r="E854" t="s">
        <v>13</v>
      </c>
      <c r="F854" t="s">
        <v>10</v>
      </c>
      <c r="G854" s="7">
        <v>2632992</v>
      </c>
      <c r="H854">
        <f t="shared" si="13"/>
        <v>30.3</v>
      </c>
    </row>
    <row r="855" spans="1:8" x14ac:dyDescent="0.25">
      <c r="A855">
        <v>19</v>
      </c>
      <c r="B855" t="s">
        <v>11</v>
      </c>
      <c r="C855" s="2">
        <v>30.25</v>
      </c>
      <c r="D855">
        <v>0</v>
      </c>
      <c r="E855" t="s">
        <v>9</v>
      </c>
      <c r="F855" t="s">
        <v>14</v>
      </c>
      <c r="G855" s="7">
        <v>325483405</v>
      </c>
      <c r="H855">
        <f t="shared" si="13"/>
        <v>30.25</v>
      </c>
    </row>
    <row r="856" spans="1:8" x14ac:dyDescent="0.25">
      <c r="A856">
        <v>33</v>
      </c>
      <c r="B856" t="s">
        <v>11</v>
      </c>
      <c r="C856" s="2">
        <v>30.25</v>
      </c>
      <c r="D856">
        <v>0</v>
      </c>
      <c r="E856" t="s">
        <v>13</v>
      </c>
      <c r="F856" t="s">
        <v>14</v>
      </c>
      <c r="G856" s="7">
        <v>37043545</v>
      </c>
      <c r="H856">
        <f t="shared" si="13"/>
        <v>30.25</v>
      </c>
    </row>
    <row r="857" spans="1:8" x14ac:dyDescent="0.25">
      <c r="A857">
        <v>24</v>
      </c>
      <c r="B857" t="s">
        <v>7</v>
      </c>
      <c r="C857" s="2">
        <v>30.21</v>
      </c>
      <c r="D857">
        <v>3</v>
      </c>
      <c r="E857" t="s">
        <v>13</v>
      </c>
      <c r="F857" t="s">
        <v>15</v>
      </c>
      <c r="G857" s="7">
        <v>46180799</v>
      </c>
      <c r="H857">
        <f t="shared" si="13"/>
        <v>30.21</v>
      </c>
    </row>
    <row r="858" spans="1:8" x14ac:dyDescent="0.25">
      <c r="A858">
        <v>54</v>
      </c>
      <c r="B858" t="s">
        <v>11</v>
      </c>
      <c r="C858" s="2">
        <v>30.21</v>
      </c>
      <c r="D858">
        <v>0</v>
      </c>
      <c r="E858" t="s">
        <v>13</v>
      </c>
      <c r="F858" t="s">
        <v>15</v>
      </c>
      <c r="G858" s="7">
        <v>102314999</v>
      </c>
      <c r="H858">
        <f t="shared" si="13"/>
        <v>30.21</v>
      </c>
    </row>
    <row r="859" spans="1:8" x14ac:dyDescent="0.25">
      <c r="A859">
        <v>34</v>
      </c>
      <c r="B859" t="s">
        <v>7</v>
      </c>
      <c r="C859" s="2">
        <v>30.21</v>
      </c>
      <c r="D859">
        <v>1</v>
      </c>
      <c r="E859" t="s">
        <v>9</v>
      </c>
      <c r="F859" t="s">
        <v>15</v>
      </c>
      <c r="G859" s="7">
        <v>439438761</v>
      </c>
      <c r="H859">
        <f t="shared" si="13"/>
        <v>30.21</v>
      </c>
    </row>
    <row r="860" spans="1:8" x14ac:dyDescent="0.25">
      <c r="A860">
        <v>38</v>
      </c>
      <c r="B860" t="s">
        <v>7</v>
      </c>
      <c r="C860" s="2">
        <v>30.21</v>
      </c>
      <c r="D860">
        <v>3</v>
      </c>
      <c r="E860" t="s">
        <v>13</v>
      </c>
      <c r="F860" t="s">
        <v>15</v>
      </c>
      <c r="G860" s="7">
        <v>75371639</v>
      </c>
      <c r="H860">
        <f t="shared" si="13"/>
        <v>30.21</v>
      </c>
    </row>
    <row r="861" spans="1:8" x14ac:dyDescent="0.25">
      <c r="A861">
        <v>45</v>
      </c>
      <c r="B861" t="s">
        <v>11</v>
      </c>
      <c r="C861" s="2">
        <v>30.2</v>
      </c>
      <c r="D861">
        <v>1</v>
      </c>
      <c r="E861" t="s">
        <v>13</v>
      </c>
      <c r="F861" t="s">
        <v>10</v>
      </c>
      <c r="G861" s="7">
        <v>7441053</v>
      </c>
      <c r="H861">
        <f t="shared" si="13"/>
        <v>30.2</v>
      </c>
    </row>
    <row r="862" spans="1:8" x14ac:dyDescent="0.25">
      <c r="A862">
        <v>48</v>
      </c>
      <c r="B862" t="s">
        <v>11</v>
      </c>
      <c r="C862" s="2">
        <v>30.2</v>
      </c>
      <c r="D862">
        <v>2</v>
      </c>
      <c r="E862" t="s">
        <v>13</v>
      </c>
      <c r="F862" t="s">
        <v>10</v>
      </c>
      <c r="G862" s="8" t="s">
        <v>245</v>
      </c>
      <c r="H862">
        <f t="shared" si="13"/>
        <v>30.2</v>
      </c>
    </row>
    <row r="863" spans="1:8" x14ac:dyDescent="0.25">
      <c r="A863">
        <v>46</v>
      </c>
      <c r="B863" t="s">
        <v>7</v>
      </c>
      <c r="C863" s="2">
        <v>30.2</v>
      </c>
      <c r="D863">
        <v>2</v>
      </c>
      <c r="E863" t="s">
        <v>13</v>
      </c>
      <c r="F863" t="s">
        <v>10</v>
      </c>
      <c r="G863" s="7">
        <v>8825086</v>
      </c>
      <c r="H863">
        <f t="shared" si="13"/>
        <v>30.2</v>
      </c>
    </row>
    <row r="864" spans="1:8" x14ac:dyDescent="0.25">
      <c r="A864">
        <v>52</v>
      </c>
      <c r="B864" t="s">
        <v>11</v>
      </c>
      <c r="C864" s="2">
        <v>30.2</v>
      </c>
      <c r="D864">
        <v>1</v>
      </c>
      <c r="E864" t="s">
        <v>13</v>
      </c>
      <c r="F864" t="s">
        <v>10</v>
      </c>
      <c r="G864" s="8" t="s">
        <v>302</v>
      </c>
      <c r="H864">
        <f t="shared" si="13"/>
        <v>30.2</v>
      </c>
    </row>
    <row r="865" spans="1:8" x14ac:dyDescent="0.25">
      <c r="A865">
        <v>44</v>
      </c>
      <c r="B865" t="s">
        <v>11</v>
      </c>
      <c r="C865" s="2">
        <v>30.2</v>
      </c>
      <c r="D865">
        <v>2</v>
      </c>
      <c r="E865" t="s">
        <v>9</v>
      </c>
      <c r="F865" t="s">
        <v>10</v>
      </c>
      <c r="G865" s="7">
        <v>38998546</v>
      </c>
      <c r="H865">
        <f t="shared" si="13"/>
        <v>30.2</v>
      </c>
    </row>
    <row r="866" spans="1:8" x14ac:dyDescent="0.25">
      <c r="A866">
        <v>25</v>
      </c>
      <c r="B866" t="s">
        <v>7</v>
      </c>
      <c r="C866" s="2">
        <v>30.2</v>
      </c>
      <c r="D866">
        <v>0</v>
      </c>
      <c r="E866" t="s">
        <v>9</v>
      </c>
      <c r="F866" t="s">
        <v>10</v>
      </c>
      <c r="G866" s="7">
        <v>33900653</v>
      </c>
      <c r="H866">
        <f t="shared" si="13"/>
        <v>30.2</v>
      </c>
    </row>
    <row r="867" spans="1:8" x14ac:dyDescent="0.25">
      <c r="A867">
        <v>55</v>
      </c>
      <c r="B867" t="s">
        <v>7</v>
      </c>
      <c r="C867" s="2">
        <v>30.14</v>
      </c>
      <c r="D867">
        <v>2</v>
      </c>
      <c r="E867" t="s">
        <v>13</v>
      </c>
      <c r="F867" t="s">
        <v>14</v>
      </c>
      <c r="G867" s="7">
        <v>118819696</v>
      </c>
      <c r="H867">
        <f t="shared" si="13"/>
        <v>30.14</v>
      </c>
    </row>
    <row r="868" spans="1:8" x14ac:dyDescent="0.25">
      <c r="A868">
        <v>18</v>
      </c>
      <c r="B868" t="s">
        <v>11</v>
      </c>
      <c r="C868" s="2">
        <v>30.14</v>
      </c>
      <c r="D868">
        <v>0</v>
      </c>
      <c r="E868" t="s">
        <v>13</v>
      </c>
      <c r="F868" t="s">
        <v>14</v>
      </c>
      <c r="G868" s="7">
        <v>11315066</v>
      </c>
      <c r="H868">
        <f t="shared" si="13"/>
        <v>30.14</v>
      </c>
    </row>
    <row r="869" spans="1:8" x14ac:dyDescent="0.25">
      <c r="A869">
        <v>24</v>
      </c>
      <c r="B869" t="s">
        <v>7</v>
      </c>
      <c r="C869" s="2">
        <v>30.1</v>
      </c>
      <c r="D869">
        <v>3</v>
      </c>
      <c r="E869" t="s">
        <v>13</v>
      </c>
      <c r="F869" t="s">
        <v>10</v>
      </c>
      <c r="G869" s="7">
        <v>4234927</v>
      </c>
      <c r="H869">
        <f t="shared" si="13"/>
        <v>30.1</v>
      </c>
    </row>
    <row r="870" spans="1:8" x14ac:dyDescent="0.25">
      <c r="A870">
        <v>43</v>
      </c>
      <c r="B870" t="s">
        <v>11</v>
      </c>
      <c r="C870" s="2">
        <v>30.1</v>
      </c>
      <c r="D870">
        <v>1</v>
      </c>
      <c r="E870" t="s">
        <v>13</v>
      </c>
      <c r="F870" t="s">
        <v>10</v>
      </c>
      <c r="G870" s="7">
        <v>6849026</v>
      </c>
      <c r="H870">
        <f t="shared" si="13"/>
        <v>30.1</v>
      </c>
    </row>
    <row r="871" spans="1:8" x14ac:dyDescent="0.25">
      <c r="A871">
        <v>32</v>
      </c>
      <c r="B871" t="s">
        <v>11</v>
      </c>
      <c r="C871" s="2">
        <v>30.03</v>
      </c>
      <c r="D871">
        <v>1</v>
      </c>
      <c r="E871" t="s">
        <v>13</v>
      </c>
      <c r="F871" t="s">
        <v>14</v>
      </c>
      <c r="G871" s="7">
        <v>40744537</v>
      </c>
      <c r="H871">
        <f t="shared" si="13"/>
        <v>30.03</v>
      </c>
    </row>
    <row r="872" spans="1:8" x14ac:dyDescent="0.25">
      <c r="A872">
        <v>18</v>
      </c>
      <c r="B872" t="s">
        <v>11</v>
      </c>
      <c r="C872" s="2">
        <v>30.03</v>
      </c>
      <c r="D872">
        <v>1</v>
      </c>
      <c r="E872" t="s">
        <v>13</v>
      </c>
      <c r="F872" t="s">
        <v>14</v>
      </c>
      <c r="G872" s="7">
        <v>17203537</v>
      </c>
      <c r="H872">
        <f t="shared" si="13"/>
        <v>30.03</v>
      </c>
    </row>
    <row r="873" spans="1:8" x14ac:dyDescent="0.25">
      <c r="A873">
        <v>51</v>
      </c>
      <c r="B873" t="s">
        <v>11</v>
      </c>
      <c r="C873" s="2">
        <v>30.03</v>
      </c>
      <c r="D873">
        <v>1</v>
      </c>
      <c r="E873" t="s">
        <v>13</v>
      </c>
      <c r="F873" t="s">
        <v>14</v>
      </c>
      <c r="G873" s="7">
        <v>93779047</v>
      </c>
      <c r="H873">
        <f t="shared" si="13"/>
        <v>30.03</v>
      </c>
    </row>
    <row r="874" spans="1:8" x14ac:dyDescent="0.25">
      <c r="A874">
        <v>54</v>
      </c>
      <c r="B874" t="s">
        <v>11</v>
      </c>
      <c r="C874" s="2">
        <v>30.02</v>
      </c>
      <c r="D874">
        <v>0</v>
      </c>
      <c r="E874" t="s">
        <v>13</v>
      </c>
      <c r="F874" t="s">
        <v>15</v>
      </c>
      <c r="G874" s="7">
        <v>2447647851</v>
      </c>
      <c r="H874">
        <f t="shared" si="13"/>
        <v>30.02</v>
      </c>
    </row>
    <row r="875" spans="1:8" x14ac:dyDescent="0.25">
      <c r="A875">
        <v>62</v>
      </c>
      <c r="B875" t="s">
        <v>11</v>
      </c>
      <c r="C875" s="2">
        <v>30.02</v>
      </c>
      <c r="D875">
        <v>0</v>
      </c>
      <c r="E875" t="s">
        <v>13</v>
      </c>
      <c r="F875" t="s">
        <v>15</v>
      </c>
      <c r="G875" s="7">
        <v>133520998</v>
      </c>
      <c r="H875">
        <f t="shared" si="13"/>
        <v>30.02</v>
      </c>
    </row>
    <row r="876" spans="1:8" x14ac:dyDescent="0.25">
      <c r="A876">
        <v>36</v>
      </c>
      <c r="B876" t="s">
        <v>7</v>
      </c>
      <c r="C876" s="2">
        <v>30.02</v>
      </c>
      <c r="D876">
        <v>0</v>
      </c>
      <c r="E876" t="s">
        <v>13</v>
      </c>
      <c r="F876" t="s">
        <v>15</v>
      </c>
      <c r="G876" s="7">
        <v>52721758</v>
      </c>
      <c r="H876">
        <f t="shared" si="13"/>
        <v>30.02</v>
      </c>
    </row>
    <row r="877" spans="1:8" x14ac:dyDescent="0.25">
      <c r="A877">
        <v>19</v>
      </c>
      <c r="B877" t="s">
        <v>7</v>
      </c>
      <c r="C877" s="2">
        <v>30.02</v>
      </c>
      <c r="D877">
        <v>0</v>
      </c>
      <c r="E877" t="s">
        <v>9</v>
      </c>
      <c r="F877" t="s">
        <v>15</v>
      </c>
      <c r="G877" s="7">
        <v>333075508</v>
      </c>
      <c r="H877">
        <f t="shared" si="13"/>
        <v>30.02</v>
      </c>
    </row>
    <row r="878" spans="1:8" x14ac:dyDescent="0.25">
      <c r="A878">
        <v>42</v>
      </c>
      <c r="B878" t="s">
        <v>11</v>
      </c>
      <c r="C878" s="2">
        <v>30</v>
      </c>
      <c r="D878">
        <v>0</v>
      </c>
      <c r="E878" t="s">
        <v>9</v>
      </c>
      <c r="F878" t="s">
        <v>10</v>
      </c>
      <c r="G878" s="7">
        <v>22144032</v>
      </c>
      <c r="H878">
        <f t="shared" si="13"/>
        <v>30</v>
      </c>
    </row>
    <row r="879" spans="1:8" x14ac:dyDescent="0.25">
      <c r="A879">
        <v>26</v>
      </c>
      <c r="B879" t="s">
        <v>11</v>
      </c>
      <c r="C879" s="2">
        <v>30</v>
      </c>
      <c r="D879">
        <v>1</v>
      </c>
      <c r="E879" t="s">
        <v>13</v>
      </c>
      <c r="F879" t="s">
        <v>10</v>
      </c>
      <c r="G879" s="7">
        <v>2904088</v>
      </c>
      <c r="H879">
        <f t="shared" si="13"/>
        <v>30</v>
      </c>
    </row>
    <row r="880" spans="1:8" x14ac:dyDescent="0.25">
      <c r="A880">
        <v>61</v>
      </c>
      <c r="B880" t="s">
        <v>7</v>
      </c>
      <c r="C880" s="2">
        <v>29.92</v>
      </c>
      <c r="D880">
        <v>3</v>
      </c>
      <c r="E880" t="s">
        <v>9</v>
      </c>
      <c r="F880" t="s">
        <v>14</v>
      </c>
      <c r="G880" s="7">
        <v>309421918</v>
      </c>
      <c r="H880">
        <f t="shared" si="13"/>
        <v>29.92</v>
      </c>
    </row>
    <row r="881" spans="1:8" x14ac:dyDescent="0.25">
      <c r="A881">
        <v>26</v>
      </c>
      <c r="B881" t="s">
        <v>7</v>
      </c>
      <c r="C881" s="2">
        <v>29.92</v>
      </c>
      <c r="D881">
        <v>2</v>
      </c>
      <c r="E881" t="s">
        <v>13</v>
      </c>
      <c r="F881" t="s">
        <v>14</v>
      </c>
      <c r="G881" s="7">
        <v>39819768</v>
      </c>
      <c r="H881">
        <f t="shared" si="13"/>
        <v>29.92</v>
      </c>
    </row>
    <row r="882" spans="1:8" x14ac:dyDescent="0.25">
      <c r="A882">
        <v>26</v>
      </c>
      <c r="B882" t="s">
        <v>7</v>
      </c>
      <c r="C882" s="2">
        <v>29.92</v>
      </c>
      <c r="D882">
        <v>1</v>
      </c>
      <c r="E882" t="s">
        <v>13</v>
      </c>
      <c r="F882" t="s">
        <v>14</v>
      </c>
      <c r="G882" s="7">
        <v>33929768</v>
      </c>
      <c r="H882">
        <f t="shared" si="13"/>
        <v>29.92</v>
      </c>
    </row>
    <row r="883" spans="1:8" x14ac:dyDescent="0.25">
      <c r="A883">
        <v>36</v>
      </c>
      <c r="B883" t="s">
        <v>7</v>
      </c>
      <c r="C883" s="2">
        <v>29.92</v>
      </c>
      <c r="D883">
        <v>1</v>
      </c>
      <c r="E883" t="s">
        <v>13</v>
      </c>
      <c r="F883" t="s">
        <v>14</v>
      </c>
      <c r="G883" s="7">
        <v>54780368</v>
      </c>
      <c r="H883">
        <f t="shared" si="13"/>
        <v>29.92</v>
      </c>
    </row>
    <row r="884" spans="1:8" x14ac:dyDescent="0.25">
      <c r="A884">
        <v>62</v>
      </c>
      <c r="B884" t="s">
        <v>7</v>
      </c>
      <c r="C884" s="2">
        <v>29.92</v>
      </c>
      <c r="D884">
        <v>0</v>
      </c>
      <c r="E884" t="s">
        <v>13</v>
      </c>
      <c r="F884" t="s">
        <v>14</v>
      </c>
      <c r="G884" s="7">
        <v>134579608</v>
      </c>
      <c r="H884">
        <f t="shared" si="13"/>
        <v>29.92</v>
      </c>
    </row>
    <row r="885" spans="1:8" x14ac:dyDescent="0.25">
      <c r="A885">
        <v>36</v>
      </c>
      <c r="B885" t="s">
        <v>7</v>
      </c>
      <c r="C885" s="2">
        <v>29.92</v>
      </c>
      <c r="D885">
        <v>0</v>
      </c>
      <c r="E885" t="s">
        <v>13</v>
      </c>
      <c r="F885" t="s">
        <v>14</v>
      </c>
      <c r="G885" s="7">
        <v>48890368</v>
      </c>
      <c r="H885">
        <f t="shared" si="13"/>
        <v>29.92</v>
      </c>
    </row>
    <row r="886" spans="1:8" x14ac:dyDescent="0.25">
      <c r="A886">
        <v>40</v>
      </c>
      <c r="B886" t="s">
        <v>11</v>
      </c>
      <c r="C886" s="2">
        <v>29.9</v>
      </c>
      <c r="D886">
        <v>2</v>
      </c>
      <c r="E886" t="s">
        <v>13</v>
      </c>
      <c r="F886" t="s">
        <v>10</v>
      </c>
      <c r="G886" s="7">
        <v>6600361</v>
      </c>
      <c r="H886">
        <f t="shared" si="13"/>
        <v>29.9</v>
      </c>
    </row>
    <row r="887" spans="1:8" x14ac:dyDescent="0.25">
      <c r="A887">
        <v>55</v>
      </c>
      <c r="B887" t="s">
        <v>11</v>
      </c>
      <c r="C887" s="2">
        <v>29.9</v>
      </c>
      <c r="D887">
        <v>0</v>
      </c>
      <c r="E887" t="s">
        <v>13</v>
      </c>
      <c r="F887" t="s">
        <v>10</v>
      </c>
      <c r="G887" s="7">
        <v>10214636</v>
      </c>
      <c r="H887">
        <f t="shared" si="13"/>
        <v>29.9</v>
      </c>
    </row>
    <row r="888" spans="1:8" x14ac:dyDescent="0.25">
      <c r="A888">
        <v>43</v>
      </c>
      <c r="B888" t="s">
        <v>7</v>
      </c>
      <c r="C888" s="2">
        <v>29.9</v>
      </c>
      <c r="D888">
        <v>1</v>
      </c>
      <c r="E888" t="s">
        <v>13</v>
      </c>
      <c r="F888" t="s">
        <v>10</v>
      </c>
      <c r="G888" s="7">
        <v>7337748</v>
      </c>
      <c r="H888">
        <f t="shared" si="13"/>
        <v>29.9</v>
      </c>
    </row>
    <row r="889" spans="1:8" x14ac:dyDescent="0.25">
      <c r="A889">
        <v>37</v>
      </c>
      <c r="B889" t="s">
        <v>11</v>
      </c>
      <c r="C889" s="2">
        <v>29.83</v>
      </c>
      <c r="D889">
        <v>2</v>
      </c>
      <c r="E889" t="s">
        <v>13</v>
      </c>
      <c r="F889" t="s">
        <v>21</v>
      </c>
      <c r="G889" s="7">
        <v>64064107</v>
      </c>
      <c r="H889">
        <f t="shared" si="13"/>
        <v>29.83</v>
      </c>
    </row>
    <row r="890" spans="1:8" x14ac:dyDescent="0.25">
      <c r="A890">
        <v>59</v>
      </c>
      <c r="B890" t="s">
        <v>11</v>
      </c>
      <c r="C890" s="2">
        <v>29.83</v>
      </c>
      <c r="D890">
        <v>3</v>
      </c>
      <c r="E890" t="s">
        <v>9</v>
      </c>
      <c r="F890" t="s">
        <v>21</v>
      </c>
      <c r="G890" s="7">
        <v>301849367</v>
      </c>
      <c r="H890">
        <f t="shared" si="13"/>
        <v>29.83</v>
      </c>
    </row>
    <row r="891" spans="1:8" x14ac:dyDescent="0.25">
      <c r="A891">
        <v>47</v>
      </c>
      <c r="B891" t="s">
        <v>11</v>
      </c>
      <c r="C891" s="2">
        <v>29.83</v>
      </c>
      <c r="D891">
        <v>3</v>
      </c>
      <c r="E891" t="s">
        <v>13</v>
      </c>
      <c r="F891" t="s">
        <v>15</v>
      </c>
      <c r="G891" s="7">
        <v>96203307</v>
      </c>
      <c r="H891">
        <f t="shared" si="13"/>
        <v>29.83</v>
      </c>
    </row>
    <row r="892" spans="1:8" x14ac:dyDescent="0.25">
      <c r="A892">
        <v>49</v>
      </c>
      <c r="B892" t="s">
        <v>11</v>
      </c>
      <c r="C892" s="2">
        <v>29.83</v>
      </c>
      <c r="D892">
        <v>1</v>
      </c>
      <c r="E892" t="s">
        <v>13</v>
      </c>
      <c r="F892" t="s">
        <v>21</v>
      </c>
      <c r="G892" s="7">
        <v>92880267</v>
      </c>
      <c r="H892">
        <f t="shared" si="13"/>
        <v>29.83</v>
      </c>
    </row>
    <row r="893" spans="1:8" x14ac:dyDescent="0.25">
      <c r="A893">
        <v>55</v>
      </c>
      <c r="B893" t="s">
        <v>7</v>
      </c>
      <c r="C893" s="2">
        <v>29.83</v>
      </c>
      <c r="D893">
        <v>0</v>
      </c>
      <c r="E893" t="s">
        <v>13</v>
      </c>
      <c r="F893" t="s">
        <v>21</v>
      </c>
      <c r="G893" s="7">
        <v>112865387</v>
      </c>
      <c r="H893">
        <f t="shared" si="13"/>
        <v>29.83</v>
      </c>
    </row>
    <row r="894" spans="1:8" x14ac:dyDescent="0.25">
      <c r="A894">
        <v>24</v>
      </c>
      <c r="B894" t="s">
        <v>11</v>
      </c>
      <c r="C894" s="2">
        <v>29.83</v>
      </c>
      <c r="D894">
        <v>0</v>
      </c>
      <c r="E894" t="s">
        <v>9</v>
      </c>
      <c r="F894" t="s">
        <v>21</v>
      </c>
      <c r="G894" s="7">
        <v>186484217</v>
      </c>
      <c r="H894">
        <f t="shared" si="13"/>
        <v>29.83</v>
      </c>
    </row>
    <row r="895" spans="1:8" x14ac:dyDescent="0.25">
      <c r="A895">
        <v>40</v>
      </c>
      <c r="B895" t="s">
        <v>7</v>
      </c>
      <c r="C895" s="2">
        <v>29.81</v>
      </c>
      <c r="D895">
        <v>1</v>
      </c>
      <c r="E895" t="s">
        <v>13</v>
      </c>
      <c r="F895" t="s">
        <v>14</v>
      </c>
      <c r="G895" s="7">
        <v>65002359</v>
      </c>
      <c r="H895">
        <f t="shared" ref="H895:H958" si="14">VALUE(C895)</f>
        <v>29.81</v>
      </c>
    </row>
    <row r="896" spans="1:8" x14ac:dyDescent="0.25">
      <c r="A896">
        <v>44</v>
      </c>
      <c r="B896" t="s">
        <v>7</v>
      </c>
      <c r="C896" s="2">
        <v>29.81</v>
      </c>
      <c r="D896">
        <v>2</v>
      </c>
      <c r="E896" t="s">
        <v>13</v>
      </c>
      <c r="F896" t="s">
        <v>14</v>
      </c>
      <c r="G896" s="7">
        <v>82192039</v>
      </c>
      <c r="H896">
        <f t="shared" si="14"/>
        <v>29.81</v>
      </c>
    </row>
    <row r="897" spans="1:8" x14ac:dyDescent="0.25">
      <c r="A897">
        <v>57</v>
      </c>
      <c r="B897" t="s">
        <v>7</v>
      </c>
      <c r="C897" s="2">
        <v>29.81</v>
      </c>
      <c r="D897">
        <v>0</v>
      </c>
      <c r="E897" t="s">
        <v>9</v>
      </c>
      <c r="F897" t="s">
        <v>14</v>
      </c>
      <c r="G897" s="7">
        <v>275339129</v>
      </c>
      <c r="H897">
        <f t="shared" si="14"/>
        <v>29.81</v>
      </c>
    </row>
    <row r="898" spans="1:8" x14ac:dyDescent="0.25">
      <c r="A898">
        <v>31</v>
      </c>
      <c r="B898" t="s">
        <v>11</v>
      </c>
      <c r="C898" s="2">
        <v>29.81</v>
      </c>
      <c r="D898">
        <v>0</v>
      </c>
      <c r="E898" t="s">
        <v>9</v>
      </c>
      <c r="F898" t="s">
        <v>14</v>
      </c>
      <c r="G898" s="7">
        <v>193503689</v>
      </c>
      <c r="H898">
        <f t="shared" si="14"/>
        <v>29.81</v>
      </c>
    </row>
    <row r="899" spans="1:8" x14ac:dyDescent="0.25">
      <c r="A899">
        <v>32</v>
      </c>
      <c r="B899" t="s">
        <v>7</v>
      </c>
      <c r="C899" s="2">
        <v>29.8</v>
      </c>
      <c r="D899">
        <v>2</v>
      </c>
      <c r="E899" t="s">
        <v>13</v>
      </c>
      <c r="F899" t="s">
        <v>10</v>
      </c>
      <c r="G899" s="7">
        <v>5152134</v>
      </c>
      <c r="H899">
        <f t="shared" si="14"/>
        <v>29.8</v>
      </c>
    </row>
    <row r="900" spans="1:8" x14ac:dyDescent="0.25">
      <c r="A900">
        <v>19</v>
      </c>
      <c r="B900" t="s">
        <v>7</v>
      </c>
      <c r="C900" s="2">
        <v>29.8</v>
      </c>
      <c r="D900">
        <v>0</v>
      </c>
      <c r="E900" t="s">
        <v>13</v>
      </c>
      <c r="F900" t="s">
        <v>10</v>
      </c>
      <c r="G900" s="7">
        <v>1744465</v>
      </c>
      <c r="H900">
        <f t="shared" si="14"/>
        <v>29.8</v>
      </c>
    </row>
    <row r="901" spans="1:8" x14ac:dyDescent="0.25">
      <c r="A901">
        <v>47</v>
      </c>
      <c r="B901" t="s">
        <v>11</v>
      </c>
      <c r="C901" s="2">
        <v>29.8</v>
      </c>
      <c r="D901">
        <v>3</v>
      </c>
      <c r="E901" t="s">
        <v>9</v>
      </c>
      <c r="F901" t="s">
        <v>10</v>
      </c>
      <c r="G901" s="7">
        <v>25309489</v>
      </c>
      <c r="H901">
        <f t="shared" si="14"/>
        <v>29.8</v>
      </c>
    </row>
    <row r="902" spans="1:8" x14ac:dyDescent="0.25">
      <c r="A902">
        <v>37</v>
      </c>
      <c r="B902" t="s">
        <v>11</v>
      </c>
      <c r="C902" s="2">
        <v>29.8</v>
      </c>
      <c r="D902">
        <v>0</v>
      </c>
      <c r="E902" t="s">
        <v>13</v>
      </c>
      <c r="F902" t="s">
        <v>10</v>
      </c>
      <c r="G902" s="7">
        <v>2042060465</v>
      </c>
      <c r="H902">
        <f t="shared" si="14"/>
        <v>29.8</v>
      </c>
    </row>
    <row r="903" spans="1:8" x14ac:dyDescent="0.25">
      <c r="A903">
        <v>55</v>
      </c>
      <c r="B903" t="s">
        <v>7</v>
      </c>
      <c r="C903" s="2">
        <v>29.7</v>
      </c>
      <c r="D903">
        <v>2</v>
      </c>
      <c r="E903" t="s">
        <v>13</v>
      </c>
      <c r="F903" t="s">
        <v>10</v>
      </c>
      <c r="G903" s="7">
        <v>11881358</v>
      </c>
      <c r="H903">
        <f t="shared" si="14"/>
        <v>29.7</v>
      </c>
    </row>
    <row r="904" spans="1:8" x14ac:dyDescent="0.25">
      <c r="A904">
        <v>48</v>
      </c>
      <c r="B904" t="s">
        <v>11</v>
      </c>
      <c r="C904" s="2">
        <v>29.7</v>
      </c>
      <c r="D904">
        <v>0</v>
      </c>
      <c r="E904" t="s">
        <v>13</v>
      </c>
      <c r="F904" t="s">
        <v>14</v>
      </c>
      <c r="G904" s="7">
        <v>7789635</v>
      </c>
      <c r="H904">
        <f t="shared" si="14"/>
        <v>29.7</v>
      </c>
    </row>
    <row r="905" spans="1:8" x14ac:dyDescent="0.25">
      <c r="A905">
        <v>59</v>
      </c>
      <c r="B905" t="s">
        <v>11</v>
      </c>
      <c r="C905" s="2">
        <v>29.7</v>
      </c>
      <c r="D905">
        <v>2</v>
      </c>
      <c r="E905" t="s">
        <v>13</v>
      </c>
      <c r="F905" t="s">
        <v>14</v>
      </c>
      <c r="G905" s="7">
        <v>12925886</v>
      </c>
      <c r="H905">
        <f t="shared" si="14"/>
        <v>29.7</v>
      </c>
    </row>
    <row r="906" spans="1:8" x14ac:dyDescent="0.25">
      <c r="A906">
        <v>36</v>
      </c>
      <c r="B906" t="s">
        <v>11</v>
      </c>
      <c r="C906" s="2">
        <v>29.7</v>
      </c>
      <c r="D906">
        <v>0</v>
      </c>
      <c r="E906" t="s">
        <v>13</v>
      </c>
      <c r="F906" t="s">
        <v>14</v>
      </c>
      <c r="G906" s="7">
        <v>4399731</v>
      </c>
      <c r="H906">
        <f t="shared" si="14"/>
        <v>29.7</v>
      </c>
    </row>
    <row r="907" spans="1:8" x14ac:dyDescent="0.25">
      <c r="A907">
        <v>25</v>
      </c>
      <c r="B907" t="s">
        <v>11</v>
      </c>
      <c r="C907" s="2">
        <v>29.7</v>
      </c>
      <c r="D907">
        <v>3</v>
      </c>
      <c r="E907" t="s">
        <v>9</v>
      </c>
      <c r="F907" t="s">
        <v>10</v>
      </c>
      <c r="G907" s="7">
        <v>19933458</v>
      </c>
      <c r="H907">
        <f t="shared" si="14"/>
        <v>29.7</v>
      </c>
    </row>
    <row r="908" spans="1:8" x14ac:dyDescent="0.25">
      <c r="A908">
        <v>37</v>
      </c>
      <c r="B908" t="s">
        <v>11</v>
      </c>
      <c r="C908" s="2">
        <v>29.64</v>
      </c>
      <c r="D908">
        <v>0</v>
      </c>
      <c r="E908" t="s">
        <v>13</v>
      </c>
      <c r="F908" t="s">
        <v>15</v>
      </c>
      <c r="G908" s="7">
        <v>50281466</v>
      </c>
      <c r="H908">
        <f t="shared" si="14"/>
        <v>29.64</v>
      </c>
    </row>
    <row r="909" spans="1:8" x14ac:dyDescent="0.25">
      <c r="A909">
        <v>29</v>
      </c>
      <c r="B909" t="s">
        <v>11</v>
      </c>
      <c r="C909" s="2">
        <v>29.64</v>
      </c>
      <c r="D909">
        <v>1</v>
      </c>
      <c r="E909" t="s">
        <v>13</v>
      </c>
      <c r="F909" t="s">
        <v>21</v>
      </c>
      <c r="G909" s="7">
        <v>2027780751</v>
      </c>
      <c r="H909">
        <f t="shared" si="14"/>
        <v>29.64</v>
      </c>
    </row>
    <row r="910" spans="1:8" x14ac:dyDescent="0.25">
      <c r="A910">
        <v>26</v>
      </c>
      <c r="B910" t="s">
        <v>7</v>
      </c>
      <c r="C910" s="2">
        <v>29.64</v>
      </c>
      <c r="D910">
        <v>4</v>
      </c>
      <c r="E910" t="s">
        <v>13</v>
      </c>
      <c r="F910" t="s">
        <v>21</v>
      </c>
      <c r="G910" s="7">
        <v>2467166334</v>
      </c>
      <c r="H910">
        <f t="shared" si="14"/>
        <v>29.64</v>
      </c>
    </row>
    <row r="911" spans="1:8" x14ac:dyDescent="0.25">
      <c r="A911">
        <v>60</v>
      </c>
      <c r="B911" t="s">
        <v>11</v>
      </c>
      <c r="C911" s="2">
        <v>29.64</v>
      </c>
      <c r="D911">
        <v>0</v>
      </c>
      <c r="E911" t="s">
        <v>13</v>
      </c>
      <c r="F911" t="s">
        <v>21</v>
      </c>
      <c r="G911" s="7">
        <v>127309996</v>
      </c>
      <c r="H911">
        <f t="shared" si="14"/>
        <v>29.64</v>
      </c>
    </row>
    <row r="912" spans="1:8" x14ac:dyDescent="0.25">
      <c r="A912">
        <v>41</v>
      </c>
      <c r="B912" t="s">
        <v>11</v>
      </c>
      <c r="C912" s="2">
        <v>29.64</v>
      </c>
      <c r="D912">
        <v>5</v>
      </c>
      <c r="E912" t="s">
        <v>13</v>
      </c>
      <c r="F912" t="s">
        <v>21</v>
      </c>
      <c r="G912" s="7">
        <v>92224026</v>
      </c>
      <c r="H912">
        <f t="shared" si="14"/>
        <v>29.64</v>
      </c>
    </row>
    <row r="913" spans="1:8" x14ac:dyDescent="0.25">
      <c r="A913">
        <v>40</v>
      </c>
      <c r="B913" t="s">
        <v>7</v>
      </c>
      <c r="C913" s="2">
        <v>29.6</v>
      </c>
      <c r="D913">
        <v>0</v>
      </c>
      <c r="E913" t="s">
        <v>13</v>
      </c>
      <c r="F913" t="s">
        <v>10</v>
      </c>
      <c r="G913" s="7">
        <v>5910944</v>
      </c>
      <c r="H913">
        <f t="shared" si="14"/>
        <v>29.6</v>
      </c>
    </row>
    <row r="914" spans="1:8" x14ac:dyDescent="0.25">
      <c r="A914">
        <v>39</v>
      </c>
      <c r="B914" t="s">
        <v>11</v>
      </c>
      <c r="C914" s="2">
        <v>29.6</v>
      </c>
      <c r="D914">
        <v>4</v>
      </c>
      <c r="E914" t="s">
        <v>13</v>
      </c>
      <c r="F914" t="s">
        <v>10</v>
      </c>
      <c r="G914" s="7">
        <v>7512267</v>
      </c>
      <c r="H914">
        <f t="shared" si="14"/>
        <v>29.6</v>
      </c>
    </row>
    <row r="915" spans="1:8" x14ac:dyDescent="0.25">
      <c r="A915">
        <v>20</v>
      </c>
      <c r="B915" t="s">
        <v>7</v>
      </c>
      <c r="C915" s="2">
        <v>29.6</v>
      </c>
      <c r="D915">
        <v>0</v>
      </c>
      <c r="E915" t="s">
        <v>13</v>
      </c>
      <c r="F915" t="s">
        <v>10</v>
      </c>
      <c r="G915" s="7">
        <v>1875344</v>
      </c>
      <c r="H915">
        <f t="shared" si="14"/>
        <v>29.6</v>
      </c>
    </row>
    <row r="916" spans="1:8" x14ac:dyDescent="0.25">
      <c r="A916">
        <v>48</v>
      </c>
      <c r="B916" t="s">
        <v>11</v>
      </c>
      <c r="C916" s="2">
        <v>29.6</v>
      </c>
      <c r="D916">
        <v>0</v>
      </c>
      <c r="E916" t="s">
        <v>13</v>
      </c>
      <c r="F916" t="s">
        <v>10</v>
      </c>
      <c r="G916" s="7">
        <v>2123218226</v>
      </c>
      <c r="H916">
        <f t="shared" si="14"/>
        <v>29.6</v>
      </c>
    </row>
    <row r="917" spans="1:8" x14ac:dyDescent="0.25">
      <c r="A917">
        <v>29</v>
      </c>
      <c r="B917" t="s">
        <v>7</v>
      </c>
      <c r="C917" s="2">
        <v>29.59</v>
      </c>
      <c r="D917">
        <v>1</v>
      </c>
      <c r="E917" t="s">
        <v>13</v>
      </c>
      <c r="F917" t="s">
        <v>14</v>
      </c>
      <c r="G917" s="7">
        <v>39474131</v>
      </c>
      <c r="H917">
        <f t="shared" si="14"/>
        <v>29.59</v>
      </c>
    </row>
    <row r="918" spans="1:8" x14ac:dyDescent="0.25">
      <c r="A918">
        <v>32</v>
      </c>
      <c r="B918" t="s">
        <v>7</v>
      </c>
      <c r="C918" s="2">
        <v>29.59</v>
      </c>
      <c r="D918">
        <v>1</v>
      </c>
      <c r="E918" t="s">
        <v>13</v>
      </c>
      <c r="F918" t="s">
        <v>14</v>
      </c>
      <c r="G918" s="7">
        <v>45628421</v>
      </c>
      <c r="H918">
        <f t="shared" si="14"/>
        <v>29.59</v>
      </c>
    </row>
    <row r="919" spans="1:8" x14ac:dyDescent="0.25">
      <c r="A919">
        <v>37</v>
      </c>
      <c r="B919" t="s">
        <v>7</v>
      </c>
      <c r="C919" s="2">
        <v>29.5</v>
      </c>
      <c r="D919">
        <v>2</v>
      </c>
      <c r="E919" t="s">
        <v>13</v>
      </c>
      <c r="F919" t="s">
        <v>10</v>
      </c>
      <c r="G919" s="7">
        <v>6311952</v>
      </c>
      <c r="H919">
        <f t="shared" si="14"/>
        <v>29.5</v>
      </c>
    </row>
    <row r="920" spans="1:8" x14ac:dyDescent="0.25">
      <c r="A920">
        <v>42</v>
      </c>
      <c r="B920" t="s">
        <v>7</v>
      </c>
      <c r="C920" s="2">
        <v>29.48</v>
      </c>
      <c r="D920">
        <v>2</v>
      </c>
      <c r="E920" t="s">
        <v>13</v>
      </c>
      <c r="F920" t="s">
        <v>14</v>
      </c>
      <c r="G920" s="7">
        <v>76403092</v>
      </c>
      <c r="H920">
        <f t="shared" si="14"/>
        <v>29.48</v>
      </c>
    </row>
    <row r="921" spans="1:8" x14ac:dyDescent="0.25">
      <c r="A921">
        <v>26</v>
      </c>
      <c r="B921" t="s">
        <v>7</v>
      </c>
      <c r="C921" s="2">
        <v>29.48</v>
      </c>
      <c r="D921">
        <v>1</v>
      </c>
      <c r="E921" t="s">
        <v>13</v>
      </c>
      <c r="F921" t="s">
        <v>14</v>
      </c>
      <c r="G921" s="7">
        <v>33923652</v>
      </c>
      <c r="H921">
        <f t="shared" si="14"/>
        <v>29.48</v>
      </c>
    </row>
    <row r="922" spans="1:8" x14ac:dyDescent="0.25">
      <c r="A922">
        <v>53</v>
      </c>
      <c r="B922" t="s">
        <v>11</v>
      </c>
      <c r="C922" s="2">
        <v>29.48</v>
      </c>
      <c r="D922">
        <v>0</v>
      </c>
      <c r="E922" t="s">
        <v>13</v>
      </c>
      <c r="F922" t="s">
        <v>14</v>
      </c>
      <c r="G922" s="7">
        <v>94876442</v>
      </c>
      <c r="H922">
        <f t="shared" si="14"/>
        <v>29.48</v>
      </c>
    </row>
    <row r="923" spans="1:8" x14ac:dyDescent="0.25">
      <c r="A923">
        <v>26</v>
      </c>
      <c r="B923" t="s">
        <v>11</v>
      </c>
      <c r="C923" s="2">
        <v>29.45</v>
      </c>
      <c r="D923">
        <v>0</v>
      </c>
      <c r="E923" t="s">
        <v>13</v>
      </c>
      <c r="F923" t="s">
        <v>21</v>
      </c>
      <c r="G923" s="7">
        <v>28973235</v>
      </c>
      <c r="H923">
        <f t="shared" si="14"/>
        <v>29.45</v>
      </c>
    </row>
    <row r="924" spans="1:8" x14ac:dyDescent="0.25">
      <c r="A924">
        <v>33</v>
      </c>
      <c r="B924" t="s">
        <v>11</v>
      </c>
      <c r="C924" s="2">
        <v>29.4</v>
      </c>
      <c r="D924">
        <v>4</v>
      </c>
      <c r="E924" t="s">
        <v>13</v>
      </c>
      <c r="F924" t="s">
        <v>10</v>
      </c>
      <c r="G924" s="7">
        <v>6059173</v>
      </c>
      <c r="H924">
        <f t="shared" si="14"/>
        <v>29.4</v>
      </c>
    </row>
    <row r="925" spans="1:8" x14ac:dyDescent="0.25">
      <c r="A925">
        <v>18</v>
      </c>
      <c r="B925" t="s">
        <v>11</v>
      </c>
      <c r="C925" s="2">
        <v>29.37</v>
      </c>
      <c r="D925">
        <v>1</v>
      </c>
      <c r="E925" t="s">
        <v>13</v>
      </c>
      <c r="F925" t="s">
        <v>14</v>
      </c>
      <c r="G925" s="7">
        <v>17194363</v>
      </c>
      <c r="H925">
        <f t="shared" si="14"/>
        <v>29.37</v>
      </c>
    </row>
    <row r="926" spans="1:8" x14ac:dyDescent="0.25">
      <c r="A926">
        <v>47</v>
      </c>
      <c r="B926" t="s">
        <v>7</v>
      </c>
      <c r="C926" s="2">
        <v>29.37</v>
      </c>
      <c r="D926">
        <v>1</v>
      </c>
      <c r="E926" t="s">
        <v>13</v>
      </c>
      <c r="F926" t="s">
        <v>14</v>
      </c>
      <c r="G926" s="7">
        <v>85476913</v>
      </c>
      <c r="H926">
        <f t="shared" si="14"/>
        <v>29.37</v>
      </c>
    </row>
    <row r="927" spans="1:8" x14ac:dyDescent="0.25">
      <c r="A927">
        <v>24</v>
      </c>
      <c r="B927" t="s">
        <v>11</v>
      </c>
      <c r="C927" s="2">
        <v>29.3</v>
      </c>
      <c r="D927">
        <v>0</v>
      </c>
      <c r="E927" t="s">
        <v>13</v>
      </c>
      <c r="F927" t="s">
        <v>10</v>
      </c>
      <c r="G927" s="7">
        <v>1977815</v>
      </c>
      <c r="H927">
        <f t="shared" si="14"/>
        <v>29.3</v>
      </c>
    </row>
    <row r="928" spans="1:8" x14ac:dyDescent="0.25">
      <c r="A928">
        <v>40</v>
      </c>
      <c r="B928" t="s">
        <v>7</v>
      </c>
      <c r="C928" s="2">
        <v>29.3</v>
      </c>
      <c r="D928">
        <v>4</v>
      </c>
      <c r="E928" t="s">
        <v>13</v>
      </c>
      <c r="F928" t="s">
        <v>10</v>
      </c>
      <c r="G928" s="7">
        <v>1582882173</v>
      </c>
      <c r="H928">
        <f t="shared" si="14"/>
        <v>29.3</v>
      </c>
    </row>
    <row r="929" spans="1:8" x14ac:dyDescent="0.25">
      <c r="A929">
        <v>34</v>
      </c>
      <c r="B929" t="s">
        <v>7</v>
      </c>
      <c r="C929" s="2">
        <v>29.26</v>
      </c>
      <c r="D929">
        <v>3</v>
      </c>
      <c r="E929" t="s">
        <v>13</v>
      </c>
      <c r="F929" t="s">
        <v>14</v>
      </c>
      <c r="G929" s="7">
        <v>61842994</v>
      </c>
      <c r="H929">
        <f t="shared" si="14"/>
        <v>29.26</v>
      </c>
    </row>
    <row r="930" spans="1:8" x14ac:dyDescent="0.25">
      <c r="A930">
        <v>31</v>
      </c>
      <c r="B930" t="s">
        <v>7</v>
      </c>
      <c r="C930" s="2">
        <v>29.26</v>
      </c>
      <c r="D930">
        <v>1</v>
      </c>
      <c r="E930" t="s">
        <v>13</v>
      </c>
      <c r="F930" t="s">
        <v>14</v>
      </c>
      <c r="G930" s="7">
        <v>43505144</v>
      </c>
      <c r="H930">
        <f t="shared" si="14"/>
        <v>29.26</v>
      </c>
    </row>
    <row r="931" spans="1:8" x14ac:dyDescent="0.25">
      <c r="A931">
        <v>28</v>
      </c>
      <c r="B931" t="s">
        <v>11</v>
      </c>
      <c r="C931" s="2">
        <v>29.26</v>
      </c>
      <c r="D931">
        <v>2</v>
      </c>
      <c r="E931" t="s">
        <v>13</v>
      </c>
      <c r="F931" t="s">
        <v>21</v>
      </c>
      <c r="G931" s="7">
        <v>44382634</v>
      </c>
      <c r="H931">
        <f t="shared" si="14"/>
        <v>29.26</v>
      </c>
    </row>
    <row r="932" spans="1:8" x14ac:dyDescent="0.25">
      <c r="A932">
        <v>38</v>
      </c>
      <c r="B932" t="s">
        <v>11</v>
      </c>
      <c r="C932" s="2">
        <v>29.26</v>
      </c>
      <c r="D932">
        <v>2</v>
      </c>
      <c r="E932" t="s">
        <v>13</v>
      </c>
      <c r="F932" t="s">
        <v>15</v>
      </c>
      <c r="G932" s="7">
        <v>64578434</v>
      </c>
      <c r="H932">
        <f t="shared" si="14"/>
        <v>29.26</v>
      </c>
    </row>
    <row r="933" spans="1:8" x14ac:dyDescent="0.25">
      <c r="A933">
        <v>54</v>
      </c>
      <c r="B933" t="s">
        <v>11</v>
      </c>
      <c r="C933" s="2">
        <v>29.2</v>
      </c>
      <c r="D933">
        <v>1</v>
      </c>
      <c r="E933" t="s">
        <v>13</v>
      </c>
      <c r="F933" t="s">
        <v>10</v>
      </c>
      <c r="G933" s="7">
        <v>10436096</v>
      </c>
      <c r="H933">
        <f t="shared" si="14"/>
        <v>29.2</v>
      </c>
    </row>
    <row r="934" spans="1:8" x14ac:dyDescent="0.25">
      <c r="A934">
        <v>27</v>
      </c>
      <c r="B934" t="s">
        <v>11</v>
      </c>
      <c r="C934" s="2">
        <v>29.15</v>
      </c>
      <c r="D934">
        <v>0</v>
      </c>
      <c r="E934" t="s">
        <v>9</v>
      </c>
      <c r="F934" t="s">
        <v>14</v>
      </c>
      <c r="G934" s="7">
        <v>182464955</v>
      </c>
      <c r="H934">
        <f t="shared" si="14"/>
        <v>29.15</v>
      </c>
    </row>
    <row r="935" spans="1:8" x14ac:dyDescent="0.25">
      <c r="A935">
        <v>26</v>
      </c>
      <c r="B935" t="s">
        <v>11</v>
      </c>
      <c r="C935" s="2">
        <v>29.15</v>
      </c>
      <c r="D935">
        <v>1</v>
      </c>
      <c r="E935" t="s">
        <v>13</v>
      </c>
      <c r="F935" t="s">
        <v>14</v>
      </c>
      <c r="G935" s="7">
        <v>29029065</v>
      </c>
      <c r="H935">
        <f t="shared" si="14"/>
        <v>29.15</v>
      </c>
    </row>
    <row r="936" spans="1:8" x14ac:dyDescent="0.25">
      <c r="A936">
        <v>31</v>
      </c>
      <c r="B936" t="s">
        <v>7</v>
      </c>
      <c r="C936" s="2">
        <v>29.1</v>
      </c>
      <c r="D936">
        <v>0</v>
      </c>
      <c r="E936" t="s">
        <v>13</v>
      </c>
      <c r="F936" t="s">
        <v>10</v>
      </c>
      <c r="G936" s="7">
        <v>3761292</v>
      </c>
      <c r="H936">
        <f t="shared" si="14"/>
        <v>29.1</v>
      </c>
    </row>
    <row r="937" spans="1:8" x14ac:dyDescent="0.25">
      <c r="A937">
        <v>19</v>
      </c>
      <c r="B937" t="s">
        <v>11</v>
      </c>
      <c r="C937" s="2">
        <v>29.07</v>
      </c>
      <c r="D937">
        <v>0</v>
      </c>
      <c r="E937" t="s">
        <v>9</v>
      </c>
      <c r="F937" t="s">
        <v>15</v>
      </c>
      <c r="G937" s="7">
        <v>173526803</v>
      </c>
      <c r="H937">
        <f t="shared" si="14"/>
        <v>29.07</v>
      </c>
    </row>
    <row r="938" spans="1:8" x14ac:dyDescent="0.25">
      <c r="A938">
        <v>61</v>
      </c>
      <c r="B938" t="s">
        <v>7</v>
      </c>
      <c r="C938" s="2">
        <v>29.07</v>
      </c>
      <c r="D938">
        <v>0</v>
      </c>
      <c r="E938" t="s">
        <v>9</v>
      </c>
      <c r="F938" t="s">
        <v>15</v>
      </c>
      <c r="G938" s="7">
        <v>291413603</v>
      </c>
      <c r="H938">
        <f t="shared" si="14"/>
        <v>29.07</v>
      </c>
    </row>
    <row r="939" spans="1:8" x14ac:dyDescent="0.25">
      <c r="A939">
        <v>36</v>
      </c>
      <c r="B939" t="s">
        <v>7</v>
      </c>
      <c r="C939" s="2">
        <v>29.04</v>
      </c>
      <c r="D939">
        <v>4</v>
      </c>
      <c r="E939" t="s">
        <v>13</v>
      </c>
      <c r="F939" t="s">
        <v>14</v>
      </c>
      <c r="G939" s="7">
        <v>72438136</v>
      </c>
      <c r="H939">
        <f t="shared" si="14"/>
        <v>29.04</v>
      </c>
    </row>
    <row r="940" spans="1:8" x14ac:dyDescent="0.25">
      <c r="A940">
        <v>58</v>
      </c>
      <c r="B940" t="s">
        <v>7</v>
      </c>
      <c r="C940" s="2">
        <v>29</v>
      </c>
      <c r="D940">
        <v>0</v>
      </c>
      <c r="E940" t="s">
        <v>13</v>
      </c>
      <c r="F940" t="s">
        <v>10</v>
      </c>
      <c r="G940" s="7">
        <v>11842442</v>
      </c>
      <c r="H940">
        <f t="shared" si="14"/>
        <v>29</v>
      </c>
    </row>
    <row r="941" spans="1:8" x14ac:dyDescent="0.25">
      <c r="A941">
        <v>42</v>
      </c>
      <c r="B941" t="s">
        <v>7</v>
      </c>
      <c r="C941" s="2">
        <v>29</v>
      </c>
      <c r="D941">
        <v>1</v>
      </c>
      <c r="E941" t="s">
        <v>13</v>
      </c>
      <c r="F941" t="s">
        <v>10</v>
      </c>
      <c r="G941" s="7">
        <v>7050642</v>
      </c>
      <c r="H941">
        <f t="shared" si="14"/>
        <v>29</v>
      </c>
    </row>
    <row r="942" spans="1:8" x14ac:dyDescent="0.25">
      <c r="A942">
        <v>38</v>
      </c>
      <c r="B942" t="s">
        <v>7</v>
      </c>
      <c r="C942" s="2">
        <v>28.93</v>
      </c>
      <c r="D942">
        <v>1</v>
      </c>
      <c r="E942" t="s">
        <v>13</v>
      </c>
      <c r="F942" t="s">
        <v>14</v>
      </c>
      <c r="G942" s="7">
        <v>59743847</v>
      </c>
      <c r="H942">
        <f t="shared" si="14"/>
        <v>28.93</v>
      </c>
    </row>
    <row r="943" spans="1:8" x14ac:dyDescent="0.25">
      <c r="A943">
        <v>32</v>
      </c>
      <c r="B943" t="s">
        <v>7</v>
      </c>
      <c r="C943" s="2">
        <v>28.93</v>
      </c>
      <c r="D943">
        <v>0</v>
      </c>
      <c r="E943" t="s">
        <v>13</v>
      </c>
      <c r="F943" t="s">
        <v>14</v>
      </c>
      <c r="G943" s="7">
        <v>39729247</v>
      </c>
      <c r="H943">
        <f t="shared" si="14"/>
        <v>28.93</v>
      </c>
    </row>
    <row r="944" spans="1:8" x14ac:dyDescent="0.25">
      <c r="A944">
        <v>32</v>
      </c>
      <c r="B944" t="s">
        <v>11</v>
      </c>
      <c r="C944" s="2">
        <v>28.93</v>
      </c>
      <c r="D944">
        <v>1</v>
      </c>
      <c r="E944" t="s">
        <v>9</v>
      </c>
      <c r="F944" t="s">
        <v>14</v>
      </c>
      <c r="G944" s="7">
        <v>197196947</v>
      </c>
      <c r="H944">
        <f t="shared" si="14"/>
        <v>28.93</v>
      </c>
    </row>
    <row r="945" spans="1:8" x14ac:dyDescent="0.25">
      <c r="A945">
        <v>19</v>
      </c>
      <c r="B945" t="s">
        <v>7</v>
      </c>
      <c r="C945" s="2">
        <v>28.9</v>
      </c>
      <c r="D945">
        <v>0</v>
      </c>
      <c r="E945" t="s">
        <v>13</v>
      </c>
      <c r="F945" t="s">
        <v>10</v>
      </c>
      <c r="G945" s="7">
        <v>1743214</v>
      </c>
      <c r="H945">
        <f t="shared" si="14"/>
        <v>28.9</v>
      </c>
    </row>
    <row r="946" spans="1:8" x14ac:dyDescent="0.25">
      <c r="A946">
        <v>46</v>
      </c>
      <c r="B946" t="s">
        <v>7</v>
      </c>
      <c r="C946" s="2">
        <v>28.9</v>
      </c>
      <c r="D946">
        <v>2</v>
      </c>
      <c r="E946" t="s">
        <v>13</v>
      </c>
      <c r="F946" t="s">
        <v>10</v>
      </c>
      <c r="G946" s="7">
        <v>8823279</v>
      </c>
      <c r="H946">
        <f t="shared" si="14"/>
        <v>28.9</v>
      </c>
    </row>
    <row r="947" spans="1:8" x14ac:dyDescent="0.25">
      <c r="A947">
        <v>35</v>
      </c>
      <c r="B947" t="s">
        <v>11</v>
      </c>
      <c r="C947" s="2">
        <v>28.9</v>
      </c>
      <c r="D947">
        <v>3</v>
      </c>
      <c r="E947" t="s">
        <v>13</v>
      </c>
      <c r="F947" t="s">
        <v>10</v>
      </c>
      <c r="G947" s="7">
        <v>5926846</v>
      </c>
      <c r="H947">
        <f t="shared" si="14"/>
        <v>28.9</v>
      </c>
    </row>
    <row r="948" spans="1:8" x14ac:dyDescent="0.25">
      <c r="A948">
        <v>60</v>
      </c>
      <c r="B948" t="s">
        <v>11</v>
      </c>
      <c r="C948" s="2">
        <v>28.9</v>
      </c>
      <c r="D948">
        <v>0</v>
      </c>
      <c r="E948" t="s">
        <v>13</v>
      </c>
      <c r="F948" t="s">
        <v>10</v>
      </c>
      <c r="G948" s="7">
        <v>12146971</v>
      </c>
      <c r="H948">
        <f t="shared" si="14"/>
        <v>28.9</v>
      </c>
    </row>
    <row r="949" spans="1:8" x14ac:dyDescent="0.25">
      <c r="A949">
        <v>48</v>
      </c>
      <c r="B949" t="s">
        <v>7</v>
      </c>
      <c r="C949" s="2">
        <v>28.9</v>
      </c>
      <c r="D949">
        <v>0</v>
      </c>
      <c r="E949" t="s">
        <v>13</v>
      </c>
      <c r="F949" t="s">
        <v>10</v>
      </c>
      <c r="G949" s="7">
        <v>8277523</v>
      </c>
      <c r="H949">
        <f t="shared" si="14"/>
        <v>28.9</v>
      </c>
    </row>
    <row r="950" spans="1:8" x14ac:dyDescent="0.25">
      <c r="A950">
        <v>32</v>
      </c>
      <c r="B950" t="s">
        <v>11</v>
      </c>
      <c r="C950" s="2">
        <v>28.88</v>
      </c>
      <c r="D950">
        <v>0</v>
      </c>
      <c r="E950" t="s">
        <v>13</v>
      </c>
      <c r="F950" t="s">
        <v>15</v>
      </c>
      <c r="G950" s="7">
        <v>38668552</v>
      </c>
      <c r="H950">
        <f t="shared" si="14"/>
        <v>28.88</v>
      </c>
    </row>
    <row r="951" spans="1:8" x14ac:dyDescent="0.25">
      <c r="A951">
        <v>28</v>
      </c>
      <c r="B951" t="s">
        <v>7</v>
      </c>
      <c r="C951" s="2">
        <v>28.88</v>
      </c>
      <c r="D951">
        <v>1</v>
      </c>
      <c r="E951" t="s">
        <v>13</v>
      </c>
      <c r="F951" t="s">
        <v>21</v>
      </c>
      <c r="G951" s="7">
        <v>43377352</v>
      </c>
      <c r="H951">
        <f t="shared" si="14"/>
        <v>28.88</v>
      </c>
    </row>
    <row r="952" spans="1:8" x14ac:dyDescent="0.25">
      <c r="A952">
        <v>48</v>
      </c>
      <c r="B952" t="s">
        <v>7</v>
      </c>
      <c r="C952" s="2">
        <v>28.88</v>
      </c>
      <c r="D952">
        <v>1</v>
      </c>
      <c r="E952" t="s">
        <v>13</v>
      </c>
      <c r="F952" t="s">
        <v>15</v>
      </c>
      <c r="G952" s="7">
        <v>92494952</v>
      </c>
      <c r="H952">
        <f t="shared" si="14"/>
        <v>28.88</v>
      </c>
    </row>
    <row r="953" spans="1:8" x14ac:dyDescent="0.25">
      <c r="A953">
        <v>36</v>
      </c>
      <c r="B953" t="s">
        <v>11</v>
      </c>
      <c r="C953" s="2">
        <v>28.88</v>
      </c>
      <c r="D953">
        <v>3</v>
      </c>
      <c r="E953" t="s">
        <v>13</v>
      </c>
      <c r="F953" t="s">
        <v>21</v>
      </c>
      <c r="G953" s="7">
        <v>67485912</v>
      </c>
      <c r="H953">
        <f t="shared" si="14"/>
        <v>28.88</v>
      </c>
    </row>
    <row r="954" spans="1:8" x14ac:dyDescent="0.25">
      <c r="A954">
        <v>19</v>
      </c>
      <c r="B954" t="s">
        <v>7</v>
      </c>
      <c r="C954" s="2">
        <v>28.88</v>
      </c>
      <c r="D954">
        <v>0</v>
      </c>
      <c r="E954" t="s">
        <v>9</v>
      </c>
      <c r="F954" t="s">
        <v>15</v>
      </c>
      <c r="G954" s="7">
        <v>177485062</v>
      </c>
      <c r="H954">
        <f t="shared" si="14"/>
        <v>28.88</v>
      </c>
    </row>
    <row r="955" spans="1:8" x14ac:dyDescent="0.25">
      <c r="A955">
        <v>53</v>
      </c>
      <c r="B955" t="s">
        <v>11</v>
      </c>
      <c r="C955" s="2">
        <v>28.88</v>
      </c>
      <c r="D955">
        <v>0</v>
      </c>
      <c r="E955" t="s">
        <v>13</v>
      </c>
      <c r="F955" t="s">
        <v>15</v>
      </c>
      <c r="G955" s="7">
        <v>98698102</v>
      </c>
      <c r="H955">
        <f t="shared" si="14"/>
        <v>28.88</v>
      </c>
    </row>
    <row r="956" spans="1:8" x14ac:dyDescent="0.25">
      <c r="A956">
        <v>22</v>
      </c>
      <c r="B956" t="s">
        <v>11</v>
      </c>
      <c r="C956" s="2">
        <v>28.88</v>
      </c>
      <c r="D956">
        <v>0</v>
      </c>
      <c r="E956" t="s">
        <v>13</v>
      </c>
      <c r="F956" t="s">
        <v>21</v>
      </c>
      <c r="G956" s="7">
        <v>22508352</v>
      </c>
      <c r="H956">
        <f t="shared" si="14"/>
        <v>28.88</v>
      </c>
    </row>
    <row r="957" spans="1:8" x14ac:dyDescent="0.25">
      <c r="A957">
        <v>54</v>
      </c>
      <c r="B957" t="s">
        <v>7</v>
      </c>
      <c r="C957" s="2">
        <v>28.88</v>
      </c>
      <c r="D957">
        <v>2</v>
      </c>
      <c r="E957" t="s">
        <v>13</v>
      </c>
      <c r="F957" t="s">
        <v>21</v>
      </c>
      <c r="G957" s="7">
        <v>120966512</v>
      </c>
      <c r="H957">
        <f t="shared" si="14"/>
        <v>28.88</v>
      </c>
    </row>
    <row r="958" spans="1:8" x14ac:dyDescent="0.25">
      <c r="A958">
        <v>22</v>
      </c>
      <c r="B958" t="s">
        <v>7</v>
      </c>
      <c r="C958" s="2">
        <v>28.82</v>
      </c>
      <c r="D958">
        <v>0</v>
      </c>
      <c r="E958" t="s">
        <v>13</v>
      </c>
      <c r="F958" t="s">
        <v>14</v>
      </c>
      <c r="G958" s="7">
        <v>21567518</v>
      </c>
      <c r="H958">
        <f t="shared" si="14"/>
        <v>28.82</v>
      </c>
    </row>
    <row r="959" spans="1:8" x14ac:dyDescent="0.25">
      <c r="A959">
        <v>41</v>
      </c>
      <c r="B959" t="s">
        <v>11</v>
      </c>
      <c r="C959" s="2">
        <v>28.8</v>
      </c>
      <c r="D959">
        <v>1</v>
      </c>
      <c r="E959" t="s">
        <v>13</v>
      </c>
      <c r="F959" t="s">
        <v>10</v>
      </c>
      <c r="G959" s="7">
        <v>6282235</v>
      </c>
      <c r="H959">
        <f t="shared" ref="H959:H1022" si="15">VALUE(C959)</f>
        <v>28.8</v>
      </c>
    </row>
    <row r="960" spans="1:8" x14ac:dyDescent="0.25">
      <c r="A960">
        <v>60</v>
      </c>
      <c r="B960" t="s">
        <v>7</v>
      </c>
      <c r="C960" s="2">
        <v>28.7</v>
      </c>
      <c r="D960">
        <v>1</v>
      </c>
      <c r="E960" t="s">
        <v>13</v>
      </c>
      <c r="F960" t="s">
        <v>10</v>
      </c>
      <c r="G960" s="7">
        <v>13224693</v>
      </c>
      <c r="H960">
        <f t="shared" si="15"/>
        <v>28.7</v>
      </c>
    </row>
    <row r="961" spans="1:8" x14ac:dyDescent="0.25">
      <c r="A961">
        <v>19</v>
      </c>
      <c r="B961" t="s">
        <v>11</v>
      </c>
      <c r="C961" s="2">
        <v>28.7</v>
      </c>
      <c r="D961">
        <v>0</v>
      </c>
      <c r="E961" t="s">
        <v>13</v>
      </c>
      <c r="F961" t="s">
        <v>10</v>
      </c>
      <c r="G961" s="7">
        <v>1253936</v>
      </c>
      <c r="H961">
        <f t="shared" si="15"/>
        <v>28.7</v>
      </c>
    </row>
    <row r="962" spans="1:8" x14ac:dyDescent="0.25">
      <c r="A962">
        <v>45</v>
      </c>
      <c r="B962" t="s">
        <v>11</v>
      </c>
      <c r="C962" s="2">
        <v>28.7</v>
      </c>
      <c r="D962">
        <v>2</v>
      </c>
      <c r="E962" t="s">
        <v>13</v>
      </c>
      <c r="F962" t="s">
        <v>10</v>
      </c>
      <c r="G962" s="7">
        <v>8027968</v>
      </c>
      <c r="H962">
        <f t="shared" si="15"/>
        <v>28.7</v>
      </c>
    </row>
    <row r="963" spans="1:8" x14ac:dyDescent="0.25">
      <c r="A963">
        <v>57</v>
      </c>
      <c r="B963" t="s">
        <v>7</v>
      </c>
      <c r="C963" s="2">
        <v>28.7</v>
      </c>
      <c r="D963">
        <v>0</v>
      </c>
      <c r="E963" t="s">
        <v>13</v>
      </c>
      <c r="F963" t="s">
        <v>10</v>
      </c>
      <c r="G963" s="8" t="s">
        <v>282</v>
      </c>
      <c r="H963">
        <f t="shared" si="15"/>
        <v>28.7</v>
      </c>
    </row>
    <row r="964" spans="1:8" x14ac:dyDescent="0.25">
      <c r="A964">
        <v>49</v>
      </c>
      <c r="B964" t="s">
        <v>11</v>
      </c>
      <c r="C964" s="2">
        <v>28.7</v>
      </c>
      <c r="D964">
        <v>1</v>
      </c>
      <c r="E964" t="s">
        <v>13</v>
      </c>
      <c r="F964" t="s">
        <v>10</v>
      </c>
      <c r="G964" s="7">
        <v>8703456</v>
      </c>
      <c r="H964">
        <f t="shared" si="15"/>
        <v>28.7</v>
      </c>
    </row>
    <row r="965" spans="1:8" x14ac:dyDescent="0.25">
      <c r="A965">
        <v>40</v>
      </c>
      <c r="B965" t="s">
        <v>7</v>
      </c>
      <c r="C965" s="2">
        <v>28.69</v>
      </c>
      <c r="D965">
        <v>3</v>
      </c>
      <c r="E965" t="s">
        <v>13</v>
      </c>
      <c r="F965" t="s">
        <v>15</v>
      </c>
      <c r="G965" s="7">
        <v>80596791</v>
      </c>
      <c r="H965">
        <f t="shared" si="15"/>
        <v>28.69</v>
      </c>
    </row>
    <row r="966" spans="1:8" x14ac:dyDescent="0.25">
      <c r="A966">
        <v>30</v>
      </c>
      <c r="B966" t="s">
        <v>11</v>
      </c>
      <c r="C966" s="2">
        <v>28.69</v>
      </c>
      <c r="D966">
        <v>3</v>
      </c>
      <c r="E966" t="s">
        <v>9</v>
      </c>
      <c r="F966" t="s">
        <v>15</v>
      </c>
      <c r="G966" s="7">
        <v>207459891</v>
      </c>
      <c r="H966">
        <f t="shared" si="15"/>
        <v>28.69</v>
      </c>
    </row>
    <row r="967" spans="1:8" x14ac:dyDescent="0.25">
      <c r="A967">
        <v>49</v>
      </c>
      <c r="B967" t="s">
        <v>11</v>
      </c>
      <c r="C967" s="2">
        <v>28.69</v>
      </c>
      <c r="D967">
        <v>3</v>
      </c>
      <c r="E967" t="s">
        <v>13</v>
      </c>
      <c r="F967" t="s">
        <v>15</v>
      </c>
      <c r="G967" s="7">
        <v>102644421</v>
      </c>
      <c r="H967">
        <f t="shared" si="15"/>
        <v>28.69</v>
      </c>
    </row>
    <row r="968" spans="1:8" x14ac:dyDescent="0.25">
      <c r="A968">
        <v>19</v>
      </c>
      <c r="B968" t="s">
        <v>7</v>
      </c>
      <c r="C968" s="2">
        <v>28.6</v>
      </c>
      <c r="D968">
        <v>5</v>
      </c>
      <c r="E968" t="s">
        <v>13</v>
      </c>
      <c r="F968" t="s">
        <v>10</v>
      </c>
      <c r="G968" s="7">
        <v>4687797</v>
      </c>
      <c r="H968">
        <f t="shared" si="15"/>
        <v>28.6</v>
      </c>
    </row>
    <row r="969" spans="1:8" x14ac:dyDescent="0.25">
      <c r="A969">
        <v>45</v>
      </c>
      <c r="B969" t="s">
        <v>7</v>
      </c>
      <c r="C969" s="2">
        <v>28.6</v>
      </c>
      <c r="D969">
        <v>2</v>
      </c>
      <c r="E969" t="s">
        <v>13</v>
      </c>
      <c r="F969" t="s">
        <v>14</v>
      </c>
      <c r="G969" s="7">
        <v>8516829</v>
      </c>
      <c r="H969">
        <f t="shared" si="15"/>
        <v>28.6</v>
      </c>
    </row>
    <row r="970" spans="1:8" x14ac:dyDescent="0.25">
      <c r="A970">
        <v>53</v>
      </c>
      <c r="B970" t="s">
        <v>11</v>
      </c>
      <c r="C970" s="2">
        <v>28.6</v>
      </c>
      <c r="D970">
        <v>3</v>
      </c>
      <c r="E970" t="s">
        <v>13</v>
      </c>
      <c r="F970" t="s">
        <v>10</v>
      </c>
      <c r="G970" s="7">
        <v>11253421</v>
      </c>
      <c r="H970">
        <f t="shared" si="15"/>
        <v>28.6</v>
      </c>
    </row>
    <row r="971" spans="1:8" x14ac:dyDescent="0.25">
      <c r="A971">
        <v>31</v>
      </c>
      <c r="B971" t="s">
        <v>11</v>
      </c>
      <c r="C971" s="2">
        <v>28.5</v>
      </c>
      <c r="D971">
        <v>5</v>
      </c>
      <c r="E971" t="s">
        <v>13</v>
      </c>
      <c r="F971" t="s">
        <v>21</v>
      </c>
      <c r="G971" s="7">
        <v>6799458</v>
      </c>
      <c r="H971">
        <f t="shared" si="15"/>
        <v>28.5</v>
      </c>
    </row>
    <row r="972" spans="1:8" x14ac:dyDescent="0.25">
      <c r="A972">
        <v>24</v>
      </c>
      <c r="B972" t="s">
        <v>11</v>
      </c>
      <c r="C972" s="2">
        <v>28.5</v>
      </c>
      <c r="D972">
        <v>2</v>
      </c>
      <c r="E972" t="s">
        <v>13</v>
      </c>
      <c r="F972" t="s">
        <v>15</v>
      </c>
      <c r="G972" s="7">
        <v>3537703</v>
      </c>
      <c r="H972">
        <f t="shared" si="15"/>
        <v>28.5</v>
      </c>
    </row>
    <row r="973" spans="1:8" x14ac:dyDescent="0.25">
      <c r="A973">
        <v>24</v>
      </c>
      <c r="B973" t="s">
        <v>11</v>
      </c>
      <c r="C973" s="2">
        <v>28.5</v>
      </c>
      <c r="D973">
        <v>0</v>
      </c>
      <c r="E973" t="s">
        <v>9</v>
      </c>
      <c r="F973" t="s">
        <v>21</v>
      </c>
      <c r="G973" s="7">
        <v>3514752848</v>
      </c>
      <c r="H973">
        <f t="shared" si="15"/>
        <v>28.5</v>
      </c>
    </row>
    <row r="974" spans="1:8" x14ac:dyDescent="0.25">
      <c r="A974">
        <v>18</v>
      </c>
      <c r="B974" t="s">
        <v>11</v>
      </c>
      <c r="C974" s="2">
        <v>28.5</v>
      </c>
      <c r="D974">
        <v>0</v>
      </c>
      <c r="E974" t="s">
        <v>13</v>
      </c>
      <c r="F974" t="s">
        <v>21</v>
      </c>
      <c r="G974" s="7">
        <v>1712227</v>
      </c>
      <c r="H974">
        <f t="shared" si="15"/>
        <v>28.5</v>
      </c>
    </row>
    <row r="975" spans="1:8" x14ac:dyDescent="0.25">
      <c r="A975">
        <v>27</v>
      </c>
      <c r="B975" t="s">
        <v>11</v>
      </c>
      <c r="C975" s="2">
        <v>28.5</v>
      </c>
      <c r="D975">
        <v>0</v>
      </c>
      <c r="E975" t="s">
        <v>9</v>
      </c>
      <c r="F975" t="s">
        <v>15</v>
      </c>
      <c r="G975" s="7">
        <v>18310742</v>
      </c>
      <c r="H975">
        <f t="shared" si="15"/>
        <v>28.5</v>
      </c>
    </row>
    <row r="976" spans="1:8" x14ac:dyDescent="0.25">
      <c r="A976">
        <v>23</v>
      </c>
      <c r="B976" t="s">
        <v>7</v>
      </c>
      <c r="C976" s="2">
        <v>28.49</v>
      </c>
      <c r="D976">
        <v>1</v>
      </c>
      <c r="E976" t="s">
        <v>9</v>
      </c>
      <c r="F976" t="s">
        <v>14</v>
      </c>
      <c r="G976" s="7">
        <v>183282381</v>
      </c>
      <c r="H976">
        <f t="shared" si="15"/>
        <v>28.49</v>
      </c>
    </row>
    <row r="977" spans="1:8" x14ac:dyDescent="0.25">
      <c r="A977">
        <v>19</v>
      </c>
      <c r="B977" t="s">
        <v>7</v>
      </c>
      <c r="C977" s="2">
        <v>28.4</v>
      </c>
      <c r="D977">
        <v>1</v>
      </c>
      <c r="E977" t="s">
        <v>13</v>
      </c>
      <c r="F977" t="s">
        <v>10</v>
      </c>
      <c r="G977" s="7">
        <v>2331519</v>
      </c>
      <c r="H977">
        <f t="shared" si="15"/>
        <v>28.4</v>
      </c>
    </row>
    <row r="978" spans="1:8" x14ac:dyDescent="0.25">
      <c r="A978">
        <v>19</v>
      </c>
      <c r="B978" t="s">
        <v>11</v>
      </c>
      <c r="C978" s="2">
        <v>28.4</v>
      </c>
      <c r="D978">
        <v>1</v>
      </c>
      <c r="E978" t="s">
        <v>13</v>
      </c>
      <c r="F978" t="s">
        <v>10</v>
      </c>
      <c r="G978" s="7">
        <v>1842519</v>
      </c>
      <c r="H978">
        <f t="shared" si="15"/>
        <v>28.4</v>
      </c>
    </row>
    <row r="979" spans="1:8" x14ac:dyDescent="0.25">
      <c r="A979">
        <v>30</v>
      </c>
      <c r="B979" t="s">
        <v>7</v>
      </c>
      <c r="C979" s="2">
        <v>28.38</v>
      </c>
      <c r="D979">
        <v>1</v>
      </c>
      <c r="E979" t="s">
        <v>9</v>
      </c>
      <c r="F979" t="s">
        <v>14</v>
      </c>
      <c r="G979" s="7">
        <v>195219682</v>
      </c>
      <c r="H979">
        <f t="shared" si="15"/>
        <v>28.38</v>
      </c>
    </row>
    <row r="980" spans="1:8" x14ac:dyDescent="0.25">
      <c r="A980">
        <v>63</v>
      </c>
      <c r="B980" t="s">
        <v>11</v>
      </c>
      <c r="C980" s="2">
        <v>28.31</v>
      </c>
      <c r="D980">
        <v>0</v>
      </c>
      <c r="E980" t="s">
        <v>13</v>
      </c>
      <c r="F980" t="s">
        <v>15</v>
      </c>
      <c r="G980" s="7">
        <v>137700979</v>
      </c>
      <c r="H980">
        <f t="shared" si="15"/>
        <v>28.31</v>
      </c>
    </row>
    <row r="981" spans="1:8" x14ac:dyDescent="0.25">
      <c r="A981">
        <v>23</v>
      </c>
      <c r="B981" t="s">
        <v>7</v>
      </c>
      <c r="C981" s="2">
        <v>28.31</v>
      </c>
      <c r="D981">
        <v>0</v>
      </c>
      <c r="E981" t="s">
        <v>9</v>
      </c>
      <c r="F981" t="s">
        <v>15</v>
      </c>
      <c r="G981" s="7">
        <v>180339679</v>
      </c>
      <c r="H981">
        <f t="shared" si="15"/>
        <v>28.31</v>
      </c>
    </row>
    <row r="982" spans="1:8" x14ac:dyDescent="0.25">
      <c r="A982">
        <v>61</v>
      </c>
      <c r="B982" t="s">
        <v>11</v>
      </c>
      <c r="C982" s="2">
        <v>28.31</v>
      </c>
      <c r="D982">
        <v>1</v>
      </c>
      <c r="E982" t="s">
        <v>9</v>
      </c>
      <c r="F982" t="s">
        <v>15</v>
      </c>
      <c r="G982" s="7">
        <v>288686639</v>
      </c>
      <c r="H982">
        <f t="shared" si="15"/>
        <v>28.31</v>
      </c>
    </row>
    <row r="983" spans="1:8" x14ac:dyDescent="0.25">
      <c r="A983">
        <v>19</v>
      </c>
      <c r="B983" t="s">
        <v>7</v>
      </c>
      <c r="C983" s="2">
        <v>28.31</v>
      </c>
      <c r="D983">
        <v>0</v>
      </c>
      <c r="E983" t="s">
        <v>9</v>
      </c>
      <c r="F983" t="s">
        <v>15</v>
      </c>
      <c r="G983" s="7">
        <v>174689839</v>
      </c>
      <c r="H983">
        <f t="shared" si="15"/>
        <v>28.31</v>
      </c>
    </row>
    <row r="984" spans="1:8" x14ac:dyDescent="0.25">
      <c r="A984">
        <v>42</v>
      </c>
      <c r="B984" t="s">
        <v>11</v>
      </c>
      <c r="C984" s="2">
        <v>28.31</v>
      </c>
      <c r="D984">
        <v>3</v>
      </c>
      <c r="E984" t="s">
        <v>9</v>
      </c>
      <c r="F984" t="s">
        <v>15</v>
      </c>
      <c r="G984" s="7">
        <v>3278745859</v>
      </c>
      <c r="H984">
        <f t="shared" si="15"/>
        <v>28.31</v>
      </c>
    </row>
    <row r="985" spans="1:8" x14ac:dyDescent="0.25">
      <c r="A985">
        <v>56</v>
      </c>
      <c r="B985" t="s">
        <v>7</v>
      </c>
      <c r="C985" s="2">
        <v>28.31</v>
      </c>
      <c r="D985">
        <v>0</v>
      </c>
      <c r="E985" t="s">
        <v>13</v>
      </c>
      <c r="F985" t="s">
        <v>21</v>
      </c>
      <c r="G985" s="7">
        <v>116577189</v>
      </c>
      <c r="H985">
        <f t="shared" si="15"/>
        <v>28.31</v>
      </c>
    </row>
    <row r="986" spans="1:8" x14ac:dyDescent="0.25">
      <c r="A986">
        <v>22</v>
      </c>
      <c r="B986" t="s">
        <v>11</v>
      </c>
      <c r="C986" s="2">
        <v>28.31</v>
      </c>
      <c r="D986">
        <v>1</v>
      </c>
      <c r="E986" t="s">
        <v>13</v>
      </c>
      <c r="F986" t="s">
        <v>15</v>
      </c>
      <c r="G986" s="7">
        <v>26390429</v>
      </c>
      <c r="H986">
        <f t="shared" si="15"/>
        <v>28.31</v>
      </c>
    </row>
    <row r="987" spans="1:8" x14ac:dyDescent="0.25">
      <c r="A987">
        <v>41</v>
      </c>
      <c r="B987" t="s">
        <v>7</v>
      </c>
      <c r="C987" s="2">
        <v>28.31</v>
      </c>
      <c r="D987">
        <v>1</v>
      </c>
      <c r="E987" t="s">
        <v>13</v>
      </c>
      <c r="F987" t="s">
        <v>15</v>
      </c>
      <c r="G987" s="7">
        <v>71535539</v>
      </c>
      <c r="H987">
        <f t="shared" si="15"/>
        <v>28.31</v>
      </c>
    </row>
    <row r="988" spans="1:8" x14ac:dyDescent="0.25">
      <c r="A988">
        <v>18</v>
      </c>
      <c r="B988" t="s">
        <v>11</v>
      </c>
      <c r="C988" s="2">
        <v>28.31</v>
      </c>
      <c r="D988">
        <v>1</v>
      </c>
      <c r="E988" t="s">
        <v>13</v>
      </c>
      <c r="F988" t="s">
        <v>21</v>
      </c>
      <c r="G988" s="7">
        <v>1127233139</v>
      </c>
      <c r="H988">
        <f t="shared" si="15"/>
        <v>28.31</v>
      </c>
    </row>
    <row r="989" spans="1:8" x14ac:dyDescent="0.25">
      <c r="A989">
        <v>19</v>
      </c>
      <c r="B989" t="s">
        <v>7</v>
      </c>
      <c r="C989" s="2">
        <v>28.3</v>
      </c>
      <c r="D989">
        <v>0</v>
      </c>
      <c r="E989" t="s">
        <v>9</v>
      </c>
      <c r="F989" t="s">
        <v>10</v>
      </c>
      <c r="G989" s="8" t="s">
        <v>103</v>
      </c>
      <c r="H989">
        <f t="shared" si="15"/>
        <v>28.3</v>
      </c>
    </row>
    <row r="990" spans="1:8" x14ac:dyDescent="0.25">
      <c r="A990">
        <v>39</v>
      </c>
      <c r="B990" t="s">
        <v>11</v>
      </c>
      <c r="C990" s="2">
        <v>28.3</v>
      </c>
      <c r="D990">
        <v>1</v>
      </c>
      <c r="E990" t="s">
        <v>9</v>
      </c>
      <c r="F990" t="s">
        <v>10</v>
      </c>
      <c r="G990" s="8" t="s">
        <v>283</v>
      </c>
      <c r="H990">
        <f t="shared" si="15"/>
        <v>28.3</v>
      </c>
    </row>
    <row r="991" spans="1:8" x14ac:dyDescent="0.25">
      <c r="A991">
        <v>33</v>
      </c>
      <c r="B991" t="s">
        <v>7</v>
      </c>
      <c r="C991" s="2">
        <v>28.27</v>
      </c>
      <c r="D991">
        <v>1</v>
      </c>
      <c r="E991" t="s">
        <v>13</v>
      </c>
      <c r="F991" t="s">
        <v>14</v>
      </c>
      <c r="G991" s="7">
        <v>47796023</v>
      </c>
      <c r="H991">
        <f t="shared" si="15"/>
        <v>28.27</v>
      </c>
    </row>
    <row r="992" spans="1:8" x14ac:dyDescent="0.25">
      <c r="A992">
        <v>38</v>
      </c>
      <c r="B992" t="s">
        <v>11</v>
      </c>
      <c r="C992" s="2">
        <v>28.27</v>
      </c>
      <c r="D992">
        <v>1</v>
      </c>
      <c r="E992" t="s">
        <v>13</v>
      </c>
      <c r="F992" t="s">
        <v>14</v>
      </c>
      <c r="G992" s="7">
        <v>54844673</v>
      </c>
      <c r="H992">
        <f t="shared" si="15"/>
        <v>28.27</v>
      </c>
    </row>
    <row r="993" spans="1:8" x14ac:dyDescent="0.25">
      <c r="A993">
        <v>61</v>
      </c>
      <c r="B993" t="s">
        <v>7</v>
      </c>
      <c r="C993" s="2">
        <v>28.2</v>
      </c>
      <c r="D993">
        <v>0</v>
      </c>
      <c r="E993" t="s">
        <v>13</v>
      </c>
      <c r="F993" t="s">
        <v>10</v>
      </c>
      <c r="G993" s="7">
        <v>13041921</v>
      </c>
      <c r="H993">
        <f t="shared" si="15"/>
        <v>28.2</v>
      </c>
    </row>
    <row r="994" spans="1:8" x14ac:dyDescent="0.25">
      <c r="A994">
        <v>50</v>
      </c>
      <c r="B994" t="s">
        <v>7</v>
      </c>
      <c r="C994" s="2">
        <v>28.16</v>
      </c>
      <c r="D994">
        <v>3</v>
      </c>
      <c r="E994" t="s">
        <v>13</v>
      </c>
      <c r="F994" t="s">
        <v>14</v>
      </c>
      <c r="G994" s="7">
        <v>107026424</v>
      </c>
      <c r="H994">
        <f t="shared" si="15"/>
        <v>28.16</v>
      </c>
    </row>
    <row r="995" spans="1:8" x14ac:dyDescent="0.25">
      <c r="A995">
        <v>40</v>
      </c>
      <c r="B995" t="s">
        <v>7</v>
      </c>
      <c r="C995" s="2">
        <v>28.12</v>
      </c>
      <c r="D995">
        <v>1</v>
      </c>
      <c r="E995" t="s">
        <v>9</v>
      </c>
      <c r="F995" t="s">
        <v>21</v>
      </c>
      <c r="G995" s="7">
        <v>223315668</v>
      </c>
      <c r="H995">
        <f t="shared" si="15"/>
        <v>28.12</v>
      </c>
    </row>
    <row r="996" spans="1:8" x14ac:dyDescent="0.25">
      <c r="A996">
        <v>23</v>
      </c>
      <c r="B996" t="s">
        <v>7</v>
      </c>
      <c r="C996" s="2">
        <v>28.12</v>
      </c>
      <c r="D996">
        <v>0</v>
      </c>
      <c r="E996" t="s">
        <v>13</v>
      </c>
      <c r="F996" t="s">
        <v>15</v>
      </c>
      <c r="G996" s="7">
        <v>26901138</v>
      </c>
      <c r="H996">
        <f t="shared" si="15"/>
        <v>28.12</v>
      </c>
    </row>
    <row r="997" spans="1:8" x14ac:dyDescent="0.25">
      <c r="A997">
        <v>50</v>
      </c>
      <c r="B997" t="s">
        <v>7</v>
      </c>
      <c r="C997" s="2">
        <v>28.12</v>
      </c>
      <c r="D997">
        <v>3</v>
      </c>
      <c r="E997" t="s">
        <v>13</v>
      </c>
      <c r="F997" t="s">
        <v>15</v>
      </c>
      <c r="G997" s="7">
        <v>110855868</v>
      </c>
      <c r="H997">
        <f t="shared" si="15"/>
        <v>28.12</v>
      </c>
    </row>
    <row r="998" spans="1:8" x14ac:dyDescent="0.25">
      <c r="A998">
        <v>32</v>
      </c>
      <c r="B998" t="s">
        <v>11</v>
      </c>
      <c r="C998" s="2">
        <v>28.12</v>
      </c>
      <c r="D998">
        <v>4</v>
      </c>
      <c r="E998" t="s">
        <v>9</v>
      </c>
      <c r="F998" t="s">
        <v>15</v>
      </c>
      <c r="G998" s="7">
        <v>214724788</v>
      </c>
      <c r="H998">
        <f t="shared" si="15"/>
        <v>28.12</v>
      </c>
    </row>
    <row r="999" spans="1:8" x14ac:dyDescent="0.25">
      <c r="A999">
        <v>53</v>
      </c>
      <c r="B999" t="s">
        <v>7</v>
      </c>
      <c r="C999" s="2">
        <v>28.1</v>
      </c>
      <c r="D999">
        <v>3</v>
      </c>
      <c r="E999" t="s">
        <v>13</v>
      </c>
      <c r="F999" t="s">
        <v>10</v>
      </c>
      <c r="G999" s="7">
        <v>11741726</v>
      </c>
      <c r="H999">
        <f t="shared" si="15"/>
        <v>28.1</v>
      </c>
    </row>
    <row r="1000" spans="1:8" x14ac:dyDescent="0.25">
      <c r="A1000">
        <v>57</v>
      </c>
      <c r="B1000" t="s">
        <v>11</v>
      </c>
      <c r="C1000" s="2">
        <v>28.1</v>
      </c>
      <c r="D1000">
        <v>0</v>
      </c>
      <c r="E1000" t="s">
        <v>13</v>
      </c>
      <c r="F1000" t="s">
        <v>10</v>
      </c>
      <c r="G1000" s="7">
        <v>10965446</v>
      </c>
      <c r="H1000">
        <f t="shared" si="15"/>
        <v>28.1</v>
      </c>
    </row>
    <row r="1001" spans="1:8" x14ac:dyDescent="0.25">
      <c r="A1001">
        <v>22</v>
      </c>
      <c r="B1001" t="s">
        <v>7</v>
      </c>
      <c r="C1001" s="2">
        <v>28.05</v>
      </c>
      <c r="D1001">
        <v>0</v>
      </c>
      <c r="E1001" t="s">
        <v>13</v>
      </c>
      <c r="F1001" t="s">
        <v>14</v>
      </c>
      <c r="G1001" s="7">
        <v>21556815</v>
      </c>
      <c r="H1001">
        <f t="shared" si="15"/>
        <v>28.05</v>
      </c>
    </row>
    <row r="1002" spans="1:8" x14ac:dyDescent="0.25">
      <c r="A1002">
        <v>46</v>
      </c>
      <c r="B1002" t="s">
        <v>7</v>
      </c>
      <c r="C1002" s="2">
        <v>28.05</v>
      </c>
      <c r="D1002">
        <v>1</v>
      </c>
      <c r="E1002" t="s">
        <v>13</v>
      </c>
      <c r="F1002" t="s">
        <v>14</v>
      </c>
      <c r="G1002" s="7">
        <v>82330975</v>
      </c>
      <c r="H1002">
        <f t="shared" si="15"/>
        <v>28.05</v>
      </c>
    </row>
    <row r="1003" spans="1:8" x14ac:dyDescent="0.25">
      <c r="A1003">
        <v>41</v>
      </c>
      <c r="B1003" t="s">
        <v>7</v>
      </c>
      <c r="C1003" s="2">
        <v>28.05</v>
      </c>
      <c r="D1003">
        <v>1</v>
      </c>
      <c r="E1003" t="s">
        <v>13</v>
      </c>
      <c r="F1003" t="s">
        <v>14</v>
      </c>
      <c r="G1003" s="7">
        <v>67701925</v>
      </c>
      <c r="H1003">
        <f t="shared" si="15"/>
        <v>28.05</v>
      </c>
    </row>
    <row r="1004" spans="1:8" x14ac:dyDescent="0.25">
      <c r="A1004">
        <v>48</v>
      </c>
      <c r="B1004" t="s">
        <v>11</v>
      </c>
      <c r="C1004" s="2">
        <v>28</v>
      </c>
      <c r="D1004">
        <v>1</v>
      </c>
      <c r="E1004" t="s">
        <v>9</v>
      </c>
      <c r="F1004" t="s">
        <v>10</v>
      </c>
      <c r="G1004" s="7">
        <v>23568272</v>
      </c>
      <c r="H1004">
        <f t="shared" si="15"/>
        <v>28</v>
      </c>
    </row>
    <row r="1005" spans="1:8" x14ac:dyDescent="0.25">
      <c r="A1005">
        <v>38</v>
      </c>
      <c r="B1005" t="s">
        <v>7</v>
      </c>
      <c r="C1005" s="2">
        <v>28</v>
      </c>
      <c r="D1005">
        <v>3</v>
      </c>
      <c r="E1005" t="s">
        <v>13</v>
      </c>
      <c r="F1005" t="s">
        <v>10</v>
      </c>
      <c r="G1005" s="7">
        <v>7151092</v>
      </c>
      <c r="H1005">
        <f t="shared" si="15"/>
        <v>28</v>
      </c>
    </row>
    <row r="1006" spans="1:8" x14ac:dyDescent="0.25">
      <c r="A1006">
        <v>23</v>
      </c>
      <c r="B1006" t="s">
        <v>7</v>
      </c>
      <c r="C1006" s="2">
        <v>28</v>
      </c>
      <c r="D1006">
        <v>0</v>
      </c>
      <c r="E1006" t="s">
        <v>13</v>
      </c>
      <c r="F1006" t="s">
        <v>10</v>
      </c>
      <c r="G1006" s="7">
        <v>1312667745</v>
      </c>
      <c r="H1006">
        <f t="shared" si="15"/>
        <v>28</v>
      </c>
    </row>
    <row r="1007" spans="1:8" x14ac:dyDescent="0.25">
      <c r="A1007">
        <v>29</v>
      </c>
      <c r="B1007" t="s">
        <v>11</v>
      </c>
      <c r="C1007" s="2">
        <v>27.94</v>
      </c>
      <c r="D1007">
        <v>0</v>
      </c>
      <c r="E1007" t="s">
        <v>13</v>
      </c>
      <c r="F1007" t="s">
        <v>14</v>
      </c>
      <c r="G1007" s="7">
        <v>28671196</v>
      </c>
      <c r="H1007">
        <f t="shared" si="15"/>
        <v>27.94</v>
      </c>
    </row>
    <row r="1008" spans="1:8" x14ac:dyDescent="0.25">
      <c r="A1008">
        <v>29</v>
      </c>
      <c r="B1008" t="s">
        <v>7</v>
      </c>
      <c r="C1008" s="2">
        <v>27.94</v>
      </c>
      <c r="D1008">
        <v>1</v>
      </c>
      <c r="E1008" t="s">
        <v>9</v>
      </c>
      <c r="F1008" t="s">
        <v>14</v>
      </c>
      <c r="G1008" s="7">
        <v>191077796</v>
      </c>
      <c r="H1008">
        <f t="shared" si="15"/>
        <v>27.94</v>
      </c>
    </row>
    <row r="1009" spans="1:8" x14ac:dyDescent="0.25">
      <c r="A1009">
        <v>57</v>
      </c>
      <c r="B1009" t="s">
        <v>11</v>
      </c>
      <c r="C1009" s="2">
        <v>27.94</v>
      </c>
      <c r="D1009">
        <v>1</v>
      </c>
      <c r="E1009" t="s">
        <v>13</v>
      </c>
      <c r="F1009" t="s">
        <v>14</v>
      </c>
      <c r="G1009" s="7">
        <v>115542236</v>
      </c>
      <c r="H1009">
        <f t="shared" si="15"/>
        <v>27.94</v>
      </c>
    </row>
    <row r="1010" spans="1:8" x14ac:dyDescent="0.25">
      <c r="A1010">
        <v>20</v>
      </c>
      <c r="B1010" t="s">
        <v>11</v>
      </c>
      <c r="C1010" s="2">
        <v>27.93</v>
      </c>
      <c r="D1010">
        <v>0</v>
      </c>
      <c r="E1010" t="s">
        <v>13</v>
      </c>
      <c r="F1010" t="s">
        <v>21</v>
      </c>
      <c r="G1010" s="7">
        <v>19670227</v>
      </c>
      <c r="H1010">
        <f t="shared" si="15"/>
        <v>27.93</v>
      </c>
    </row>
    <row r="1011" spans="1:8" x14ac:dyDescent="0.25">
      <c r="A1011">
        <v>30</v>
      </c>
      <c r="B1011" t="s">
        <v>7</v>
      </c>
      <c r="C1011" s="2">
        <v>27.93</v>
      </c>
      <c r="D1011">
        <v>0</v>
      </c>
      <c r="E1011" t="s">
        <v>13</v>
      </c>
      <c r="F1011" t="s">
        <v>21</v>
      </c>
      <c r="G1011" s="7">
        <v>41375227</v>
      </c>
      <c r="H1011">
        <f t="shared" si="15"/>
        <v>27.93</v>
      </c>
    </row>
    <row r="1012" spans="1:8" x14ac:dyDescent="0.25">
      <c r="A1012">
        <v>48</v>
      </c>
      <c r="B1012" t="s">
        <v>7</v>
      </c>
      <c r="C1012" s="2">
        <v>27.93</v>
      </c>
      <c r="D1012">
        <v>4</v>
      </c>
      <c r="E1012" t="s">
        <v>13</v>
      </c>
      <c r="F1012" t="s">
        <v>15</v>
      </c>
      <c r="G1012" s="7">
        <v>110151747</v>
      </c>
      <c r="H1012">
        <f t="shared" si="15"/>
        <v>27.93</v>
      </c>
    </row>
    <row r="1013" spans="1:8" x14ac:dyDescent="0.25">
      <c r="A1013">
        <v>19</v>
      </c>
      <c r="B1013" t="s">
        <v>7</v>
      </c>
      <c r="C1013" s="2">
        <v>27.93</v>
      </c>
      <c r="D1013">
        <v>3</v>
      </c>
      <c r="E1013" t="s">
        <v>13</v>
      </c>
      <c r="F1013" t="s">
        <v>15</v>
      </c>
      <c r="G1013" s="7">
        <v>1883870366</v>
      </c>
      <c r="H1013">
        <f t="shared" si="15"/>
        <v>27.93</v>
      </c>
    </row>
    <row r="1014" spans="1:8" x14ac:dyDescent="0.25">
      <c r="A1014">
        <v>19</v>
      </c>
      <c r="B1014" t="s">
        <v>7</v>
      </c>
      <c r="C1014" s="2">
        <v>27.9</v>
      </c>
      <c r="D1014">
        <v>0</v>
      </c>
      <c r="E1014" t="s">
        <v>9</v>
      </c>
      <c r="F1014" t="s">
        <v>10</v>
      </c>
      <c r="G1014" s="7">
        <v>16884924</v>
      </c>
      <c r="H1014">
        <f t="shared" si="15"/>
        <v>27.9</v>
      </c>
    </row>
    <row r="1015" spans="1:8" x14ac:dyDescent="0.25">
      <c r="A1015">
        <v>50</v>
      </c>
      <c r="B1015" t="s">
        <v>7</v>
      </c>
      <c r="C1015" s="2">
        <v>27.83</v>
      </c>
      <c r="D1015">
        <v>3</v>
      </c>
      <c r="E1015" t="s">
        <v>13</v>
      </c>
      <c r="F1015" t="s">
        <v>14</v>
      </c>
      <c r="G1015" s="7">
        <v>1974938338</v>
      </c>
      <c r="H1015">
        <f t="shared" si="15"/>
        <v>27.83</v>
      </c>
    </row>
    <row r="1016" spans="1:8" x14ac:dyDescent="0.25">
      <c r="A1016">
        <v>59</v>
      </c>
      <c r="B1016" t="s">
        <v>7</v>
      </c>
      <c r="C1016" s="2">
        <v>27.83</v>
      </c>
      <c r="D1016">
        <v>3</v>
      </c>
      <c r="E1016" t="s">
        <v>13</v>
      </c>
      <c r="F1016" t="s">
        <v>14</v>
      </c>
      <c r="G1016" s="7">
        <v>140012867</v>
      </c>
      <c r="H1016">
        <f t="shared" si="15"/>
        <v>27.83</v>
      </c>
    </row>
    <row r="1017" spans="1:8" x14ac:dyDescent="0.25">
      <c r="A1017">
        <v>47</v>
      </c>
      <c r="B1017" t="s">
        <v>7</v>
      </c>
      <c r="C1017" s="2">
        <v>27.83</v>
      </c>
      <c r="D1017">
        <v>0</v>
      </c>
      <c r="E1017" t="s">
        <v>9</v>
      </c>
      <c r="F1017" t="s">
        <v>14</v>
      </c>
      <c r="G1017" s="7">
        <v>230654207</v>
      </c>
      <c r="H1017">
        <f t="shared" si="15"/>
        <v>27.83</v>
      </c>
    </row>
    <row r="1018" spans="1:8" x14ac:dyDescent="0.25">
      <c r="A1018">
        <v>45</v>
      </c>
      <c r="B1018" t="s">
        <v>7</v>
      </c>
      <c r="C1018" s="2">
        <v>27.83</v>
      </c>
      <c r="D1018">
        <v>2</v>
      </c>
      <c r="E1018" t="s">
        <v>13</v>
      </c>
      <c r="F1018" t="s">
        <v>14</v>
      </c>
      <c r="G1018" s="7">
        <v>85157587</v>
      </c>
      <c r="H1018">
        <f t="shared" si="15"/>
        <v>27.83</v>
      </c>
    </row>
    <row r="1019" spans="1:8" x14ac:dyDescent="0.25">
      <c r="A1019">
        <v>43</v>
      </c>
      <c r="B1019" t="s">
        <v>11</v>
      </c>
      <c r="C1019" s="2">
        <v>27.8</v>
      </c>
      <c r="D1019">
        <v>0</v>
      </c>
      <c r="E1019" t="s">
        <v>9</v>
      </c>
      <c r="F1019" t="s">
        <v>10</v>
      </c>
      <c r="G1019" s="7">
        <v>378297242</v>
      </c>
      <c r="H1019">
        <f t="shared" si="15"/>
        <v>27.8</v>
      </c>
    </row>
    <row r="1020" spans="1:8" x14ac:dyDescent="0.25">
      <c r="A1020">
        <v>37</v>
      </c>
      <c r="B1020" t="s">
        <v>7</v>
      </c>
      <c r="C1020" s="2">
        <v>27.74</v>
      </c>
      <c r="D1020">
        <v>3</v>
      </c>
      <c r="E1020" t="s">
        <v>13</v>
      </c>
      <c r="F1020" t="s">
        <v>15</v>
      </c>
      <c r="G1020" s="7">
        <v>72815056</v>
      </c>
      <c r="H1020">
        <f t="shared" si="15"/>
        <v>27.74</v>
      </c>
    </row>
    <row r="1021" spans="1:8" x14ac:dyDescent="0.25">
      <c r="A1021">
        <v>46</v>
      </c>
      <c r="B1021" t="s">
        <v>7</v>
      </c>
      <c r="C1021" s="2">
        <v>27.74</v>
      </c>
      <c r="D1021">
        <v>0</v>
      </c>
      <c r="E1021" t="s">
        <v>13</v>
      </c>
      <c r="F1021" t="s">
        <v>15</v>
      </c>
      <c r="G1021" s="7">
        <v>80266666</v>
      </c>
      <c r="H1021">
        <f t="shared" si="15"/>
        <v>27.74</v>
      </c>
    </row>
    <row r="1022" spans="1:8" x14ac:dyDescent="0.25">
      <c r="A1022">
        <v>35</v>
      </c>
      <c r="B1022" t="s">
        <v>11</v>
      </c>
      <c r="C1022" s="2">
        <v>27.74</v>
      </c>
      <c r="D1022">
        <v>2</v>
      </c>
      <c r="E1022" t="s">
        <v>9</v>
      </c>
      <c r="F1022" t="s">
        <v>21</v>
      </c>
      <c r="G1022" s="7">
        <v>209840936</v>
      </c>
      <c r="H1022">
        <f t="shared" si="15"/>
        <v>27.74</v>
      </c>
    </row>
    <row r="1023" spans="1:8" x14ac:dyDescent="0.25">
      <c r="A1023">
        <v>63</v>
      </c>
      <c r="B1023" t="s">
        <v>7</v>
      </c>
      <c r="C1023" s="2">
        <v>27.74</v>
      </c>
      <c r="D1023">
        <v>0</v>
      </c>
      <c r="E1023" t="s">
        <v>9</v>
      </c>
      <c r="F1023" t="s">
        <v>21</v>
      </c>
      <c r="G1023" s="7">
        <v>295231656</v>
      </c>
      <c r="H1023">
        <f t="shared" ref="H1023:H1086" si="16">VALUE(C1023)</f>
        <v>27.74</v>
      </c>
    </row>
    <row r="1024" spans="1:8" x14ac:dyDescent="0.25">
      <c r="A1024">
        <v>36</v>
      </c>
      <c r="B1024" t="s">
        <v>7</v>
      </c>
      <c r="C1024" s="2">
        <v>27.74</v>
      </c>
      <c r="D1024">
        <v>0</v>
      </c>
      <c r="E1024" t="s">
        <v>13</v>
      </c>
      <c r="F1024" t="s">
        <v>21</v>
      </c>
      <c r="G1024" s="7">
        <v>54690066</v>
      </c>
      <c r="H1024">
        <f t="shared" si="16"/>
        <v>27.74</v>
      </c>
    </row>
    <row r="1025" spans="1:8" x14ac:dyDescent="0.25">
      <c r="A1025">
        <v>51</v>
      </c>
      <c r="B1025" t="s">
        <v>11</v>
      </c>
      <c r="C1025" s="2">
        <v>27.74</v>
      </c>
      <c r="D1025">
        <v>1</v>
      </c>
      <c r="E1025" t="s">
        <v>13</v>
      </c>
      <c r="F1025" t="s">
        <v>21</v>
      </c>
      <c r="G1025" s="7">
        <v>99577216</v>
      </c>
      <c r="H1025">
        <f t="shared" si="16"/>
        <v>27.74</v>
      </c>
    </row>
    <row r="1026" spans="1:8" x14ac:dyDescent="0.25">
      <c r="A1026">
        <v>59</v>
      </c>
      <c r="B1026" t="s">
        <v>7</v>
      </c>
      <c r="C1026" s="2">
        <v>27.72</v>
      </c>
      <c r="D1026">
        <v>3</v>
      </c>
      <c r="E1026" t="s">
        <v>13</v>
      </c>
      <c r="F1026" t="s">
        <v>14</v>
      </c>
      <c r="G1026" s="7">
        <v>140011338</v>
      </c>
      <c r="H1026">
        <f t="shared" si="16"/>
        <v>27.72</v>
      </c>
    </row>
    <row r="1027" spans="1:8" x14ac:dyDescent="0.25">
      <c r="A1027">
        <v>46</v>
      </c>
      <c r="B1027" t="s">
        <v>7</v>
      </c>
      <c r="C1027" s="2">
        <v>27.72</v>
      </c>
      <c r="D1027">
        <v>1</v>
      </c>
      <c r="E1027" t="s">
        <v>13</v>
      </c>
      <c r="F1027" t="s">
        <v>14</v>
      </c>
      <c r="G1027" s="7">
        <v>82326388</v>
      </c>
      <c r="H1027">
        <f t="shared" si="16"/>
        <v>27.72</v>
      </c>
    </row>
    <row r="1028" spans="1:8" x14ac:dyDescent="0.25">
      <c r="A1028">
        <v>34</v>
      </c>
      <c r="B1028" t="s">
        <v>7</v>
      </c>
      <c r="C1028" s="2">
        <v>27.72</v>
      </c>
      <c r="D1028">
        <v>0</v>
      </c>
      <c r="E1028" t="s">
        <v>13</v>
      </c>
      <c r="F1028" t="s">
        <v>14</v>
      </c>
      <c r="G1028" s="7">
        <v>44151588</v>
      </c>
      <c r="H1028">
        <f t="shared" si="16"/>
        <v>27.72</v>
      </c>
    </row>
    <row r="1029" spans="1:8" x14ac:dyDescent="0.25">
      <c r="A1029">
        <v>24</v>
      </c>
      <c r="B1029" t="s">
        <v>7</v>
      </c>
      <c r="C1029" s="2">
        <v>27.72</v>
      </c>
      <c r="D1029">
        <v>0</v>
      </c>
      <c r="E1029" t="s">
        <v>13</v>
      </c>
      <c r="F1029" t="s">
        <v>14</v>
      </c>
      <c r="G1029" s="7">
        <v>24646188</v>
      </c>
      <c r="H1029">
        <f t="shared" si="16"/>
        <v>27.72</v>
      </c>
    </row>
    <row r="1030" spans="1:8" x14ac:dyDescent="0.25">
      <c r="A1030">
        <v>19</v>
      </c>
      <c r="B1030" t="s">
        <v>11</v>
      </c>
      <c r="C1030" s="2">
        <v>27.7</v>
      </c>
      <c r="D1030">
        <v>0</v>
      </c>
      <c r="E1030" t="s">
        <v>9</v>
      </c>
      <c r="F1030" t="s">
        <v>10</v>
      </c>
      <c r="G1030" s="7">
        <v>16297846</v>
      </c>
      <c r="H1030">
        <f t="shared" si="16"/>
        <v>27.7</v>
      </c>
    </row>
    <row r="1031" spans="1:8" x14ac:dyDescent="0.25">
      <c r="A1031">
        <v>30</v>
      </c>
      <c r="B1031" t="s">
        <v>7</v>
      </c>
      <c r="C1031" s="2">
        <v>27.7</v>
      </c>
      <c r="D1031">
        <v>0</v>
      </c>
      <c r="E1031" t="s">
        <v>13</v>
      </c>
      <c r="F1031" t="s">
        <v>10</v>
      </c>
      <c r="G1031" s="7">
        <v>3554203</v>
      </c>
      <c r="H1031">
        <f t="shared" si="16"/>
        <v>27.7</v>
      </c>
    </row>
    <row r="1032" spans="1:8" x14ac:dyDescent="0.25">
      <c r="A1032">
        <v>35</v>
      </c>
      <c r="B1032" t="s">
        <v>7</v>
      </c>
      <c r="C1032" s="2">
        <v>27.7</v>
      </c>
      <c r="D1032">
        <v>3</v>
      </c>
      <c r="E1032" t="s">
        <v>13</v>
      </c>
      <c r="F1032" t="s">
        <v>10</v>
      </c>
      <c r="G1032" s="7">
        <v>6414178</v>
      </c>
      <c r="H1032">
        <f t="shared" si="16"/>
        <v>27.7</v>
      </c>
    </row>
    <row r="1033" spans="1:8" x14ac:dyDescent="0.25">
      <c r="A1033">
        <v>35</v>
      </c>
      <c r="B1033" t="s">
        <v>11</v>
      </c>
      <c r="C1033" s="2">
        <v>27.61</v>
      </c>
      <c r="D1033">
        <v>1</v>
      </c>
      <c r="E1033" t="s">
        <v>13</v>
      </c>
      <c r="F1033" t="s">
        <v>14</v>
      </c>
      <c r="G1033" s="7">
        <v>47470529</v>
      </c>
      <c r="H1033">
        <f t="shared" si="16"/>
        <v>27.61</v>
      </c>
    </row>
    <row r="1034" spans="1:8" x14ac:dyDescent="0.25">
      <c r="A1034">
        <v>24</v>
      </c>
      <c r="B1034" t="s">
        <v>7</v>
      </c>
      <c r="C1034" s="2">
        <v>27.6</v>
      </c>
      <c r="D1034">
        <v>0</v>
      </c>
      <c r="E1034" t="s">
        <v>13</v>
      </c>
      <c r="F1034" t="s">
        <v>10</v>
      </c>
      <c r="G1034" s="7">
        <v>1895522017</v>
      </c>
      <c r="H1034">
        <f t="shared" si="16"/>
        <v>27.6</v>
      </c>
    </row>
    <row r="1035" spans="1:8" x14ac:dyDescent="0.25">
      <c r="A1035">
        <v>46</v>
      </c>
      <c r="B1035" t="s">
        <v>11</v>
      </c>
      <c r="C1035" s="2">
        <v>27.6</v>
      </c>
      <c r="D1035">
        <v>0</v>
      </c>
      <c r="E1035" t="s">
        <v>13</v>
      </c>
      <c r="F1035" t="s">
        <v>10</v>
      </c>
      <c r="G1035" s="7">
        <v>2460304837</v>
      </c>
      <c r="H1035">
        <f t="shared" si="16"/>
        <v>27.6</v>
      </c>
    </row>
    <row r="1036" spans="1:8" x14ac:dyDescent="0.25">
      <c r="A1036">
        <v>50</v>
      </c>
      <c r="B1036" t="s">
        <v>7</v>
      </c>
      <c r="C1036" s="2">
        <v>27.6</v>
      </c>
      <c r="D1036">
        <v>1</v>
      </c>
      <c r="E1036" t="s">
        <v>9</v>
      </c>
      <c r="F1036" t="s">
        <v>10</v>
      </c>
      <c r="G1036" s="7">
        <v>24520264</v>
      </c>
      <c r="H1036">
        <f t="shared" si="16"/>
        <v>27.6</v>
      </c>
    </row>
    <row r="1037" spans="1:8" x14ac:dyDescent="0.25">
      <c r="A1037">
        <v>19</v>
      </c>
      <c r="B1037" t="s">
        <v>11</v>
      </c>
      <c r="C1037" s="2">
        <v>27.6</v>
      </c>
      <c r="D1037">
        <v>0</v>
      </c>
      <c r="E1037" t="s">
        <v>13</v>
      </c>
      <c r="F1037" t="s">
        <v>10</v>
      </c>
      <c r="G1037" s="7">
        <v>1252407</v>
      </c>
      <c r="H1037">
        <f t="shared" si="16"/>
        <v>27.6</v>
      </c>
    </row>
    <row r="1038" spans="1:8" x14ac:dyDescent="0.25">
      <c r="A1038">
        <v>38</v>
      </c>
      <c r="B1038" t="s">
        <v>7</v>
      </c>
      <c r="C1038" s="2">
        <v>27.6</v>
      </c>
      <c r="D1038">
        <v>0</v>
      </c>
      <c r="E1038" t="s">
        <v>13</v>
      </c>
      <c r="F1038" t="s">
        <v>10</v>
      </c>
      <c r="G1038" s="7">
        <v>5383536</v>
      </c>
      <c r="H1038">
        <f t="shared" si="16"/>
        <v>27.6</v>
      </c>
    </row>
    <row r="1039" spans="1:8" x14ac:dyDescent="0.25">
      <c r="A1039">
        <v>25</v>
      </c>
      <c r="B1039" t="s">
        <v>11</v>
      </c>
      <c r="C1039" s="2">
        <v>27.55</v>
      </c>
      <c r="D1039">
        <v>0</v>
      </c>
      <c r="E1039" t="s">
        <v>13</v>
      </c>
      <c r="F1039" t="s">
        <v>15</v>
      </c>
      <c r="G1039" s="7">
        <v>25231695</v>
      </c>
      <c r="H1039">
        <f t="shared" si="16"/>
        <v>27.55</v>
      </c>
    </row>
    <row r="1040" spans="1:8" x14ac:dyDescent="0.25">
      <c r="A1040">
        <v>36</v>
      </c>
      <c r="B1040" t="s">
        <v>11</v>
      </c>
      <c r="C1040" s="2">
        <v>27.55</v>
      </c>
      <c r="D1040">
        <v>3</v>
      </c>
      <c r="E1040" t="s">
        <v>13</v>
      </c>
      <c r="F1040" t="s">
        <v>21</v>
      </c>
      <c r="G1040" s="7">
        <v>67467425</v>
      </c>
      <c r="H1040">
        <f t="shared" si="16"/>
        <v>27.55</v>
      </c>
    </row>
    <row r="1041" spans="1:8" x14ac:dyDescent="0.25">
      <c r="A1041">
        <v>62</v>
      </c>
      <c r="B1041" t="s">
        <v>11</v>
      </c>
      <c r="C1041" s="2">
        <v>27.55</v>
      </c>
      <c r="D1041">
        <v>1</v>
      </c>
      <c r="E1041" t="s">
        <v>13</v>
      </c>
      <c r="F1041" t="s">
        <v>15</v>
      </c>
      <c r="G1041" s="7">
        <v>139376665</v>
      </c>
      <c r="H1041">
        <f t="shared" si="16"/>
        <v>27.55</v>
      </c>
    </row>
    <row r="1042" spans="1:8" x14ac:dyDescent="0.25">
      <c r="A1042">
        <v>60</v>
      </c>
      <c r="B1042" t="s">
        <v>7</v>
      </c>
      <c r="C1042" s="2">
        <v>27.55</v>
      </c>
      <c r="D1042">
        <v>0</v>
      </c>
      <c r="E1042" t="s">
        <v>13</v>
      </c>
      <c r="F1042" t="s">
        <v>21</v>
      </c>
      <c r="G1042" s="7">
        <v>132170945</v>
      </c>
      <c r="H1042">
        <f t="shared" si="16"/>
        <v>27.55</v>
      </c>
    </row>
    <row r="1043" spans="1:8" x14ac:dyDescent="0.25">
      <c r="A1043">
        <v>34</v>
      </c>
      <c r="B1043" t="s">
        <v>7</v>
      </c>
      <c r="C1043" s="2">
        <v>27.5</v>
      </c>
      <c r="D1043">
        <v>1</v>
      </c>
      <c r="E1043" t="s">
        <v>13</v>
      </c>
      <c r="F1043" t="s">
        <v>10</v>
      </c>
      <c r="G1043" s="7">
        <v>5003853</v>
      </c>
      <c r="H1043">
        <f t="shared" si="16"/>
        <v>27.5</v>
      </c>
    </row>
    <row r="1044" spans="1:8" x14ac:dyDescent="0.25">
      <c r="A1044">
        <v>59</v>
      </c>
      <c r="B1044" t="s">
        <v>11</v>
      </c>
      <c r="C1044" s="2">
        <v>27.5</v>
      </c>
      <c r="D1044">
        <v>1</v>
      </c>
      <c r="E1044" t="s">
        <v>13</v>
      </c>
      <c r="F1044" t="s">
        <v>10</v>
      </c>
      <c r="G1044" s="7">
        <v>12333828</v>
      </c>
      <c r="H1044">
        <f t="shared" si="16"/>
        <v>27.5</v>
      </c>
    </row>
    <row r="1045" spans="1:8" x14ac:dyDescent="0.25">
      <c r="A1045">
        <v>28</v>
      </c>
      <c r="B1045" t="s">
        <v>7</v>
      </c>
      <c r="C1045" s="2">
        <v>27.5</v>
      </c>
      <c r="D1045">
        <v>2</v>
      </c>
      <c r="E1045" t="s">
        <v>13</v>
      </c>
      <c r="F1045" t="s">
        <v>10</v>
      </c>
      <c r="G1045" s="7">
        <v>2017767113</v>
      </c>
      <c r="H1045">
        <f t="shared" si="16"/>
        <v>27.5</v>
      </c>
    </row>
    <row r="1046" spans="1:8" x14ac:dyDescent="0.25">
      <c r="A1046">
        <v>44</v>
      </c>
      <c r="B1046" t="s">
        <v>7</v>
      </c>
      <c r="C1046" s="2">
        <v>27.5</v>
      </c>
      <c r="D1046">
        <v>1</v>
      </c>
      <c r="E1046" t="s">
        <v>13</v>
      </c>
      <c r="F1046" t="s">
        <v>10</v>
      </c>
      <c r="G1046" s="7">
        <v>7626993</v>
      </c>
      <c r="H1046">
        <f t="shared" si="16"/>
        <v>27.5</v>
      </c>
    </row>
    <row r="1047" spans="1:8" x14ac:dyDescent="0.25">
      <c r="A1047">
        <v>59</v>
      </c>
      <c r="B1047" t="s">
        <v>7</v>
      </c>
      <c r="C1047" s="2">
        <v>27.5</v>
      </c>
      <c r="D1047">
        <v>0</v>
      </c>
      <c r="E1047" t="s">
        <v>13</v>
      </c>
      <c r="F1047" t="s">
        <v>10</v>
      </c>
      <c r="G1047" s="7">
        <v>12233828</v>
      </c>
      <c r="H1047">
        <f t="shared" si="16"/>
        <v>27.5</v>
      </c>
    </row>
    <row r="1048" spans="1:8" x14ac:dyDescent="0.25">
      <c r="A1048">
        <v>45</v>
      </c>
      <c r="B1048" t="s">
        <v>11</v>
      </c>
      <c r="C1048" s="2">
        <v>27.5</v>
      </c>
      <c r="D1048">
        <v>3</v>
      </c>
      <c r="E1048" t="s">
        <v>13</v>
      </c>
      <c r="F1048" t="s">
        <v>10</v>
      </c>
      <c r="G1048" s="8" t="s">
        <v>464</v>
      </c>
      <c r="H1048">
        <f t="shared" si="16"/>
        <v>27.5</v>
      </c>
    </row>
    <row r="1049" spans="1:8" x14ac:dyDescent="0.25">
      <c r="A1049">
        <v>44</v>
      </c>
      <c r="B1049" t="s">
        <v>11</v>
      </c>
      <c r="C1049" s="2">
        <v>27.4</v>
      </c>
      <c r="D1049">
        <v>2</v>
      </c>
      <c r="E1049" t="s">
        <v>13</v>
      </c>
      <c r="F1049" t="s">
        <v>10</v>
      </c>
      <c r="G1049" s="7">
        <v>7726854</v>
      </c>
      <c r="H1049">
        <f t="shared" si="16"/>
        <v>27.4</v>
      </c>
    </row>
    <row r="1050" spans="1:8" x14ac:dyDescent="0.25">
      <c r="A1050">
        <v>40</v>
      </c>
      <c r="B1050" t="s">
        <v>7</v>
      </c>
      <c r="C1050" s="2">
        <v>27.4</v>
      </c>
      <c r="D1050">
        <v>1</v>
      </c>
      <c r="E1050" t="s">
        <v>13</v>
      </c>
      <c r="F1050" t="s">
        <v>10</v>
      </c>
      <c r="G1050" s="7">
        <v>6496886</v>
      </c>
      <c r="H1050">
        <f t="shared" si="16"/>
        <v>27.4</v>
      </c>
    </row>
    <row r="1051" spans="1:8" x14ac:dyDescent="0.25">
      <c r="A1051">
        <v>43</v>
      </c>
      <c r="B1051" t="s">
        <v>11</v>
      </c>
      <c r="C1051" s="2">
        <v>27.36</v>
      </c>
      <c r="D1051">
        <v>3</v>
      </c>
      <c r="E1051" t="s">
        <v>13</v>
      </c>
      <c r="F1051" t="s">
        <v>21</v>
      </c>
      <c r="G1051" s="7">
        <v>86062174</v>
      </c>
      <c r="H1051">
        <f t="shared" si="16"/>
        <v>27.36</v>
      </c>
    </row>
    <row r="1052" spans="1:8" x14ac:dyDescent="0.25">
      <c r="A1052">
        <v>52</v>
      </c>
      <c r="B1052" t="s">
        <v>11</v>
      </c>
      <c r="C1052" s="2">
        <v>27.36</v>
      </c>
      <c r="D1052">
        <v>0</v>
      </c>
      <c r="E1052" t="s">
        <v>9</v>
      </c>
      <c r="F1052" t="s">
        <v>15</v>
      </c>
      <c r="G1052" s="7">
        <v>243936224</v>
      </c>
      <c r="H1052">
        <f t="shared" si="16"/>
        <v>27.36</v>
      </c>
    </row>
    <row r="1053" spans="1:8" x14ac:dyDescent="0.25">
      <c r="A1053">
        <v>50</v>
      </c>
      <c r="B1053" t="s">
        <v>7</v>
      </c>
      <c r="C1053" s="2">
        <v>27.36</v>
      </c>
      <c r="D1053">
        <v>0</v>
      </c>
      <c r="E1053" t="s">
        <v>13</v>
      </c>
      <c r="F1053" t="s">
        <v>21</v>
      </c>
      <c r="G1053" s="7">
        <v>2565657526</v>
      </c>
      <c r="H1053">
        <f t="shared" si="16"/>
        <v>27.36</v>
      </c>
    </row>
    <row r="1054" spans="1:8" x14ac:dyDescent="0.25">
      <c r="A1054">
        <v>21</v>
      </c>
      <c r="B1054" t="s">
        <v>11</v>
      </c>
      <c r="C1054" s="2">
        <v>27.36</v>
      </c>
      <c r="D1054">
        <v>0</v>
      </c>
      <c r="E1054" t="s">
        <v>13</v>
      </c>
      <c r="F1054" t="s">
        <v>21</v>
      </c>
      <c r="G1054" s="7">
        <v>21041134</v>
      </c>
      <c r="H1054">
        <f t="shared" si="16"/>
        <v>27.36</v>
      </c>
    </row>
    <row r="1055" spans="1:8" x14ac:dyDescent="0.25">
      <c r="A1055">
        <v>23</v>
      </c>
      <c r="B1055" t="s">
        <v>11</v>
      </c>
      <c r="C1055" s="2">
        <v>27.36</v>
      </c>
      <c r="D1055">
        <v>1</v>
      </c>
      <c r="E1055" t="s">
        <v>13</v>
      </c>
      <c r="F1055" t="s">
        <v>15</v>
      </c>
      <c r="G1055" s="7">
        <v>27890574</v>
      </c>
      <c r="H1055">
        <f t="shared" si="16"/>
        <v>27.36</v>
      </c>
    </row>
    <row r="1056" spans="1:8" x14ac:dyDescent="0.25">
      <c r="A1056">
        <v>18</v>
      </c>
      <c r="B1056" t="s">
        <v>11</v>
      </c>
      <c r="C1056" s="2">
        <v>27.36</v>
      </c>
      <c r="D1056">
        <v>1</v>
      </c>
      <c r="E1056" t="s">
        <v>9</v>
      </c>
      <c r="F1056" t="s">
        <v>21</v>
      </c>
      <c r="G1056" s="7">
        <v>171786824</v>
      </c>
      <c r="H1056">
        <f t="shared" si="16"/>
        <v>27.36</v>
      </c>
    </row>
    <row r="1057" spans="1:8" x14ac:dyDescent="0.25">
      <c r="A1057">
        <v>48</v>
      </c>
      <c r="B1057" t="s">
        <v>7</v>
      </c>
      <c r="C1057" s="2">
        <v>27.36</v>
      </c>
      <c r="D1057">
        <v>1</v>
      </c>
      <c r="E1057" t="s">
        <v>13</v>
      </c>
      <c r="F1057" t="s">
        <v>21</v>
      </c>
      <c r="G1057" s="7">
        <v>94473824</v>
      </c>
      <c r="H1057">
        <f t="shared" si="16"/>
        <v>27.36</v>
      </c>
    </row>
    <row r="1058" spans="1:8" x14ac:dyDescent="0.25">
      <c r="A1058">
        <v>20</v>
      </c>
      <c r="B1058" t="s">
        <v>11</v>
      </c>
      <c r="C1058" s="2">
        <v>27.3</v>
      </c>
      <c r="D1058">
        <v>0</v>
      </c>
      <c r="E1058" t="s">
        <v>9</v>
      </c>
      <c r="F1058" t="s">
        <v>10</v>
      </c>
      <c r="G1058" s="7">
        <v>16232847</v>
      </c>
      <c r="H1058">
        <f t="shared" si="16"/>
        <v>27.3</v>
      </c>
    </row>
    <row r="1059" spans="1:8" x14ac:dyDescent="0.25">
      <c r="A1059">
        <v>18</v>
      </c>
      <c r="B1059" t="s">
        <v>7</v>
      </c>
      <c r="C1059" s="2">
        <v>27.28</v>
      </c>
      <c r="D1059">
        <v>3</v>
      </c>
      <c r="E1059" t="s">
        <v>9</v>
      </c>
      <c r="F1059" t="s">
        <v>14</v>
      </c>
      <c r="G1059" s="7">
        <v>182234512</v>
      </c>
      <c r="H1059">
        <f t="shared" si="16"/>
        <v>27.28</v>
      </c>
    </row>
    <row r="1060" spans="1:8" x14ac:dyDescent="0.25">
      <c r="A1060">
        <v>56</v>
      </c>
      <c r="B1060" t="s">
        <v>7</v>
      </c>
      <c r="C1060" s="2">
        <v>27.2</v>
      </c>
      <c r="D1060">
        <v>0</v>
      </c>
      <c r="E1060" t="s">
        <v>13</v>
      </c>
      <c r="F1060" t="s">
        <v>10</v>
      </c>
      <c r="G1060" s="7">
        <v>11073176</v>
      </c>
      <c r="H1060">
        <f t="shared" si="16"/>
        <v>27.2</v>
      </c>
    </row>
    <row r="1061" spans="1:8" x14ac:dyDescent="0.25">
      <c r="A1061">
        <v>29</v>
      </c>
      <c r="B1061" t="s">
        <v>11</v>
      </c>
      <c r="C1061" s="2">
        <v>27.2</v>
      </c>
      <c r="D1061">
        <v>0</v>
      </c>
      <c r="E1061" t="s">
        <v>13</v>
      </c>
      <c r="F1061" t="s">
        <v>10</v>
      </c>
      <c r="G1061" s="7">
        <v>2866091</v>
      </c>
      <c r="H1061">
        <f t="shared" si="16"/>
        <v>27.2</v>
      </c>
    </row>
    <row r="1062" spans="1:8" x14ac:dyDescent="0.25">
      <c r="A1062">
        <v>49</v>
      </c>
      <c r="B1062" t="s">
        <v>7</v>
      </c>
      <c r="C1062" s="2">
        <v>27.17</v>
      </c>
      <c r="D1062">
        <v>0</v>
      </c>
      <c r="E1062" t="s">
        <v>13</v>
      </c>
      <c r="F1062" t="s">
        <v>14</v>
      </c>
      <c r="G1062" s="7">
        <v>86013293</v>
      </c>
      <c r="H1062">
        <f t="shared" si="16"/>
        <v>27.17</v>
      </c>
    </row>
    <row r="1063" spans="1:8" x14ac:dyDescent="0.25">
      <c r="A1063">
        <v>58</v>
      </c>
      <c r="B1063" t="s">
        <v>7</v>
      </c>
      <c r="C1063" s="2">
        <v>27.17</v>
      </c>
      <c r="D1063">
        <v>0</v>
      </c>
      <c r="E1063" t="s">
        <v>13</v>
      </c>
      <c r="F1063" t="s">
        <v>15</v>
      </c>
      <c r="G1063" s="7">
        <v>122228983</v>
      </c>
      <c r="H1063">
        <f t="shared" si="16"/>
        <v>27.17</v>
      </c>
    </row>
    <row r="1064" spans="1:8" x14ac:dyDescent="0.25">
      <c r="A1064">
        <v>33</v>
      </c>
      <c r="B1064" t="s">
        <v>11</v>
      </c>
      <c r="C1064" s="2">
        <v>27.1</v>
      </c>
      <c r="D1064">
        <v>1</v>
      </c>
      <c r="E1064" t="s">
        <v>9</v>
      </c>
      <c r="F1064" t="s">
        <v>10</v>
      </c>
      <c r="G1064" s="7">
        <v>19040876</v>
      </c>
      <c r="H1064">
        <f t="shared" si="16"/>
        <v>27.1</v>
      </c>
    </row>
    <row r="1065" spans="1:8" x14ac:dyDescent="0.25">
      <c r="A1065">
        <v>49</v>
      </c>
      <c r="B1065" t="s">
        <v>7</v>
      </c>
      <c r="C1065" s="2">
        <v>27.1</v>
      </c>
      <c r="D1065">
        <v>1</v>
      </c>
      <c r="E1065" t="s">
        <v>13</v>
      </c>
      <c r="F1065" t="s">
        <v>10</v>
      </c>
      <c r="G1065" s="7">
        <v>261403603</v>
      </c>
      <c r="H1065">
        <f t="shared" si="16"/>
        <v>27.1</v>
      </c>
    </row>
    <row r="1066" spans="1:8" x14ac:dyDescent="0.25">
      <c r="A1066">
        <v>35</v>
      </c>
      <c r="B1066" t="s">
        <v>11</v>
      </c>
      <c r="C1066" s="2">
        <v>27.1</v>
      </c>
      <c r="D1066">
        <v>1</v>
      </c>
      <c r="E1066" t="s">
        <v>13</v>
      </c>
      <c r="F1066" t="s">
        <v>10</v>
      </c>
      <c r="G1066" s="7">
        <v>4746344</v>
      </c>
      <c r="H1066">
        <f t="shared" si="16"/>
        <v>27.1</v>
      </c>
    </row>
    <row r="1067" spans="1:8" x14ac:dyDescent="0.25">
      <c r="A1067">
        <v>22</v>
      </c>
      <c r="B1067" t="s">
        <v>7</v>
      </c>
      <c r="C1067" s="2">
        <v>27.1</v>
      </c>
      <c r="D1067">
        <v>0</v>
      </c>
      <c r="E1067" t="s">
        <v>13</v>
      </c>
      <c r="F1067" t="s">
        <v>10</v>
      </c>
      <c r="G1067" s="7">
        <v>2154361</v>
      </c>
      <c r="H1067">
        <f t="shared" si="16"/>
        <v>27.1</v>
      </c>
    </row>
    <row r="1068" spans="1:8" x14ac:dyDescent="0.25">
      <c r="A1068">
        <v>26</v>
      </c>
      <c r="B1068" t="s">
        <v>11</v>
      </c>
      <c r="C1068" s="2">
        <v>27.06</v>
      </c>
      <c r="D1068">
        <v>0</v>
      </c>
      <c r="E1068" t="s">
        <v>9</v>
      </c>
      <c r="F1068" t="s">
        <v>14</v>
      </c>
      <c r="G1068" s="7">
        <v>170433414</v>
      </c>
      <c r="H1068">
        <f t="shared" si="16"/>
        <v>27.06</v>
      </c>
    </row>
    <row r="1069" spans="1:8" x14ac:dyDescent="0.25">
      <c r="A1069">
        <v>34</v>
      </c>
      <c r="B1069" t="s">
        <v>11</v>
      </c>
      <c r="C1069" s="2">
        <v>27</v>
      </c>
      <c r="D1069">
        <v>2</v>
      </c>
      <c r="E1069" t="s">
        <v>13</v>
      </c>
      <c r="F1069" t="s">
        <v>10</v>
      </c>
      <c r="G1069" s="7">
        <v>1173784884</v>
      </c>
      <c r="H1069">
        <f t="shared" si="16"/>
        <v>27</v>
      </c>
    </row>
    <row r="1070" spans="1:8" x14ac:dyDescent="0.25">
      <c r="A1070">
        <v>55</v>
      </c>
      <c r="B1070" t="s">
        <v>7</v>
      </c>
      <c r="C1070" s="2">
        <v>26.98</v>
      </c>
      <c r="D1070">
        <v>0</v>
      </c>
      <c r="E1070" t="s">
        <v>13</v>
      </c>
      <c r="F1070" t="s">
        <v>15</v>
      </c>
      <c r="G1070" s="7">
        <v>110825772</v>
      </c>
      <c r="H1070">
        <f t="shared" si="16"/>
        <v>26.98</v>
      </c>
    </row>
    <row r="1071" spans="1:8" x14ac:dyDescent="0.25">
      <c r="A1071">
        <v>63</v>
      </c>
      <c r="B1071" t="s">
        <v>7</v>
      </c>
      <c r="C1071" s="2">
        <v>26.98</v>
      </c>
      <c r="D1071">
        <v>0</v>
      </c>
      <c r="E1071" t="s">
        <v>9</v>
      </c>
      <c r="F1071" t="s">
        <v>15</v>
      </c>
      <c r="G1071" s="7">
        <v>289504692</v>
      </c>
      <c r="H1071">
        <f t="shared" si="16"/>
        <v>26.98</v>
      </c>
    </row>
    <row r="1072" spans="1:8" x14ac:dyDescent="0.25">
      <c r="A1072">
        <v>28</v>
      </c>
      <c r="B1072" t="s">
        <v>11</v>
      </c>
      <c r="C1072" s="2">
        <v>26.98</v>
      </c>
      <c r="D1072">
        <v>2</v>
      </c>
      <c r="E1072" t="s">
        <v>13</v>
      </c>
      <c r="F1072" t="s">
        <v>21</v>
      </c>
      <c r="G1072" s="7">
        <v>44350942</v>
      </c>
      <c r="H1072">
        <f t="shared" si="16"/>
        <v>26.98</v>
      </c>
    </row>
    <row r="1073" spans="1:8" x14ac:dyDescent="0.25">
      <c r="A1073">
        <v>42</v>
      </c>
      <c r="B1073" t="s">
        <v>11</v>
      </c>
      <c r="C1073" s="2">
        <v>26.9</v>
      </c>
      <c r="D1073">
        <v>0</v>
      </c>
      <c r="E1073" t="s">
        <v>13</v>
      </c>
      <c r="F1073" t="s">
        <v>10</v>
      </c>
      <c r="G1073" s="7">
        <v>5969723</v>
      </c>
      <c r="H1073">
        <f t="shared" si="16"/>
        <v>26.9</v>
      </c>
    </row>
    <row r="1074" spans="1:8" x14ac:dyDescent="0.25">
      <c r="A1074">
        <v>20</v>
      </c>
      <c r="B1074" t="s">
        <v>7</v>
      </c>
      <c r="C1074" s="2">
        <v>26.84</v>
      </c>
      <c r="D1074">
        <v>1</v>
      </c>
      <c r="E1074" t="s">
        <v>9</v>
      </c>
      <c r="F1074" t="s">
        <v>14</v>
      </c>
      <c r="G1074" s="7">
        <v>170852676</v>
      </c>
      <c r="H1074">
        <f t="shared" si="16"/>
        <v>26.84</v>
      </c>
    </row>
    <row r="1075" spans="1:8" x14ac:dyDescent="0.25">
      <c r="A1075">
        <v>22</v>
      </c>
      <c r="B1075" t="s">
        <v>11</v>
      </c>
      <c r="C1075" s="2">
        <v>26.84</v>
      </c>
      <c r="D1075">
        <v>0</v>
      </c>
      <c r="E1075" t="s">
        <v>13</v>
      </c>
      <c r="F1075" t="s">
        <v>14</v>
      </c>
      <c r="G1075" s="7">
        <v>16649996</v>
      </c>
      <c r="H1075">
        <f t="shared" si="16"/>
        <v>26.84</v>
      </c>
    </row>
    <row r="1076" spans="1:8" x14ac:dyDescent="0.25">
      <c r="A1076">
        <v>55</v>
      </c>
      <c r="B1076" t="s">
        <v>7</v>
      </c>
      <c r="C1076" s="2">
        <v>26.8</v>
      </c>
      <c r="D1076">
        <v>1</v>
      </c>
      <c r="E1076" t="s">
        <v>13</v>
      </c>
      <c r="F1076" t="s">
        <v>10</v>
      </c>
      <c r="G1076" s="7">
        <v>3516013457</v>
      </c>
      <c r="H1076">
        <f t="shared" si="16"/>
        <v>26.8</v>
      </c>
    </row>
    <row r="1077" spans="1:8" x14ac:dyDescent="0.25">
      <c r="A1077">
        <v>25</v>
      </c>
      <c r="B1077" t="s">
        <v>11</v>
      </c>
      <c r="C1077" s="2">
        <v>26.8</v>
      </c>
      <c r="D1077">
        <v>3</v>
      </c>
      <c r="E1077" t="s">
        <v>13</v>
      </c>
      <c r="F1077" t="s">
        <v>10</v>
      </c>
      <c r="G1077" s="7">
        <v>3906127</v>
      </c>
      <c r="H1077">
        <f t="shared" si="16"/>
        <v>26.8</v>
      </c>
    </row>
    <row r="1078" spans="1:8" x14ac:dyDescent="0.25">
      <c r="A1078">
        <v>24</v>
      </c>
      <c r="B1078" t="s">
        <v>11</v>
      </c>
      <c r="C1078" s="2">
        <v>26.79</v>
      </c>
      <c r="D1078">
        <v>1</v>
      </c>
      <c r="E1078" t="s">
        <v>13</v>
      </c>
      <c r="F1078" t="s">
        <v>15</v>
      </c>
      <c r="G1078" s="7">
        <v>1260988702</v>
      </c>
      <c r="H1078">
        <f t="shared" si="16"/>
        <v>26.79</v>
      </c>
    </row>
    <row r="1079" spans="1:8" x14ac:dyDescent="0.25">
      <c r="A1079">
        <v>25</v>
      </c>
      <c r="B1079" t="s">
        <v>7</v>
      </c>
      <c r="C1079" s="2">
        <v>26.79</v>
      </c>
      <c r="D1079">
        <v>2</v>
      </c>
      <c r="E1079" t="s">
        <v>13</v>
      </c>
      <c r="F1079" t="s">
        <v>15</v>
      </c>
      <c r="G1079" s="7">
        <v>41891131</v>
      </c>
      <c r="H1079">
        <f t="shared" si="16"/>
        <v>26.79</v>
      </c>
    </row>
    <row r="1080" spans="1:8" x14ac:dyDescent="0.25">
      <c r="A1080">
        <v>34</v>
      </c>
      <c r="B1080" t="s">
        <v>7</v>
      </c>
      <c r="C1080" s="2">
        <v>26.73</v>
      </c>
      <c r="D1080">
        <v>1</v>
      </c>
      <c r="E1080" t="s">
        <v>13</v>
      </c>
      <c r="F1080" t="s">
        <v>14</v>
      </c>
      <c r="G1080" s="7">
        <v>50027827</v>
      </c>
      <c r="H1080">
        <f t="shared" si="16"/>
        <v>26.73</v>
      </c>
    </row>
    <row r="1081" spans="1:8" x14ac:dyDescent="0.25">
      <c r="A1081">
        <v>18</v>
      </c>
      <c r="B1081" t="s">
        <v>7</v>
      </c>
      <c r="C1081" s="2">
        <v>26.73</v>
      </c>
      <c r="D1081">
        <v>0</v>
      </c>
      <c r="E1081" t="s">
        <v>13</v>
      </c>
      <c r="F1081" t="s">
        <v>14</v>
      </c>
      <c r="G1081" s="7">
        <v>16157667</v>
      </c>
      <c r="H1081">
        <f t="shared" si="16"/>
        <v>26.73</v>
      </c>
    </row>
    <row r="1082" spans="1:8" x14ac:dyDescent="0.25">
      <c r="A1082">
        <v>53</v>
      </c>
      <c r="B1082" t="s">
        <v>7</v>
      </c>
      <c r="C1082" s="2">
        <v>26.7</v>
      </c>
      <c r="D1082">
        <v>2</v>
      </c>
      <c r="E1082" t="s">
        <v>13</v>
      </c>
      <c r="F1082" t="s">
        <v>10</v>
      </c>
      <c r="G1082" s="8" t="s">
        <v>357</v>
      </c>
      <c r="H1082">
        <f t="shared" si="16"/>
        <v>26.7</v>
      </c>
    </row>
    <row r="1083" spans="1:8" x14ac:dyDescent="0.25">
      <c r="A1083">
        <v>43</v>
      </c>
      <c r="B1083" t="s">
        <v>7</v>
      </c>
      <c r="C1083" s="2">
        <v>26.7</v>
      </c>
      <c r="D1083">
        <v>2</v>
      </c>
      <c r="E1083" t="s">
        <v>9</v>
      </c>
      <c r="F1083" t="s">
        <v>10</v>
      </c>
      <c r="G1083" s="8" t="s">
        <v>445</v>
      </c>
      <c r="H1083">
        <f t="shared" si="16"/>
        <v>26.7</v>
      </c>
    </row>
    <row r="1084" spans="1:8" x14ac:dyDescent="0.25">
      <c r="A1084">
        <v>46</v>
      </c>
      <c r="B1084" t="s">
        <v>11</v>
      </c>
      <c r="C1084" s="2">
        <v>26.62</v>
      </c>
      <c r="D1084">
        <v>1</v>
      </c>
      <c r="E1084" t="s">
        <v>13</v>
      </c>
      <c r="F1084" t="s">
        <v>14</v>
      </c>
      <c r="G1084" s="7">
        <v>77421098</v>
      </c>
      <c r="H1084">
        <f t="shared" si="16"/>
        <v>26.62</v>
      </c>
    </row>
    <row r="1085" spans="1:8" x14ac:dyDescent="0.25">
      <c r="A1085">
        <v>31</v>
      </c>
      <c r="B1085" t="s">
        <v>7</v>
      </c>
      <c r="C1085" s="2">
        <v>26.62</v>
      </c>
      <c r="D1085">
        <v>0</v>
      </c>
      <c r="E1085" t="s">
        <v>13</v>
      </c>
      <c r="F1085" t="s">
        <v>14</v>
      </c>
      <c r="G1085" s="7">
        <v>37578448</v>
      </c>
      <c r="H1085">
        <f t="shared" si="16"/>
        <v>26.62</v>
      </c>
    </row>
    <row r="1086" spans="1:8" x14ac:dyDescent="0.25">
      <c r="A1086">
        <v>24</v>
      </c>
      <c r="B1086" t="s">
        <v>7</v>
      </c>
      <c r="C1086" s="2">
        <v>26.6</v>
      </c>
      <c r="D1086">
        <v>0</v>
      </c>
      <c r="E1086" t="s">
        <v>13</v>
      </c>
      <c r="F1086" t="s">
        <v>21</v>
      </c>
      <c r="G1086" s="7">
        <v>3046062</v>
      </c>
      <c r="H1086">
        <f t="shared" si="16"/>
        <v>26.6</v>
      </c>
    </row>
    <row r="1087" spans="1:8" x14ac:dyDescent="0.25">
      <c r="A1087">
        <v>42</v>
      </c>
      <c r="B1087" t="s">
        <v>7</v>
      </c>
      <c r="C1087" s="2">
        <v>26.6</v>
      </c>
      <c r="D1087">
        <v>0</v>
      </c>
      <c r="E1087" t="s">
        <v>9</v>
      </c>
      <c r="F1087" t="s">
        <v>15</v>
      </c>
      <c r="G1087" s="7">
        <v>21348706</v>
      </c>
      <c r="H1087">
        <f t="shared" ref="H1087:H1150" si="17">VALUE(C1087)</f>
        <v>26.6</v>
      </c>
    </row>
    <row r="1088" spans="1:8" x14ac:dyDescent="0.25">
      <c r="A1088">
        <v>56</v>
      </c>
      <c r="B1088" t="s">
        <v>7</v>
      </c>
      <c r="C1088" s="2">
        <v>26.6</v>
      </c>
      <c r="D1088">
        <v>1</v>
      </c>
      <c r="E1088" t="s">
        <v>13</v>
      </c>
      <c r="F1088" t="s">
        <v>15</v>
      </c>
      <c r="G1088" s="7">
        <v>12044342</v>
      </c>
      <c r="H1088">
        <f t="shared" si="17"/>
        <v>26.6</v>
      </c>
    </row>
    <row r="1089" spans="1:8" x14ac:dyDescent="0.25">
      <c r="A1089">
        <v>53</v>
      </c>
      <c r="B1089" t="s">
        <v>7</v>
      </c>
      <c r="C1089" s="2">
        <v>26.6</v>
      </c>
      <c r="D1089">
        <v>0</v>
      </c>
      <c r="E1089" t="s">
        <v>13</v>
      </c>
      <c r="F1089" t="s">
        <v>15</v>
      </c>
      <c r="G1089" s="7">
        <v>10355641</v>
      </c>
      <c r="H1089">
        <f t="shared" si="17"/>
        <v>26.6</v>
      </c>
    </row>
    <row r="1090" spans="1:8" x14ac:dyDescent="0.25">
      <c r="A1090">
        <v>47</v>
      </c>
      <c r="B1090" t="s">
        <v>7</v>
      </c>
      <c r="C1090" s="2">
        <v>26.6</v>
      </c>
      <c r="D1090">
        <v>2</v>
      </c>
      <c r="E1090" t="s">
        <v>13</v>
      </c>
      <c r="F1090" t="s">
        <v>21</v>
      </c>
      <c r="G1090" s="7">
        <v>9715841</v>
      </c>
      <c r="H1090">
        <f t="shared" si="17"/>
        <v>26.6</v>
      </c>
    </row>
    <row r="1091" spans="1:8" x14ac:dyDescent="0.25">
      <c r="A1091">
        <v>50</v>
      </c>
      <c r="B1091" t="s">
        <v>11</v>
      </c>
      <c r="C1091" s="2">
        <v>26.6</v>
      </c>
      <c r="D1091">
        <v>0</v>
      </c>
      <c r="E1091" t="s">
        <v>13</v>
      </c>
      <c r="F1091" t="s">
        <v>10</v>
      </c>
      <c r="G1091" s="7">
        <v>8444474</v>
      </c>
      <c r="H1091">
        <f t="shared" si="17"/>
        <v>26.6</v>
      </c>
    </row>
    <row r="1092" spans="1:8" x14ac:dyDescent="0.25">
      <c r="A1092">
        <v>23</v>
      </c>
      <c r="B1092" t="s">
        <v>11</v>
      </c>
      <c r="C1092" s="2">
        <v>26.51</v>
      </c>
      <c r="D1092">
        <v>0</v>
      </c>
      <c r="E1092" t="s">
        <v>13</v>
      </c>
      <c r="F1092" t="s">
        <v>14</v>
      </c>
      <c r="G1092" s="7">
        <v>18158759</v>
      </c>
      <c r="H1092">
        <f t="shared" si="17"/>
        <v>26.51</v>
      </c>
    </row>
    <row r="1093" spans="1:8" x14ac:dyDescent="0.25">
      <c r="A1093">
        <v>28</v>
      </c>
      <c r="B1093" t="s">
        <v>7</v>
      </c>
      <c r="C1093" s="2">
        <v>26.51</v>
      </c>
      <c r="D1093">
        <v>2</v>
      </c>
      <c r="E1093" t="s">
        <v>13</v>
      </c>
      <c r="F1093" t="s">
        <v>14</v>
      </c>
      <c r="G1093" s="7">
        <v>43404409</v>
      </c>
      <c r="H1093">
        <f t="shared" si="17"/>
        <v>26.51</v>
      </c>
    </row>
    <row r="1094" spans="1:8" x14ac:dyDescent="0.25">
      <c r="A1094">
        <v>44</v>
      </c>
      <c r="B1094" t="s">
        <v>7</v>
      </c>
      <c r="C1094" s="2">
        <v>26.41</v>
      </c>
      <c r="D1094">
        <v>0</v>
      </c>
      <c r="E1094" t="s">
        <v>13</v>
      </c>
      <c r="F1094" t="s">
        <v>15</v>
      </c>
      <c r="G1094" s="7">
        <v>74194779</v>
      </c>
      <c r="H1094">
        <f t="shared" si="17"/>
        <v>26.41</v>
      </c>
    </row>
    <row r="1095" spans="1:8" x14ac:dyDescent="0.25">
      <c r="A1095">
        <v>39</v>
      </c>
      <c r="B1095" t="s">
        <v>11</v>
      </c>
      <c r="C1095" s="2">
        <v>26.41</v>
      </c>
      <c r="D1095">
        <v>0</v>
      </c>
      <c r="E1095" t="s">
        <v>9</v>
      </c>
      <c r="F1095" t="s">
        <v>21</v>
      </c>
      <c r="G1095" s="7">
        <v>201493229</v>
      </c>
      <c r="H1095">
        <f t="shared" si="17"/>
        <v>26.41</v>
      </c>
    </row>
    <row r="1096" spans="1:8" x14ac:dyDescent="0.25">
      <c r="A1096">
        <v>53</v>
      </c>
      <c r="B1096" t="s">
        <v>11</v>
      </c>
      <c r="C1096" s="2">
        <v>26.41</v>
      </c>
      <c r="D1096">
        <v>2</v>
      </c>
      <c r="E1096" t="s">
        <v>13</v>
      </c>
      <c r="F1096" t="s">
        <v>21</v>
      </c>
      <c r="G1096" s="7">
        <v>112443769</v>
      </c>
      <c r="H1096">
        <f t="shared" si="17"/>
        <v>26.41</v>
      </c>
    </row>
    <row r="1097" spans="1:8" x14ac:dyDescent="0.25">
      <c r="A1097">
        <v>34</v>
      </c>
      <c r="B1097" t="s">
        <v>7</v>
      </c>
      <c r="C1097" s="2">
        <v>26.41</v>
      </c>
      <c r="D1097">
        <v>1</v>
      </c>
      <c r="E1097" t="s">
        <v>13</v>
      </c>
      <c r="F1097" t="s">
        <v>15</v>
      </c>
      <c r="G1097" s="7">
        <v>53853379</v>
      </c>
      <c r="H1097">
        <f t="shared" si="17"/>
        <v>26.41</v>
      </c>
    </row>
    <row r="1098" spans="1:8" x14ac:dyDescent="0.25">
      <c r="A1098">
        <v>50</v>
      </c>
      <c r="B1098" t="s">
        <v>11</v>
      </c>
      <c r="C1098" s="2">
        <v>26.41</v>
      </c>
      <c r="D1098">
        <v>0</v>
      </c>
      <c r="E1098" t="s">
        <v>13</v>
      </c>
      <c r="F1098" t="s">
        <v>15</v>
      </c>
      <c r="G1098" s="7">
        <v>88272099</v>
      </c>
      <c r="H1098">
        <f t="shared" si="17"/>
        <v>26.41</v>
      </c>
    </row>
    <row r="1099" spans="1:8" x14ac:dyDescent="0.25">
      <c r="A1099">
        <v>64</v>
      </c>
      <c r="B1099" t="s">
        <v>11</v>
      </c>
      <c r="C1099" s="2">
        <v>26.41</v>
      </c>
      <c r="D1099">
        <v>0</v>
      </c>
      <c r="E1099" t="s">
        <v>13</v>
      </c>
      <c r="F1099" t="s">
        <v>21</v>
      </c>
      <c r="G1099" s="7">
        <v>143945579</v>
      </c>
      <c r="H1099">
        <f t="shared" si="17"/>
        <v>26.41</v>
      </c>
    </row>
    <row r="1100" spans="1:8" x14ac:dyDescent="0.25">
      <c r="A1100">
        <v>59</v>
      </c>
      <c r="B1100" t="s">
        <v>11</v>
      </c>
      <c r="C1100" s="2">
        <v>26.4</v>
      </c>
      <c r="D1100">
        <v>0</v>
      </c>
      <c r="E1100" t="s">
        <v>13</v>
      </c>
      <c r="F1100" t="s">
        <v>14</v>
      </c>
      <c r="G1100" s="7">
        <v>11743299</v>
      </c>
      <c r="H1100">
        <f t="shared" si="17"/>
        <v>26.4</v>
      </c>
    </row>
    <row r="1101" spans="1:8" x14ac:dyDescent="0.25">
      <c r="A1101">
        <v>52</v>
      </c>
      <c r="B1101" t="s">
        <v>11</v>
      </c>
      <c r="C1101" s="2">
        <v>26.4</v>
      </c>
      <c r="D1101">
        <v>3</v>
      </c>
      <c r="E1101" t="s">
        <v>13</v>
      </c>
      <c r="F1101" t="s">
        <v>14</v>
      </c>
      <c r="G1101" s="7">
        <v>2599282104</v>
      </c>
      <c r="H1101">
        <f t="shared" si="17"/>
        <v>26.4</v>
      </c>
    </row>
    <row r="1102" spans="1:8" x14ac:dyDescent="0.25">
      <c r="A1102">
        <v>21</v>
      </c>
      <c r="B1102" t="s">
        <v>7</v>
      </c>
      <c r="C1102" s="2">
        <v>26.4</v>
      </c>
      <c r="D1102">
        <v>1</v>
      </c>
      <c r="E1102" t="s">
        <v>13</v>
      </c>
      <c r="F1102" t="s">
        <v>10</v>
      </c>
      <c r="G1102" s="7">
        <v>2597779</v>
      </c>
      <c r="H1102">
        <f t="shared" si="17"/>
        <v>26.4</v>
      </c>
    </row>
    <row r="1103" spans="1:8" x14ac:dyDescent="0.25">
      <c r="A1103">
        <v>37</v>
      </c>
      <c r="B1103" t="s">
        <v>7</v>
      </c>
      <c r="C1103" s="2">
        <v>26.4</v>
      </c>
      <c r="D1103">
        <v>0</v>
      </c>
      <c r="E1103" t="s">
        <v>9</v>
      </c>
      <c r="F1103" t="s">
        <v>14</v>
      </c>
      <c r="G1103" s="7">
        <v>19539243</v>
      </c>
      <c r="H1103">
        <f t="shared" si="17"/>
        <v>26.4</v>
      </c>
    </row>
    <row r="1104" spans="1:8" x14ac:dyDescent="0.25">
      <c r="A1104">
        <v>62</v>
      </c>
      <c r="B1104" t="s">
        <v>7</v>
      </c>
      <c r="C1104" s="2">
        <v>26.29</v>
      </c>
      <c r="D1104">
        <v>0</v>
      </c>
      <c r="E1104" t="s">
        <v>9</v>
      </c>
      <c r="F1104" t="s">
        <v>14</v>
      </c>
      <c r="G1104" s="7">
        <v>278087251</v>
      </c>
      <c r="H1104">
        <f t="shared" si="17"/>
        <v>26.29</v>
      </c>
    </row>
    <row r="1105" spans="1:8" x14ac:dyDescent="0.25">
      <c r="A1105">
        <v>25</v>
      </c>
      <c r="B1105" t="s">
        <v>11</v>
      </c>
      <c r="C1105" s="2">
        <v>26.22</v>
      </c>
      <c r="D1105">
        <v>0</v>
      </c>
      <c r="E1105" t="s">
        <v>13</v>
      </c>
      <c r="F1105" t="s">
        <v>21</v>
      </c>
      <c r="G1105" s="7">
        <v>27213208</v>
      </c>
      <c r="H1105">
        <f t="shared" si="17"/>
        <v>26.22</v>
      </c>
    </row>
    <row r="1106" spans="1:8" x14ac:dyDescent="0.25">
      <c r="A1106">
        <v>63</v>
      </c>
      <c r="B1106" t="s">
        <v>7</v>
      </c>
      <c r="C1106" s="2">
        <v>26.22</v>
      </c>
      <c r="D1106">
        <v>0</v>
      </c>
      <c r="E1106" t="s">
        <v>13</v>
      </c>
      <c r="F1106" t="s">
        <v>15</v>
      </c>
      <c r="G1106" s="7">
        <v>142561928</v>
      </c>
      <c r="H1106">
        <f t="shared" si="17"/>
        <v>26.22</v>
      </c>
    </row>
    <row r="1107" spans="1:8" x14ac:dyDescent="0.25">
      <c r="A1107">
        <v>39</v>
      </c>
      <c r="B1107" t="s">
        <v>11</v>
      </c>
      <c r="C1107" s="2">
        <v>26.22</v>
      </c>
      <c r="D1107">
        <v>1</v>
      </c>
      <c r="E1107" t="s">
        <v>13</v>
      </c>
      <c r="F1107" t="s">
        <v>15</v>
      </c>
      <c r="G1107" s="7">
        <v>61235688</v>
      </c>
      <c r="H1107">
        <f t="shared" si="17"/>
        <v>26.22</v>
      </c>
    </row>
    <row r="1108" spans="1:8" x14ac:dyDescent="0.25">
      <c r="A1108">
        <v>50</v>
      </c>
      <c r="B1108" t="s">
        <v>7</v>
      </c>
      <c r="C1108" s="2">
        <v>26.22</v>
      </c>
      <c r="D1108">
        <v>2</v>
      </c>
      <c r="E1108" t="s">
        <v>13</v>
      </c>
      <c r="F1108" t="s">
        <v>15</v>
      </c>
      <c r="G1108" s="7">
        <v>104939458</v>
      </c>
      <c r="H1108">
        <f t="shared" si="17"/>
        <v>26.22</v>
      </c>
    </row>
    <row r="1109" spans="1:8" x14ac:dyDescent="0.25">
      <c r="A1109">
        <v>36</v>
      </c>
      <c r="B1109" t="s">
        <v>7</v>
      </c>
      <c r="C1109" s="2">
        <v>26.2</v>
      </c>
      <c r="D1109">
        <v>0</v>
      </c>
      <c r="E1109" t="s">
        <v>13</v>
      </c>
      <c r="F1109" t="s">
        <v>10</v>
      </c>
      <c r="G1109" s="7">
        <v>4883866</v>
      </c>
      <c r="H1109">
        <f t="shared" si="17"/>
        <v>26.2</v>
      </c>
    </row>
    <row r="1110" spans="1:8" x14ac:dyDescent="0.25">
      <c r="A1110">
        <v>42</v>
      </c>
      <c r="B1110" t="s">
        <v>7</v>
      </c>
      <c r="C1110" s="2">
        <v>26.18</v>
      </c>
      <c r="D1110">
        <v>1</v>
      </c>
      <c r="E1110" t="s">
        <v>13</v>
      </c>
      <c r="F1110" t="s">
        <v>14</v>
      </c>
      <c r="G1110" s="7">
        <v>70467222</v>
      </c>
      <c r="H1110">
        <f t="shared" si="17"/>
        <v>26.18</v>
      </c>
    </row>
    <row r="1111" spans="1:8" x14ac:dyDescent="0.25">
      <c r="A1111">
        <v>18</v>
      </c>
      <c r="B1111" t="s">
        <v>11</v>
      </c>
      <c r="C1111" s="2">
        <v>26.18</v>
      </c>
      <c r="D1111">
        <v>2</v>
      </c>
      <c r="E1111" t="s">
        <v>13</v>
      </c>
      <c r="F1111" t="s">
        <v>14</v>
      </c>
      <c r="G1111" s="7">
        <v>23040022</v>
      </c>
      <c r="H1111">
        <f t="shared" si="17"/>
        <v>26.18</v>
      </c>
    </row>
    <row r="1112" spans="1:8" x14ac:dyDescent="0.25">
      <c r="A1112">
        <v>42</v>
      </c>
      <c r="B1112" t="s">
        <v>11</v>
      </c>
      <c r="C1112" s="2">
        <v>26.07</v>
      </c>
      <c r="D1112">
        <v>1</v>
      </c>
      <c r="E1112" t="s">
        <v>9</v>
      </c>
      <c r="F1112" t="s">
        <v>14</v>
      </c>
      <c r="G1112" s="7">
        <v>3824559327</v>
      </c>
      <c r="H1112">
        <f t="shared" si="17"/>
        <v>26.07</v>
      </c>
    </row>
    <row r="1113" spans="1:8" x14ac:dyDescent="0.25">
      <c r="A1113">
        <v>43</v>
      </c>
      <c r="B1113" t="s">
        <v>11</v>
      </c>
      <c r="C1113" s="2">
        <v>26.03</v>
      </c>
      <c r="D1113">
        <v>0</v>
      </c>
      <c r="E1113" t="s">
        <v>13</v>
      </c>
      <c r="F1113" t="s">
        <v>21</v>
      </c>
      <c r="G1113" s="7">
        <v>68373687</v>
      </c>
      <c r="H1113">
        <f t="shared" si="17"/>
        <v>26.03</v>
      </c>
    </row>
    <row r="1114" spans="1:8" x14ac:dyDescent="0.25">
      <c r="A1114">
        <v>29</v>
      </c>
      <c r="B1114" t="s">
        <v>7</v>
      </c>
      <c r="C1114" s="2">
        <v>26.03</v>
      </c>
      <c r="D1114">
        <v>0</v>
      </c>
      <c r="E1114" t="s">
        <v>13</v>
      </c>
      <c r="F1114" t="s">
        <v>15</v>
      </c>
      <c r="G1114" s="7">
        <v>37364647</v>
      </c>
      <c r="H1114">
        <f t="shared" si="17"/>
        <v>26.03</v>
      </c>
    </row>
    <row r="1115" spans="1:8" x14ac:dyDescent="0.25">
      <c r="A1115">
        <v>27</v>
      </c>
      <c r="B1115" t="s">
        <v>11</v>
      </c>
      <c r="C1115" s="2">
        <v>26.03</v>
      </c>
      <c r="D1115">
        <v>0</v>
      </c>
      <c r="E1115" t="s">
        <v>13</v>
      </c>
      <c r="F1115" t="s">
        <v>21</v>
      </c>
      <c r="G1115" s="7">
        <v>30708087</v>
      </c>
      <c r="H1115">
        <f t="shared" si="17"/>
        <v>26.03</v>
      </c>
    </row>
    <row r="1116" spans="1:8" x14ac:dyDescent="0.25">
      <c r="A1116">
        <v>19</v>
      </c>
      <c r="B1116" t="s">
        <v>11</v>
      </c>
      <c r="C1116" s="2">
        <v>26.03</v>
      </c>
      <c r="D1116">
        <v>1</v>
      </c>
      <c r="E1116" t="s">
        <v>9</v>
      </c>
      <c r="F1116" t="s">
        <v>15</v>
      </c>
      <c r="G1116" s="7">
        <v>164508947</v>
      </c>
      <c r="H1116">
        <f t="shared" si="17"/>
        <v>26.03</v>
      </c>
    </row>
    <row r="1117" spans="1:8" x14ac:dyDescent="0.25">
      <c r="A1117">
        <v>21</v>
      </c>
      <c r="B1117" t="s">
        <v>11</v>
      </c>
      <c r="C1117" s="2">
        <v>26.03</v>
      </c>
      <c r="D1117">
        <v>0</v>
      </c>
      <c r="E1117" t="s">
        <v>13</v>
      </c>
      <c r="F1117" t="s">
        <v>21</v>
      </c>
      <c r="G1117" s="7">
        <v>21022647</v>
      </c>
      <c r="H1117">
        <f t="shared" si="17"/>
        <v>26.03</v>
      </c>
    </row>
    <row r="1118" spans="1:8" x14ac:dyDescent="0.25">
      <c r="A1118">
        <v>29</v>
      </c>
      <c r="B1118" t="s">
        <v>7</v>
      </c>
      <c r="C1118" s="2">
        <v>25.9</v>
      </c>
      <c r="D1118">
        <v>0</v>
      </c>
      <c r="E1118" t="s">
        <v>13</v>
      </c>
      <c r="F1118" t="s">
        <v>10</v>
      </c>
      <c r="G1118" s="7">
        <v>3353284</v>
      </c>
      <c r="H1118">
        <f t="shared" si="17"/>
        <v>25.9</v>
      </c>
    </row>
    <row r="1119" spans="1:8" x14ac:dyDescent="0.25">
      <c r="A1119">
        <v>31</v>
      </c>
      <c r="B1119" t="s">
        <v>11</v>
      </c>
      <c r="C1119" s="2">
        <v>25.9</v>
      </c>
      <c r="D1119">
        <v>3</v>
      </c>
      <c r="E1119" t="s">
        <v>9</v>
      </c>
      <c r="F1119" t="s">
        <v>10</v>
      </c>
      <c r="G1119" s="7">
        <v>19199944</v>
      </c>
      <c r="H1119">
        <f t="shared" si="17"/>
        <v>25.9</v>
      </c>
    </row>
    <row r="1120" spans="1:8" x14ac:dyDescent="0.25">
      <c r="A1120">
        <v>36</v>
      </c>
      <c r="B1120" t="s">
        <v>7</v>
      </c>
      <c r="C1120" s="2">
        <v>25.9</v>
      </c>
      <c r="D1120">
        <v>1</v>
      </c>
      <c r="E1120" t="s">
        <v>13</v>
      </c>
      <c r="F1120" t="s">
        <v>10</v>
      </c>
      <c r="G1120" s="7">
        <v>5472449</v>
      </c>
      <c r="H1120">
        <f t="shared" si="17"/>
        <v>25.9</v>
      </c>
    </row>
    <row r="1121" spans="1:8" x14ac:dyDescent="0.25">
      <c r="A1121">
        <v>48</v>
      </c>
      <c r="B1121" t="s">
        <v>7</v>
      </c>
      <c r="C1121" s="2">
        <v>25.85</v>
      </c>
      <c r="D1121">
        <v>3</v>
      </c>
      <c r="E1121" t="s">
        <v>9</v>
      </c>
      <c r="F1121" t="s">
        <v>14</v>
      </c>
      <c r="G1121" s="7">
        <v>241809335</v>
      </c>
      <c r="H1121">
        <f t="shared" si="17"/>
        <v>25.85</v>
      </c>
    </row>
    <row r="1122" spans="1:8" x14ac:dyDescent="0.25">
      <c r="A1122">
        <v>60</v>
      </c>
      <c r="B1122" t="s">
        <v>7</v>
      </c>
      <c r="C1122" s="2">
        <v>25.84</v>
      </c>
      <c r="D1122">
        <v>0</v>
      </c>
      <c r="E1122" t="s">
        <v>13</v>
      </c>
      <c r="F1122" t="s">
        <v>15</v>
      </c>
      <c r="G1122" s="7">
        <v>2892313692</v>
      </c>
      <c r="H1122">
        <f t="shared" si="17"/>
        <v>25.84</v>
      </c>
    </row>
    <row r="1123" spans="1:8" x14ac:dyDescent="0.25">
      <c r="A1123">
        <v>49</v>
      </c>
      <c r="B1123" t="s">
        <v>11</v>
      </c>
      <c r="C1123" s="2">
        <v>25.84</v>
      </c>
      <c r="D1123">
        <v>1</v>
      </c>
      <c r="E1123" t="s">
        <v>13</v>
      </c>
      <c r="F1123" t="s">
        <v>21</v>
      </c>
      <c r="G1123" s="7">
        <v>92824806</v>
      </c>
      <c r="H1123">
        <f t="shared" si="17"/>
        <v>25.84</v>
      </c>
    </row>
    <row r="1124" spans="1:8" x14ac:dyDescent="0.25">
      <c r="A1124">
        <v>49</v>
      </c>
      <c r="B1124" t="s">
        <v>11</v>
      </c>
      <c r="C1124" s="2">
        <v>25.84</v>
      </c>
      <c r="D1124">
        <v>2</v>
      </c>
      <c r="E1124" t="s">
        <v>9</v>
      </c>
      <c r="F1124" t="s">
        <v>15</v>
      </c>
      <c r="G1124" s="7">
        <v>238072406</v>
      </c>
      <c r="H1124">
        <f t="shared" si="17"/>
        <v>25.84</v>
      </c>
    </row>
    <row r="1125" spans="1:8" x14ac:dyDescent="0.25">
      <c r="A1125">
        <v>25</v>
      </c>
      <c r="B1125" t="s">
        <v>11</v>
      </c>
      <c r="C1125" s="2">
        <v>25.84</v>
      </c>
      <c r="D1125">
        <v>1</v>
      </c>
      <c r="E1125" t="s">
        <v>13</v>
      </c>
      <c r="F1125" t="s">
        <v>21</v>
      </c>
      <c r="G1125" s="7">
        <v>33097926</v>
      </c>
      <c r="H1125">
        <f t="shared" si="17"/>
        <v>25.84</v>
      </c>
    </row>
    <row r="1126" spans="1:8" x14ac:dyDescent="0.25">
      <c r="A1126">
        <v>36</v>
      </c>
      <c r="B1126" t="s">
        <v>7</v>
      </c>
      <c r="C1126" s="2">
        <v>25.84</v>
      </c>
      <c r="D1126">
        <v>0</v>
      </c>
      <c r="E1126" t="s">
        <v>13</v>
      </c>
      <c r="F1126" t="s">
        <v>15</v>
      </c>
      <c r="G1126" s="7">
        <v>52663656</v>
      </c>
      <c r="H1126">
        <f t="shared" si="17"/>
        <v>25.84</v>
      </c>
    </row>
    <row r="1127" spans="1:8" x14ac:dyDescent="0.25">
      <c r="A1127">
        <v>51</v>
      </c>
      <c r="B1127" t="s">
        <v>7</v>
      </c>
      <c r="C1127" s="2">
        <v>25.8</v>
      </c>
      <c r="D1127">
        <v>1</v>
      </c>
      <c r="E1127" t="s">
        <v>13</v>
      </c>
      <c r="F1127" t="s">
        <v>10</v>
      </c>
      <c r="G1127" s="7">
        <v>9861025</v>
      </c>
      <c r="H1127">
        <f t="shared" si="17"/>
        <v>25.8</v>
      </c>
    </row>
    <row r="1128" spans="1:8" x14ac:dyDescent="0.25">
      <c r="A1128">
        <v>46</v>
      </c>
      <c r="B1128" t="s">
        <v>11</v>
      </c>
      <c r="C1128" s="2">
        <v>25.8</v>
      </c>
      <c r="D1128">
        <v>5</v>
      </c>
      <c r="E1128" t="s">
        <v>13</v>
      </c>
      <c r="F1128" t="s">
        <v>10</v>
      </c>
      <c r="G1128" s="8" t="s">
        <v>398</v>
      </c>
      <c r="H1128">
        <f t="shared" si="17"/>
        <v>25.8</v>
      </c>
    </row>
    <row r="1129" spans="1:8" x14ac:dyDescent="0.25">
      <c r="A1129">
        <v>44</v>
      </c>
      <c r="B1129" t="s">
        <v>7</v>
      </c>
      <c r="C1129" s="2">
        <v>25.8</v>
      </c>
      <c r="D1129">
        <v>1</v>
      </c>
      <c r="E1129" t="s">
        <v>13</v>
      </c>
      <c r="F1129" t="s">
        <v>10</v>
      </c>
      <c r="G1129" s="8" t="s">
        <v>412</v>
      </c>
      <c r="H1129">
        <f t="shared" si="17"/>
        <v>25.8</v>
      </c>
    </row>
    <row r="1130" spans="1:8" x14ac:dyDescent="0.25">
      <c r="A1130">
        <v>24</v>
      </c>
      <c r="B1130" t="s">
        <v>11</v>
      </c>
      <c r="C1130" s="2">
        <v>25.8</v>
      </c>
      <c r="D1130">
        <v>0</v>
      </c>
      <c r="E1130" t="s">
        <v>13</v>
      </c>
      <c r="F1130" t="s">
        <v>10</v>
      </c>
      <c r="G1130" s="8" t="s">
        <v>417</v>
      </c>
      <c r="H1130">
        <f t="shared" si="17"/>
        <v>25.8</v>
      </c>
    </row>
    <row r="1131" spans="1:8" x14ac:dyDescent="0.25">
      <c r="A1131">
        <v>28</v>
      </c>
      <c r="B1131" t="s">
        <v>7</v>
      </c>
      <c r="C1131" s="2">
        <v>25.8</v>
      </c>
      <c r="D1131">
        <v>0</v>
      </c>
      <c r="E1131" t="s">
        <v>13</v>
      </c>
      <c r="F1131" t="s">
        <v>10</v>
      </c>
      <c r="G1131" s="7">
        <v>3161454</v>
      </c>
      <c r="H1131">
        <f t="shared" si="17"/>
        <v>25.8</v>
      </c>
    </row>
    <row r="1132" spans="1:8" x14ac:dyDescent="0.25">
      <c r="A1132">
        <v>31</v>
      </c>
      <c r="B1132" t="s">
        <v>7</v>
      </c>
      <c r="C1132" s="2">
        <v>25.8</v>
      </c>
      <c r="D1132">
        <v>2</v>
      </c>
      <c r="E1132" t="s">
        <v>13</v>
      </c>
      <c r="F1132" t="s">
        <v>10</v>
      </c>
      <c r="G1132" s="7">
        <v>4934705</v>
      </c>
      <c r="H1132">
        <f t="shared" si="17"/>
        <v>25.8</v>
      </c>
    </row>
    <row r="1133" spans="1:8" x14ac:dyDescent="0.25">
      <c r="A1133">
        <v>21</v>
      </c>
      <c r="B1133" t="s">
        <v>7</v>
      </c>
      <c r="C1133" s="2">
        <v>25.8</v>
      </c>
      <c r="D1133">
        <v>0</v>
      </c>
      <c r="E1133" t="s">
        <v>13</v>
      </c>
      <c r="F1133" t="s">
        <v>10</v>
      </c>
      <c r="G1133" s="7">
        <v>2007945</v>
      </c>
      <c r="H1133">
        <f t="shared" si="17"/>
        <v>25.8</v>
      </c>
    </row>
    <row r="1134" spans="1:8" x14ac:dyDescent="0.25">
      <c r="A1134">
        <v>31</v>
      </c>
      <c r="B1134" t="s">
        <v>7</v>
      </c>
      <c r="C1134" s="2">
        <v>25.74</v>
      </c>
      <c r="D1134">
        <v>0</v>
      </c>
      <c r="E1134" t="s">
        <v>13</v>
      </c>
      <c r="F1134" t="s">
        <v>14</v>
      </c>
      <c r="G1134" s="7">
        <v>37566216</v>
      </c>
      <c r="H1134">
        <f t="shared" si="17"/>
        <v>25.74</v>
      </c>
    </row>
    <row r="1135" spans="1:8" x14ac:dyDescent="0.25">
      <c r="A1135">
        <v>25</v>
      </c>
      <c r="B1135" t="s">
        <v>11</v>
      </c>
      <c r="C1135" s="2">
        <v>25.74</v>
      </c>
      <c r="D1135">
        <v>0</v>
      </c>
      <c r="E1135" t="s">
        <v>13</v>
      </c>
      <c r="F1135" t="s">
        <v>14</v>
      </c>
      <c r="G1135" s="7">
        <v>21376536</v>
      </c>
      <c r="H1135">
        <f t="shared" si="17"/>
        <v>25.74</v>
      </c>
    </row>
    <row r="1136" spans="1:8" x14ac:dyDescent="0.25">
      <c r="A1136">
        <v>60</v>
      </c>
      <c r="B1136" t="s">
        <v>11</v>
      </c>
      <c r="C1136" s="2">
        <v>25.74</v>
      </c>
      <c r="D1136">
        <v>0</v>
      </c>
      <c r="E1136" t="s">
        <v>13</v>
      </c>
      <c r="F1136" t="s">
        <v>14</v>
      </c>
      <c r="G1136" s="7">
        <v>121425786</v>
      </c>
      <c r="H1136">
        <f t="shared" si="17"/>
        <v>25.74</v>
      </c>
    </row>
    <row r="1137" spans="1:8" x14ac:dyDescent="0.25">
      <c r="A1137">
        <v>57</v>
      </c>
      <c r="B1137" t="s">
        <v>7</v>
      </c>
      <c r="C1137" s="2">
        <v>25.74</v>
      </c>
      <c r="D1137">
        <v>2</v>
      </c>
      <c r="E1137" t="s">
        <v>13</v>
      </c>
      <c r="F1137" t="s">
        <v>14</v>
      </c>
      <c r="G1137" s="7">
        <v>126291656</v>
      </c>
      <c r="H1137">
        <f t="shared" si="17"/>
        <v>25.74</v>
      </c>
    </row>
    <row r="1138" spans="1:8" x14ac:dyDescent="0.25">
      <c r="A1138">
        <v>21</v>
      </c>
      <c r="B1138" t="s">
        <v>11</v>
      </c>
      <c r="C1138" s="2">
        <v>25.7</v>
      </c>
      <c r="D1138">
        <v>4</v>
      </c>
      <c r="E1138" t="s">
        <v>9</v>
      </c>
      <c r="F1138" t="s">
        <v>10</v>
      </c>
      <c r="G1138" s="7">
        <v>17942106</v>
      </c>
      <c r="H1138">
        <f t="shared" si="17"/>
        <v>25.7</v>
      </c>
    </row>
    <row r="1139" spans="1:8" x14ac:dyDescent="0.25">
      <c r="A1139">
        <v>45</v>
      </c>
      <c r="B1139" t="s">
        <v>7</v>
      </c>
      <c r="C1139" s="2">
        <v>25.7</v>
      </c>
      <c r="D1139">
        <v>3</v>
      </c>
      <c r="E1139" t="s">
        <v>13</v>
      </c>
      <c r="F1139" t="s">
        <v>10</v>
      </c>
      <c r="G1139" s="7">
        <v>9101798</v>
      </c>
      <c r="H1139">
        <f t="shared" si="17"/>
        <v>25.7</v>
      </c>
    </row>
    <row r="1140" spans="1:8" x14ac:dyDescent="0.25">
      <c r="A1140">
        <v>56</v>
      </c>
      <c r="B1140" t="s">
        <v>7</v>
      </c>
      <c r="C1140" s="2">
        <v>25.65</v>
      </c>
      <c r="D1140">
        <v>0</v>
      </c>
      <c r="E1140" t="s">
        <v>13</v>
      </c>
      <c r="F1140" t="s">
        <v>15</v>
      </c>
      <c r="G1140" s="7">
        <v>114540215</v>
      </c>
      <c r="H1140">
        <f t="shared" si="17"/>
        <v>25.65</v>
      </c>
    </row>
    <row r="1141" spans="1:8" x14ac:dyDescent="0.25">
      <c r="A1141">
        <v>50</v>
      </c>
      <c r="B1141" t="s">
        <v>7</v>
      </c>
      <c r="C1141" s="2">
        <v>25.6</v>
      </c>
      <c r="D1141">
        <v>0</v>
      </c>
      <c r="E1141" t="s">
        <v>13</v>
      </c>
      <c r="F1141" t="s">
        <v>10</v>
      </c>
      <c r="G1141" s="7">
        <v>8932084</v>
      </c>
      <c r="H1141">
        <f t="shared" si="17"/>
        <v>25.6</v>
      </c>
    </row>
    <row r="1142" spans="1:8" x14ac:dyDescent="0.25">
      <c r="A1142">
        <v>64</v>
      </c>
      <c r="B1142" t="s">
        <v>11</v>
      </c>
      <c r="C1142" s="2">
        <v>25.6</v>
      </c>
      <c r="D1142">
        <v>2</v>
      </c>
      <c r="E1142" t="s">
        <v>13</v>
      </c>
      <c r="F1142" t="s">
        <v>10</v>
      </c>
      <c r="G1142" s="7">
        <v>14988432</v>
      </c>
      <c r="H1142">
        <f t="shared" si="17"/>
        <v>25.6</v>
      </c>
    </row>
    <row r="1143" spans="1:8" x14ac:dyDescent="0.25">
      <c r="A1143">
        <v>49</v>
      </c>
      <c r="B1143" t="s">
        <v>11</v>
      </c>
      <c r="C1143" s="2">
        <v>25.6</v>
      </c>
      <c r="D1143">
        <v>2</v>
      </c>
      <c r="E1143" t="s">
        <v>9</v>
      </c>
      <c r="F1143" t="s">
        <v>10</v>
      </c>
      <c r="G1143" s="7">
        <v>23306547</v>
      </c>
      <c r="H1143">
        <f t="shared" si="17"/>
        <v>25.6</v>
      </c>
    </row>
    <row r="1144" spans="1:8" x14ac:dyDescent="0.25">
      <c r="A1144">
        <v>29</v>
      </c>
      <c r="B1144" t="s">
        <v>7</v>
      </c>
      <c r="C1144" s="2">
        <v>25.6</v>
      </c>
      <c r="D1144">
        <v>4</v>
      </c>
      <c r="E1144" t="s">
        <v>13</v>
      </c>
      <c r="F1144" t="s">
        <v>10</v>
      </c>
      <c r="G1144" s="7">
        <v>5708867</v>
      </c>
      <c r="H1144">
        <f t="shared" si="17"/>
        <v>25.6</v>
      </c>
    </row>
    <row r="1145" spans="1:8" x14ac:dyDescent="0.25">
      <c r="A1145">
        <v>43</v>
      </c>
      <c r="B1145" t="s">
        <v>11</v>
      </c>
      <c r="C1145" s="2">
        <v>25.52</v>
      </c>
      <c r="D1145">
        <v>5</v>
      </c>
      <c r="E1145" t="s">
        <v>13</v>
      </c>
      <c r="F1145" t="s">
        <v>14</v>
      </c>
      <c r="G1145" s="7">
        <v>1447833015</v>
      </c>
      <c r="H1145">
        <f t="shared" si="17"/>
        <v>25.52</v>
      </c>
    </row>
    <row r="1146" spans="1:8" x14ac:dyDescent="0.25">
      <c r="A1146">
        <v>30</v>
      </c>
      <c r="B1146" t="s">
        <v>11</v>
      </c>
      <c r="C1146" s="2">
        <v>25.46</v>
      </c>
      <c r="D1146">
        <v>0</v>
      </c>
      <c r="E1146" t="s">
        <v>13</v>
      </c>
      <c r="F1146" t="s">
        <v>21</v>
      </c>
      <c r="G1146" s="7">
        <v>36450894</v>
      </c>
      <c r="H1146">
        <f t="shared" si="17"/>
        <v>25.46</v>
      </c>
    </row>
    <row r="1147" spans="1:8" x14ac:dyDescent="0.25">
      <c r="A1147">
        <v>40</v>
      </c>
      <c r="B1147" t="s">
        <v>7</v>
      </c>
      <c r="C1147" s="2">
        <v>25.46</v>
      </c>
      <c r="D1147">
        <v>1</v>
      </c>
      <c r="E1147" t="s">
        <v>13</v>
      </c>
      <c r="F1147" t="s">
        <v>21</v>
      </c>
      <c r="G1147" s="7">
        <v>70771894</v>
      </c>
      <c r="H1147">
        <f t="shared" si="17"/>
        <v>25.46</v>
      </c>
    </row>
    <row r="1148" spans="1:8" x14ac:dyDescent="0.25">
      <c r="A1148">
        <v>47</v>
      </c>
      <c r="B1148" t="s">
        <v>11</v>
      </c>
      <c r="C1148" s="2">
        <v>25.46</v>
      </c>
      <c r="D1148">
        <v>2</v>
      </c>
      <c r="E1148" t="s">
        <v>13</v>
      </c>
      <c r="F1148" t="s">
        <v>21</v>
      </c>
      <c r="G1148" s="7">
        <v>92252564</v>
      </c>
      <c r="H1148">
        <f t="shared" si="17"/>
        <v>25.46</v>
      </c>
    </row>
    <row r="1149" spans="1:8" x14ac:dyDescent="0.25">
      <c r="A1149">
        <v>18</v>
      </c>
      <c r="B1149" t="s">
        <v>11</v>
      </c>
      <c r="C1149" s="2">
        <v>25.46</v>
      </c>
      <c r="D1149">
        <v>0</v>
      </c>
      <c r="E1149" t="s">
        <v>13</v>
      </c>
      <c r="F1149" t="s">
        <v>21</v>
      </c>
      <c r="G1149" s="7">
        <v>17080014</v>
      </c>
      <c r="H1149">
        <f t="shared" si="17"/>
        <v>25.46</v>
      </c>
    </row>
    <row r="1150" spans="1:8" x14ac:dyDescent="0.25">
      <c r="A1150">
        <v>59</v>
      </c>
      <c r="B1150" t="s">
        <v>11</v>
      </c>
      <c r="C1150" s="2">
        <v>25.46</v>
      </c>
      <c r="D1150">
        <v>1</v>
      </c>
      <c r="E1150" t="s">
        <v>13</v>
      </c>
      <c r="F1150" t="s">
        <v>21</v>
      </c>
      <c r="G1150" s="7">
        <v>129139924</v>
      </c>
      <c r="H1150">
        <f t="shared" si="17"/>
        <v>25.46</v>
      </c>
    </row>
    <row r="1151" spans="1:8" x14ac:dyDescent="0.25">
      <c r="A1151">
        <v>54</v>
      </c>
      <c r="B1151" t="s">
        <v>11</v>
      </c>
      <c r="C1151" s="2">
        <v>25.46</v>
      </c>
      <c r="D1151">
        <v>1</v>
      </c>
      <c r="E1151" t="s">
        <v>13</v>
      </c>
      <c r="F1151" t="s">
        <v>21</v>
      </c>
      <c r="G1151" s="7">
        <v>2551711363</v>
      </c>
      <c r="H1151">
        <f t="shared" ref="H1151:H1214" si="18">VALUE(C1151)</f>
        <v>25.46</v>
      </c>
    </row>
    <row r="1152" spans="1:8" x14ac:dyDescent="0.25">
      <c r="A1152">
        <v>59</v>
      </c>
      <c r="B1152" t="s">
        <v>11</v>
      </c>
      <c r="C1152" s="2">
        <v>25.46</v>
      </c>
      <c r="D1152">
        <v>0</v>
      </c>
      <c r="E1152" t="s">
        <v>13</v>
      </c>
      <c r="F1152" t="s">
        <v>15</v>
      </c>
      <c r="G1152" s="7">
        <v>121249924</v>
      </c>
      <c r="H1152">
        <f t="shared" si="18"/>
        <v>25.46</v>
      </c>
    </row>
    <row r="1153" spans="1:8" x14ac:dyDescent="0.25">
      <c r="A1153">
        <v>47</v>
      </c>
      <c r="B1153" t="s">
        <v>11</v>
      </c>
      <c r="C1153" s="2">
        <v>25.41</v>
      </c>
      <c r="D1153">
        <v>1</v>
      </c>
      <c r="E1153" t="s">
        <v>9</v>
      </c>
      <c r="F1153" t="s">
        <v>14</v>
      </c>
      <c r="G1153" s="7">
        <v>219786769</v>
      </c>
      <c r="H1153">
        <f t="shared" si="18"/>
        <v>25.41</v>
      </c>
    </row>
    <row r="1154" spans="1:8" x14ac:dyDescent="0.25">
      <c r="A1154">
        <v>51</v>
      </c>
      <c r="B1154" t="s">
        <v>11</v>
      </c>
      <c r="C1154" s="2">
        <v>25.4</v>
      </c>
      <c r="D1154">
        <v>0</v>
      </c>
      <c r="E1154" t="s">
        <v>13</v>
      </c>
      <c r="F1154" t="s">
        <v>10</v>
      </c>
      <c r="G1154" s="7">
        <v>8782469</v>
      </c>
      <c r="H1154">
        <f t="shared" si="18"/>
        <v>25.4</v>
      </c>
    </row>
    <row r="1155" spans="1:8" x14ac:dyDescent="0.25">
      <c r="A1155">
        <v>34</v>
      </c>
      <c r="B1155" t="s">
        <v>11</v>
      </c>
      <c r="C1155" s="2">
        <v>25.3</v>
      </c>
      <c r="D1155">
        <v>2</v>
      </c>
      <c r="E1155" t="s">
        <v>9</v>
      </c>
      <c r="F1155" t="s">
        <v>14</v>
      </c>
      <c r="G1155" s="7">
        <v>18972495</v>
      </c>
      <c r="H1155">
        <f t="shared" si="18"/>
        <v>25.3</v>
      </c>
    </row>
    <row r="1156" spans="1:8" x14ac:dyDescent="0.25">
      <c r="A1156">
        <v>56</v>
      </c>
      <c r="B1156" t="s">
        <v>7</v>
      </c>
      <c r="C1156" s="2">
        <v>25.3</v>
      </c>
      <c r="D1156">
        <v>0</v>
      </c>
      <c r="E1156" t="s">
        <v>13</v>
      </c>
      <c r="F1156" t="s">
        <v>10</v>
      </c>
      <c r="G1156" s="7">
        <v>11070535</v>
      </c>
      <c r="H1156">
        <f t="shared" si="18"/>
        <v>25.3</v>
      </c>
    </row>
    <row r="1157" spans="1:8" x14ac:dyDescent="0.25">
      <c r="A1157">
        <v>52</v>
      </c>
      <c r="B1157" t="s">
        <v>7</v>
      </c>
      <c r="C1157" s="2">
        <v>25.3</v>
      </c>
      <c r="D1157">
        <v>2</v>
      </c>
      <c r="E1157" t="s">
        <v>9</v>
      </c>
      <c r="F1157" t="s">
        <v>14</v>
      </c>
      <c r="G1157" s="7">
        <v>24667419</v>
      </c>
      <c r="H1157">
        <f t="shared" si="18"/>
        <v>25.3</v>
      </c>
    </row>
    <row r="1158" spans="1:8" x14ac:dyDescent="0.25">
      <c r="A1158">
        <v>42</v>
      </c>
      <c r="B1158" t="s">
        <v>7</v>
      </c>
      <c r="C1158" s="2">
        <v>25.3</v>
      </c>
      <c r="D1158">
        <v>1</v>
      </c>
      <c r="E1158" t="s">
        <v>13</v>
      </c>
      <c r="F1158" t="s">
        <v>10</v>
      </c>
      <c r="G1158" s="7">
        <v>7045499</v>
      </c>
      <c r="H1158">
        <f t="shared" si="18"/>
        <v>25.3</v>
      </c>
    </row>
    <row r="1159" spans="1:8" x14ac:dyDescent="0.25">
      <c r="A1159">
        <v>50</v>
      </c>
      <c r="B1159" t="s">
        <v>11</v>
      </c>
      <c r="C1159" s="2">
        <v>25.3</v>
      </c>
      <c r="D1159">
        <v>0</v>
      </c>
      <c r="E1159" t="s">
        <v>13</v>
      </c>
      <c r="F1159" t="s">
        <v>14</v>
      </c>
      <c r="G1159" s="7">
        <v>8442667</v>
      </c>
      <c r="H1159">
        <f t="shared" si="18"/>
        <v>25.3</v>
      </c>
    </row>
    <row r="1160" spans="1:8" x14ac:dyDescent="0.25">
      <c r="A1160">
        <v>34</v>
      </c>
      <c r="B1160" t="s">
        <v>11</v>
      </c>
      <c r="C1160" s="2">
        <v>25.27</v>
      </c>
      <c r="D1160">
        <v>1</v>
      </c>
      <c r="E1160" t="s">
        <v>13</v>
      </c>
      <c r="F1160" t="s">
        <v>15</v>
      </c>
      <c r="G1160" s="7">
        <v>48947533</v>
      </c>
      <c r="H1160">
        <f t="shared" si="18"/>
        <v>25.27</v>
      </c>
    </row>
    <row r="1161" spans="1:8" x14ac:dyDescent="0.25">
      <c r="A1161">
        <v>24</v>
      </c>
      <c r="B1161" t="s">
        <v>7</v>
      </c>
      <c r="C1161" s="2">
        <v>25.27</v>
      </c>
      <c r="D1161">
        <v>0</v>
      </c>
      <c r="E1161" t="s">
        <v>13</v>
      </c>
      <c r="F1161" t="s">
        <v>21</v>
      </c>
      <c r="G1161" s="7">
        <v>30442133</v>
      </c>
      <c r="H1161">
        <f t="shared" si="18"/>
        <v>25.27</v>
      </c>
    </row>
    <row r="1162" spans="1:8" x14ac:dyDescent="0.25">
      <c r="A1162">
        <v>43</v>
      </c>
      <c r="B1162" t="s">
        <v>7</v>
      </c>
      <c r="C1162" s="2">
        <v>25.27</v>
      </c>
      <c r="D1162">
        <v>1</v>
      </c>
      <c r="E1162" t="s">
        <v>9</v>
      </c>
      <c r="F1162" t="s">
        <v>21</v>
      </c>
      <c r="G1162" s="7">
        <v>217713423</v>
      </c>
      <c r="H1162">
        <f t="shared" si="18"/>
        <v>25.27</v>
      </c>
    </row>
    <row r="1163" spans="1:8" x14ac:dyDescent="0.25">
      <c r="A1163">
        <v>58</v>
      </c>
      <c r="B1163" t="s">
        <v>7</v>
      </c>
      <c r="C1163" s="2">
        <v>25.2</v>
      </c>
      <c r="D1163">
        <v>0</v>
      </c>
      <c r="E1163" t="s">
        <v>13</v>
      </c>
      <c r="F1163" t="s">
        <v>10</v>
      </c>
      <c r="G1163" s="8" t="s">
        <v>170</v>
      </c>
      <c r="H1163">
        <f t="shared" si="18"/>
        <v>25.2</v>
      </c>
    </row>
    <row r="1164" spans="1:8" x14ac:dyDescent="0.25">
      <c r="A1164">
        <v>54</v>
      </c>
      <c r="B1164" t="s">
        <v>11</v>
      </c>
      <c r="C1164" s="2">
        <v>25.1</v>
      </c>
      <c r="D1164">
        <v>3</v>
      </c>
      <c r="E1164" t="s">
        <v>9</v>
      </c>
      <c r="F1164" t="s">
        <v>10</v>
      </c>
      <c r="G1164" s="7">
        <v>25382297</v>
      </c>
      <c r="H1164">
        <f t="shared" si="18"/>
        <v>25.1</v>
      </c>
    </row>
    <row r="1165" spans="1:8" x14ac:dyDescent="0.25">
      <c r="A1165">
        <v>61</v>
      </c>
      <c r="B1165" t="s">
        <v>7</v>
      </c>
      <c r="C1165" s="2">
        <v>25.08</v>
      </c>
      <c r="D1165">
        <v>0</v>
      </c>
      <c r="E1165" t="s">
        <v>13</v>
      </c>
      <c r="F1165" t="s">
        <v>14</v>
      </c>
      <c r="G1165" s="7">
        <v>2451309126</v>
      </c>
      <c r="H1165">
        <f t="shared" si="18"/>
        <v>25.08</v>
      </c>
    </row>
    <row r="1166" spans="1:8" x14ac:dyDescent="0.25">
      <c r="A1166">
        <v>18</v>
      </c>
      <c r="B1166" t="s">
        <v>7</v>
      </c>
      <c r="C1166" s="2">
        <v>25.08</v>
      </c>
      <c r="D1166">
        <v>0</v>
      </c>
      <c r="E1166" t="s">
        <v>13</v>
      </c>
      <c r="F1166" t="s">
        <v>21</v>
      </c>
      <c r="G1166" s="7">
        <v>21964732</v>
      </c>
      <c r="H1166">
        <f t="shared" si="18"/>
        <v>25.08</v>
      </c>
    </row>
    <row r="1167" spans="1:8" x14ac:dyDescent="0.25">
      <c r="A1167">
        <v>43</v>
      </c>
      <c r="B1167" t="s">
        <v>7</v>
      </c>
      <c r="C1167" s="2">
        <v>25.08</v>
      </c>
      <c r="D1167">
        <v>0</v>
      </c>
      <c r="E1167" t="s">
        <v>13</v>
      </c>
      <c r="F1167" t="s">
        <v>21</v>
      </c>
      <c r="G1167" s="7">
        <v>73250482</v>
      </c>
      <c r="H1167">
        <f t="shared" si="18"/>
        <v>25.08</v>
      </c>
    </row>
    <row r="1168" spans="1:8" x14ac:dyDescent="0.25">
      <c r="A1168">
        <v>63</v>
      </c>
      <c r="B1168" t="s">
        <v>7</v>
      </c>
      <c r="C1168" s="2">
        <v>25.08</v>
      </c>
      <c r="D1168">
        <v>0</v>
      </c>
      <c r="E1168" t="s">
        <v>13</v>
      </c>
      <c r="F1168" t="s">
        <v>15</v>
      </c>
      <c r="G1168" s="7">
        <v>142546082</v>
      </c>
      <c r="H1168">
        <f t="shared" si="18"/>
        <v>25.08</v>
      </c>
    </row>
    <row r="1169" spans="1:8" x14ac:dyDescent="0.25">
      <c r="A1169">
        <v>40</v>
      </c>
      <c r="B1169" t="s">
        <v>11</v>
      </c>
      <c r="C1169" s="2">
        <v>25.08</v>
      </c>
      <c r="D1169">
        <v>0</v>
      </c>
      <c r="E1169" t="s">
        <v>13</v>
      </c>
      <c r="F1169" t="s">
        <v>14</v>
      </c>
      <c r="G1169" s="7">
        <v>54156612</v>
      </c>
      <c r="H1169">
        <f t="shared" si="18"/>
        <v>25.08</v>
      </c>
    </row>
    <row r="1170" spans="1:8" x14ac:dyDescent="0.25">
      <c r="A1170">
        <v>62</v>
      </c>
      <c r="B1170" t="s">
        <v>7</v>
      </c>
      <c r="C1170" s="2">
        <v>25</v>
      </c>
      <c r="D1170">
        <v>0</v>
      </c>
      <c r="E1170" t="s">
        <v>13</v>
      </c>
      <c r="F1170" t="s">
        <v>10</v>
      </c>
      <c r="G1170" s="7">
        <v>13451122</v>
      </c>
      <c r="H1170">
        <f t="shared" si="18"/>
        <v>25</v>
      </c>
    </row>
    <row r="1171" spans="1:8" x14ac:dyDescent="0.25">
      <c r="A1171">
        <v>44</v>
      </c>
      <c r="B1171" t="s">
        <v>7</v>
      </c>
      <c r="C1171" s="2">
        <v>25</v>
      </c>
      <c r="D1171">
        <v>1</v>
      </c>
      <c r="E1171" t="s">
        <v>13</v>
      </c>
      <c r="F1171" t="s">
        <v>10</v>
      </c>
      <c r="G1171" s="7">
        <v>7623518</v>
      </c>
      <c r="H1171">
        <f t="shared" si="18"/>
        <v>25</v>
      </c>
    </row>
    <row r="1172" spans="1:8" x14ac:dyDescent="0.25">
      <c r="A1172">
        <v>40</v>
      </c>
      <c r="B1172" t="s">
        <v>11</v>
      </c>
      <c r="C1172" s="2">
        <v>24.97</v>
      </c>
      <c r="D1172">
        <v>2</v>
      </c>
      <c r="E1172" t="s">
        <v>13</v>
      </c>
      <c r="F1172" t="s">
        <v>14</v>
      </c>
      <c r="G1172" s="7">
        <v>65935083</v>
      </c>
      <c r="H1172">
        <f t="shared" si="18"/>
        <v>24.97</v>
      </c>
    </row>
    <row r="1173" spans="1:8" x14ac:dyDescent="0.25">
      <c r="A1173">
        <v>39</v>
      </c>
      <c r="B1173" t="s">
        <v>7</v>
      </c>
      <c r="C1173" s="2">
        <v>24.89</v>
      </c>
      <c r="D1173">
        <v>3</v>
      </c>
      <c r="E1173" t="s">
        <v>9</v>
      </c>
      <c r="F1173" t="s">
        <v>21</v>
      </c>
      <c r="G1173" s="7">
        <v>216599301</v>
      </c>
      <c r="H1173">
        <f t="shared" si="18"/>
        <v>24.89</v>
      </c>
    </row>
    <row r="1174" spans="1:8" x14ac:dyDescent="0.25">
      <c r="A1174">
        <v>42</v>
      </c>
      <c r="B1174" t="s">
        <v>11</v>
      </c>
      <c r="C1174" s="2">
        <v>24.86</v>
      </c>
      <c r="D1174">
        <v>0</v>
      </c>
      <c r="E1174" t="s">
        <v>13</v>
      </c>
      <c r="F1174" t="s">
        <v>14</v>
      </c>
      <c r="G1174" s="7">
        <v>59668874</v>
      </c>
      <c r="H1174">
        <f t="shared" si="18"/>
        <v>24.86</v>
      </c>
    </row>
    <row r="1175" spans="1:8" x14ac:dyDescent="0.25">
      <c r="A1175">
        <v>52</v>
      </c>
      <c r="B1175" t="s">
        <v>7</v>
      </c>
      <c r="C1175" s="2">
        <v>24.86</v>
      </c>
      <c r="D1175">
        <v>0</v>
      </c>
      <c r="E1175" t="s">
        <v>13</v>
      </c>
      <c r="F1175" t="s">
        <v>14</v>
      </c>
      <c r="G1175" s="7">
        <v>2711799378</v>
      </c>
      <c r="H1175">
        <f t="shared" si="18"/>
        <v>24.86</v>
      </c>
    </row>
    <row r="1176" spans="1:8" x14ac:dyDescent="0.25">
      <c r="A1176">
        <v>27</v>
      </c>
      <c r="B1176" t="s">
        <v>7</v>
      </c>
      <c r="C1176" s="2">
        <v>24.75</v>
      </c>
      <c r="D1176">
        <v>0</v>
      </c>
      <c r="E1176" t="s">
        <v>9</v>
      </c>
      <c r="F1176" t="s">
        <v>14</v>
      </c>
      <c r="G1176" s="7">
        <v>165777795</v>
      </c>
      <c r="H1176">
        <f t="shared" si="18"/>
        <v>24.75</v>
      </c>
    </row>
    <row r="1177" spans="1:8" x14ac:dyDescent="0.25">
      <c r="A1177">
        <v>64</v>
      </c>
      <c r="B1177" t="s">
        <v>11</v>
      </c>
      <c r="C1177" s="2">
        <v>24.7</v>
      </c>
      <c r="D1177">
        <v>1</v>
      </c>
      <c r="E1177" t="s">
        <v>13</v>
      </c>
      <c r="F1177" t="s">
        <v>15</v>
      </c>
      <c r="G1177" s="7">
        <v>3016661817</v>
      </c>
      <c r="H1177">
        <f t="shared" si="18"/>
        <v>24.7</v>
      </c>
    </row>
    <row r="1178" spans="1:8" x14ac:dyDescent="0.25">
      <c r="A1178">
        <v>19</v>
      </c>
      <c r="B1178" t="s">
        <v>7</v>
      </c>
      <c r="C1178" s="2">
        <v>24.7</v>
      </c>
      <c r="D1178">
        <v>0</v>
      </c>
      <c r="E1178" t="s">
        <v>13</v>
      </c>
      <c r="F1178" t="s">
        <v>10</v>
      </c>
      <c r="G1178" s="7">
        <v>1737376</v>
      </c>
      <c r="H1178">
        <f t="shared" si="18"/>
        <v>24.7</v>
      </c>
    </row>
    <row r="1179" spans="1:8" x14ac:dyDescent="0.25">
      <c r="A1179">
        <v>59</v>
      </c>
      <c r="B1179" t="s">
        <v>11</v>
      </c>
      <c r="C1179" s="2">
        <v>24.7</v>
      </c>
      <c r="D1179">
        <v>0</v>
      </c>
      <c r="E1179" t="s">
        <v>13</v>
      </c>
      <c r="F1179" t="s">
        <v>21</v>
      </c>
      <c r="G1179" s="7">
        <v>12323936</v>
      </c>
      <c r="H1179">
        <f t="shared" si="18"/>
        <v>24.7</v>
      </c>
    </row>
    <row r="1180" spans="1:8" x14ac:dyDescent="0.25">
      <c r="A1180">
        <v>43</v>
      </c>
      <c r="B1180" t="s">
        <v>7</v>
      </c>
      <c r="C1180" s="2">
        <v>24.7</v>
      </c>
      <c r="D1180">
        <v>2</v>
      </c>
      <c r="E1180" t="s">
        <v>9</v>
      </c>
      <c r="F1180" t="s">
        <v>15</v>
      </c>
      <c r="G1180" s="8" t="s">
        <v>424</v>
      </c>
      <c r="H1180">
        <f t="shared" si="18"/>
        <v>24.7</v>
      </c>
    </row>
    <row r="1181" spans="1:8" x14ac:dyDescent="0.25">
      <c r="A1181">
        <v>42</v>
      </c>
      <c r="B1181" t="s">
        <v>11</v>
      </c>
      <c r="C1181" s="2">
        <v>24.64</v>
      </c>
      <c r="D1181">
        <v>0</v>
      </c>
      <c r="E1181" t="s">
        <v>9</v>
      </c>
      <c r="F1181" t="s">
        <v>14</v>
      </c>
      <c r="G1181" s="7">
        <v>195155416</v>
      </c>
      <c r="H1181">
        <f t="shared" si="18"/>
        <v>24.64</v>
      </c>
    </row>
    <row r="1182" spans="1:8" x14ac:dyDescent="0.25">
      <c r="A1182">
        <v>19</v>
      </c>
      <c r="B1182" t="s">
        <v>11</v>
      </c>
      <c r="C1182" s="2">
        <v>24.6</v>
      </c>
      <c r="D1182">
        <v>1</v>
      </c>
      <c r="E1182" t="s">
        <v>13</v>
      </c>
      <c r="F1182" t="s">
        <v>10</v>
      </c>
      <c r="G1182" s="7">
        <v>1837237</v>
      </c>
      <c r="H1182">
        <f t="shared" si="18"/>
        <v>24.6</v>
      </c>
    </row>
    <row r="1183" spans="1:8" x14ac:dyDescent="0.25">
      <c r="A1183">
        <v>32</v>
      </c>
      <c r="B1183" t="s">
        <v>7</v>
      </c>
      <c r="C1183" s="2">
        <v>24.6</v>
      </c>
      <c r="D1183">
        <v>0</v>
      </c>
      <c r="E1183" t="s">
        <v>9</v>
      </c>
      <c r="F1183" t="s">
        <v>10</v>
      </c>
      <c r="G1183" s="7">
        <v>17496306</v>
      </c>
      <c r="H1183">
        <f t="shared" si="18"/>
        <v>24.6</v>
      </c>
    </row>
    <row r="1184" spans="1:8" x14ac:dyDescent="0.25">
      <c r="A1184">
        <v>29</v>
      </c>
      <c r="B1184" t="s">
        <v>7</v>
      </c>
      <c r="C1184" s="2">
        <v>24.6</v>
      </c>
      <c r="D1184">
        <v>2</v>
      </c>
      <c r="E1184" t="s">
        <v>13</v>
      </c>
      <c r="F1184" t="s">
        <v>10</v>
      </c>
      <c r="G1184" s="7">
        <v>4529477</v>
      </c>
      <c r="H1184">
        <f t="shared" si="18"/>
        <v>24.6</v>
      </c>
    </row>
    <row r="1185" spans="1:8" x14ac:dyDescent="0.25">
      <c r="A1185">
        <v>60</v>
      </c>
      <c r="B1185" t="s">
        <v>7</v>
      </c>
      <c r="C1185" s="2">
        <v>24.53</v>
      </c>
      <c r="D1185">
        <v>0</v>
      </c>
      <c r="E1185" t="s">
        <v>13</v>
      </c>
      <c r="F1185" t="s">
        <v>14</v>
      </c>
      <c r="G1185" s="7">
        <v>126298967</v>
      </c>
      <c r="H1185">
        <f t="shared" si="18"/>
        <v>24.53</v>
      </c>
    </row>
    <row r="1186" spans="1:8" x14ac:dyDescent="0.25">
      <c r="A1186">
        <v>39</v>
      </c>
      <c r="B1186" t="s">
        <v>11</v>
      </c>
      <c r="C1186" s="2">
        <v>24.51</v>
      </c>
      <c r="D1186">
        <v>2</v>
      </c>
      <c r="E1186" t="s">
        <v>13</v>
      </c>
      <c r="F1186" t="s">
        <v>15</v>
      </c>
      <c r="G1186" s="7">
        <v>67101919</v>
      </c>
      <c r="H1186">
        <f t="shared" si="18"/>
        <v>24.51</v>
      </c>
    </row>
    <row r="1187" spans="1:8" x14ac:dyDescent="0.25">
      <c r="A1187">
        <v>19</v>
      </c>
      <c r="B1187" t="s">
        <v>7</v>
      </c>
      <c r="C1187" s="2">
        <v>24.51</v>
      </c>
      <c r="D1187">
        <v>1</v>
      </c>
      <c r="E1187" t="s">
        <v>13</v>
      </c>
      <c r="F1187" t="s">
        <v>15</v>
      </c>
      <c r="G1187" s="7">
        <v>27091119</v>
      </c>
      <c r="H1187">
        <f t="shared" si="18"/>
        <v>24.51</v>
      </c>
    </row>
    <row r="1188" spans="1:8" x14ac:dyDescent="0.25">
      <c r="A1188">
        <v>23</v>
      </c>
      <c r="B1188" t="s">
        <v>11</v>
      </c>
      <c r="C1188" s="2">
        <v>24.51</v>
      </c>
      <c r="D1188">
        <v>0</v>
      </c>
      <c r="E1188" t="s">
        <v>13</v>
      </c>
      <c r="F1188" t="s">
        <v>21</v>
      </c>
      <c r="G1188" s="7">
        <v>23960959</v>
      </c>
      <c r="H1188">
        <f t="shared" si="18"/>
        <v>24.51</v>
      </c>
    </row>
    <row r="1189" spans="1:8" x14ac:dyDescent="0.25">
      <c r="A1189">
        <v>48</v>
      </c>
      <c r="B1189" t="s">
        <v>11</v>
      </c>
      <c r="C1189" s="2">
        <v>24.42</v>
      </c>
      <c r="D1189">
        <v>0</v>
      </c>
      <c r="E1189" t="s">
        <v>9</v>
      </c>
      <c r="F1189" t="s">
        <v>14</v>
      </c>
      <c r="G1189" s="7">
        <v>212236758</v>
      </c>
      <c r="H1189">
        <f t="shared" si="18"/>
        <v>24.42</v>
      </c>
    </row>
    <row r="1190" spans="1:8" x14ac:dyDescent="0.25">
      <c r="A1190">
        <v>35</v>
      </c>
      <c r="B1190" t="s">
        <v>11</v>
      </c>
      <c r="C1190" s="2">
        <v>24.42</v>
      </c>
      <c r="D1190">
        <v>3</v>
      </c>
      <c r="E1190" t="s">
        <v>9</v>
      </c>
      <c r="F1190" t="s">
        <v>14</v>
      </c>
      <c r="G1190" s="7">
        <v>193619988</v>
      </c>
      <c r="H1190">
        <f t="shared" si="18"/>
        <v>24.42</v>
      </c>
    </row>
    <row r="1191" spans="1:8" x14ac:dyDescent="0.25">
      <c r="A1191">
        <v>20</v>
      </c>
      <c r="B1191" t="s">
        <v>7</v>
      </c>
      <c r="C1191" s="2">
        <v>24.42</v>
      </c>
      <c r="D1191">
        <v>0</v>
      </c>
      <c r="E1191" t="s">
        <v>9</v>
      </c>
      <c r="F1191" t="s">
        <v>14</v>
      </c>
      <c r="G1191" s="7">
        <v>2612567477</v>
      </c>
      <c r="H1191">
        <f t="shared" si="18"/>
        <v>24.42</v>
      </c>
    </row>
    <row r="1192" spans="1:8" x14ac:dyDescent="0.25">
      <c r="A1192">
        <v>30</v>
      </c>
      <c r="B1192" t="s">
        <v>11</v>
      </c>
      <c r="C1192" s="2">
        <v>24.4</v>
      </c>
      <c r="D1192">
        <v>3</v>
      </c>
      <c r="E1192" t="s">
        <v>9</v>
      </c>
      <c r="F1192" t="s">
        <v>10</v>
      </c>
      <c r="G1192" s="7">
        <v>18259216</v>
      </c>
      <c r="H1192">
        <f t="shared" si="18"/>
        <v>24.4</v>
      </c>
    </row>
    <row r="1193" spans="1:8" x14ac:dyDescent="0.25">
      <c r="A1193">
        <v>52</v>
      </c>
      <c r="B1193" t="s">
        <v>11</v>
      </c>
      <c r="C1193" s="2">
        <v>24.32</v>
      </c>
      <c r="D1193">
        <v>3</v>
      </c>
      <c r="E1193" t="s">
        <v>9</v>
      </c>
      <c r="F1193" t="s">
        <v>21</v>
      </c>
      <c r="G1193" s="7">
        <v>248698368</v>
      </c>
      <c r="H1193">
        <f t="shared" si="18"/>
        <v>24.32</v>
      </c>
    </row>
    <row r="1194" spans="1:8" x14ac:dyDescent="0.25">
      <c r="A1194">
        <v>28</v>
      </c>
      <c r="B1194" t="s">
        <v>7</v>
      </c>
      <c r="C1194" s="2">
        <v>24.32</v>
      </c>
      <c r="D1194">
        <v>1</v>
      </c>
      <c r="E1194" t="s">
        <v>13</v>
      </c>
      <c r="F1194" t="s">
        <v>21</v>
      </c>
      <c r="G1194" s="7">
        <v>232889284</v>
      </c>
      <c r="H1194">
        <f t="shared" si="18"/>
        <v>24.32</v>
      </c>
    </row>
    <row r="1195" spans="1:8" x14ac:dyDescent="0.25">
      <c r="A1195">
        <v>53</v>
      </c>
      <c r="B1195" t="s">
        <v>11</v>
      </c>
      <c r="C1195" s="2">
        <v>24.32</v>
      </c>
      <c r="D1195">
        <v>0</v>
      </c>
      <c r="E1195" t="s">
        <v>13</v>
      </c>
      <c r="F1195" t="s">
        <v>15</v>
      </c>
      <c r="G1195" s="7">
        <v>98634718</v>
      </c>
      <c r="H1195">
        <f t="shared" si="18"/>
        <v>24.32</v>
      </c>
    </row>
    <row r="1196" spans="1:8" x14ac:dyDescent="0.25">
      <c r="A1196">
        <v>60</v>
      </c>
      <c r="B1196" t="s">
        <v>11</v>
      </c>
      <c r="C1196" s="2">
        <v>24.32</v>
      </c>
      <c r="D1196">
        <v>1</v>
      </c>
      <c r="E1196" t="s">
        <v>13</v>
      </c>
      <c r="F1196" t="s">
        <v>15</v>
      </c>
      <c r="G1196" s="7">
        <v>131126048</v>
      </c>
      <c r="H1196">
        <f t="shared" si="18"/>
        <v>24.32</v>
      </c>
    </row>
    <row r="1197" spans="1:8" x14ac:dyDescent="0.25">
      <c r="A1197">
        <v>60</v>
      </c>
      <c r="B1197" t="s">
        <v>11</v>
      </c>
      <c r="C1197" s="2">
        <v>24.32</v>
      </c>
      <c r="D1197">
        <v>0</v>
      </c>
      <c r="E1197" t="s">
        <v>13</v>
      </c>
      <c r="F1197" t="s">
        <v>15</v>
      </c>
      <c r="G1197" s="7">
        <v>125236048</v>
      </c>
      <c r="H1197">
        <f t="shared" si="18"/>
        <v>24.32</v>
      </c>
    </row>
    <row r="1198" spans="1:8" x14ac:dyDescent="0.25">
      <c r="A1198">
        <v>37</v>
      </c>
      <c r="B1198" t="s">
        <v>11</v>
      </c>
      <c r="C1198" s="2">
        <v>24.32</v>
      </c>
      <c r="D1198">
        <v>2</v>
      </c>
      <c r="E1198" t="s">
        <v>13</v>
      </c>
      <c r="F1198" t="s">
        <v>15</v>
      </c>
      <c r="G1198" s="7">
        <v>61987518</v>
      </c>
      <c r="H1198">
        <f t="shared" si="18"/>
        <v>24.32</v>
      </c>
    </row>
    <row r="1199" spans="1:8" x14ac:dyDescent="0.25">
      <c r="A1199">
        <v>47</v>
      </c>
      <c r="B1199" t="s">
        <v>7</v>
      </c>
      <c r="C1199" s="2">
        <v>24.32</v>
      </c>
      <c r="D1199">
        <v>0</v>
      </c>
      <c r="E1199" t="s">
        <v>13</v>
      </c>
      <c r="F1199" t="s">
        <v>21</v>
      </c>
      <c r="G1199" s="7">
        <v>85346718</v>
      </c>
      <c r="H1199">
        <f t="shared" si="18"/>
        <v>24.32</v>
      </c>
    </row>
    <row r="1200" spans="1:8" x14ac:dyDescent="0.25">
      <c r="A1200">
        <v>33</v>
      </c>
      <c r="B1200" t="s">
        <v>7</v>
      </c>
      <c r="C1200" s="2">
        <v>24.31</v>
      </c>
      <c r="D1200">
        <v>0</v>
      </c>
      <c r="E1200" t="s">
        <v>13</v>
      </c>
      <c r="F1200" t="s">
        <v>14</v>
      </c>
      <c r="G1200" s="7">
        <v>41850979</v>
      </c>
      <c r="H1200">
        <f t="shared" si="18"/>
        <v>24.31</v>
      </c>
    </row>
    <row r="1201" spans="1:8" x14ac:dyDescent="0.25">
      <c r="A1201">
        <v>45</v>
      </c>
      <c r="B1201" t="s">
        <v>11</v>
      </c>
      <c r="C1201" s="2">
        <v>24.31</v>
      </c>
      <c r="D1201">
        <v>5</v>
      </c>
      <c r="E1201" t="s">
        <v>13</v>
      </c>
      <c r="F1201" t="s">
        <v>14</v>
      </c>
      <c r="G1201" s="7">
        <v>97888659</v>
      </c>
      <c r="H1201">
        <f t="shared" si="18"/>
        <v>24.31</v>
      </c>
    </row>
    <row r="1202" spans="1:8" x14ac:dyDescent="0.25">
      <c r="A1202">
        <v>22</v>
      </c>
      <c r="B1202" t="s">
        <v>7</v>
      </c>
      <c r="C1202" s="2">
        <v>24.3</v>
      </c>
      <c r="D1202">
        <v>0</v>
      </c>
      <c r="E1202" t="s">
        <v>13</v>
      </c>
      <c r="F1202" t="s">
        <v>10</v>
      </c>
      <c r="G1202" s="7">
        <v>2150469</v>
      </c>
      <c r="H1202">
        <f t="shared" si="18"/>
        <v>24.3</v>
      </c>
    </row>
    <row r="1203" spans="1:8" x14ac:dyDescent="0.25">
      <c r="A1203">
        <v>25</v>
      </c>
      <c r="B1203" t="s">
        <v>7</v>
      </c>
      <c r="C1203" s="2">
        <v>24.3</v>
      </c>
      <c r="D1203">
        <v>3</v>
      </c>
      <c r="E1203" t="s">
        <v>13</v>
      </c>
      <c r="F1203" t="s">
        <v>10</v>
      </c>
      <c r="G1203" s="7">
        <v>4391652</v>
      </c>
      <c r="H1203">
        <f t="shared" si="18"/>
        <v>24.3</v>
      </c>
    </row>
    <row r="1204" spans="1:8" x14ac:dyDescent="0.25">
      <c r="A1204">
        <v>28</v>
      </c>
      <c r="B1204" t="s">
        <v>11</v>
      </c>
      <c r="C1204" s="2">
        <v>24.3</v>
      </c>
      <c r="D1204">
        <v>5</v>
      </c>
      <c r="E1204" t="s">
        <v>13</v>
      </c>
      <c r="F1204" t="s">
        <v>10</v>
      </c>
      <c r="G1204" s="7">
        <v>5615369</v>
      </c>
      <c r="H1204">
        <f t="shared" si="18"/>
        <v>24.3</v>
      </c>
    </row>
    <row r="1205" spans="1:8" x14ac:dyDescent="0.25">
      <c r="A1205">
        <v>35</v>
      </c>
      <c r="B1205" t="s">
        <v>11</v>
      </c>
      <c r="C1205" s="2">
        <v>24.13</v>
      </c>
      <c r="D1205">
        <v>1</v>
      </c>
      <c r="E1205" t="s">
        <v>13</v>
      </c>
      <c r="F1205" t="s">
        <v>15</v>
      </c>
      <c r="G1205" s="7">
        <v>51252157</v>
      </c>
      <c r="H1205">
        <f t="shared" si="18"/>
        <v>24.13</v>
      </c>
    </row>
    <row r="1206" spans="1:8" x14ac:dyDescent="0.25">
      <c r="A1206">
        <v>30</v>
      </c>
      <c r="B1206" t="s">
        <v>11</v>
      </c>
      <c r="C1206" s="2">
        <v>24.13</v>
      </c>
      <c r="D1206">
        <v>1</v>
      </c>
      <c r="E1206" t="s">
        <v>13</v>
      </c>
      <c r="F1206" t="s">
        <v>15</v>
      </c>
      <c r="G1206" s="7">
        <v>40322407</v>
      </c>
      <c r="H1206">
        <f t="shared" si="18"/>
        <v>24.13</v>
      </c>
    </row>
    <row r="1207" spans="1:8" x14ac:dyDescent="0.25">
      <c r="A1207">
        <v>25</v>
      </c>
      <c r="B1207" t="s">
        <v>11</v>
      </c>
      <c r="C1207" s="2">
        <v>24.13</v>
      </c>
      <c r="D1207">
        <v>0</v>
      </c>
      <c r="E1207" t="s">
        <v>9</v>
      </c>
      <c r="F1207" t="s">
        <v>15</v>
      </c>
      <c r="G1207" s="7">
        <v>158179857</v>
      </c>
      <c r="H1207">
        <f t="shared" si="18"/>
        <v>24.13</v>
      </c>
    </row>
    <row r="1208" spans="1:8" x14ac:dyDescent="0.25">
      <c r="A1208">
        <v>52</v>
      </c>
      <c r="B1208" t="s">
        <v>7</v>
      </c>
      <c r="C1208" s="2">
        <v>24.13</v>
      </c>
      <c r="D1208">
        <v>1</v>
      </c>
      <c r="E1208" t="s">
        <v>9</v>
      </c>
      <c r="F1208" t="s">
        <v>15</v>
      </c>
      <c r="G1208" s="7">
        <v>238876627</v>
      </c>
      <c r="H1208">
        <f t="shared" si="18"/>
        <v>24.13</v>
      </c>
    </row>
    <row r="1209" spans="1:8" x14ac:dyDescent="0.25">
      <c r="A1209">
        <v>47</v>
      </c>
      <c r="B1209" t="s">
        <v>7</v>
      </c>
      <c r="C1209" s="2">
        <v>24.1</v>
      </c>
      <c r="D1209">
        <v>1</v>
      </c>
      <c r="E1209" t="s">
        <v>13</v>
      </c>
      <c r="F1209" t="s">
        <v>10</v>
      </c>
      <c r="G1209" s="7">
        <v>2623657997</v>
      </c>
      <c r="H1209">
        <f t="shared" si="18"/>
        <v>24.1</v>
      </c>
    </row>
    <row r="1210" spans="1:8" x14ac:dyDescent="0.25">
      <c r="A1210">
        <v>27</v>
      </c>
      <c r="B1210" t="s">
        <v>7</v>
      </c>
      <c r="C1210" s="2">
        <v>24.1</v>
      </c>
      <c r="D1210">
        <v>0</v>
      </c>
      <c r="E1210" t="s">
        <v>13</v>
      </c>
      <c r="F1210" t="s">
        <v>10</v>
      </c>
      <c r="G1210" s="7">
        <v>2974126</v>
      </c>
      <c r="H1210">
        <f t="shared" si="18"/>
        <v>24.1</v>
      </c>
    </row>
    <row r="1211" spans="1:8" x14ac:dyDescent="0.25">
      <c r="A1211">
        <v>18</v>
      </c>
      <c r="B1211" t="s">
        <v>7</v>
      </c>
      <c r="C1211" s="2">
        <v>24.09</v>
      </c>
      <c r="D1211">
        <v>1</v>
      </c>
      <c r="E1211" t="s">
        <v>13</v>
      </c>
      <c r="F1211" t="s">
        <v>14</v>
      </c>
      <c r="G1211" s="7">
        <v>22010971</v>
      </c>
      <c r="H1211">
        <f t="shared" si="18"/>
        <v>24.09</v>
      </c>
    </row>
    <row r="1212" spans="1:8" x14ac:dyDescent="0.25">
      <c r="A1212">
        <v>28</v>
      </c>
      <c r="B1212" t="s">
        <v>11</v>
      </c>
      <c r="C1212" s="2">
        <v>23.98</v>
      </c>
      <c r="D1212">
        <v>3</v>
      </c>
      <c r="E1212" t="s">
        <v>9</v>
      </c>
      <c r="F1212" t="s">
        <v>14</v>
      </c>
      <c r="G1212" s="7">
        <v>176631442</v>
      </c>
      <c r="H1212">
        <f t="shared" si="18"/>
        <v>23.98</v>
      </c>
    </row>
    <row r="1213" spans="1:8" x14ac:dyDescent="0.25">
      <c r="A1213">
        <v>44</v>
      </c>
      <c r="B1213" t="s">
        <v>7</v>
      </c>
      <c r="C1213" s="2">
        <v>23.98</v>
      </c>
      <c r="D1213">
        <v>2</v>
      </c>
      <c r="E1213" t="s">
        <v>13</v>
      </c>
      <c r="F1213" t="s">
        <v>14</v>
      </c>
      <c r="G1213" s="7">
        <v>82111002</v>
      </c>
      <c r="H1213">
        <f t="shared" si="18"/>
        <v>23.98</v>
      </c>
    </row>
    <row r="1214" spans="1:8" x14ac:dyDescent="0.25">
      <c r="A1214">
        <v>57</v>
      </c>
      <c r="B1214" t="s">
        <v>7</v>
      </c>
      <c r="C1214" s="2">
        <v>23.98</v>
      </c>
      <c r="D1214">
        <v>1</v>
      </c>
      <c r="E1214" t="s">
        <v>13</v>
      </c>
      <c r="F1214" t="s">
        <v>14</v>
      </c>
      <c r="G1214" s="7">
        <v>2219243711</v>
      </c>
      <c r="H1214">
        <f t="shared" si="18"/>
        <v>23.98</v>
      </c>
    </row>
    <row r="1215" spans="1:8" x14ac:dyDescent="0.25">
      <c r="A1215">
        <v>41</v>
      </c>
      <c r="B1215" t="s">
        <v>11</v>
      </c>
      <c r="C1215" s="2">
        <v>23.94</v>
      </c>
      <c r="D1215">
        <v>1</v>
      </c>
      <c r="E1215" t="s">
        <v>13</v>
      </c>
      <c r="F1215" t="s">
        <v>21</v>
      </c>
      <c r="G1215" s="7">
        <v>68584796</v>
      </c>
      <c r="H1215">
        <f t="shared" ref="H1215:H1278" si="19">VALUE(C1215)</f>
        <v>23.94</v>
      </c>
    </row>
    <row r="1216" spans="1:8" x14ac:dyDescent="0.25">
      <c r="A1216">
        <v>25</v>
      </c>
      <c r="B1216" t="s">
        <v>11</v>
      </c>
      <c r="C1216" s="2">
        <v>23.9</v>
      </c>
      <c r="D1216">
        <v>5</v>
      </c>
      <c r="E1216" t="s">
        <v>13</v>
      </c>
      <c r="F1216" t="s">
        <v>10</v>
      </c>
      <c r="G1216" s="7">
        <v>5080096</v>
      </c>
      <c r="H1216">
        <f t="shared" si="19"/>
        <v>23.9</v>
      </c>
    </row>
    <row r="1217" spans="1:8" x14ac:dyDescent="0.25">
      <c r="A1217">
        <v>39</v>
      </c>
      <c r="B1217" t="s">
        <v>7</v>
      </c>
      <c r="C1217" s="2">
        <v>23.87</v>
      </c>
      <c r="D1217">
        <v>5</v>
      </c>
      <c r="E1217" t="s">
        <v>13</v>
      </c>
      <c r="F1217" t="s">
        <v>14</v>
      </c>
      <c r="G1217" s="7">
        <v>85823023</v>
      </c>
      <c r="H1217">
        <f t="shared" si="19"/>
        <v>23.87</v>
      </c>
    </row>
    <row r="1218" spans="1:8" x14ac:dyDescent="0.25">
      <c r="A1218">
        <v>28</v>
      </c>
      <c r="B1218" t="s">
        <v>11</v>
      </c>
      <c r="C1218" s="2">
        <v>23.8</v>
      </c>
      <c r="D1218">
        <v>2</v>
      </c>
      <c r="E1218" t="s">
        <v>13</v>
      </c>
      <c r="F1218" t="s">
        <v>10</v>
      </c>
      <c r="G1218" s="7">
        <v>3847674</v>
      </c>
      <c r="H1218">
        <f t="shared" si="19"/>
        <v>23.8</v>
      </c>
    </row>
    <row r="1219" spans="1:8" x14ac:dyDescent="0.25">
      <c r="A1219">
        <v>64</v>
      </c>
      <c r="B1219" t="s">
        <v>11</v>
      </c>
      <c r="C1219" s="2">
        <v>23.76</v>
      </c>
      <c r="D1219">
        <v>0</v>
      </c>
      <c r="E1219" t="s">
        <v>9</v>
      </c>
      <c r="F1219" t="s">
        <v>14</v>
      </c>
      <c r="G1219" s="7">
        <v>269265144</v>
      </c>
      <c r="H1219">
        <f t="shared" si="19"/>
        <v>23.76</v>
      </c>
    </row>
    <row r="1220" spans="1:8" x14ac:dyDescent="0.25">
      <c r="A1220">
        <v>18</v>
      </c>
      <c r="B1220" t="s">
        <v>11</v>
      </c>
      <c r="C1220" s="2">
        <v>23.75</v>
      </c>
      <c r="D1220">
        <v>0</v>
      </c>
      <c r="E1220" t="s">
        <v>13</v>
      </c>
      <c r="F1220" t="s">
        <v>21</v>
      </c>
      <c r="G1220" s="7">
        <v>17056245</v>
      </c>
      <c r="H1220">
        <f t="shared" si="19"/>
        <v>23.75</v>
      </c>
    </row>
    <row r="1221" spans="1:8" x14ac:dyDescent="0.25">
      <c r="A1221">
        <v>21</v>
      </c>
      <c r="B1221" t="s">
        <v>11</v>
      </c>
      <c r="C1221" s="2">
        <v>23.75</v>
      </c>
      <c r="D1221">
        <v>2</v>
      </c>
      <c r="E1221" t="s">
        <v>13</v>
      </c>
      <c r="F1221" t="s">
        <v>15</v>
      </c>
      <c r="G1221" s="7">
        <v>30770955</v>
      </c>
      <c r="H1221">
        <f t="shared" si="19"/>
        <v>23.75</v>
      </c>
    </row>
    <row r="1222" spans="1:8" x14ac:dyDescent="0.25">
      <c r="A1222">
        <v>53</v>
      </c>
      <c r="B1222" t="s">
        <v>7</v>
      </c>
      <c r="C1222" s="2">
        <v>23.75</v>
      </c>
      <c r="D1222">
        <v>2</v>
      </c>
      <c r="E1222" t="s">
        <v>13</v>
      </c>
      <c r="F1222" t="s">
        <v>21</v>
      </c>
      <c r="G1222" s="7">
        <v>117296795</v>
      </c>
      <c r="H1222">
        <f t="shared" si="19"/>
        <v>23.75</v>
      </c>
    </row>
    <row r="1223" spans="1:8" x14ac:dyDescent="0.25">
      <c r="A1223">
        <v>26</v>
      </c>
      <c r="B1223" t="s">
        <v>11</v>
      </c>
      <c r="C1223" s="2">
        <v>23.7</v>
      </c>
      <c r="D1223">
        <v>2</v>
      </c>
      <c r="E1223" t="s">
        <v>13</v>
      </c>
      <c r="F1223" t="s">
        <v>10</v>
      </c>
      <c r="G1223" s="7">
        <v>3484331</v>
      </c>
      <c r="H1223">
        <f t="shared" si="19"/>
        <v>23.7</v>
      </c>
    </row>
    <row r="1224" spans="1:8" x14ac:dyDescent="0.25">
      <c r="A1224">
        <v>57</v>
      </c>
      <c r="B1224" t="s">
        <v>11</v>
      </c>
      <c r="C1224" s="2">
        <v>23.7</v>
      </c>
      <c r="D1224">
        <v>0</v>
      </c>
      <c r="E1224" t="s">
        <v>13</v>
      </c>
      <c r="F1224" t="s">
        <v>10</v>
      </c>
      <c r="G1224" s="8" t="s">
        <v>468</v>
      </c>
      <c r="H1224">
        <f t="shared" si="19"/>
        <v>23.7</v>
      </c>
    </row>
    <row r="1225" spans="1:8" x14ac:dyDescent="0.25">
      <c r="A1225">
        <v>32</v>
      </c>
      <c r="B1225" t="s">
        <v>7</v>
      </c>
      <c r="C1225" s="2">
        <v>23.65</v>
      </c>
      <c r="D1225">
        <v>1</v>
      </c>
      <c r="E1225" t="s">
        <v>13</v>
      </c>
      <c r="F1225" t="s">
        <v>14</v>
      </c>
      <c r="G1225" s="7">
        <v>1762623951</v>
      </c>
      <c r="H1225">
        <f t="shared" si="19"/>
        <v>23.65</v>
      </c>
    </row>
    <row r="1226" spans="1:8" x14ac:dyDescent="0.25">
      <c r="A1226">
        <v>47</v>
      </c>
      <c r="B1226" t="s">
        <v>7</v>
      </c>
      <c r="C1226" s="2">
        <v>23.6</v>
      </c>
      <c r="D1226">
        <v>1</v>
      </c>
      <c r="E1226" t="s">
        <v>13</v>
      </c>
      <c r="F1226" t="s">
        <v>10</v>
      </c>
      <c r="G1226" s="7">
        <v>8539671</v>
      </c>
      <c r="H1226">
        <f t="shared" si="19"/>
        <v>23.6</v>
      </c>
    </row>
    <row r="1227" spans="1:8" x14ac:dyDescent="0.25">
      <c r="A1227">
        <v>31</v>
      </c>
      <c r="B1227" t="s">
        <v>7</v>
      </c>
      <c r="C1227" s="2">
        <v>23.6</v>
      </c>
      <c r="D1227">
        <v>2</v>
      </c>
      <c r="E1227" t="s">
        <v>13</v>
      </c>
      <c r="F1227" t="s">
        <v>10</v>
      </c>
      <c r="G1227" s="7">
        <v>4931647</v>
      </c>
      <c r="H1227">
        <f t="shared" si="19"/>
        <v>23.6</v>
      </c>
    </row>
    <row r="1228" spans="1:8" x14ac:dyDescent="0.25">
      <c r="A1228">
        <v>34</v>
      </c>
      <c r="B1228" t="s">
        <v>7</v>
      </c>
      <c r="C1228" s="2">
        <v>23.56</v>
      </c>
      <c r="D1228">
        <v>0</v>
      </c>
      <c r="E1228" t="s">
        <v>13</v>
      </c>
      <c r="F1228" t="s">
        <v>21</v>
      </c>
      <c r="G1228" s="7">
        <v>49923764</v>
      </c>
      <c r="H1228">
        <f t="shared" si="19"/>
        <v>23.56</v>
      </c>
    </row>
    <row r="1229" spans="1:8" x14ac:dyDescent="0.25">
      <c r="A1229">
        <v>45</v>
      </c>
      <c r="B1229" t="s">
        <v>11</v>
      </c>
      <c r="C1229" s="2">
        <v>23.56</v>
      </c>
      <c r="D1229">
        <v>2</v>
      </c>
      <c r="E1229" t="s">
        <v>13</v>
      </c>
      <c r="F1229" t="s">
        <v>21</v>
      </c>
      <c r="G1229" s="7">
        <v>86038234</v>
      </c>
      <c r="H1229">
        <f t="shared" si="19"/>
        <v>23.56</v>
      </c>
    </row>
    <row r="1230" spans="1:8" x14ac:dyDescent="0.25">
      <c r="A1230">
        <v>50</v>
      </c>
      <c r="B1230" t="s">
        <v>7</v>
      </c>
      <c r="C1230" s="2">
        <v>23.54</v>
      </c>
      <c r="D1230">
        <v>2</v>
      </c>
      <c r="E1230" t="s">
        <v>13</v>
      </c>
      <c r="F1230" t="s">
        <v>14</v>
      </c>
      <c r="G1230" s="7">
        <v>101072206</v>
      </c>
      <c r="H1230">
        <f t="shared" si="19"/>
        <v>23.54</v>
      </c>
    </row>
    <row r="1231" spans="1:8" x14ac:dyDescent="0.25">
      <c r="A1231">
        <v>24</v>
      </c>
      <c r="B1231" t="s">
        <v>11</v>
      </c>
      <c r="C1231" s="2">
        <v>23.4</v>
      </c>
      <c r="D1231">
        <v>0</v>
      </c>
      <c r="E1231" t="s">
        <v>13</v>
      </c>
      <c r="F1231" t="s">
        <v>10</v>
      </c>
      <c r="G1231" s="7">
        <v>1969614</v>
      </c>
      <c r="H1231">
        <f t="shared" si="19"/>
        <v>23.4</v>
      </c>
    </row>
    <row r="1232" spans="1:8" x14ac:dyDescent="0.25">
      <c r="A1232">
        <v>19</v>
      </c>
      <c r="B1232" t="s">
        <v>7</v>
      </c>
      <c r="C1232" s="2">
        <v>23.4</v>
      </c>
      <c r="D1232">
        <v>2</v>
      </c>
      <c r="E1232" t="s">
        <v>13</v>
      </c>
      <c r="F1232" t="s">
        <v>10</v>
      </c>
      <c r="G1232" s="7">
        <v>2913569</v>
      </c>
      <c r="H1232">
        <f t="shared" si="19"/>
        <v>23.4</v>
      </c>
    </row>
    <row r="1233" spans="1:8" x14ac:dyDescent="0.25">
      <c r="A1233">
        <v>37</v>
      </c>
      <c r="B1233" t="s">
        <v>7</v>
      </c>
      <c r="C1233" s="2">
        <v>23.37</v>
      </c>
      <c r="D1233">
        <v>2</v>
      </c>
      <c r="E1233" t="s">
        <v>13</v>
      </c>
      <c r="F1233" t="s">
        <v>15</v>
      </c>
      <c r="G1233" s="7">
        <v>66864313</v>
      </c>
      <c r="H1233">
        <f t="shared" si="19"/>
        <v>23.37</v>
      </c>
    </row>
    <row r="1234" spans="1:8" x14ac:dyDescent="0.25">
      <c r="A1234">
        <v>42</v>
      </c>
      <c r="B1234" t="s">
        <v>7</v>
      </c>
      <c r="C1234" s="2">
        <v>23.37</v>
      </c>
      <c r="D1234">
        <v>0</v>
      </c>
      <c r="E1234" t="s">
        <v>9</v>
      </c>
      <c r="F1234" t="s">
        <v>21</v>
      </c>
      <c r="G1234" s="7">
        <v>199647463</v>
      </c>
      <c r="H1234">
        <f t="shared" si="19"/>
        <v>23.37</v>
      </c>
    </row>
    <row r="1235" spans="1:8" x14ac:dyDescent="0.25">
      <c r="A1235">
        <v>40</v>
      </c>
      <c r="B1235" t="s">
        <v>7</v>
      </c>
      <c r="C1235" s="2">
        <v>23.37</v>
      </c>
      <c r="D1235">
        <v>3</v>
      </c>
      <c r="E1235" t="s">
        <v>13</v>
      </c>
      <c r="F1235" t="s">
        <v>21</v>
      </c>
      <c r="G1235" s="7">
        <v>82522843</v>
      </c>
      <c r="H1235">
        <f t="shared" si="19"/>
        <v>23.37</v>
      </c>
    </row>
    <row r="1236" spans="1:8" x14ac:dyDescent="0.25">
      <c r="A1236">
        <v>18</v>
      </c>
      <c r="B1236" t="s">
        <v>11</v>
      </c>
      <c r="C1236" s="2">
        <v>23.32</v>
      </c>
      <c r="D1236">
        <v>1</v>
      </c>
      <c r="E1236" t="s">
        <v>13</v>
      </c>
      <c r="F1236" t="s">
        <v>14</v>
      </c>
      <c r="G1236" s="7">
        <v>17110268</v>
      </c>
      <c r="H1236">
        <f t="shared" si="19"/>
        <v>23.32</v>
      </c>
    </row>
    <row r="1237" spans="1:8" x14ac:dyDescent="0.25">
      <c r="A1237">
        <v>58</v>
      </c>
      <c r="B1237" t="s">
        <v>11</v>
      </c>
      <c r="C1237" s="2">
        <v>23.3</v>
      </c>
      <c r="D1237">
        <v>0</v>
      </c>
      <c r="E1237" t="s">
        <v>13</v>
      </c>
      <c r="F1237" t="s">
        <v>10</v>
      </c>
      <c r="G1237" s="7">
        <v>11345519</v>
      </c>
      <c r="H1237">
        <f t="shared" si="19"/>
        <v>23.3</v>
      </c>
    </row>
    <row r="1238" spans="1:8" x14ac:dyDescent="0.25">
      <c r="A1238">
        <v>24</v>
      </c>
      <c r="B1238" t="s">
        <v>7</v>
      </c>
      <c r="C1238" s="2">
        <v>23.21</v>
      </c>
      <c r="D1238">
        <v>0</v>
      </c>
      <c r="E1238" t="s">
        <v>13</v>
      </c>
      <c r="F1238" t="s">
        <v>14</v>
      </c>
      <c r="G1238" s="7">
        <v>2508176784</v>
      </c>
      <c r="H1238">
        <f t="shared" si="19"/>
        <v>23.21</v>
      </c>
    </row>
    <row r="1239" spans="1:8" x14ac:dyDescent="0.25">
      <c r="A1239">
        <v>27</v>
      </c>
      <c r="B1239" t="s">
        <v>7</v>
      </c>
      <c r="C1239" s="2">
        <v>23.21</v>
      </c>
      <c r="D1239">
        <v>1</v>
      </c>
      <c r="E1239" t="s">
        <v>13</v>
      </c>
      <c r="F1239" t="s">
        <v>14</v>
      </c>
      <c r="G1239" s="7">
        <v>35618889</v>
      </c>
      <c r="H1239">
        <f t="shared" si="19"/>
        <v>23.21</v>
      </c>
    </row>
    <row r="1240" spans="1:8" x14ac:dyDescent="0.25">
      <c r="A1240">
        <v>51</v>
      </c>
      <c r="B1240" t="s">
        <v>11</v>
      </c>
      <c r="C1240" s="2">
        <v>23.21</v>
      </c>
      <c r="D1240">
        <v>1</v>
      </c>
      <c r="E1240" t="s">
        <v>9</v>
      </c>
      <c r="F1240" t="s">
        <v>14</v>
      </c>
      <c r="G1240" s="7">
        <v>222181149</v>
      </c>
      <c r="H1240">
        <f t="shared" si="19"/>
        <v>23.21</v>
      </c>
    </row>
    <row r="1241" spans="1:8" x14ac:dyDescent="0.25">
      <c r="A1241">
        <v>18</v>
      </c>
      <c r="B1241" t="s">
        <v>11</v>
      </c>
      <c r="C1241" s="2">
        <v>23.21</v>
      </c>
      <c r="D1241">
        <v>0</v>
      </c>
      <c r="E1241" t="s">
        <v>13</v>
      </c>
      <c r="F1241" t="s">
        <v>14</v>
      </c>
      <c r="G1241" s="7">
        <v>11218739</v>
      </c>
      <c r="H1241">
        <f t="shared" si="19"/>
        <v>23.21</v>
      </c>
    </row>
    <row r="1242" spans="1:8" x14ac:dyDescent="0.25">
      <c r="A1242">
        <v>21</v>
      </c>
      <c r="B1242" t="s">
        <v>11</v>
      </c>
      <c r="C1242" s="2">
        <v>23.21</v>
      </c>
      <c r="D1242">
        <v>0</v>
      </c>
      <c r="E1242" t="s">
        <v>13</v>
      </c>
      <c r="F1242" t="s">
        <v>14</v>
      </c>
      <c r="G1242" s="7">
        <v>15153449</v>
      </c>
      <c r="H1242">
        <f t="shared" si="19"/>
        <v>23.21</v>
      </c>
    </row>
    <row r="1243" spans="1:8" x14ac:dyDescent="0.25">
      <c r="A1243">
        <v>43</v>
      </c>
      <c r="B1243" t="s">
        <v>11</v>
      </c>
      <c r="C1243" s="2">
        <v>23.2</v>
      </c>
      <c r="D1243">
        <v>0</v>
      </c>
      <c r="E1243" t="s">
        <v>13</v>
      </c>
      <c r="F1243" t="s">
        <v>10</v>
      </c>
      <c r="G1243" s="7">
        <v>6250435</v>
      </c>
      <c r="H1243">
        <f t="shared" si="19"/>
        <v>23.2</v>
      </c>
    </row>
    <row r="1244" spans="1:8" x14ac:dyDescent="0.25">
      <c r="A1244">
        <v>57</v>
      </c>
      <c r="B1244" t="s">
        <v>7</v>
      </c>
      <c r="C1244" s="2">
        <v>23.18</v>
      </c>
      <c r="D1244">
        <v>0</v>
      </c>
      <c r="E1244" t="s">
        <v>13</v>
      </c>
      <c r="F1244" t="s">
        <v>15</v>
      </c>
      <c r="G1244" s="7">
        <v>118306072</v>
      </c>
      <c r="H1244">
        <f t="shared" si="19"/>
        <v>23.18</v>
      </c>
    </row>
    <row r="1245" spans="1:8" x14ac:dyDescent="0.25">
      <c r="A1245">
        <v>49</v>
      </c>
      <c r="B1245" t="s">
        <v>7</v>
      </c>
      <c r="C1245" s="2">
        <v>23.18</v>
      </c>
      <c r="D1245">
        <v>2</v>
      </c>
      <c r="E1245" t="s">
        <v>13</v>
      </c>
      <c r="F1245" t="s">
        <v>15</v>
      </c>
      <c r="G1245" s="7">
        <v>101567832</v>
      </c>
      <c r="H1245">
        <f t="shared" si="19"/>
        <v>23.18</v>
      </c>
    </row>
    <row r="1246" spans="1:8" x14ac:dyDescent="0.25">
      <c r="A1246">
        <v>22</v>
      </c>
      <c r="B1246" t="s">
        <v>7</v>
      </c>
      <c r="C1246" s="2">
        <v>23.18</v>
      </c>
      <c r="D1246">
        <v>0</v>
      </c>
      <c r="E1246" t="s">
        <v>13</v>
      </c>
      <c r="F1246" t="s">
        <v>21</v>
      </c>
      <c r="G1246" s="7">
        <v>27319122</v>
      </c>
      <c r="H1246">
        <f t="shared" si="19"/>
        <v>23.18</v>
      </c>
    </row>
    <row r="1247" spans="1:8" x14ac:dyDescent="0.25">
      <c r="A1247">
        <v>23</v>
      </c>
      <c r="B1247" t="s">
        <v>7</v>
      </c>
      <c r="C1247" s="2">
        <v>23.18</v>
      </c>
      <c r="D1247">
        <v>2</v>
      </c>
      <c r="E1247" t="s">
        <v>13</v>
      </c>
      <c r="F1247" t="s">
        <v>15</v>
      </c>
      <c r="G1247" s="7">
        <v>1442607385</v>
      </c>
      <c r="H1247">
        <f t="shared" si="19"/>
        <v>23.18</v>
      </c>
    </row>
    <row r="1248" spans="1:8" x14ac:dyDescent="0.25">
      <c r="A1248">
        <v>52</v>
      </c>
      <c r="B1248" t="s">
        <v>7</v>
      </c>
      <c r="C1248" s="2">
        <v>23.18</v>
      </c>
      <c r="D1248">
        <v>0</v>
      </c>
      <c r="E1248" t="s">
        <v>13</v>
      </c>
      <c r="F1248" t="s">
        <v>21</v>
      </c>
      <c r="G1248" s="7">
        <v>101977722</v>
      </c>
      <c r="H1248">
        <f t="shared" si="19"/>
        <v>23.18</v>
      </c>
    </row>
    <row r="1249" spans="1:8" x14ac:dyDescent="0.25">
      <c r="A1249">
        <v>27</v>
      </c>
      <c r="B1249" t="s">
        <v>11</v>
      </c>
      <c r="C1249" s="2">
        <v>23.1</v>
      </c>
      <c r="D1249">
        <v>0</v>
      </c>
      <c r="E1249" t="s">
        <v>13</v>
      </c>
      <c r="F1249" t="s">
        <v>14</v>
      </c>
      <c r="G1249" s="7">
        <v>2483736</v>
      </c>
      <c r="H1249">
        <f t="shared" si="19"/>
        <v>23.1</v>
      </c>
    </row>
    <row r="1250" spans="1:8" x14ac:dyDescent="0.25">
      <c r="A1250">
        <v>54</v>
      </c>
      <c r="B1250" t="s">
        <v>7</v>
      </c>
      <c r="C1250" s="2">
        <v>23</v>
      </c>
      <c r="D1250">
        <v>3</v>
      </c>
      <c r="E1250" t="s">
        <v>13</v>
      </c>
      <c r="F1250" t="s">
        <v>10</v>
      </c>
      <c r="G1250" s="7">
        <v>12094478</v>
      </c>
      <c r="H1250">
        <f t="shared" si="19"/>
        <v>23</v>
      </c>
    </row>
    <row r="1251" spans="1:8" x14ac:dyDescent="0.25">
      <c r="A1251">
        <v>18</v>
      </c>
      <c r="B1251" t="s">
        <v>11</v>
      </c>
      <c r="C1251" s="2">
        <v>22.99</v>
      </c>
      <c r="D1251">
        <v>0</v>
      </c>
      <c r="E1251" t="s">
        <v>13</v>
      </c>
      <c r="F1251" t="s">
        <v>21</v>
      </c>
      <c r="G1251" s="7">
        <v>17045681</v>
      </c>
      <c r="H1251">
        <f t="shared" si="19"/>
        <v>22.99</v>
      </c>
    </row>
    <row r="1252" spans="1:8" x14ac:dyDescent="0.25">
      <c r="A1252">
        <v>64</v>
      </c>
      <c r="B1252" t="s">
        <v>7</v>
      </c>
      <c r="C1252" s="2">
        <v>22.99</v>
      </c>
      <c r="D1252">
        <v>0</v>
      </c>
      <c r="E1252" t="s">
        <v>9</v>
      </c>
      <c r="F1252" t="s">
        <v>14</v>
      </c>
      <c r="G1252" s="7">
        <v>270379141</v>
      </c>
      <c r="H1252">
        <f t="shared" si="19"/>
        <v>22.99</v>
      </c>
    </row>
    <row r="1253" spans="1:8" x14ac:dyDescent="0.25">
      <c r="A1253">
        <v>30</v>
      </c>
      <c r="B1253" t="s">
        <v>11</v>
      </c>
      <c r="C1253" s="2">
        <v>22.99</v>
      </c>
      <c r="D1253">
        <v>2</v>
      </c>
      <c r="E1253" t="s">
        <v>9</v>
      </c>
      <c r="F1253" t="s">
        <v>15</v>
      </c>
      <c r="G1253" s="7">
        <v>173617661</v>
      </c>
      <c r="H1253">
        <f t="shared" si="19"/>
        <v>22.99</v>
      </c>
    </row>
    <row r="1254" spans="1:8" x14ac:dyDescent="0.25">
      <c r="A1254">
        <v>53</v>
      </c>
      <c r="B1254" t="s">
        <v>7</v>
      </c>
      <c r="C1254" s="2">
        <v>22.88</v>
      </c>
      <c r="D1254">
        <v>1</v>
      </c>
      <c r="E1254" t="s">
        <v>9</v>
      </c>
      <c r="F1254" t="s">
        <v>14</v>
      </c>
      <c r="G1254" s="7">
        <v>232447902</v>
      </c>
      <c r="H1254">
        <f t="shared" si="19"/>
        <v>22.88</v>
      </c>
    </row>
    <row r="1255" spans="1:8" x14ac:dyDescent="0.25">
      <c r="A1255">
        <v>39</v>
      </c>
      <c r="B1255" t="s">
        <v>7</v>
      </c>
      <c r="C1255" s="2">
        <v>22.8</v>
      </c>
      <c r="D1255">
        <v>3</v>
      </c>
      <c r="E1255" t="s">
        <v>13</v>
      </c>
      <c r="F1255" t="s">
        <v>21</v>
      </c>
      <c r="G1255" s="7">
        <v>7985815</v>
      </c>
      <c r="H1255">
        <f t="shared" si="19"/>
        <v>22.8</v>
      </c>
    </row>
    <row r="1256" spans="1:8" x14ac:dyDescent="0.25">
      <c r="A1256">
        <v>48</v>
      </c>
      <c r="B1256" t="s">
        <v>7</v>
      </c>
      <c r="C1256" s="2">
        <v>22.8</v>
      </c>
      <c r="D1256">
        <v>0</v>
      </c>
      <c r="E1256" t="s">
        <v>13</v>
      </c>
      <c r="F1256" t="s">
        <v>10</v>
      </c>
      <c r="G1256" s="7">
        <v>8269044</v>
      </c>
      <c r="H1256">
        <f t="shared" si="19"/>
        <v>22.8</v>
      </c>
    </row>
    <row r="1257" spans="1:8" x14ac:dyDescent="0.25">
      <c r="A1257">
        <v>58</v>
      </c>
      <c r="B1257" t="s">
        <v>7</v>
      </c>
      <c r="C1257" s="2">
        <v>22.77</v>
      </c>
      <c r="D1257">
        <v>0</v>
      </c>
      <c r="E1257" t="s">
        <v>13</v>
      </c>
      <c r="F1257" t="s">
        <v>14</v>
      </c>
      <c r="G1257" s="7">
        <v>118337823</v>
      </c>
      <c r="H1257">
        <f t="shared" si="19"/>
        <v>22.77</v>
      </c>
    </row>
    <row r="1258" spans="1:8" x14ac:dyDescent="0.25">
      <c r="A1258">
        <v>53</v>
      </c>
      <c r="B1258" t="s">
        <v>7</v>
      </c>
      <c r="C1258" s="2">
        <v>22.61</v>
      </c>
      <c r="D1258">
        <v>3</v>
      </c>
      <c r="E1258" t="s">
        <v>9</v>
      </c>
      <c r="F1258" t="s">
        <v>21</v>
      </c>
      <c r="G1258" s="7">
        <v>248733849</v>
      </c>
      <c r="H1258">
        <f t="shared" si="19"/>
        <v>22.61</v>
      </c>
    </row>
    <row r="1259" spans="1:8" x14ac:dyDescent="0.25">
      <c r="A1259">
        <v>26</v>
      </c>
      <c r="B1259" t="s">
        <v>7</v>
      </c>
      <c r="C1259" s="2">
        <v>22.61</v>
      </c>
      <c r="D1259">
        <v>0</v>
      </c>
      <c r="E1259" t="s">
        <v>13</v>
      </c>
      <c r="F1259" t="s">
        <v>15</v>
      </c>
      <c r="G1259" s="7">
        <v>31768159</v>
      </c>
      <c r="H1259">
        <f t="shared" si="19"/>
        <v>22.61</v>
      </c>
    </row>
    <row r="1260" spans="1:8" x14ac:dyDescent="0.25">
      <c r="A1260">
        <v>49</v>
      </c>
      <c r="B1260" t="s">
        <v>7</v>
      </c>
      <c r="C1260" s="2">
        <v>22.61</v>
      </c>
      <c r="D1260">
        <v>1</v>
      </c>
      <c r="E1260" t="s">
        <v>13</v>
      </c>
      <c r="F1260" t="s">
        <v>15</v>
      </c>
      <c r="G1260" s="7">
        <v>95669909</v>
      </c>
      <c r="H1260">
        <f t="shared" si="19"/>
        <v>22.61</v>
      </c>
    </row>
    <row r="1261" spans="1:8" x14ac:dyDescent="0.25">
      <c r="A1261">
        <v>19</v>
      </c>
      <c r="B1261" t="s">
        <v>11</v>
      </c>
      <c r="C1261" s="2">
        <v>22.61</v>
      </c>
      <c r="D1261">
        <v>0</v>
      </c>
      <c r="E1261" t="s">
        <v>13</v>
      </c>
      <c r="F1261" t="s">
        <v>15</v>
      </c>
      <c r="G1261" s="7">
        <v>16284709</v>
      </c>
      <c r="H1261">
        <f t="shared" si="19"/>
        <v>22.61</v>
      </c>
    </row>
    <row r="1262" spans="1:8" x14ac:dyDescent="0.25">
      <c r="A1262">
        <v>36</v>
      </c>
      <c r="B1262" t="s">
        <v>7</v>
      </c>
      <c r="C1262" s="2">
        <v>22.6</v>
      </c>
      <c r="D1262">
        <v>2</v>
      </c>
      <c r="E1262" t="s">
        <v>9</v>
      </c>
      <c r="F1262" t="s">
        <v>10</v>
      </c>
      <c r="G1262" s="7">
        <v>18608262</v>
      </c>
      <c r="H1262">
        <f t="shared" si="19"/>
        <v>22.6</v>
      </c>
    </row>
    <row r="1263" spans="1:8" x14ac:dyDescent="0.25">
      <c r="A1263">
        <v>24</v>
      </c>
      <c r="B1263" t="s">
        <v>7</v>
      </c>
      <c r="C1263" s="2">
        <v>22.6</v>
      </c>
      <c r="D1263">
        <v>0</v>
      </c>
      <c r="E1263" t="s">
        <v>13</v>
      </c>
      <c r="F1263" t="s">
        <v>10</v>
      </c>
      <c r="G1263" s="7">
        <v>2457502</v>
      </c>
      <c r="H1263">
        <f t="shared" si="19"/>
        <v>22.6</v>
      </c>
    </row>
    <row r="1264" spans="1:8" x14ac:dyDescent="0.25">
      <c r="A1264">
        <v>20</v>
      </c>
      <c r="B1264" t="s">
        <v>7</v>
      </c>
      <c r="C1264" s="2">
        <v>22.42</v>
      </c>
      <c r="D1264">
        <v>0</v>
      </c>
      <c r="E1264" t="s">
        <v>9</v>
      </c>
      <c r="F1264" t="s">
        <v>15</v>
      </c>
      <c r="G1264" s="7">
        <v>147117438</v>
      </c>
      <c r="H1264">
        <f t="shared" si="19"/>
        <v>22.42</v>
      </c>
    </row>
    <row r="1265" spans="1:8" x14ac:dyDescent="0.25">
      <c r="A1265">
        <v>34</v>
      </c>
      <c r="B1265" t="s">
        <v>11</v>
      </c>
      <c r="C1265" s="2">
        <v>22.42</v>
      </c>
      <c r="D1265">
        <v>2</v>
      </c>
      <c r="E1265" t="s">
        <v>13</v>
      </c>
      <c r="F1265" t="s">
        <v>21</v>
      </c>
      <c r="G1265" s="7">
        <v>2737590478</v>
      </c>
      <c r="H1265">
        <f t="shared" si="19"/>
        <v>22.42</v>
      </c>
    </row>
    <row r="1266" spans="1:8" x14ac:dyDescent="0.25">
      <c r="A1266">
        <v>51</v>
      </c>
      <c r="B1266" t="s">
        <v>11</v>
      </c>
      <c r="C1266" s="2">
        <v>22.42</v>
      </c>
      <c r="D1266">
        <v>0</v>
      </c>
      <c r="E1266" t="s">
        <v>13</v>
      </c>
      <c r="F1266" t="s">
        <v>21</v>
      </c>
      <c r="G1266" s="7">
        <v>93613268</v>
      </c>
      <c r="H1266">
        <f t="shared" si="19"/>
        <v>22.42</v>
      </c>
    </row>
    <row r="1267" spans="1:8" x14ac:dyDescent="0.25">
      <c r="A1267">
        <v>46</v>
      </c>
      <c r="B1267" t="s">
        <v>11</v>
      </c>
      <c r="C1267" s="2">
        <v>22.3</v>
      </c>
      <c r="D1267">
        <v>0</v>
      </c>
      <c r="E1267" t="s">
        <v>13</v>
      </c>
      <c r="F1267" t="s">
        <v>10</v>
      </c>
      <c r="G1267" s="7">
        <v>7147105</v>
      </c>
      <c r="H1267">
        <f t="shared" si="19"/>
        <v>22.3</v>
      </c>
    </row>
    <row r="1268" spans="1:8" x14ac:dyDescent="0.25">
      <c r="A1268">
        <v>21</v>
      </c>
      <c r="B1268" t="s">
        <v>11</v>
      </c>
      <c r="C1268" s="2">
        <v>22.3</v>
      </c>
      <c r="D1268">
        <v>1</v>
      </c>
      <c r="E1268" t="s">
        <v>13</v>
      </c>
      <c r="F1268" t="s">
        <v>10</v>
      </c>
      <c r="G1268" s="8" t="s">
        <v>363</v>
      </c>
      <c r="H1268">
        <f t="shared" si="19"/>
        <v>22.3</v>
      </c>
    </row>
    <row r="1269" spans="1:8" x14ac:dyDescent="0.25">
      <c r="A1269">
        <v>57</v>
      </c>
      <c r="B1269" t="s">
        <v>7</v>
      </c>
      <c r="C1269" s="2">
        <v>22.23</v>
      </c>
      <c r="D1269">
        <v>0</v>
      </c>
      <c r="E1269" t="s">
        <v>13</v>
      </c>
      <c r="F1269" t="s">
        <v>21</v>
      </c>
      <c r="G1269" s="7">
        <v>120292867</v>
      </c>
      <c r="H1269">
        <f t="shared" si="19"/>
        <v>22.23</v>
      </c>
    </row>
    <row r="1270" spans="1:8" x14ac:dyDescent="0.25">
      <c r="A1270">
        <v>26</v>
      </c>
      <c r="B1270" t="s">
        <v>7</v>
      </c>
      <c r="C1270" s="2">
        <v>22.23</v>
      </c>
      <c r="D1270">
        <v>0</v>
      </c>
      <c r="E1270" t="s">
        <v>13</v>
      </c>
      <c r="F1270" t="s">
        <v>15</v>
      </c>
      <c r="G1270" s="7">
        <v>31762877</v>
      </c>
      <c r="H1270">
        <f t="shared" si="19"/>
        <v>22.23</v>
      </c>
    </row>
    <row r="1271" spans="1:8" x14ac:dyDescent="0.25">
      <c r="A1271">
        <v>40</v>
      </c>
      <c r="B1271" t="s">
        <v>7</v>
      </c>
      <c r="C1271" s="2">
        <v>22.22</v>
      </c>
      <c r="D1271">
        <v>2</v>
      </c>
      <c r="E1271" t="s">
        <v>9</v>
      </c>
      <c r="F1271" t="s">
        <v>14</v>
      </c>
      <c r="G1271" s="7">
        <v>194442658</v>
      </c>
      <c r="H1271">
        <f t="shared" si="19"/>
        <v>22.22</v>
      </c>
    </row>
    <row r="1272" spans="1:8" x14ac:dyDescent="0.25">
      <c r="A1272">
        <v>56</v>
      </c>
      <c r="B1272" t="s">
        <v>11</v>
      </c>
      <c r="C1272" s="2">
        <v>22.1</v>
      </c>
      <c r="D1272">
        <v>0</v>
      </c>
      <c r="E1272" t="s">
        <v>13</v>
      </c>
      <c r="F1272" t="s">
        <v>10</v>
      </c>
      <c r="G1272" s="7">
        <v>10577087</v>
      </c>
      <c r="H1272">
        <f t="shared" si="19"/>
        <v>22.1</v>
      </c>
    </row>
    <row r="1273" spans="1:8" x14ac:dyDescent="0.25">
      <c r="A1273">
        <v>61</v>
      </c>
      <c r="B1273" t="s">
        <v>7</v>
      </c>
      <c r="C1273" s="2">
        <v>22.04</v>
      </c>
      <c r="D1273">
        <v>0</v>
      </c>
      <c r="E1273" t="s">
        <v>13</v>
      </c>
      <c r="F1273" t="s">
        <v>21</v>
      </c>
      <c r="G1273" s="7">
        <v>136163586</v>
      </c>
      <c r="H1273">
        <f t="shared" si="19"/>
        <v>22.04</v>
      </c>
    </row>
    <row r="1274" spans="1:8" x14ac:dyDescent="0.25">
      <c r="A1274">
        <v>20</v>
      </c>
      <c r="B1274" t="s">
        <v>11</v>
      </c>
      <c r="C1274" s="2">
        <v>22</v>
      </c>
      <c r="D1274">
        <v>1</v>
      </c>
      <c r="E1274" t="s">
        <v>13</v>
      </c>
      <c r="F1274" t="s">
        <v>10</v>
      </c>
      <c r="G1274" s="8" t="s">
        <v>472</v>
      </c>
      <c r="H1274">
        <f t="shared" si="19"/>
        <v>22</v>
      </c>
    </row>
    <row r="1275" spans="1:8" x14ac:dyDescent="0.25">
      <c r="A1275">
        <v>21</v>
      </c>
      <c r="B1275" t="s">
        <v>7</v>
      </c>
      <c r="C1275" s="2">
        <v>21.89</v>
      </c>
      <c r="D1275">
        <v>2</v>
      </c>
      <c r="E1275" t="s">
        <v>13</v>
      </c>
      <c r="F1275" t="s">
        <v>14</v>
      </c>
      <c r="G1275" s="7">
        <v>31805101</v>
      </c>
      <c r="H1275">
        <f t="shared" si="19"/>
        <v>21.89</v>
      </c>
    </row>
    <row r="1276" spans="1:8" x14ac:dyDescent="0.25">
      <c r="A1276">
        <v>21</v>
      </c>
      <c r="B1276" t="s">
        <v>7</v>
      </c>
      <c r="C1276" s="2">
        <v>21.85</v>
      </c>
      <c r="D1276">
        <v>1</v>
      </c>
      <c r="E1276" t="s">
        <v>9</v>
      </c>
      <c r="F1276" t="s">
        <v>21</v>
      </c>
      <c r="G1276" s="7">
        <v>153591045</v>
      </c>
      <c r="H1276">
        <f t="shared" si="19"/>
        <v>21.85</v>
      </c>
    </row>
    <row r="1277" spans="1:8" x14ac:dyDescent="0.25">
      <c r="A1277">
        <v>39</v>
      </c>
      <c r="B1277" t="s">
        <v>11</v>
      </c>
      <c r="C1277" s="2">
        <v>21.85</v>
      </c>
      <c r="D1277">
        <v>1</v>
      </c>
      <c r="E1277" t="s">
        <v>13</v>
      </c>
      <c r="F1277" t="s">
        <v>15</v>
      </c>
      <c r="G1277" s="7">
        <v>61174945</v>
      </c>
      <c r="H1277">
        <f t="shared" si="19"/>
        <v>21.85</v>
      </c>
    </row>
    <row r="1278" spans="1:8" x14ac:dyDescent="0.25">
      <c r="A1278">
        <v>44</v>
      </c>
      <c r="B1278" t="s">
        <v>11</v>
      </c>
      <c r="C1278" s="2">
        <v>21.85</v>
      </c>
      <c r="D1278">
        <v>3</v>
      </c>
      <c r="E1278" t="s">
        <v>13</v>
      </c>
      <c r="F1278" t="s">
        <v>21</v>
      </c>
      <c r="G1278" s="7">
        <v>88911395</v>
      </c>
      <c r="H1278">
        <f t="shared" si="19"/>
        <v>21.85</v>
      </c>
    </row>
    <row r="1279" spans="1:8" x14ac:dyDescent="0.25">
      <c r="A1279">
        <v>29</v>
      </c>
      <c r="B1279" t="s">
        <v>7</v>
      </c>
      <c r="C1279" s="2">
        <v>21.85</v>
      </c>
      <c r="D1279">
        <v>0</v>
      </c>
      <c r="E1279" t="s">
        <v>9</v>
      </c>
      <c r="F1279" t="s">
        <v>21</v>
      </c>
      <c r="G1279" s="7">
        <v>161153045</v>
      </c>
      <c r="H1279">
        <f t="shared" ref="H1279:H1339" si="20">VALUE(C1279)</f>
        <v>21.85</v>
      </c>
    </row>
    <row r="1280" spans="1:8" x14ac:dyDescent="0.25">
      <c r="A1280">
        <v>20</v>
      </c>
      <c r="B1280" t="s">
        <v>7</v>
      </c>
      <c r="C1280" s="2">
        <v>21.8</v>
      </c>
      <c r="D1280">
        <v>0</v>
      </c>
      <c r="E1280" t="s">
        <v>9</v>
      </c>
      <c r="F1280" t="s">
        <v>10</v>
      </c>
      <c r="G1280" s="7">
        <v>2016733603</v>
      </c>
      <c r="H1280">
        <f t="shared" si="20"/>
        <v>21.8</v>
      </c>
    </row>
    <row r="1281" spans="1:8" x14ac:dyDescent="0.25">
      <c r="A1281">
        <v>41</v>
      </c>
      <c r="B1281" t="s">
        <v>11</v>
      </c>
      <c r="C1281" s="2">
        <v>21.78</v>
      </c>
      <c r="D1281">
        <v>1</v>
      </c>
      <c r="E1281" t="s">
        <v>13</v>
      </c>
      <c r="F1281" t="s">
        <v>14</v>
      </c>
      <c r="G1281" s="7">
        <v>62724772</v>
      </c>
      <c r="H1281">
        <f t="shared" si="20"/>
        <v>21.78</v>
      </c>
    </row>
    <row r="1282" spans="1:8" x14ac:dyDescent="0.25">
      <c r="A1282">
        <v>18</v>
      </c>
      <c r="B1282" t="s">
        <v>11</v>
      </c>
      <c r="C1282" s="2">
        <v>21.78</v>
      </c>
      <c r="D1282">
        <v>2</v>
      </c>
      <c r="E1282" t="s">
        <v>13</v>
      </c>
      <c r="F1282" t="s">
        <v>14</v>
      </c>
      <c r="G1282" s="7">
        <v>1188404858</v>
      </c>
      <c r="H1282">
        <f t="shared" si="20"/>
        <v>21.78</v>
      </c>
    </row>
    <row r="1283" spans="1:8" x14ac:dyDescent="0.25">
      <c r="A1283">
        <v>19</v>
      </c>
      <c r="B1283" t="s">
        <v>7</v>
      </c>
      <c r="C1283" s="2">
        <v>21.7</v>
      </c>
      <c r="D1283">
        <v>0</v>
      </c>
      <c r="E1283" t="s">
        <v>9</v>
      </c>
      <c r="F1283" t="s">
        <v>10</v>
      </c>
      <c r="G1283" s="7">
        <v>13844506</v>
      </c>
      <c r="H1283">
        <f t="shared" si="20"/>
        <v>21.7</v>
      </c>
    </row>
    <row r="1284" spans="1:8" x14ac:dyDescent="0.25">
      <c r="A1284">
        <v>63</v>
      </c>
      <c r="B1284" t="s">
        <v>11</v>
      </c>
      <c r="C1284" s="2">
        <v>21.66</v>
      </c>
      <c r="D1284">
        <v>1</v>
      </c>
      <c r="E1284" t="s">
        <v>13</v>
      </c>
      <c r="F1284" t="s">
        <v>15</v>
      </c>
      <c r="G1284" s="7">
        <v>143498544</v>
      </c>
      <c r="H1284">
        <f t="shared" si="20"/>
        <v>21.66</v>
      </c>
    </row>
    <row r="1285" spans="1:8" x14ac:dyDescent="0.25">
      <c r="A1285">
        <v>63</v>
      </c>
      <c r="B1285" t="s">
        <v>7</v>
      </c>
      <c r="C1285" s="2">
        <v>21.66</v>
      </c>
      <c r="D1285">
        <v>0</v>
      </c>
      <c r="E1285" t="s">
        <v>13</v>
      </c>
      <c r="F1285" t="s">
        <v>21</v>
      </c>
      <c r="G1285" s="7">
        <v>144498544</v>
      </c>
      <c r="H1285">
        <f t="shared" si="20"/>
        <v>21.66</v>
      </c>
    </row>
    <row r="1286" spans="1:8" x14ac:dyDescent="0.25">
      <c r="A1286">
        <v>18</v>
      </c>
      <c r="B1286" t="s">
        <v>7</v>
      </c>
      <c r="C1286" s="2">
        <v>21.66</v>
      </c>
      <c r="D1286">
        <v>0</v>
      </c>
      <c r="E1286" t="s">
        <v>9</v>
      </c>
      <c r="F1286" t="s">
        <v>21</v>
      </c>
      <c r="G1286" s="7">
        <v>142834594</v>
      </c>
      <c r="H1286">
        <f t="shared" si="20"/>
        <v>21.66</v>
      </c>
    </row>
    <row r="1287" spans="1:8" x14ac:dyDescent="0.25">
      <c r="A1287">
        <v>51</v>
      </c>
      <c r="B1287" t="s">
        <v>7</v>
      </c>
      <c r="C1287" s="2">
        <v>21.56</v>
      </c>
      <c r="D1287">
        <v>1</v>
      </c>
      <c r="E1287" t="s">
        <v>13</v>
      </c>
      <c r="F1287" t="s">
        <v>14</v>
      </c>
      <c r="G1287" s="7">
        <v>98551314</v>
      </c>
      <c r="H1287">
        <f t="shared" si="20"/>
        <v>21.56</v>
      </c>
    </row>
    <row r="1288" spans="1:8" x14ac:dyDescent="0.25">
      <c r="A1288">
        <v>55</v>
      </c>
      <c r="B1288" t="s">
        <v>11</v>
      </c>
      <c r="C1288" s="2">
        <v>21.5</v>
      </c>
      <c r="D1288">
        <v>1</v>
      </c>
      <c r="E1288" t="s">
        <v>13</v>
      </c>
      <c r="F1288" t="s">
        <v>10</v>
      </c>
      <c r="G1288" s="8" t="s">
        <v>440</v>
      </c>
      <c r="H1288">
        <f t="shared" si="20"/>
        <v>21.5</v>
      </c>
    </row>
    <row r="1289" spans="1:8" x14ac:dyDescent="0.25">
      <c r="A1289">
        <v>54</v>
      </c>
      <c r="B1289" t="s">
        <v>7</v>
      </c>
      <c r="C1289" s="2">
        <v>21.47</v>
      </c>
      <c r="D1289">
        <v>3</v>
      </c>
      <c r="E1289" t="s">
        <v>13</v>
      </c>
      <c r="F1289" t="s">
        <v>15</v>
      </c>
      <c r="G1289" s="7">
        <v>124753513</v>
      </c>
      <c r="H1289">
        <f t="shared" si="20"/>
        <v>21.47</v>
      </c>
    </row>
    <row r="1290" spans="1:8" x14ac:dyDescent="0.25">
      <c r="A1290">
        <v>27</v>
      </c>
      <c r="B1290" t="s">
        <v>7</v>
      </c>
      <c r="C1290" s="2">
        <v>21.47</v>
      </c>
      <c r="D1290">
        <v>0</v>
      </c>
      <c r="E1290" t="s">
        <v>13</v>
      </c>
      <c r="F1290" t="s">
        <v>15</v>
      </c>
      <c r="G1290" s="7">
        <v>33534703</v>
      </c>
      <c r="H1290">
        <f t="shared" si="20"/>
        <v>21.47</v>
      </c>
    </row>
    <row r="1291" spans="1:8" x14ac:dyDescent="0.25">
      <c r="A1291">
        <v>18</v>
      </c>
      <c r="B1291" t="s">
        <v>11</v>
      </c>
      <c r="C1291" s="2">
        <v>21.47</v>
      </c>
      <c r="D1291">
        <v>0</v>
      </c>
      <c r="E1291" t="s">
        <v>13</v>
      </c>
      <c r="F1291" t="s">
        <v>21</v>
      </c>
      <c r="G1291" s="7">
        <v>17024553</v>
      </c>
      <c r="H1291">
        <f t="shared" si="20"/>
        <v>21.47</v>
      </c>
    </row>
    <row r="1292" spans="1:8" x14ac:dyDescent="0.25">
      <c r="A1292">
        <v>62</v>
      </c>
      <c r="B1292" t="s">
        <v>11</v>
      </c>
      <c r="C1292" s="2">
        <v>21.4</v>
      </c>
      <c r="D1292">
        <v>0</v>
      </c>
      <c r="E1292" t="s">
        <v>13</v>
      </c>
      <c r="F1292" t="s">
        <v>10</v>
      </c>
      <c r="G1292" s="7">
        <v>12957118</v>
      </c>
      <c r="H1292">
        <f t="shared" si="20"/>
        <v>21.4</v>
      </c>
    </row>
    <row r="1293" spans="1:8" x14ac:dyDescent="0.25">
      <c r="A1293">
        <v>53</v>
      </c>
      <c r="B1293" t="s">
        <v>11</v>
      </c>
      <c r="C1293" s="2">
        <v>21.4</v>
      </c>
      <c r="D1293">
        <v>1</v>
      </c>
      <c r="E1293" t="s">
        <v>13</v>
      </c>
      <c r="F1293" t="s">
        <v>10</v>
      </c>
      <c r="G1293" s="7">
        <v>10065413</v>
      </c>
      <c r="H1293">
        <f t="shared" si="20"/>
        <v>21.4</v>
      </c>
    </row>
    <row r="1294" spans="1:8" x14ac:dyDescent="0.25">
      <c r="A1294">
        <v>49</v>
      </c>
      <c r="B1294" t="s">
        <v>7</v>
      </c>
      <c r="C1294" s="2">
        <v>21.3</v>
      </c>
      <c r="D1294">
        <v>1</v>
      </c>
      <c r="E1294" t="s">
        <v>13</v>
      </c>
      <c r="F1294" t="s">
        <v>10</v>
      </c>
      <c r="G1294" s="8" t="s">
        <v>317</v>
      </c>
      <c r="H1294">
        <f t="shared" si="20"/>
        <v>21.3</v>
      </c>
    </row>
    <row r="1295" spans="1:8" x14ac:dyDescent="0.25">
      <c r="A1295">
        <v>22</v>
      </c>
      <c r="B1295" t="s">
        <v>7</v>
      </c>
      <c r="C1295" s="2">
        <v>21.28</v>
      </c>
      <c r="D1295">
        <v>3</v>
      </c>
      <c r="E1295" t="s">
        <v>13</v>
      </c>
      <c r="F1295" t="s">
        <v>15</v>
      </c>
      <c r="G1295" s="7">
        <v>42962712</v>
      </c>
      <c r="H1295">
        <f t="shared" si="20"/>
        <v>21.28</v>
      </c>
    </row>
    <row r="1296" spans="1:8" x14ac:dyDescent="0.25">
      <c r="A1296">
        <v>38</v>
      </c>
      <c r="B1296" t="s">
        <v>11</v>
      </c>
      <c r="C1296" s="2">
        <v>21.12</v>
      </c>
      <c r="D1296">
        <v>3</v>
      </c>
      <c r="E1296" t="s">
        <v>13</v>
      </c>
      <c r="F1296" t="s">
        <v>14</v>
      </c>
      <c r="G1296" s="7">
        <v>66525288</v>
      </c>
      <c r="H1296">
        <f t="shared" si="20"/>
        <v>21.12</v>
      </c>
    </row>
    <row r="1297" spans="1:8" x14ac:dyDescent="0.25">
      <c r="A1297">
        <v>61</v>
      </c>
      <c r="B1297" t="s">
        <v>7</v>
      </c>
      <c r="C1297" s="2">
        <v>21.09</v>
      </c>
      <c r="D1297">
        <v>0</v>
      </c>
      <c r="E1297" t="s">
        <v>13</v>
      </c>
      <c r="F1297" t="s">
        <v>15</v>
      </c>
      <c r="G1297" s="7">
        <v>134150381</v>
      </c>
      <c r="H1297">
        <f t="shared" si="20"/>
        <v>21.09</v>
      </c>
    </row>
    <row r="1298" spans="1:8" x14ac:dyDescent="0.25">
      <c r="A1298">
        <v>54</v>
      </c>
      <c r="B1298" t="s">
        <v>11</v>
      </c>
      <c r="C1298" s="2">
        <v>21.01</v>
      </c>
      <c r="D1298">
        <v>2</v>
      </c>
      <c r="E1298" t="s">
        <v>13</v>
      </c>
      <c r="F1298" t="s">
        <v>14</v>
      </c>
      <c r="G1298" s="7">
        <v>110137119</v>
      </c>
      <c r="H1298">
        <f t="shared" si="20"/>
        <v>21.01</v>
      </c>
    </row>
    <row r="1299" spans="1:8" x14ac:dyDescent="0.25">
      <c r="A1299">
        <v>19</v>
      </c>
      <c r="B1299" t="s">
        <v>11</v>
      </c>
      <c r="C1299" s="2">
        <v>20.9</v>
      </c>
      <c r="D1299">
        <v>1</v>
      </c>
      <c r="E1299" t="s">
        <v>13</v>
      </c>
      <c r="F1299" t="s">
        <v>10</v>
      </c>
      <c r="G1299" s="7">
        <v>1832094</v>
      </c>
      <c r="H1299">
        <f t="shared" si="20"/>
        <v>20.9</v>
      </c>
    </row>
    <row r="1300" spans="1:8" x14ac:dyDescent="0.25">
      <c r="A1300">
        <v>53</v>
      </c>
      <c r="B1300" t="s">
        <v>11</v>
      </c>
      <c r="C1300" s="2">
        <v>20.9</v>
      </c>
      <c r="D1300">
        <v>0</v>
      </c>
      <c r="E1300" t="s">
        <v>9</v>
      </c>
      <c r="F1300" t="s">
        <v>14</v>
      </c>
      <c r="G1300" s="7">
        <v>21195818</v>
      </c>
      <c r="H1300">
        <f t="shared" si="20"/>
        <v>20.9</v>
      </c>
    </row>
    <row r="1301" spans="1:8" x14ac:dyDescent="0.25">
      <c r="A1301">
        <v>26</v>
      </c>
      <c r="B1301" t="s">
        <v>11</v>
      </c>
      <c r="C1301" s="2">
        <v>20.8</v>
      </c>
      <c r="D1301">
        <v>0</v>
      </c>
      <c r="E1301" t="s">
        <v>13</v>
      </c>
      <c r="F1301" t="s">
        <v>10</v>
      </c>
      <c r="G1301" s="8" t="s">
        <v>42</v>
      </c>
      <c r="H1301">
        <f t="shared" si="20"/>
        <v>20.8</v>
      </c>
    </row>
    <row r="1302" spans="1:8" x14ac:dyDescent="0.25">
      <c r="A1302">
        <v>25</v>
      </c>
      <c r="B1302" t="s">
        <v>7</v>
      </c>
      <c r="C1302" s="2">
        <v>20.8</v>
      </c>
      <c r="D1302">
        <v>1</v>
      </c>
      <c r="E1302" t="s">
        <v>13</v>
      </c>
      <c r="F1302" t="s">
        <v>10</v>
      </c>
      <c r="G1302" s="7">
        <v>3208787</v>
      </c>
      <c r="H1302">
        <f t="shared" si="20"/>
        <v>20.8</v>
      </c>
    </row>
    <row r="1303" spans="1:8" x14ac:dyDescent="0.25">
      <c r="A1303">
        <v>18</v>
      </c>
      <c r="B1303" t="s">
        <v>7</v>
      </c>
      <c r="C1303" s="2">
        <v>20.79</v>
      </c>
      <c r="D1303">
        <v>0</v>
      </c>
      <c r="E1303" t="s">
        <v>13</v>
      </c>
      <c r="F1303" t="s">
        <v>14</v>
      </c>
      <c r="G1303" s="7">
        <v>16075101</v>
      </c>
      <c r="H1303">
        <f t="shared" si="20"/>
        <v>20.79</v>
      </c>
    </row>
    <row r="1304" spans="1:8" x14ac:dyDescent="0.25">
      <c r="A1304">
        <v>19</v>
      </c>
      <c r="B1304" t="s">
        <v>11</v>
      </c>
      <c r="C1304" s="2">
        <v>20.7</v>
      </c>
      <c r="D1304">
        <v>0</v>
      </c>
      <c r="E1304" t="s">
        <v>13</v>
      </c>
      <c r="F1304" t="s">
        <v>10</v>
      </c>
      <c r="G1304" s="7">
        <v>1242816</v>
      </c>
      <c r="H1304">
        <f t="shared" si="20"/>
        <v>20.7</v>
      </c>
    </row>
    <row r="1305" spans="1:8" x14ac:dyDescent="0.25">
      <c r="A1305">
        <v>51</v>
      </c>
      <c r="B1305" t="s">
        <v>7</v>
      </c>
      <c r="C1305" s="2">
        <v>20.6</v>
      </c>
      <c r="D1305">
        <v>0</v>
      </c>
      <c r="E1305" t="s">
        <v>13</v>
      </c>
      <c r="F1305" t="s">
        <v>10</v>
      </c>
      <c r="G1305" s="7">
        <v>9264797</v>
      </c>
      <c r="H1305">
        <f t="shared" si="20"/>
        <v>20.6</v>
      </c>
    </row>
    <row r="1306" spans="1:8" x14ac:dyDescent="0.25">
      <c r="A1306">
        <v>19</v>
      </c>
      <c r="B1306" t="s">
        <v>7</v>
      </c>
      <c r="C1306" s="2">
        <v>20.6</v>
      </c>
      <c r="D1306">
        <v>0</v>
      </c>
      <c r="E1306" t="s">
        <v>13</v>
      </c>
      <c r="F1306" t="s">
        <v>10</v>
      </c>
      <c r="G1306" s="7">
        <v>1731677</v>
      </c>
      <c r="H1306">
        <f t="shared" si="20"/>
        <v>20.6</v>
      </c>
    </row>
    <row r="1307" spans="1:8" x14ac:dyDescent="0.25">
      <c r="A1307">
        <v>24</v>
      </c>
      <c r="B1307" t="s">
        <v>7</v>
      </c>
      <c r="C1307" s="2">
        <v>20.52</v>
      </c>
      <c r="D1307">
        <v>0</v>
      </c>
      <c r="E1307" t="s">
        <v>9</v>
      </c>
      <c r="F1307" t="s">
        <v>21</v>
      </c>
      <c r="G1307" s="7">
        <v>145718908</v>
      </c>
      <c r="H1307">
        <f t="shared" si="20"/>
        <v>20.52</v>
      </c>
    </row>
    <row r="1308" spans="1:8" x14ac:dyDescent="0.25">
      <c r="A1308">
        <v>32</v>
      </c>
      <c r="B1308" t="s">
        <v>7</v>
      </c>
      <c r="C1308" s="2">
        <v>20.52</v>
      </c>
      <c r="D1308">
        <v>0</v>
      </c>
      <c r="E1308" t="s">
        <v>13</v>
      </c>
      <c r="F1308" t="s">
        <v>21</v>
      </c>
      <c r="G1308" s="7">
        <v>45442348</v>
      </c>
      <c r="H1308">
        <f t="shared" si="20"/>
        <v>20.52</v>
      </c>
    </row>
    <row r="1309" spans="1:8" x14ac:dyDescent="0.25">
      <c r="A1309">
        <v>31</v>
      </c>
      <c r="B1309" t="s">
        <v>11</v>
      </c>
      <c r="C1309" s="2">
        <v>20.399999999999999</v>
      </c>
      <c r="D1309">
        <v>0</v>
      </c>
      <c r="E1309" t="s">
        <v>13</v>
      </c>
      <c r="F1309" t="s">
        <v>10</v>
      </c>
      <c r="G1309" s="7">
        <v>3260199</v>
      </c>
      <c r="H1309">
        <f t="shared" si="20"/>
        <v>20.399999999999999</v>
      </c>
    </row>
    <row r="1310" spans="1:8" x14ac:dyDescent="0.25">
      <c r="A1310">
        <v>45</v>
      </c>
      <c r="B1310" t="s">
        <v>11</v>
      </c>
      <c r="C1310" s="2">
        <v>20.350000000000001</v>
      </c>
      <c r="D1310">
        <v>3</v>
      </c>
      <c r="E1310" t="s">
        <v>13</v>
      </c>
      <c r="F1310" t="s">
        <v>14</v>
      </c>
      <c r="G1310" s="7">
        <v>86053615</v>
      </c>
      <c r="H1310">
        <f t="shared" si="20"/>
        <v>20.350000000000001</v>
      </c>
    </row>
    <row r="1311" spans="1:8" x14ac:dyDescent="0.25">
      <c r="A1311">
        <v>19</v>
      </c>
      <c r="B1311" t="s">
        <v>11</v>
      </c>
      <c r="C1311" s="2">
        <v>20.3</v>
      </c>
      <c r="D1311">
        <v>0</v>
      </c>
      <c r="E1311" t="s">
        <v>13</v>
      </c>
      <c r="F1311" t="s">
        <v>10</v>
      </c>
      <c r="G1311" s="8" t="s">
        <v>332</v>
      </c>
      <c r="H1311">
        <f t="shared" si="20"/>
        <v>20.3</v>
      </c>
    </row>
    <row r="1312" spans="1:8" x14ac:dyDescent="0.25">
      <c r="A1312">
        <v>43</v>
      </c>
      <c r="B1312" t="s">
        <v>11</v>
      </c>
      <c r="C1312" s="2">
        <v>20.13</v>
      </c>
      <c r="D1312">
        <v>2</v>
      </c>
      <c r="E1312" t="s">
        <v>9</v>
      </c>
      <c r="F1312" t="s">
        <v>14</v>
      </c>
      <c r="G1312" s="7">
        <v>187677377</v>
      </c>
      <c r="H1312">
        <f t="shared" si="20"/>
        <v>20.13</v>
      </c>
    </row>
    <row r="1313" spans="1:8" x14ac:dyDescent="0.25">
      <c r="A1313">
        <v>57</v>
      </c>
      <c r="B1313" t="s">
        <v>7</v>
      </c>
      <c r="C1313" s="2">
        <v>20.100000000000001</v>
      </c>
      <c r="D1313">
        <v>1</v>
      </c>
      <c r="E1313" t="s">
        <v>13</v>
      </c>
      <c r="F1313" t="s">
        <v>10</v>
      </c>
      <c r="G1313" s="7">
        <v>12032326</v>
      </c>
      <c r="H1313">
        <f t="shared" si="20"/>
        <v>20.100000000000001</v>
      </c>
    </row>
    <row r="1314" spans="1:8" x14ac:dyDescent="0.25">
      <c r="A1314">
        <v>56</v>
      </c>
      <c r="B1314" t="s">
        <v>11</v>
      </c>
      <c r="C1314" s="2">
        <v>19.95</v>
      </c>
      <c r="D1314">
        <v>0</v>
      </c>
      <c r="E1314" t="s">
        <v>9</v>
      </c>
      <c r="F1314" t="s">
        <v>21</v>
      </c>
      <c r="G1314" s="7">
        <v>224126485</v>
      </c>
      <c r="H1314">
        <f t="shared" si="20"/>
        <v>19.95</v>
      </c>
    </row>
    <row r="1315" spans="1:8" x14ac:dyDescent="0.25">
      <c r="A1315">
        <v>22</v>
      </c>
      <c r="B1315" t="s">
        <v>11</v>
      </c>
      <c r="C1315" s="2">
        <v>19.95</v>
      </c>
      <c r="D1315">
        <v>3</v>
      </c>
      <c r="E1315" t="s">
        <v>13</v>
      </c>
      <c r="F1315" t="s">
        <v>21</v>
      </c>
      <c r="G1315" s="7">
        <v>40054225</v>
      </c>
      <c r="H1315">
        <f t="shared" si="20"/>
        <v>19.95</v>
      </c>
    </row>
    <row r="1316" spans="1:8" x14ac:dyDescent="0.25">
      <c r="A1316">
        <v>46</v>
      </c>
      <c r="B1316" t="s">
        <v>7</v>
      </c>
      <c r="C1316" s="2">
        <v>19.95</v>
      </c>
      <c r="D1316">
        <v>2</v>
      </c>
      <c r="E1316" t="s">
        <v>13</v>
      </c>
      <c r="F1316" t="s">
        <v>15</v>
      </c>
      <c r="G1316" s="7">
        <v>91938385</v>
      </c>
      <c r="H1316">
        <f t="shared" si="20"/>
        <v>19.95</v>
      </c>
    </row>
    <row r="1317" spans="1:8" x14ac:dyDescent="0.25">
      <c r="A1317">
        <v>38</v>
      </c>
      <c r="B1317" t="s">
        <v>11</v>
      </c>
      <c r="C1317" s="2">
        <v>19.95</v>
      </c>
      <c r="D1317">
        <v>1</v>
      </c>
      <c r="E1317" t="s">
        <v>13</v>
      </c>
      <c r="F1317" t="s">
        <v>15</v>
      </c>
      <c r="G1317" s="7">
        <v>58559025</v>
      </c>
      <c r="H1317">
        <f t="shared" si="20"/>
        <v>19.95</v>
      </c>
    </row>
    <row r="1318" spans="1:8" x14ac:dyDescent="0.25">
      <c r="A1318">
        <v>30</v>
      </c>
      <c r="B1318" t="s">
        <v>7</v>
      </c>
      <c r="C1318" s="2">
        <v>19.95</v>
      </c>
      <c r="D1318">
        <v>3</v>
      </c>
      <c r="E1318" t="s">
        <v>13</v>
      </c>
      <c r="F1318" t="s">
        <v>15</v>
      </c>
      <c r="G1318" s="7">
        <v>56934305</v>
      </c>
      <c r="H1318">
        <f t="shared" si="20"/>
        <v>19.95</v>
      </c>
    </row>
    <row r="1319" spans="1:8" x14ac:dyDescent="0.25">
      <c r="A1319">
        <v>38</v>
      </c>
      <c r="B1319" t="s">
        <v>7</v>
      </c>
      <c r="C1319" s="2">
        <v>19.95</v>
      </c>
      <c r="D1319">
        <v>2</v>
      </c>
      <c r="E1319" t="s">
        <v>13</v>
      </c>
      <c r="F1319" t="s">
        <v>21</v>
      </c>
      <c r="G1319" s="7">
        <v>71339025</v>
      </c>
      <c r="H1319">
        <f t="shared" si="20"/>
        <v>19.95</v>
      </c>
    </row>
    <row r="1320" spans="1:8" x14ac:dyDescent="0.25">
      <c r="A1320">
        <v>40</v>
      </c>
      <c r="B1320" t="s">
        <v>11</v>
      </c>
      <c r="C1320" s="2">
        <v>19.8</v>
      </c>
      <c r="D1320">
        <v>1</v>
      </c>
      <c r="E1320" t="s">
        <v>9</v>
      </c>
      <c r="F1320" t="s">
        <v>14</v>
      </c>
      <c r="G1320" s="7">
        <v>17179522</v>
      </c>
      <c r="H1320">
        <f t="shared" si="20"/>
        <v>19.8</v>
      </c>
    </row>
    <row r="1321" spans="1:8" x14ac:dyDescent="0.25">
      <c r="A1321">
        <v>26</v>
      </c>
      <c r="B1321" t="s">
        <v>7</v>
      </c>
      <c r="C1321" s="2">
        <v>19.8</v>
      </c>
      <c r="D1321">
        <v>1</v>
      </c>
      <c r="E1321" t="s">
        <v>13</v>
      </c>
      <c r="F1321" t="s">
        <v>10</v>
      </c>
      <c r="G1321" s="8" t="s">
        <v>414</v>
      </c>
      <c r="H1321">
        <f t="shared" si="20"/>
        <v>19.8</v>
      </c>
    </row>
    <row r="1322" spans="1:8" x14ac:dyDescent="0.25">
      <c r="A1322">
        <v>19</v>
      </c>
      <c r="B1322" t="s">
        <v>11</v>
      </c>
      <c r="C1322" s="2">
        <v>19.8</v>
      </c>
      <c r="D1322">
        <v>0</v>
      </c>
      <c r="E1322" t="s">
        <v>13</v>
      </c>
      <c r="F1322" t="s">
        <v>10</v>
      </c>
      <c r="G1322" s="7">
        <v>1241565</v>
      </c>
      <c r="H1322">
        <f t="shared" si="20"/>
        <v>19.8</v>
      </c>
    </row>
    <row r="1323" spans="1:8" x14ac:dyDescent="0.25">
      <c r="A1323">
        <v>47</v>
      </c>
      <c r="B1323" t="s">
        <v>11</v>
      </c>
      <c r="C1323" s="2">
        <v>19.57</v>
      </c>
      <c r="D1323">
        <v>1</v>
      </c>
      <c r="E1323" t="s">
        <v>13</v>
      </c>
      <c r="F1323" t="s">
        <v>15</v>
      </c>
      <c r="G1323" s="7">
        <v>84280693</v>
      </c>
      <c r="H1323">
        <f t="shared" si="20"/>
        <v>19.57</v>
      </c>
    </row>
    <row r="1324" spans="1:8" x14ac:dyDescent="0.25">
      <c r="A1324">
        <v>38</v>
      </c>
      <c r="B1324" t="s">
        <v>11</v>
      </c>
      <c r="C1324" s="2">
        <v>19.3</v>
      </c>
      <c r="D1324">
        <v>0</v>
      </c>
      <c r="E1324" t="s">
        <v>9</v>
      </c>
      <c r="F1324" t="s">
        <v>10</v>
      </c>
      <c r="G1324" s="7">
        <v>15820699</v>
      </c>
      <c r="H1324">
        <f t="shared" si="20"/>
        <v>19.3</v>
      </c>
    </row>
    <row r="1325" spans="1:8" x14ac:dyDescent="0.25">
      <c r="A1325">
        <v>47</v>
      </c>
      <c r="B1325" t="s">
        <v>11</v>
      </c>
      <c r="C1325" s="2">
        <v>19.190000000000001</v>
      </c>
      <c r="D1325">
        <v>1</v>
      </c>
      <c r="E1325" t="s">
        <v>13</v>
      </c>
      <c r="F1325" t="s">
        <v>21</v>
      </c>
      <c r="G1325" s="7">
        <v>86275411</v>
      </c>
      <c r="H1325">
        <f t="shared" si="20"/>
        <v>19.190000000000001</v>
      </c>
    </row>
    <row r="1326" spans="1:8" x14ac:dyDescent="0.25">
      <c r="A1326">
        <v>34</v>
      </c>
      <c r="B1326" t="s">
        <v>7</v>
      </c>
      <c r="C1326" s="2">
        <v>19</v>
      </c>
      <c r="D1326">
        <v>3</v>
      </c>
      <c r="E1326" t="s">
        <v>13</v>
      </c>
      <c r="F1326" t="s">
        <v>21</v>
      </c>
      <c r="G1326" s="7">
        <v>6753038</v>
      </c>
      <c r="H1326">
        <f t="shared" si="20"/>
        <v>19</v>
      </c>
    </row>
    <row r="1327" spans="1:8" x14ac:dyDescent="0.25">
      <c r="A1327">
        <v>19</v>
      </c>
      <c r="B1327" t="s">
        <v>7</v>
      </c>
      <c r="C1327" s="2">
        <v>18.600000000000001</v>
      </c>
      <c r="D1327">
        <v>0</v>
      </c>
      <c r="E1327" t="s">
        <v>13</v>
      </c>
      <c r="F1327" t="s">
        <v>10</v>
      </c>
      <c r="G1327" s="7">
        <v>1728897</v>
      </c>
      <c r="H1327">
        <f t="shared" si="20"/>
        <v>18.600000000000001</v>
      </c>
    </row>
    <row r="1328" spans="1:8" x14ac:dyDescent="0.25">
      <c r="A1328">
        <v>33</v>
      </c>
      <c r="B1328" t="s">
        <v>7</v>
      </c>
      <c r="C1328" s="2">
        <v>18.5</v>
      </c>
      <c r="D1328">
        <v>1</v>
      </c>
      <c r="E1328" t="s">
        <v>13</v>
      </c>
      <c r="F1328" t="s">
        <v>10</v>
      </c>
      <c r="G1328" s="7">
        <v>4766022</v>
      </c>
      <c r="H1328">
        <f t="shared" si="20"/>
        <v>18.5</v>
      </c>
    </row>
    <row r="1329" spans="1:8" x14ac:dyDescent="0.25">
      <c r="A1329">
        <v>39</v>
      </c>
      <c r="B1329" t="s">
        <v>7</v>
      </c>
      <c r="C1329" s="2">
        <v>18.3</v>
      </c>
      <c r="D1329">
        <v>5</v>
      </c>
      <c r="E1329" t="s">
        <v>9</v>
      </c>
      <c r="F1329" t="s">
        <v>10</v>
      </c>
      <c r="G1329" s="8" t="s">
        <v>428</v>
      </c>
      <c r="H1329">
        <f t="shared" si="20"/>
        <v>18.3</v>
      </c>
    </row>
    <row r="1330" spans="1:8" x14ac:dyDescent="0.25">
      <c r="A1330">
        <v>51</v>
      </c>
      <c r="B1330" t="s">
        <v>7</v>
      </c>
      <c r="C1330" s="2">
        <v>18.05</v>
      </c>
      <c r="D1330">
        <v>0</v>
      </c>
      <c r="E1330" t="s">
        <v>13</v>
      </c>
      <c r="F1330" t="s">
        <v>15</v>
      </c>
      <c r="G1330" s="7">
        <v>96442525</v>
      </c>
      <c r="H1330">
        <f t="shared" si="20"/>
        <v>18.05</v>
      </c>
    </row>
    <row r="1331" spans="1:8" x14ac:dyDescent="0.25">
      <c r="A1331">
        <v>35</v>
      </c>
      <c r="B1331" t="s">
        <v>11</v>
      </c>
      <c r="C1331" s="2">
        <v>17.86</v>
      </c>
      <c r="D1331">
        <v>1</v>
      </c>
      <c r="E1331" t="s">
        <v>13</v>
      </c>
      <c r="F1331" t="s">
        <v>15</v>
      </c>
      <c r="G1331" s="7">
        <v>51165004</v>
      </c>
      <c r="H1331">
        <f t="shared" si="20"/>
        <v>17.86</v>
      </c>
    </row>
    <row r="1332" spans="1:8" x14ac:dyDescent="0.25">
      <c r="A1332">
        <v>19</v>
      </c>
      <c r="B1332" t="s">
        <v>7</v>
      </c>
      <c r="C1332" s="2">
        <v>17.8</v>
      </c>
      <c r="D1332">
        <v>0</v>
      </c>
      <c r="E1332" t="s">
        <v>13</v>
      </c>
      <c r="F1332" t="s">
        <v>10</v>
      </c>
      <c r="G1332" s="7">
        <v>1727785</v>
      </c>
      <c r="H1332">
        <f t="shared" si="20"/>
        <v>17.8</v>
      </c>
    </row>
    <row r="1333" spans="1:8" x14ac:dyDescent="0.25">
      <c r="A1333">
        <v>26</v>
      </c>
      <c r="B1333" t="s">
        <v>11</v>
      </c>
      <c r="C1333" s="2">
        <v>17.670000000000002</v>
      </c>
      <c r="D1333">
        <v>0</v>
      </c>
      <c r="E1333" t="s">
        <v>13</v>
      </c>
      <c r="F1333" t="s">
        <v>15</v>
      </c>
      <c r="G1333" s="7">
        <v>26809493</v>
      </c>
      <c r="H1333">
        <f t="shared" si="20"/>
        <v>17.670000000000002</v>
      </c>
    </row>
    <row r="1334" spans="1:8" x14ac:dyDescent="0.25">
      <c r="A1334">
        <v>19</v>
      </c>
      <c r="B1334" t="s">
        <v>11</v>
      </c>
      <c r="C1334" s="2">
        <v>17.48</v>
      </c>
      <c r="D1334">
        <v>0</v>
      </c>
      <c r="E1334" t="s">
        <v>13</v>
      </c>
      <c r="F1334" t="s">
        <v>15</v>
      </c>
      <c r="G1334" s="7">
        <v>16213402</v>
      </c>
      <c r="H1334">
        <f t="shared" si="20"/>
        <v>17.48</v>
      </c>
    </row>
    <row r="1335" spans="1:8" x14ac:dyDescent="0.25">
      <c r="A1335">
        <v>21</v>
      </c>
      <c r="B1335" t="s">
        <v>7</v>
      </c>
      <c r="C1335" s="2">
        <v>17.399999999999999</v>
      </c>
      <c r="D1335">
        <v>1</v>
      </c>
      <c r="E1335" t="s">
        <v>13</v>
      </c>
      <c r="F1335" t="s">
        <v>10</v>
      </c>
      <c r="G1335" s="7">
        <v>2585269</v>
      </c>
      <c r="H1335">
        <f t="shared" si="20"/>
        <v>17.399999999999999</v>
      </c>
    </row>
    <row r="1336" spans="1:8" x14ac:dyDescent="0.25">
      <c r="A1336">
        <v>18</v>
      </c>
      <c r="B1336" t="s">
        <v>11</v>
      </c>
      <c r="C1336" s="2">
        <v>17.29</v>
      </c>
      <c r="D1336">
        <v>2</v>
      </c>
      <c r="E1336" t="s">
        <v>9</v>
      </c>
      <c r="F1336" t="s">
        <v>21</v>
      </c>
      <c r="G1336" s="7">
        <v>128294551</v>
      </c>
      <c r="H1336">
        <f t="shared" si="20"/>
        <v>17.29</v>
      </c>
    </row>
    <row r="1337" spans="1:8" x14ac:dyDescent="0.25">
      <c r="A1337">
        <v>37</v>
      </c>
      <c r="B1337" t="s">
        <v>7</v>
      </c>
      <c r="C1337" s="2">
        <v>17.29</v>
      </c>
      <c r="D1337">
        <v>2</v>
      </c>
      <c r="E1337" t="s">
        <v>13</v>
      </c>
      <c r="F1337" t="s">
        <v>21</v>
      </c>
      <c r="G1337" s="7">
        <v>68779801</v>
      </c>
      <c r="H1337">
        <f t="shared" si="20"/>
        <v>17.29</v>
      </c>
    </row>
    <row r="1338" spans="1:8" x14ac:dyDescent="0.25">
      <c r="A1338">
        <v>28</v>
      </c>
      <c r="B1338" t="s">
        <v>7</v>
      </c>
      <c r="C1338" s="2">
        <v>17.29</v>
      </c>
      <c r="D1338">
        <v>0</v>
      </c>
      <c r="E1338" t="s">
        <v>13</v>
      </c>
      <c r="F1338" t="s">
        <v>21</v>
      </c>
      <c r="G1338" s="7">
        <v>37326251</v>
      </c>
      <c r="H1338">
        <f t="shared" si="20"/>
        <v>17.29</v>
      </c>
    </row>
    <row r="1339" spans="1:8" x14ac:dyDescent="0.25">
      <c r="A1339">
        <v>18</v>
      </c>
      <c r="B1339" t="s">
        <v>11</v>
      </c>
      <c r="C1339" s="2">
        <v>15.96</v>
      </c>
      <c r="D1339">
        <v>0</v>
      </c>
      <c r="E1339" t="s">
        <v>13</v>
      </c>
      <c r="F1339" t="s">
        <v>21</v>
      </c>
      <c r="G1339" s="7">
        <v>16947964</v>
      </c>
      <c r="H1339">
        <f t="shared" si="20"/>
        <v>15.96</v>
      </c>
    </row>
  </sheetData>
  <sortState xmlns:xlrd2="http://schemas.microsoft.com/office/spreadsheetml/2017/richdata2" ref="A2:H1339">
    <sortCondition descending="1" ref="C2:C1339"/>
  </sortState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0718F-4641-4BF3-ACB9-C9F3E2290E40}">
  <dimension ref="A1:M1339"/>
  <sheetViews>
    <sheetView workbookViewId="0">
      <selection activeCell="J2" sqref="J2:M21"/>
    </sheetView>
  </sheetViews>
  <sheetFormatPr defaultRowHeight="15" x14ac:dyDescent="0.25"/>
  <cols>
    <col min="7" max="7" width="16.85546875" bestFit="1" customWidth="1"/>
    <col min="9" max="9" width="16.85546875" bestFit="1" customWidth="1"/>
    <col min="13" max="13" width="13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489</v>
      </c>
    </row>
    <row r="2" spans="1:13" x14ac:dyDescent="0.25">
      <c r="A2">
        <v>50</v>
      </c>
      <c r="B2" t="s">
        <v>7</v>
      </c>
      <c r="C2" s="2">
        <v>44.744999999999997</v>
      </c>
      <c r="D2">
        <v>0</v>
      </c>
      <c r="E2" t="s">
        <v>13</v>
      </c>
      <c r="F2" t="s">
        <v>21</v>
      </c>
      <c r="G2" s="9">
        <v>954169555</v>
      </c>
      <c r="H2" t="str">
        <f t="shared" ref="H2:H65" si="0">IF(C2&lt;18.5,"below",IF(AND(C2&gt;=18.5,C2&lt;25),"normal",IF(C2&gt;=25,"over")))</f>
        <v>over</v>
      </c>
      <c r="I2" s="3">
        <f>VALUE(G2)</f>
        <v>954169555</v>
      </c>
      <c r="J2" t="s">
        <v>481</v>
      </c>
      <c r="M2" t="s">
        <v>483</v>
      </c>
    </row>
    <row r="3" spans="1:13" x14ac:dyDescent="0.25">
      <c r="A3">
        <v>39</v>
      </c>
      <c r="B3" t="s">
        <v>11</v>
      </c>
      <c r="C3" s="2">
        <v>42.655000000000001</v>
      </c>
      <c r="D3">
        <v>0</v>
      </c>
      <c r="E3" t="s">
        <v>13</v>
      </c>
      <c r="F3" t="s">
        <v>21</v>
      </c>
      <c r="G3" s="9">
        <v>575741345</v>
      </c>
      <c r="H3" t="str">
        <f t="shared" si="0"/>
        <v>over</v>
      </c>
      <c r="I3" s="3">
        <f t="shared" ref="I3:I66" si="1">VALUE(G3)</f>
        <v>575741345</v>
      </c>
      <c r="J3" t="s">
        <v>1</v>
      </c>
      <c r="K3" t="s">
        <v>482</v>
      </c>
      <c r="L3" t="s">
        <v>484</v>
      </c>
    </row>
    <row r="4" spans="1:13" x14ac:dyDescent="0.25">
      <c r="A4">
        <v>36</v>
      </c>
      <c r="B4" t="s">
        <v>11</v>
      </c>
      <c r="C4" s="2">
        <v>41.895000000000003</v>
      </c>
      <c r="D4">
        <v>3</v>
      </c>
      <c r="E4" t="s">
        <v>9</v>
      </c>
      <c r="F4" t="s">
        <v>21</v>
      </c>
      <c r="G4" s="9">
        <v>4375333705</v>
      </c>
      <c r="H4" t="str">
        <f t="shared" si="0"/>
        <v>over</v>
      </c>
      <c r="I4" s="3">
        <f t="shared" si="1"/>
        <v>4375333705</v>
      </c>
      <c r="J4" t="s">
        <v>11</v>
      </c>
      <c r="K4" t="s">
        <v>9</v>
      </c>
      <c r="L4" t="s">
        <v>487</v>
      </c>
      <c r="M4">
        <f>COUNTIFS($B$2:$B$1339,"male",$E$2:$E$1339,K4,$C$2:$C$1339,"&gt;=25")</f>
        <v>136</v>
      </c>
    </row>
    <row r="5" spans="1:13" x14ac:dyDescent="0.25">
      <c r="A5">
        <v>63</v>
      </c>
      <c r="B5" t="s">
        <v>11</v>
      </c>
      <c r="C5" s="2">
        <v>41.325000000000003</v>
      </c>
      <c r="D5">
        <v>3</v>
      </c>
      <c r="E5" t="s">
        <v>13</v>
      </c>
      <c r="F5" t="s">
        <v>15</v>
      </c>
      <c r="G5" s="9">
        <v>1555518875</v>
      </c>
      <c r="H5" t="str">
        <f t="shared" si="0"/>
        <v>over</v>
      </c>
      <c r="I5" s="3">
        <f t="shared" si="1"/>
        <v>1555518875</v>
      </c>
      <c r="J5" t="s">
        <v>11</v>
      </c>
      <c r="K5" t="s">
        <v>9</v>
      </c>
      <c r="L5" t="s">
        <v>488</v>
      </c>
      <c r="M5">
        <f>COUNTIFS($B$2:$B$1339,"male",$E$2:$E$1339,K5,$C$2:$C$1339,"&lt;25")</f>
        <v>23</v>
      </c>
    </row>
    <row r="6" spans="1:13" x14ac:dyDescent="0.25">
      <c r="A6">
        <v>25</v>
      </c>
      <c r="B6" t="s">
        <v>7</v>
      </c>
      <c r="C6" s="2">
        <v>41.325000000000003</v>
      </c>
      <c r="D6">
        <v>0</v>
      </c>
      <c r="E6" t="s">
        <v>13</v>
      </c>
      <c r="F6" t="s">
        <v>21</v>
      </c>
      <c r="G6" s="9">
        <v>1787890068</v>
      </c>
      <c r="H6" t="str">
        <f t="shared" si="0"/>
        <v>over</v>
      </c>
      <c r="I6" s="3">
        <f t="shared" si="1"/>
        <v>1787890068</v>
      </c>
      <c r="J6" t="s">
        <v>11</v>
      </c>
      <c r="K6" t="s">
        <v>13</v>
      </c>
      <c r="L6" t="s">
        <v>487</v>
      </c>
      <c r="M6">
        <f>COUNTIFS($B$2:$B$1339,"male",$E$2:$E$1339,K6,$C$2:$C$1339,"&gt;=25")</f>
        <v>424</v>
      </c>
    </row>
    <row r="7" spans="1:13" x14ac:dyDescent="0.25">
      <c r="A7">
        <v>42</v>
      </c>
      <c r="B7" t="s">
        <v>7</v>
      </c>
      <c r="C7" s="2">
        <v>41.325000000000003</v>
      </c>
      <c r="D7">
        <v>1</v>
      </c>
      <c r="E7" t="s">
        <v>13</v>
      </c>
      <c r="F7" t="s">
        <v>21</v>
      </c>
      <c r="G7" s="9">
        <v>765077375</v>
      </c>
      <c r="H7" t="str">
        <f t="shared" si="0"/>
        <v>over</v>
      </c>
      <c r="I7" s="3">
        <f t="shared" si="1"/>
        <v>765077375</v>
      </c>
      <c r="J7" t="s">
        <v>11</v>
      </c>
      <c r="K7" t="s">
        <v>13</v>
      </c>
      <c r="L7" t="s">
        <v>488</v>
      </c>
      <c r="M7">
        <f>COUNTIFS($B$2:$B$1339,"male",$E$2:$E$1339,K7,$C$2:$C$1339,"&lt;25")</f>
        <v>93</v>
      </c>
    </row>
    <row r="8" spans="1:13" x14ac:dyDescent="0.25">
      <c r="A8">
        <v>57</v>
      </c>
      <c r="B8" t="s">
        <v>11</v>
      </c>
      <c r="C8" s="2">
        <v>40.945</v>
      </c>
      <c r="D8">
        <v>0</v>
      </c>
      <c r="E8" t="s">
        <v>13</v>
      </c>
      <c r="F8" t="s">
        <v>21</v>
      </c>
      <c r="G8" s="9">
        <v>1156630055</v>
      </c>
      <c r="H8" t="str">
        <f t="shared" si="0"/>
        <v>over</v>
      </c>
      <c r="I8" s="3">
        <f t="shared" si="1"/>
        <v>1156630055</v>
      </c>
    </row>
    <row r="9" spans="1:13" x14ac:dyDescent="0.25">
      <c r="A9">
        <v>54</v>
      </c>
      <c r="B9" t="s">
        <v>11</v>
      </c>
      <c r="C9" s="2">
        <v>40.564999999999998</v>
      </c>
      <c r="D9">
        <v>3</v>
      </c>
      <c r="E9" t="s">
        <v>9</v>
      </c>
      <c r="F9" t="s">
        <v>21</v>
      </c>
      <c r="G9" s="9">
        <v>4854917835</v>
      </c>
      <c r="H9" t="str">
        <f t="shared" si="0"/>
        <v>over</v>
      </c>
      <c r="I9" s="3">
        <f t="shared" si="1"/>
        <v>4854917835</v>
      </c>
      <c r="J9" t="s">
        <v>7</v>
      </c>
      <c r="K9" t="s">
        <v>9</v>
      </c>
      <c r="L9" t="s">
        <v>487</v>
      </c>
      <c r="M9">
        <f>COUNTIFS($B$2:$B$1339,"female",$E$2:$E$1339,K9,$C$2:$C$1339,"&gt;=25")</f>
        <v>83</v>
      </c>
    </row>
    <row r="10" spans="1:13" x14ac:dyDescent="0.25">
      <c r="A10">
        <v>38</v>
      </c>
      <c r="B10" t="s">
        <v>7</v>
      </c>
      <c r="C10" s="2">
        <v>40.564999999999998</v>
      </c>
      <c r="D10">
        <v>1</v>
      </c>
      <c r="E10" t="s">
        <v>13</v>
      </c>
      <c r="F10" t="s">
        <v>15</v>
      </c>
      <c r="G10" s="9">
        <v>637355735</v>
      </c>
      <c r="H10" t="str">
        <f t="shared" si="0"/>
        <v>over</v>
      </c>
      <c r="I10" s="3">
        <f t="shared" si="1"/>
        <v>637355735</v>
      </c>
      <c r="J10" t="s">
        <v>7</v>
      </c>
      <c r="K10" t="s">
        <v>9</v>
      </c>
      <c r="L10" t="s">
        <v>488</v>
      </c>
      <c r="M10">
        <f>COUNTIFS($B$2:$B$1339,"female",$E$2:$E$1339,K10,$C$2:$C$1339,"&lt;25")</f>
        <v>32</v>
      </c>
    </row>
    <row r="11" spans="1:13" x14ac:dyDescent="0.25">
      <c r="A11">
        <v>48</v>
      </c>
      <c r="B11" t="s">
        <v>11</v>
      </c>
      <c r="C11" s="2">
        <v>40.564999999999998</v>
      </c>
      <c r="D11">
        <v>2</v>
      </c>
      <c r="E11" t="s">
        <v>9</v>
      </c>
      <c r="F11" t="s">
        <v>15</v>
      </c>
      <c r="G11" s="9">
        <v>4570202235</v>
      </c>
      <c r="H11" t="str">
        <f t="shared" si="0"/>
        <v>over</v>
      </c>
      <c r="I11" s="3">
        <f t="shared" si="1"/>
        <v>4570202235</v>
      </c>
      <c r="J11" t="s">
        <v>7</v>
      </c>
      <c r="K11" t="s">
        <v>13</v>
      </c>
      <c r="L11" t="s">
        <v>487</v>
      </c>
      <c r="M11">
        <f>COUNTIFS($B$2:$B$1339,"female",$E$2:$E$1339,K11,$C$2:$C$1339,"&gt;=25")</f>
        <v>450</v>
      </c>
    </row>
    <row r="12" spans="1:13" x14ac:dyDescent="0.25">
      <c r="A12">
        <v>46</v>
      </c>
      <c r="B12" t="s">
        <v>11</v>
      </c>
      <c r="C12" s="2">
        <v>40.375</v>
      </c>
      <c r="D12">
        <v>2</v>
      </c>
      <c r="E12" t="s">
        <v>13</v>
      </c>
      <c r="F12" t="s">
        <v>15</v>
      </c>
      <c r="G12" s="9">
        <v>873322925</v>
      </c>
      <c r="H12" t="str">
        <f t="shared" si="0"/>
        <v>over</v>
      </c>
      <c r="I12" s="3">
        <f t="shared" si="1"/>
        <v>873322925</v>
      </c>
      <c r="J12" t="s">
        <v>7</v>
      </c>
      <c r="K12" t="s">
        <v>13</v>
      </c>
      <c r="L12" t="s">
        <v>488</v>
      </c>
      <c r="M12">
        <f>COUNTIFS($B$2:$B$1339,"female",$E$2:$E$1339,K12,$C$2:$C$1339,"&lt;25")</f>
        <v>97</v>
      </c>
    </row>
    <row r="13" spans="1:13" x14ac:dyDescent="0.25">
      <c r="A13">
        <v>26</v>
      </c>
      <c r="B13" t="s">
        <v>7</v>
      </c>
      <c r="C13" s="2">
        <v>40.185000000000002</v>
      </c>
      <c r="D13">
        <v>0</v>
      </c>
      <c r="E13" t="s">
        <v>13</v>
      </c>
      <c r="F13" t="s">
        <v>15</v>
      </c>
      <c r="G13" s="9">
        <v>320124515</v>
      </c>
      <c r="H13" t="str">
        <f t="shared" si="0"/>
        <v>over</v>
      </c>
      <c r="I13" s="3">
        <f t="shared" si="1"/>
        <v>320124515</v>
      </c>
      <c r="M13">
        <f>SUM(M4:M12)</f>
        <v>1338</v>
      </c>
    </row>
    <row r="14" spans="1:13" x14ac:dyDescent="0.25">
      <c r="A14">
        <v>18</v>
      </c>
      <c r="B14" t="s">
        <v>7</v>
      </c>
      <c r="C14" s="2">
        <v>40.185000000000002</v>
      </c>
      <c r="D14">
        <v>0</v>
      </c>
      <c r="E14" t="s">
        <v>13</v>
      </c>
      <c r="F14" t="s">
        <v>21</v>
      </c>
      <c r="G14" s="9">
        <v>221746915</v>
      </c>
      <c r="H14" t="str">
        <f t="shared" si="0"/>
        <v>over</v>
      </c>
      <c r="I14" s="3">
        <f t="shared" si="1"/>
        <v>221746915</v>
      </c>
    </row>
    <row r="15" spans="1:13" x14ac:dyDescent="0.25">
      <c r="A15">
        <v>45</v>
      </c>
      <c r="B15" t="s">
        <v>7</v>
      </c>
      <c r="C15" s="2">
        <v>39.994999999999997</v>
      </c>
      <c r="D15">
        <v>3</v>
      </c>
      <c r="E15" t="s">
        <v>13</v>
      </c>
      <c r="F15" t="s">
        <v>21</v>
      </c>
      <c r="G15" s="9">
        <v>970466805</v>
      </c>
      <c r="H15" t="str">
        <f t="shared" si="0"/>
        <v>over</v>
      </c>
      <c r="I15" s="3">
        <f t="shared" si="1"/>
        <v>970466805</v>
      </c>
      <c r="J15" t="s">
        <v>490</v>
      </c>
      <c r="M15" s="2">
        <f>AVERAGE(G2:G1339)</f>
        <v>510741475.26630056</v>
      </c>
    </row>
    <row r="16" spans="1:13" x14ac:dyDescent="0.25">
      <c r="A16">
        <v>22</v>
      </c>
      <c r="B16" t="s">
        <v>7</v>
      </c>
      <c r="C16" s="2">
        <v>39.805</v>
      </c>
      <c r="D16">
        <v>0</v>
      </c>
      <c r="E16" t="s">
        <v>13</v>
      </c>
      <c r="F16" t="s">
        <v>21</v>
      </c>
      <c r="G16" s="9">
        <v>275502095</v>
      </c>
      <c r="H16" t="str">
        <f t="shared" si="0"/>
        <v>over</v>
      </c>
      <c r="I16" s="3">
        <f t="shared" si="1"/>
        <v>275502095</v>
      </c>
      <c r="J16" t="s">
        <v>491</v>
      </c>
      <c r="M16" s="1">
        <f>MIN(G2:G1339)</f>
        <v>1242.26</v>
      </c>
    </row>
    <row r="17" spans="1:13" x14ac:dyDescent="0.25">
      <c r="A17">
        <v>45</v>
      </c>
      <c r="B17" t="s">
        <v>11</v>
      </c>
      <c r="C17" s="2">
        <v>39.805</v>
      </c>
      <c r="D17">
        <v>0</v>
      </c>
      <c r="E17" t="s">
        <v>13</v>
      </c>
      <c r="F17" t="s">
        <v>21</v>
      </c>
      <c r="G17" s="9">
        <v>744840395</v>
      </c>
      <c r="H17" t="str">
        <f t="shared" si="0"/>
        <v>over</v>
      </c>
      <c r="I17" s="3">
        <f t="shared" si="1"/>
        <v>744840395</v>
      </c>
      <c r="J17" t="s">
        <v>492</v>
      </c>
      <c r="M17" s="1">
        <f>MAX(G2:G1339)</f>
        <v>7323734819</v>
      </c>
    </row>
    <row r="18" spans="1:13" x14ac:dyDescent="0.25">
      <c r="A18">
        <v>19</v>
      </c>
      <c r="B18" t="s">
        <v>7</v>
      </c>
      <c r="C18" s="2">
        <v>39.615000000000002</v>
      </c>
      <c r="D18">
        <v>1</v>
      </c>
      <c r="E18" t="s">
        <v>13</v>
      </c>
      <c r="F18" t="s">
        <v>15</v>
      </c>
      <c r="G18" s="9">
        <v>273010785</v>
      </c>
      <c r="H18" t="str">
        <f t="shared" si="0"/>
        <v>over</v>
      </c>
      <c r="I18" s="3">
        <f t="shared" si="1"/>
        <v>273010785</v>
      </c>
    </row>
    <row r="19" spans="1:13" x14ac:dyDescent="0.25">
      <c r="A19">
        <v>46</v>
      </c>
      <c r="B19" t="s">
        <v>11</v>
      </c>
      <c r="C19" s="2">
        <v>39.424999999999997</v>
      </c>
      <c r="D19">
        <v>1</v>
      </c>
      <c r="E19" t="s">
        <v>13</v>
      </c>
      <c r="F19" t="s">
        <v>21</v>
      </c>
      <c r="G19" s="9">
        <v>834290875</v>
      </c>
      <c r="H19" t="str">
        <f t="shared" si="0"/>
        <v>over</v>
      </c>
      <c r="I19" s="3">
        <f t="shared" si="1"/>
        <v>834290875</v>
      </c>
      <c r="J19" t="s">
        <v>493</v>
      </c>
      <c r="K19">
        <f>AVERAGE(A2:A1339)</f>
        <v>39.207025411061288</v>
      </c>
    </row>
    <row r="20" spans="1:13" x14ac:dyDescent="0.25">
      <c r="A20">
        <v>18</v>
      </c>
      <c r="B20" t="s">
        <v>7</v>
      </c>
      <c r="C20" s="2">
        <v>38.664999999999999</v>
      </c>
      <c r="D20">
        <v>2</v>
      </c>
      <c r="E20" t="s">
        <v>13</v>
      </c>
      <c r="F20" t="s">
        <v>21</v>
      </c>
      <c r="G20" s="9">
        <v>339335635</v>
      </c>
      <c r="H20" t="str">
        <f t="shared" si="0"/>
        <v>over</v>
      </c>
      <c r="I20" s="3">
        <f t="shared" si="1"/>
        <v>339335635</v>
      </c>
      <c r="J20" t="s">
        <v>494</v>
      </c>
      <c r="K20">
        <f>MIN(A2:A1339)</f>
        <v>18</v>
      </c>
    </row>
    <row r="21" spans="1:13" x14ac:dyDescent="0.25">
      <c r="A21">
        <v>45</v>
      </c>
      <c r="B21" t="s">
        <v>7</v>
      </c>
      <c r="C21" s="2">
        <v>38.284999999999997</v>
      </c>
      <c r="D21">
        <v>0</v>
      </c>
      <c r="E21" t="s">
        <v>13</v>
      </c>
      <c r="F21" t="s">
        <v>21</v>
      </c>
      <c r="G21" s="9">
        <v>793529115</v>
      </c>
      <c r="H21" t="str">
        <f t="shared" si="0"/>
        <v>over</v>
      </c>
      <c r="I21" s="3">
        <f t="shared" si="1"/>
        <v>793529115</v>
      </c>
      <c r="J21" t="s">
        <v>495</v>
      </c>
      <c r="K21">
        <f>MAX(A2:A1339)</f>
        <v>64</v>
      </c>
    </row>
    <row r="22" spans="1:13" x14ac:dyDescent="0.25">
      <c r="A22">
        <v>62</v>
      </c>
      <c r="B22" t="s">
        <v>7</v>
      </c>
      <c r="C22" s="2">
        <v>38.094999999999999</v>
      </c>
      <c r="D22">
        <v>2</v>
      </c>
      <c r="E22" t="s">
        <v>13</v>
      </c>
      <c r="F22" t="s">
        <v>21</v>
      </c>
      <c r="G22" s="9">
        <v>1523032405</v>
      </c>
      <c r="H22" t="str">
        <f t="shared" si="0"/>
        <v>over</v>
      </c>
      <c r="I22" s="3">
        <f t="shared" si="1"/>
        <v>1523032405</v>
      </c>
    </row>
    <row r="23" spans="1:13" x14ac:dyDescent="0.25">
      <c r="A23">
        <v>31</v>
      </c>
      <c r="B23" t="s">
        <v>7</v>
      </c>
      <c r="C23" s="2">
        <v>38.094999999999999</v>
      </c>
      <c r="D23">
        <v>1</v>
      </c>
      <c r="E23" t="s">
        <v>9</v>
      </c>
      <c r="F23" t="s">
        <v>21</v>
      </c>
      <c r="G23" s="9">
        <v>5857107448</v>
      </c>
      <c r="H23" t="str">
        <f t="shared" si="0"/>
        <v>over</v>
      </c>
      <c r="I23" s="3">
        <f t="shared" si="1"/>
        <v>5857107448</v>
      </c>
    </row>
    <row r="24" spans="1:13" x14ac:dyDescent="0.25">
      <c r="A24">
        <v>35</v>
      </c>
      <c r="B24" t="s">
        <v>7</v>
      </c>
      <c r="C24" s="2">
        <v>38.094999999999999</v>
      </c>
      <c r="D24">
        <v>2</v>
      </c>
      <c r="E24" t="s">
        <v>13</v>
      </c>
      <c r="F24" t="s">
        <v>21</v>
      </c>
      <c r="G24" s="9">
        <v>2491504626</v>
      </c>
      <c r="H24" t="str">
        <f t="shared" si="0"/>
        <v>over</v>
      </c>
      <c r="I24" s="3">
        <f t="shared" si="1"/>
        <v>2491504626</v>
      </c>
    </row>
    <row r="25" spans="1:13" x14ac:dyDescent="0.25">
      <c r="A25">
        <v>64</v>
      </c>
      <c r="B25" t="s">
        <v>11</v>
      </c>
      <c r="C25" s="2">
        <v>37.905000000000001</v>
      </c>
      <c r="D25">
        <v>0</v>
      </c>
      <c r="E25" t="s">
        <v>13</v>
      </c>
      <c r="F25" t="s">
        <v>15</v>
      </c>
      <c r="G25" s="9">
        <v>1421053595</v>
      </c>
      <c r="H25" t="str">
        <f t="shared" si="0"/>
        <v>over</v>
      </c>
      <c r="I25" s="3">
        <f t="shared" si="1"/>
        <v>1421053595</v>
      </c>
    </row>
    <row r="26" spans="1:13" x14ac:dyDescent="0.25">
      <c r="A26">
        <v>55</v>
      </c>
      <c r="B26" t="s">
        <v>11</v>
      </c>
      <c r="C26" s="2">
        <v>37.715000000000003</v>
      </c>
      <c r="D26">
        <v>3</v>
      </c>
      <c r="E26" t="s">
        <v>13</v>
      </c>
      <c r="F26" t="s">
        <v>15</v>
      </c>
      <c r="G26" s="9">
        <v>3006358055</v>
      </c>
      <c r="H26" t="str">
        <f t="shared" si="0"/>
        <v>over</v>
      </c>
      <c r="I26" s="3">
        <f t="shared" si="1"/>
        <v>3006358055</v>
      </c>
    </row>
    <row r="27" spans="1:13" x14ac:dyDescent="0.25">
      <c r="A27">
        <v>52</v>
      </c>
      <c r="B27" t="s">
        <v>7</v>
      </c>
      <c r="C27" s="2">
        <v>37.524999999999999</v>
      </c>
      <c r="D27">
        <v>2</v>
      </c>
      <c r="E27" t="s">
        <v>13</v>
      </c>
      <c r="F27" t="s">
        <v>15</v>
      </c>
      <c r="G27" s="9">
        <v>3347197189</v>
      </c>
      <c r="H27" t="str">
        <f t="shared" si="0"/>
        <v>over</v>
      </c>
      <c r="I27" s="3">
        <f t="shared" si="1"/>
        <v>3347197189</v>
      </c>
    </row>
    <row r="28" spans="1:13" x14ac:dyDescent="0.25">
      <c r="A28">
        <v>34</v>
      </c>
      <c r="B28" t="s">
        <v>7</v>
      </c>
      <c r="C28" s="2">
        <v>37.335000000000001</v>
      </c>
      <c r="D28">
        <v>2</v>
      </c>
      <c r="E28" t="s">
        <v>13</v>
      </c>
      <c r="F28" t="s">
        <v>15</v>
      </c>
      <c r="G28" s="9">
        <v>598952365</v>
      </c>
      <c r="H28" t="str">
        <f t="shared" si="0"/>
        <v>over</v>
      </c>
      <c r="I28" s="3">
        <f t="shared" si="1"/>
        <v>598952365</v>
      </c>
    </row>
    <row r="29" spans="1:13" x14ac:dyDescent="0.25">
      <c r="A29">
        <v>32</v>
      </c>
      <c r="B29" t="s">
        <v>11</v>
      </c>
      <c r="C29" s="2">
        <v>37.335000000000001</v>
      </c>
      <c r="D29">
        <v>1</v>
      </c>
      <c r="E29" t="s">
        <v>13</v>
      </c>
      <c r="F29" t="s">
        <v>21</v>
      </c>
      <c r="G29" s="9">
        <v>466760765</v>
      </c>
      <c r="H29" t="str">
        <f t="shared" si="0"/>
        <v>over</v>
      </c>
      <c r="I29" s="3">
        <f t="shared" si="1"/>
        <v>466760765</v>
      </c>
    </row>
    <row r="30" spans="1:13" x14ac:dyDescent="0.25">
      <c r="A30">
        <v>32</v>
      </c>
      <c r="B30" t="s">
        <v>7</v>
      </c>
      <c r="C30" s="2">
        <v>37.145000000000003</v>
      </c>
      <c r="D30">
        <v>3</v>
      </c>
      <c r="E30" t="s">
        <v>13</v>
      </c>
      <c r="F30" t="s">
        <v>21</v>
      </c>
      <c r="G30" s="9">
        <v>633434355</v>
      </c>
      <c r="H30" t="str">
        <f t="shared" si="0"/>
        <v>over</v>
      </c>
      <c r="I30" s="3">
        <f t="shared" si="1"/>
        <v>633434355</v>
      </c>
    </row>
    <row r="31" spans="1:13" x14ac:dyDescent="0.25">
      <c r="A31">
        <v>58</v>
      </c>
      <c r="B31" t="s">
        <v>11</v>
      </c>
      <c r="C31" s="2">
        <v>36.954999999999998</v>
      </c>
      <c r="D31">
        <v>2</v>
      </c>
      <c r="E31" t="s">
        <v>9</v>
      </c>
      <c r="F31" t="s">
        <v>15</v>
      </c>
      <c r="G31" s="9">
        <v>4749649445</v>
      </c>
      <c r="H31" t="str">
        <f t="shared" si="0"/>
        <v>over</v>
      </c>
      <c r="I31" s="3">
        <f t="shared" si="1"/>
        <v>4749649445</v>
      </c>
    </row>
    <row r="32" spans="1:13" x14ac:dyDescent="0.25">
      <c r="A32">
        <v>19</v>
      </c>
      <c r="B32" t="s">
        <v>11</v>
      </c>
      <c r="C32" s="2">
        <v>36.954999999999998</v>
      </c>
      <c r="D32">
        <v>0</v>
      </c>
      <c r="E32" t="s">
        <v>9</v>
      </c>
      <c r="F32" t="s">
        <v>15</v>
      </c>
      <c r="G32" s="9">
        <v>3621940545</v>
      </c>
      <c r="H32" t="str">
        <f t="shared" si="0"/>
        <v>over</v>
      </c>
      <c r="I32" s="3">
        <f t="shared" si="1"/>
        <v>3621940545</v>
      </c>
    </row>
    <row r="33" spans="1:9" x14ac:dyDescent="0.25">
      <c r="A33">
        <v>60</v>
      </c>
      <c r="B33" t="s">
        <v>11</v>
      </c>
      <c r="C33" s="2">
        <v>36.954999999999998</v>
      </c>
      <c r="D33">
        <v>0</v>
      </c>
      <c r="E33" t="s">
        <v>13</v>
      </c>
      <c r="F33" t="s">
        <v>21</v>
      </c>
      <c r="G33" s="9">
        <v>1274116745</v>
      </c>
      <c r="H33" t="str">
        <f t="shared" si="0"/>
        <v>over</v>
      </c>
      <c r="I33" s="3">
        <f t="shared" si="1"/>
        <v>1274116745</v>
      </c>
    </row>
    <row r="34" spans="1:9" x14ac:dyDescent="0.25">
      <c r="A34">
        <v>44</v>
      </c>
      <c r="B34" t="s">
        <v>7</v>
      </c>
      <c r="C34" s="2">
        <v>36.954999999999998</v>
      </c>
      <c r="D34">
        <v>1</v>
      </c>
      <c r="E34" t="s">
        <v>13</v>
      </c>
      <c r="F34" t="s">
        <v>15</v>
      </c>
      <c r="G34" s="9">
        <v>802313545</v>
      </c>
      <c r="H34" t="str">
        <f t="shared" si="0"/>
        <v>over</v>
      </c>
      <c r="I34" s="3">
        <f t="shared" si="1"/>
        <v>802313545</v>
      </c>
    </row>
    <row r="35" spans="1:9" x14ac:dyDescent="0.25">
      <c r="A35">
        <v>59</v>
      </c>
      <c r="B35" t="s">
        <v>7</v>
      </c>
      <c r="C35" s="2">
        <v>36.765000000000001</v>
      </c>
      <c r="D35">
        <v>1</v>
      </c>
      <c r="E35" t="s">
        <v>9</v>
      </c>
      <c r="F35" t="s">
        <v>21</v>
      </c>
      <c r="G35" s="9">
        <v>4789679135</v>
      </c>
      <c r="H35" t="str">
        <f t="shared" si="0"/>
        <v>over</v>
      </c>
      <c r="I35" s="3">
        <f t="shared" si="1"/>
        <v>4789679135</v>
      </c>
    </row>
    <row r="36" spans="1:9" x14ac:dyDescent="0.25">
      <c r="A36">
        <v>63</v>
      </c>
      <c r="B36" t="s">
        <v>11</v>
      </c>
      <c r="C36" s="2">
        <v>36.765000000000001</v>
      </c>
      <c r="D36">
        <v>0</v>
      </c>
      <c r="E36" t="s">
        <v>13</v>
      </c>
      <c r="F36" t="s">
        <v>21</v>
      </c>
      <c r="G36" s="9">
        <v>1398185035</v>
      </c>
      <c r="H36" t="str">
        <f t="shared" si="0"/>
        <v>over</v>
      </c>
      <c r="I36" s="3">
        <f t="shared" si="1"/>
        <v>1398185035</v>
      </c>
    </row>
    <row r="37" spans="1:9" x14ac:dyDescent="0.25">
      <c r="A37">
        <v>52</v>
      </c>
      <c r="B37" t="s">
        <v>11</v>
      </c>
      <c r="C37" s="2">
        <v>36.765000000000001</v>
      </c>
      <c r="D37">
        <v>2</v>
      </c>
      <c r="E37" t="s">
        <v>13</v>
      </c>
      <c r="F37" t="s">
        <v>15</v>
      </c>
      <c r="G37" s="9">
        <v>2646709737</v>
      </c>
      <c r="H37" t="str">
        <f t="shared" si="0"/>
        <v>over</v>
      </c>
      <c r="I37" s="3">
        <f t="shared" si="1"/>
        <v>2646709737</v>
      </c>
    </row>
    <row r="38" spans="1:9" x14ac:dyDescent="0.25">
      <c r="A38">
        <v>19</v>
      </c>
      <c r="B38" t="s">
        <v>7</v>
      </c>
      <c r="C38" s="2">
        <v>36.575000000000003</v>
      </c>
      <c r="D38">
        <v>0</v>
      </c>
      <c r="E38" t="s">
        <v>13</v>
      </c>
      <c r="F38" t="s">
        <v>15</v>
      </c>
      <c r="G38" s="9">
        <v>213688225</v>
      </c>
      <c r="H38" t="str">
        <f t="shared" si="0"/>
        <v>over</v>
      </c>
      <c r="I38" s="3">
        <f t="shared" si="1"/>
        <v>213688225</v>
      </c>
    </row>
    <row r="39" spans="1:9" x14ac:dyDescent="0.25">
      <c r="A39">
        <v>48</v>
      </c>
      <c r="B39" t="s">
        <v>7</v>
      </c>
      <c r="C39" s="2">
        <v>36.575000000000003</v>
      </c>
      <c r="D39">
        <v>0</v>
      </c>
      <c r="E39" t="s">
        <v>13</v>
      </c>
      <c r="F39" t="s">
        <v>15</v>
      </c>
      <c r="G39" s="9">
        <v>867119125</v>
      </c>
      <c r="H39" t="str">
        <f t="shared" si="0"/>
        <v>over</v>
      </c>
      <c r="I39" s="3">
        <f t="shared" si="1"/>
        <v>867119125</v>
      </c>
    </row>
    <row r="40" spans="1:9" x14ac:dyDescent="0.25">
      <c r="A40">
        <v>61</v>
      </c>
      <c r="B40" t="s">
        <v>7</v>
      </c>
      <c r="C40" s="2">
        <v>36.384999999999998</v>
      </c>
      <c r="D40">
        <v>1</v>
      </c>
      <c r="E40" t="s">
        <v>9</v>
      </c>
      <c r="F40" t="s">
        <v>21</v>
      </c>
      <c r="G40" s="9">
        <v>4851756315</v>
      </c>
      <c r="H40" t="str">
        <f t="shared" si="0"/>
        <v>over</v>
      </c>
      <c r="I40" s="3">
        <f t="shared" si="1"/>
        <v>4851756315</v>
      </c>
    </row>
    <row r="41" spans="1:9" x14ac:dyDescent="0.25">
      <c r="A41">
        <v>51</v>
      </c>
      <c r="B41" t="s">
        <v>7</v>
      </c>
      <c r="C41" s="2">
        <v>36.384999999999998</v>
      </c>
      <c r="D41">
        <v>3</v>
      </c>
      <c r="E41" t="s">
        <v>13</v>
      </c>
      <c r="F41" t="s">
        <v>15</v>
      </c>
      <c r="G41" s="9">
        <v>1143673815</v>
      </c>
      <c r="H41" t="str">
        <f t="shared" si="0"/>
        <v>over</v>
      </c>
      <c r="I41" s="3">
        <f t="shared" si="1"/>
        <v>1143673815</v>
      </c>
    </row>
    <row r="42" spans="1:9" x14ac:dyDescent="0.25">
      <c r="A42">
        <v>42</v>
      </c>
      <c r="B42" t="s">
        <v>7</v>
      </c>
      <c r="C42" s="2">
        <v>36.195</v>
      </c>
      <c r="D42">
        <v>1</v>
      </c>
      <c r="E42" t="s">
        <v>13</v>
      </c>
      <c r="F42" t="s">
        <v>15</v>
      </c>
      <c r="G42" s="9">
        <v>744364305</v>
      </c>
      <c r="H42" t="str">
        <f t="shared" si="0"/>
        <v>over</v>
      </c>
      <c r="I42" s="3">
        <f t="shared" si="1"/>
        <v>744364305</v>
      </c>
    </row>
    <row r="43" spans="1:9" x14ac:dyDescent="0.25">
      <c r="A43">
        <v>60</v>
      </c>
      <c r="B43" t="s">
        <v>7</v>
      </c>
      <c r="C43" s="2">
        <v>36.005000000000003</v>
      </c>
      <c r="D43">
        <v>0</v>
      </c>
      <c r="E43" t="s">
        <v>13</v>
      </c>
      <c r="F43" t="s">
        <v>21</v>
      </c>
      <c r="G43" s="9">
        <v>1322884695</v>
      </c>
      <c r="H43" t="str">
        <f t="shared" si="0"/>
        <v>over</v>
      </c>
      <c r="I43" s="3">
        <f t="shared" si="1"/>
        <v>1322884695</v>
      </c>
    </row>
    <row r="44" spans="1:9" x14ac:dyDescent="0.25">
      <c r="A44">
        <v>45</v>
      </c>
      <c r="B44" t="s">
        <v>7</v>
      </c>
      <c r="C44" s="2">
        <v>35.814999999999998</v>
      </c>
      <c r="D44">
        <v>0</v>
      </c>
      <c r="E44" t="s">
        <v>13</v>
      </c>
      <c r="F44" t="s">
        <v>15</v>
      </c>
      <c r="G44" s="9">
        <v>773185785</v>
      </c>
      <c r="H44" t="str">
        <f t="shared" si="0"/>
        <v>over</v>
      </c>
      <c r="I44" s="3">
        <f t="shared" si="1"/>
        <v>773185785</v>
      </c>
    </row>
    <row r="45" spans="1:9" x14ac:dyDescent="0.25">
      <c r="A45">
        <v>34</v>
      </c>
      <c r="B45" t="s">
        <v>11</v>
      </c>
      <c r="C45" s="2">
        <v>35.814999999999998</v>
      </c>
      <c r="D45">
        <v>0</v>
      </c>
      <c r="E45" t="s">
        <v>13</v>
      </c>
      <c r="F45" t="s">
        <v>15</v>
      </c>
      <c r="G45" s="9">
        <v>432041085</v>
      </c>
      <c r="H45" t="str">
        <f t="shared" si="0"/>
        <v>over</v>
      </c>
      <c r="I45" s="3">
        <f t="shared" si="1"/>
        <v>432041085</v>
      </c>
    </row>
    <row r="46" spans="1:9" x14ac:dyDescent="0.25">
      <c r="A46">
        <v>54</v>
      </c>
      <c r="B46" t="s">
        <v>7</v>
      </c>
      <c r="C46" s="2">
        <v>35.814999999999998</v>
      </c>
      <c r="D46">
        <v>3</v>
      </c>
      <c r="E46" t="s">
        <v>13</v>
      </c>
      <c r="F46" t="s">
        <v>15</v>
      </c>
      <c r="G46" s="9">
        <v>1249529085</v>
      </c>
      <c r="H46" t="str">
        <f t="shared" si="0"/>
        <v>over</v>
      </c>
      <c r="I46" s="3">
        <f t="shared" si="1"/>
        <v>1249529085</v>
      </c>
    </row>
    <row r="47" spans="1:9" x14ac:dyDescent="0.25">
      <c r="A47">
        <v>35</v>
      </c>
      <c r="B47" t="s">
        <v>7</v>
      </c>
      <c r="C47" s="2">
        <v>35.814999999999998</v>
      </c>
      <c r="D47">
        <v>1</v>
      </c>
      <c r="E47" t="s">
        <v>13</v>
      </c>
      <c r="F47" t="s">
        <v>15</v>
      </c>
      <c r="G47" s="9">
        <v>563045785</v>
      </c>
      <c r="H47" t="str">
        <f t="shared" si="0"/>
        <v>over</v>
      </c>
      <c r="I47" s="3">
        <f t="shared" si="1"/>
        <v>563045785</v>
      </c>
    </row>
    <row r="48" spans="1:9" x14ac:dyDescent="0.25">
      <c r="A48">
        <v>18</v>
      </c>
      <c r="B48" t="s">
        <v>7</v>
      </c>
      <c r="C48" s="2">
        <v>35.625</v>
      </c>
      <c r="D48">
        <v>0</v>
      </c>
      <c r="E48" t="s">
        <v>13</v>
      </c>
      <c r="F48" t="s">
        <v>21</v>
      </c>
      <c r="G48" s="9">
        <v>221113075</v>
      </c>
      <c r="H48" t="str">
        <f t="shared" si="0"/>
        <v>over</v>
      </c>
      <c r="I48" s="3">
        <f t="shared" si="1"/>
        <v>221113075</v>
      </c>
    </row>
    <row r="49" spans="1:9" x14ac:dyDescent="0.25">
      <c r="A49">
        <v>48</v>
      </c>
      <c r="B49" t="s">
        <v>11</v>
      </c>
      <c r="C49" s="2">
        <v>35.625</v>
      </c>
      <c r="D49">
        <v>4</v>
      </c>
      <c r="E49" t="s">
        <v>13</v>
      </c>
      <c r="F49" t="s">
        <v>21</v>
      </c>
      <c r="G49" s="9">
        <v>1073687075</v>
      </c>
      <c r="H49" t="str">
        <f t="shared" si="0"/>
        <v>over</v>
      </c>
      <c r="I49" s="3">
        <f t="shared" si="1"/>
        <v>1073687075</v>
      </c>
    </row>
    <row r="50" spans="1:9" x14ac:dyDescent="0.25">
      <c r="A50">
        <v>25</v>
      </c>
      <c r="B50" t="s">
        <v>11</v>
      </c>
      <c r="C50" s="2">
        <v>35.625</v>
      </c>
      <c r="D50">
        <v>0</v>
      </c>
      <c r="E50" t="s">
        <v>13</v>
      </c>
      <c r="F50" t="s">
        <v>15</v>
      </c>
      <c r="G50" s="9">
        <v>253439375</v>
      </c>
      <c r="H50" t="str">
        <f t="shared" si="0"/>
        <v>over</v>
      </c>
      <c r="I50" s="3">
        <f t="shared" si="1"/>
        <v>253439375</v>
      </c>
    </row>
    <row r="51" spans="1:9" x14ac:dyDescent="0.25">
      <c r="A51">
        <v>20</v>
      </c>
      <c r="B51" t="s">
        <v>11</v>
      </c>
      <c r="C51" s="2">
        <v>35.625</v>
      </c>
      <c r="D51">
        <v>3</v>
      </c>
      <c r="E51" t="s">
        <v>9</v>
      </c>
      <c r="F51" t="s">
        <v>15</v>
      </c>
      <c r="G51" s="9">
        <v>3746534375</v>
      </c>
      <c r="H51" t="str">
        <f t="shared" si="0"/>
        <v>over</v>
      </c>
      <c r="I51" s="3">
        <f t="shared" si="1"/>
        <v>3746534375</v>
      </c>
    </row>
    <row r="52" spans="1:9" x14ac:dyDescent="0.25">
      <c r="A52">
        <v>28</v>
      </c>
      <c r="B52" t="s">
        <v>11</v>
      </c>
      <c r="C52" s="2">
        <v>35.435000000000002</v>
      </c>
      <c r="D52">
        <v>0</v>
      </c>
      <c r="E52" t="s">
        <v>13</v>
      </c>
      <c r="F52" t="s">
        <v>21</v>
      </c>
      <c r="G52" s="9">
        <v>326884665</v>
      </c>
      <c r="H52" t="str">
        <f t="shared" si="0"/>
        <v>over</v>
      </c>
      <c r="I52" s="3">
        <f t="shared" si="1"/>
        <v>326884665</v>
      </c>
    </row>
    <row r="53" spans="1:9" x14ac:dyDescent="0.25">
      <c r="A53">
        <v>33</v>
      </c>
      <c r="B53" t="s">
        <v>11</v>
      </c>
      <c r="C53" s="2">
        <v>35.244999999999997</v>
      </c>
      <c r="D53">
        <v>0</v>
      </c>
      <c r="E53" t="s">
        <v>13</v>
      </c>
      <c r="F53" t="s">
        <v>21</v>
      </c>
      <c r="G53" s="9">
        <v>124048791</v>
      </c>
      <c r="H53" t="str">
        <f t="shared" si="0"/>
        <v>over</v>
      </c>
      <c r="I53" s="3">
        <f t="shared" si="1"/>
        <v>124048791</v>
      </c>
    </row>
    <row r="54" spans="1:9" x14ac:dyDescent="0.25">
      <c r="A54">
        <v>55</v>
      </c>
      <c r="B54" t="s">
        <v>11</v>
      </c>
      <c r="C54" s="2">
        <v>35.244999999999997</v>
      </c>
      <c r="D54">
        <v>1</v>
      </c>
      <c r="E54" t="s">
        <v>13</v>
      </c>
      <c r="F54" t="s">
        <v>21</v>
      </c>
      <c r="G54" s="9">
        <v>1139406555</v>
      </c>
      <c r="H54" t="str">
        <f t="shared" si="0"/>
        <v>over</v>
      </c>
      <c r="I54" s="3">
        <f t="shared" si="1"/>
        <v>1139406555</v>
      </c>
    </row>
    <row r="55" spans="1:9" x14ac:dyDescent="0.25">
      <c r="A55">
        <v>58</v>
      </c>
      <c r="B55" t="s">
        <v>11</v>
      </c>
      <c r="C55" s="2">
        <v>34.865000000000002</v>
      </c>
      <c r="D55">
        <v>0</v>
      </c>
      <c r="E55" t="s">
        <v>13</v>
      </c>
      <c r="F55" t="s">
        <v>21</v>
      </c>
      <c r="G55" s="9">
        <v>1194459435</v>
      </c>
      <c r="H55" t="str">
        <f t="shared" si="0"/>
        <v>over</v>
      </c>
      <c r="I55" s="3">
        <f t="shared" si="1"/>
        <v>1194459435</v>
      </c>
    </row>
    <row r="56" spans="1:9" x14ac:dyDescent="0.25">
      <c r="A56">
        <v>23</v>
      </c>
      <c r="B56" t="s">
        <v>7</v>
      </c>
      <c r="C56" s="2">
        <v>34.865000000000002</v>
      </c>
      <c r="D56">
        <v>0</v>
      </c>
      <c r="E56" t="s">
        <v>13</v>
      </c>
      <c r="F56" t="s">
        <v>21</v>
      </c>
      <c r="G56" s="9">
        <v>289948935</v>
      </c>
      <c r="H56" t="str">
        <f t="shared" si="0"/>
        <v>over</v>
      </c>
      <c r="I56" s="3">
        <f t="shared" si="1"/>
        <v>289948935</v>
      </c>
    </row>
    <row r="57" spans="1:9" x14ac:dyDescent="0.25">
      <c r="A57">
        <v>34</v>
      </c>
      <c r="B57" t="s">
        <v>11</v>
      </c>
      <c r="C57" s="2">
        <v>34.674999999999997</v>
      </c>
      <c r="D57">
        <v>0</v>
      </c>
      <c r="E57" t="s">
        <v>13</v>
      </c>
      <c r="F57" t="s">
        <v>21</v>
      </c>
      <c r="G57" s="9">
        <v>451882625</v>
      </c>
      <c r="H57" t="str">
        <f t="shared" si="0"/>
        <v>over</v>
      </c>
      <c r="I57" s="3">
        <f t="shared" si="1"/>
        <v>451882625</v>
      </c>
    </row>
    <row r="58" spans="1:9" x14ac:dyDescent="0.25">
      <c r="A58">
        <v>52</v>
      </c>
      <c r="B58" t="s">
        <v>11</v>
      </c>
      <c r="C58" s="2">
        <v>34.484999999999999</v>
      </c>
      <c r="D58">
        <v>3</v>
      </c>
      <c r="E58" t="s">
        <v>9</v>
      </c>
      <c r="F58" t="s">
        <v>15</v>
      </c>
      <c r="G58" s="9">
        <v>6002139897</v>
      </c>
      <c r="H58" t="str">
        <f t="shared" si="0"/>
        <v>over</v>
      </c>
      <c r="I58" s="3">
        <f t="shared" si="1"/>
        <v>6002139897</v>
      </c>
    </row>
    <row r="59" spans="1:9" x14ac:dyDescent="0.25">
      <c r="A59">
        <v>25</v>
      </c>
      <c r="B59" t="s">
        <v>7</v>
      </c>
      <c r="C59" s="2">
        <v>34.484999999999999</v>
      </c>
      <c r="D59">
        <v>0</v>
      </c>
      <c r="E59" t="s">
        <v>13</v>
      </c>
      <c r="F59" t="s">
        <v>15</v>
      </c>
      <c r="G59" s="9">
        <v>302180915</v>
      </c>
      <c r="H59" t="str">
        <f t="shared" si="0"/>
        <v>over</v>
      </c>
      <c r="I59" s="3">
        <f t="shared" si="1"/>
        <v>302180915</v>
      </c>
    </row>
    <row r="60" spans="1:9" x14ac:dyDescent="0.25">
      <c r="A60">
        <v>57</v>
      </c>
      <c r="B60" t="s">
        <v>7</v>
      </c>
      <c r="C60" s="2">
        <v>34.295000000000002</v>
      </c>
      <c r="D60">
        <v>2</v>
      </c>
      <c r="E60" t="s">
        <v>13</v>
      </c>
      <c r="F60" t="s">
        <v>21</v>
      </c>
      <c r="G60" s="9">
        <v>1322405705</v>
      </c>
      <c r="H60" t="str">
        <f t="shared" si="0"/>
        <v>over</v>
      </c>
      <c r="I60" s="3">
        <f t="shared" si="1"/>
        <v>1322405705</v>
      </c>
    </row>
    <row r="61" spans="1:9" x14ac:dyDescent="0.25">
      <c r="A61">
        <v>40</v>
      </c>
      <c r="B61" t="s">
        <v>11</v>
      </c>
      <c r="C61" s="2">
        <v>34.104999999999997</v>
      </c>
      <c r="D61">
        <v>1</v>
      </c>
      <c r="E61" t="s">
        <v>13</v>
      </c>
      <c r="F61" t="s">
        <v>21</v>
      </c>
      <c r="G61" s="9">
        <v>660020595</v>
      </c>
      <c r="H61" t="str">
        <f t="shared" si="0"/>
        <v>over</v>
      </c>
      <c r="I61" s="3">
        <f t="shared" si="1"/>
        <v>660020595</v>
      </c>
    </row>
    <row r="62" spans="1:9" x14ac:dyDescent="0.25">
      <c r="A62">
        <v>35</v>
      </c>
      <c r="B62" t="s">
        <v>7</v>
      </c>
      <c r="C62" s="2">
        <v>34.104999999999997</v>
      </c>
      <c r="D62">
        <v>3</v>
      </c>
      <c r="E62" t="s">
        <v>9</v>
      </c>
      <c r="F62" t="s">
        <v>15</v>
      </c>
      <c r="G62" s="9">
        <v>3998342595</v>
      </c>
      <c r="H62" t="str">
        <f t="shared" si="0"/>
        <v>over</v>
      </c>
      <c r="I62" s="3">
        <f t="shared" si="1"/>
        <v>3998342595</v>
      </c>
    </row>
    <row r="63" spans="1:9" x14ac:dyDescent="0.25">
      <c r="A63">
        <v>53</v>
      </c>
      <c r="B63" t="s">
        <v>11</v>
      </c>
      <c r="C63" s="2">
        <v>34.104999999999997</v>
      </c>
      <c r="D63">
        <v>0</v>
      </c>
      <c r="E63" t="s">
        <v>9</v>
      </c>
      <c r="F63" t="s">
        <v>21</v>
      </c>
      <c r="G63" s="9">
        <v>4325441795</v>
      </c>
      <c r="H63" t="str">
        <f t="shared" si="0"/>
        <v>over</v>
      </c>
      <c r="I63" s="3">
        <f t="shared" si="1"/>
        <v>4325441795</v>
      </c>
    </row>
    <row r="64" spans="1:9" x14ac:dyDescent="0.25">
      <c r="A64">
        <v>37</v>
      </c>
      <c r="B64" t="s">
        <v>7</v>
      </c>
      <c r="C64" s="2">
        <v>34.104999999999997</v>
      </c>
      <c r="D64">
        <v>1</v>
      </c>
      <c r="E64" t="s">
        <v>13</v>
      </c>
      <c r="F64" t="s">
        <v>15</v>
      </c>
      <c r="G64" s="9">
        <v>611235295</v>
      </c>
      <c r="H64" t="str">
        <f t="shared" si="0"/>
        <v>over</v>
      </c>
      <c r="I64" s="3">
        <f t="shared" si="1"/>
        <v>611235295</v>
      </c>
    </row>
    <row r="65" spans="1:9" x14ac:dyDescent="0.25">
      <c r="A65">
        <v>47</v>
      </c>
      <c r="B65" t="s">
        <v>7</v>
      </c>
      <c r="C65" s="2">
        <v>33.914999999999999</v>
      </c>
      <c r="D65">
        <v>3</v>
      </c>
      <c r="E65" t="s">
        <v>13</v>
      </c>
      <c r="F65" t="s">
        <v>15</v>
      </c>
      <c r="G65" s="9">
        <v>1011500885</v>
      </c>
      <c r="H65" t="str">
        <f t="shared" si="0"/>
        <v>over</v>
      </c>
      <c r="I65" s="3">
        <f t="shared" si="1"/>
        <v>1011500885</v>
      </c>
    </row>
    <row r="66" spans="1:9" x14ac:dyDescent="0.25">
      <c r="A66">
        <v>51</v>
      </c>
      <c r="B66" t="s">
        <v>7</v>
      </c>
      <c r="C66" s="2">
        <v>33.914999999999999</v>
      </c>
      <c r="D66">
        <v>0</v>
      </c>
      <c r="E66" t="s">
        <v>13</v>
      </c>
      <c r="F66" t="s">
        <v>21</v>
      </c>
      <c r="G66" s="9">
        <v>986630485</v>
      </c>
      <c r="H66" t="str">
        <f t="shared" ref="H66:H129" si="2">IF(C66&lt;18.5,"below",IF(AND(C66&gt;=18.5,C66&lt;25),"normal",IF(C66&gt;=25,"over")))</f>
        <v>over</v>
      </c>
      <c r="I66" s="3">
        <f t="shared" si="1"/>
        <v>986630485</v>
      </c>
    </row>
    <row r="67" spans="1:9" x14ac:dyDescent="0.25">
      <c r="A67">
        <v>61</v>
      </c>
      <c r="B67" t="s">
        <v>11</v>
      </c>
      <c r="C67" s="2">
        <v>33.914999999999999</v>
      </c>
      <c r="D67">
        <v>0</v>
      </c>
      <c r="E67" t="s">
        <v>13</v>
      </c>
      <c r="F67" t="s">
        <v>21</v>
      </c>
      <c r="G67" s="9">
        <v>1314386485</v>
      </c>
      <c r="H67" t="str">
        <f t="shared" si="2"/>
        <v>over</v>
      </c>
      <c r="I67" s="3">
        <f t="shared" ref="I67:I130" si="3">VALUE(G67)</f>
        <v>1314386485</v>
      </c>
    </row>
    <row r="68" spans="1:9" x14ac:dyDescent="0.25">
      <c r="A68">
        <v>26</v>
      </c>
      <c r="B68" t="s">
        <v>11</v>
      </c>
      <c r="C68" s="2">
        <v>33.914999999999999</v>
      </c>
      <c r="D68">
        <v>1</v>
      </c>
      <c r="E68" t="s">
        <v>13</v>
      </c>
      <c r="F68" t="s">
        <v>15</v>
      </c>
      <c r="G68" s="9">
        <v>329252985</v>
      </c>
      <c r="H68" t="str">
        <f t="shared" si="2"/>
        <v>over</v>
      </c>
      <c r="I68" s="3">
        <f t="shared" si="3"/>
        <v>329252985</v>
      </c>
    </row>
    <row r="69" spans="1:9" x14ac:dyDescent="0.25">
      <c r="A69">
        <v>46</v>
      </c>
      <c r="B69" t="s">
        <v>7</v>
      </c>
      <c r="C69" s="2">
        <v>33.725000000000001</v>
      </c>
      <c r="D69">
        <v>1</v>
      </c>
      <c r="E69" t="s">
        <v>13</v>
      </c>
      <c r="F69" t="s">
        <v>21</v>
      </c>
      <c r="G69" s="9">
        <v>882398575</v>
      </c>
      <c r="H69" t="str">
        <f t="shared" si="2"/>
        <v>over</v>
      </c>
      <c r="I69" s="3">
        <f t="shared" si="3"/>
        <v>882398575</v>
      </c>
    </row>
    <row r="70" spans="1:9" x14ac:dyDescent="0.25">
      <c r="A70">
        <v>56</v>
      </c>
      <c r="B70" t="s">
        <v>11</v>
      </c>
      <c r="C70" s="2">
        <v>33.725000000000001</v>
      </c>
      <c r="D70">
        <v>0</v>
      </c>
      <c r="E70" t="s">
        <v>13</v>
      </c>
      <c r="F70" t="s">
        <v>15</v>
      </c>
      <c r="G70" s="9">
        <v>1097624575</v>
      </c>
      <c r="H70" t="str">
        <f t="shared" si="2"/>
        <v>over</v>
      </c>
      <c r="I70" s="3">
        <f t="shared" si="3"/>
        <v>1097624575</v>
      </c>
    </row>
    <row r="71" spans="1:9" x14ac:dyDescent="0.25">
      <c r="A71">
        <v>18</v>
      </c>
      <c r="B71" t="s">
        <v>11</v>
      </c>
      <c r="C71" s="2">
        <v>33.534999999999997</v>
      </c>
      <c r="D71">
        <v>0</v>
      </c>
      <c r="E71" t="s">
        <v>9</v>
      </c>
      <c r="F71" t="s">
        <v>21</v>
      </c>
      <c r="G71" s="9">
        <v>3461784065</v>
      </c>
      <c r="H71" t="str">
        <f t="shared" si="2"/>
        <v>over</v>
      </c>
      <c r="I71" s="3">
        <f t="shared" si="3"/>
        <v>3461784065</v>
      </c>
    </row>
    <row r="72" spans="1:9" x14ac:dyDescent="0.25">
      <c r="A72">
        <v>55</v>
      </c>
      <c r="B72" t="s">
        <v>7</v>
      </c>
      <c r="C72" s="2">
        <v>33.534999999999997</v>
      </c>
      <c r="D72">
        <v>2</v>
      </c>
      <c r="E72" t="s">
        <v>13</v>
      </c>
      <c r="F72" t="s">
        <v>15</v>
      </c>
      <c r="G72" s="9">
        <v>1226968865</v>
      </c>
      <c r="H72" t="str">
        <f t="shared" si="2"/>
        <v>over</v>
      </c>
      <c r="I72" s="3">
        <f t="shared" si="3"/>
        <v>1226968865</v>
      </c>
    </row>
    <row r="73" spans="1:9" x14ac:dyDescent="0.25">
      <c r="A73">
        <v>61</v>
      </c>
      <c r="B73" t="s">
        <v>11</v>
      </c>
      <c r="C73" s="2">
        <v>33.534999999999997</v>
      </c>
      <c r="D73">
        <v>0</v>
      </c>
      <c r="E73" t="s">
        <v>13</v>
      </c>
      <c r="F73" t="s">
        <v>21</v>
      </c>
      <c r="G73" s="9">
        <v>1314333665</v>
      </c>
      <c r="H73" t="str">
        <f t="shared" si="2"/>
        <v>over</v>
      </c>
      <c r="I73" s="3">
        <f t="shared" si="3"/>
        <v>1314333665</v>
      </c>
    </row>
    <row r="74" spans="1:9" x14ac:dyDescent="0.25">
      <c r="A74">
        <v>24</v>
      </c>
      <c r="B74" t="s">
        <v>7</v>
      </c>
      <c r="C74" s="2">
        <v>33.344999999999999</v>
      </c>
      <c r="D74">
        <v>0</v>
      </c>
      <c r="E74" t="s">
        <v>13</v>
      </c>
      <c r="F74" t="s">
        <v>15</v>
      </c>
      <c r="G74" s="9">
        <v>285543755</v>
      </c>
      <c r="H74" t="str">
        <f t="shared" si="2"/>
        <v>over</v>
      </c>
      <c r="I74" s="3">
        <f t="shared" si="3"/>
        <v>285543755</v>
      </c>
    </row>
    <row r="75" spans="1:9" x14ac:dyDescent="0.25">
      <c r="A75">
        <v>29</v>
      </c>
      <c r="B75" t="s">
        <v>11</v>
      </c>
      <c r="C75" s="2">
        <v>33.344999999999999</v>
      </c>
      <c r="D75">
        <v>2</v>
      </c>
      <c r="E75" t="s">
        <v>13</v>
      </c>
      <c r="F75" t="s">
        <v>15</v>
      </c>
      <c r="G75" s="9">
        <v>194423535</v>
      </c>
      <c r="H75" t="str">
        <f t="shared" si="2"/>
        <v>over</v>
      </c>
      <c r="I75" s="3">
        <f t="shared" si="3"/>
        <v>194423535</v>
      </c>
    </row>
    <row r="76" spans="1:9" x14ac:dyDescent="0.25">
      <c r="A76">
        <v>46</v>
      </c>
      <c r="B76" t="s">
        <v>11</v>
      </c>
      <c r="C76" s="2">
        <v>33.344999999999999</v>
      </c>
      <c r="D76">
        <v>1</v>
      </c>
      <c r="E76" t="s">
        <v>13</v>
      </c>
      <c r="F76" t="s">
        <v>21</v>
      </c>
      <c r="G76" s="9">
        <v>833445755</v>
      </c>
      <c r="H76" t="str">
        <f t="shared" si="2"/>
        <v>over</v>
      </c>
      <c r="I76" s="3">
        <f t="shared" si="3"/>
        <v>833445755</v>
      </c>
    </row>
    <row r="77" spans="1:9" x14ac:dyDescent="0.25">
      <c r="A77">
        <v>47</v>
      </c>
      <c r="B77" t="s">
        <v>7</v>
      </c>
      <c r="C77" s="2">
        <v>33.344999999999999</v>
      </c>
      <c r="D77">
        <v>0</v>
      </c>
      <c r="E77" t="s">
        <v>13</v>
      </c>
      <c r="F77" t="s">
        <v>21</v>
      </c>
      <c r="G77" s="9">
        <v>2087878443</v>
      </c>
      <c r="H77" t="str">
        <f t="shared" si="2"/>
        <v>over</v>
      </c>
      <c r="I77" s="3">
        <f t="shared" si="3"/>
        <v>2087878443</v>
      </c>
    </row>
    <row r="78" spans="1:9" x14ac:dyDescent="0.25">
      <c r="A78">
        <v>49</v>
      </c>
      <c r="B78" t="s">
        <v>7</v>
      </c>
      <c r="C78" s="2">
        <v>33.344999999999999</v>
      </c>
      <c r="D78">
        <v>2</v>
      </c>
      <c r="E78" t="s">
        <v>13</v>
      </c>
      <c r="F78" t="s">
        <v>21</v>
      </c>
      <c r="G78" s="9">
        <v>1037091255</v>
      </c>
      <c r="H78" t="str">
        <f t="shared" si="2"/>
        <v>over</v>
      </c>
      <c r="I78" s="3">
        <f t="shared" si="3"/>
        <v>1037091255</v>
      </c>
    </row>
    <row r="79" spans="1:9" x14ac:dyDescent="0.25">
      <c r="A79">
        <v>32</v>
      </c>
      <c r="B79" t="s">
        <v>7</v>
      </c>
      <c r="C79" s="2">
        <v>33.155000000000001</v>
      </c>
      <c r="D79">
        <v>3</v>
      </c>
      <c r="E79" t="s">
        <v>13</v>
      </c>
      <c r="F79" t="s">
        <v>15</v>
      </c>
      <c r="G79" s="9">
        <v>612879745</v>
      </c>
      <c r="H79" t="str">
        <f t="shared" si="2"/>
        <v>over</v>
      </c>
      <c r="I79" s="3">
        <f t="shared" si="3"/>
        <v>612879745</v>
      </c>
    </row>
    <row r="80" spans="1:9" x14ac:dyDescent="0.25">
      <c r="A80">
        <v>41</v>
      </c>
      <c r="B80" t="s">
        <v>7</v>
      </c>
      <c r="C80" s="2">
        <v>33.155000000000001</v>
      </c>
      <c r="D80">
        <v>3</v>
      </c>
      <c r="E80" t="s">
        <v>13</v>
      </c>
      <c r="F80" t="s">
        <v>21</v>
      </c>
      <c r="G80" s="9">
        <v>853828845</v>
      </c>
      <c r="H80" t="str">
        <f t="shared" si="2"/>
        <v>over</v>
      </c>
      <c r="I80" s="3">
        <f t="shared" si="3"/>
        <v>853828845</v>
      </c>
    </row>
    <row r="81" spans="1:9" x14ac:dyDescent="0.25">
      <c r="A81">
        <v>42</v>
      </c>
      <c r="B81" t="s">
        <v>7</v>
      </c>
      <c r="C81" s="2">
        <v>33.155000000000001</v>
      </c>
      <c r="D81">
        <v>1</v>
      </c>
      <c r="E81" t="s">
        <v>13</v>
      </c>
      <c r="F81" t="s">
        <v>21</v>
      </c>
      <c r="G81" s="9">
        <v>763941745</v>
      </c>
      <c r="H81" t="str">
        <f t="shared" si="2"/>
        <v>over</v>
      </c>
      <c r="I81" s="3">
        <f t="shared" si="3"/>
        <v>763941745</v>
      </c>
    </row>
    <row r="82" spans="1:9" x14ac:dyDescent="0.25">
      <c r="A82">
        <v>18</v>
      </c>
      <c r="B82" t="s">
        <v>7</v>
      </c>
      <c r="C82" s="2">
        <v>33.155000000000001</v>
      </c>
      <c r="D82">
        <v>0</v>
      </c>
      <c r="E82" t="s">
        <v>13</v>
      </c>
      <c r="F82" t="s">
        <v>21</v>
      </c>
      <c r="G82" s="9">
        <v>220769745</v>
      </c>
      <c r="H82" t="str">
        <f t="shared" si="2"/>
        <v>over</v>
      </c>
      <c r="I82" s="3">
        <f t="shared" si="3"/>
        <v>220769745</v>
      </c>
    </row>
    <row r="83" spans="1:9" x14ac:dyDescent="0.25">
      <c r="A83">
        <v>27</v>
      </c>
      <c r="B83" t="s">
        <v>11</v>
      </c>
      <c r="C83" s="2">
        <v>33.155000000000001</v>
      </c>
      <c r="D83">
        <v>2</v>
      </c>
      <c r="E83" t="s">
        <v>13</v>
      </c>
      <c r="F83" t="s">
        <v>15</v>
      </c>
      <c r="G83" s="9">
        <v>405871245</v>
      </c>
      <c r="H83" t="str">
        <f t="shared" si="2"/>
        <v>over</v>
      </c>
      <c r="I83" s="3">
        <f t="shared" si="3"/>
        <v>405871245</v>
      </c>
    </row>
    <row r="84" spans="1:9" x14ac:dyDescent="0.25">
      <c r="A84">
        <v>62</v>
      </c>
      <c r="B84" t="s">
        <v>7</v>
      </c>
      <c r="C84" s="2">
        <v>32.965000000000003</v>
      </c>
      <c r="D84">
        <v>3</v>
      </c>
      <c r="E84" t="s">
        <v>13</v>
      </c>
      <c r="F84" t="s">
        <v>15</v>
      </c>
      <c r="G84" s="9">
        <v>1561219335</v>
      </c>
      <c r="H84" t="str">
        <f t="shared" si="2"/>
        <v>over</v>
      </c>
      <c r="I84" s="3">
        <f t="shared" si="3"/>
        <v>1561219335</v>
      </c>
    </row>
    <row r="85" spans="1:9" x14ac:dyDescent="0.25">
      <c r="A85">
        <v>41</v>
      </c>
      <c r="B85" t="s">
        <v>7</v>
      </c>
      <c r="C85" s="2">
        <v>32.965000000000003</v>
      </c>
      <c r="D85">
        <v>0</v>
      </c>
      <c r="E85" t="s">
        <v>13</v>
      </c>
      <c r="F85" t="s">
        <v>15</v>
      </c>
      <c r="G85" s="9">
        <v>657102435</v>
      </c>
      <c r="H85" t="str">
        <f t="shared" si="2"/>
        <v>over</v>
      </c>
      <c r="I85" s="3">
        <f t="shared" si="3"/>
        <v>657102435</v>
      </c>
    </row>
    <row r="86" spans="1:9" x14ac:dyDescent="0.25">
      <c r="A86">
        <v>64</v>
      </c>
      <c r="B86" t="s">
        <v>7</v>
      </c>
      <c r="C86" s="2">
        <v>32.965000000000003</v>
      </c>
      <c r="D86">
        <v>0</v>
      </c>
      <c r="E86" t="s">
        <v>13</v>
      </c>
      <c r="F86" t="s">
        <v>15</v>
      </c>
      <c r="G86" s="9">
        <v>1469266935</v>
      </c>
      <c r="H86" t="str">
        <f t="shared" si="2"/>
        <v>over</v>
      </c>
      <c r="I86" s="3">
        <f t="shared" si="3"/>
        <v>1469266935</v>
      </c>
    </row>
    <row r="87" spans="1:9" x14ac:dyDescent="0.25">
      <c r="A87">
        <v>58</v>
      </c>
      <c r="B87" t="s">
        <v>7</v>
      </c>
      <c r="C87" s="2">
        <v>32.965000000000003</v>
      </c>
      <c r="D87">
        <v>0</v>
      </c>
      <c r="E87" t="s">
        <v>13</v>
      </c>
      <c r="F87" t="s">
        <v>21</v>
      </c>
      <c r="G87" s="9">
        <v>1243095335</v>
      </c>
      <c r="H87" t="str">
        <f t="shared" si="2"/>
        <v>over</v>
      </c>
      <c r="I87" s="3">
        <f t="shared" si="3"/>
        <v>1243095335</v>
      </c>
    </row>
    <row r="88" spans="1:9" x14ac:dyDescent="0.25">
      <c r="A88">
        <v>55</v>
      </c>
      <c r="B88" t="s">
        <v>7</v>
      </c>
      <c r="C88" s="2">
        <v>32.774999999999999</v>
      </c>
      <c r="D88">
        <v>2</v>
      </c>
      <c r="E88" t="s">
        <v>13</v>
      </c>
      <c r="F88" t="s">
        <v>15</v>
      </c>
      <c r="G88" s="9">
        <v>1226863225</v>
      </c>
      <c r="H88" t="str">
        <f t="shared" si="2"/>
        <v>over</v>
      </c>
      <c r="I88" s="3">
        <f t="shared" si="3"/>
        <v>1226863225</v>
      </c>
    </row>
    <row r="89" spans="1:9" x14ac:dyDescent="0.25">
      <c r="A89">
        <v>54</v>
      </c>
      <c r="B89" t="s">
        <v>11</v>
      </c>
      <c r="C89" s="2">
        <v>32.774999999999999</v>
      </c>
      <c r="D89">
        <v>0</v>
      </c>
      <c r="E89" t="s">
        <v>13</v>
      </c>
      <c r="F89" t="s">
        <v>21</v>
      </c>
      <c r="G89" s="9">
        <v>1043506525</v>
      </c>
      <c r="H89" t="str">
        <f t="shared" si="2"/>
        <v>over</v>
      </c>
      <c r="I89" s="3">
        <f t="shared" si="3"/>
        <v>1043506525</v>
      </c>
    </row>
    <row r="90" spans="1:9" x14ac:dyDescent="0.25">
      <c r="A90">
        <v>40</v>
      </c>
      <c r="B90" t="s">
        <v>11</v>
      </c>
      <c r="C90" s="2">
        <v>32.774999999999999</v>
      </c>
      <c r="D90">
        <v>1</v>
      </c>
      <c r="E90" t="s">
        <v>9</v>
      </c>
      <c r="F90" t="s">
        <v>21</v>
      </c>
      <c r="G90" s="9">
        <v>3912533225</v>
      </c>
      <c r="H90" t="str">
        <f t="shared" si="2"/>
        <v>over</v>
      </c>
      <c r="I90" s="3">
        <f t="shared" si="3"/>
        <v>3912533225</v>
      </c>
    </row>
    <row r="91" spans="1:9" x14ac:dyDescent="0.25">
      <c r="A91">
        <v>40</v>
      </c>
      <c r="B91" t="s">
        <v>7</v>
      </c>
      <c r="C91" s="2">
        <v>32.774999999999999</v>
      </c>
      <c r="D91">
        <v>2</v>
      </c>
      <c r="E91" t="s">
        <v>9</v>
      </c>
      <c r="F91" t="s">
        <v>15</v>
      </c>
      <c r="G91" s="9">
        <v>4000333225</v>
      </c>
      <c r="H91" t="str">
        <f t="shared" si="2"/>
        <v>over</v>
      </c>
      <c r="I91" s="3">
        <f t="shared" si="3"/>
        <v>4000333225</v>
      </c>
    </row>
    <row r="92" spans="1:9" x14ac:dyDescent="0.25">
      <c r="A92">
        <v>55</v>
      </c>
      <c r="B92" t="s">
        <v>11</v>
      </c>
      <c r="C92" s="2">
        <v>32.774999999999999</v>
      </c>
      <c r="D92">
        <v>0</v>
      </c>
      <c r="E92" t="s">
        <v>13</v>
      </c>
      <c r="F92" t="s">
        <v>15</v>
      </c>
      <c r="G92" s="9">
        <v>1060163225</v>
      </c>
      <c r="H92" t="str">
        <f t="shared" si="2"/>
        <v>over</v>
      </c>
      <c r="I92" s="3">
        <f t="shared" si="3"/>
        <v>1060163225</v>
      </c>
    </row>
    <row r="93" spans="1:9" x14ac:dyDescent="0.25">
      <c r="A93">
        <v>52</v>
      </c>
      <c r="B93" t="s">
        <v>11</v>
      </c>
      <c r="C93" s="2">
        <v>32.774999999999999</v>
      </c>
      <c r="D93">
        <v>3</v>
      </c>
      <c r="E93" t="s">
        <v>13</v>
      </c>
      <c r="F93" t="s">
        <v>15</v>
      </c>
      <c r="G93" s="9">
        <v>1128910925</v>
      </c>
      <c r="H93" t="str">
        <f t="shared" si="2"/>
        <v>over</v>
      </c>
      <c r="I93" s="3">
        <f t="shared" si="3"/>
        <v>1128910925</v>
      </c>
    </row>
    <row r="94" spans="1:9" x14ac:dyDescent="0.25">
      <c r="A94">
        <v>31</v>
      </c>
      <c r="B94" t="s">
        <v>7</v>
      </c>
      <c r="C94" s="2">
        <v>32.774999999999999</v>
      </c>
      <c r="D94">
        <v>2</v>
      </c>
      <c r="E94" t="s">
        <v>13</v>
      </c>
      <c r="F94" t="s">
        <v>15</v>
      </c>
      <c r="G94" s="9">
        <v>532740025</v>
      </c>
      <c r="H94" t="str">
        <f t="shared" si="2"/>
        <v>over</v>
      </c>
      <c r="I94" s="3">
        <f t="shared" si="3"/>
        <v>532740025</v>
      </c>
    </row>
    <row r="95" spans="1:9" x14ac:dyDescent="0.25">
      <c r="A95">
        <v>27</v>
      </c>
      <c r="B95" t="s">
        <v>11</v>
      </c>
      <c r="C95" s="2">
        <v>32.585000000000001</v>
      </c>
      <c r="D95">
        <v>3</v>
      </c>
      <c r="E95" t="s">
        <v>13</v>
      </c>
      <c r="F95" t="s">
        <v>21</v>
      </c>
      <c r="G95" s="9">
        <v>484692015</v>
      </c>
      <c r="H95" t="str">
        <f t="shared" si="2"/>
        <v>over</v>
      </c>
      <c r="I95" s="3">
        <f t="shared" si="3"/>
        <v>484692015</v>
      </c>
    </row>
    <row r="96" spans="1:9" x14ac:dyDescent="0.25">
      <c r="A96">
        <v>59</v>
      </c>
      <c r="B96" t="s">
        <v>7</v>
      </c>
      <c r="C96" s="2">
        <v>32.395000000000003</v>
      </c>
      <c r="D96">
        <v>3</v>
      </c>
      <c r="E96" t="s">
        <v>13</v>
      </c>
      <c r="F96" t="s">
        <v>21</v>
      </c>
      <c r="G96" s="9">
        <v>1459063205</v>
      </c>
      <c r="H96" t="str">
        <f t="shared" si="2"/>
        <v>over</v>
      </c>
      <c r="I96" s="3">
        <f t="shared" si="3"/>
        <v>1459063205</v>
      </c>
    </row>
    <row r="97" spans="1:9" x14ac:dyDescent="0.25">
      <c r="A97">
        <v>55</v>
      </c>
      <c r="B97" t="s">
        <v>7</v>
      </c>
      <c r="C97" s="2">
        <v>32.395000000000003</v>
      </c>
      <c r="D97">
        <v>1</v>
      </c>
      <c r="E97" t="s">
        <v>13</v>
      </c>
      <c r="F97" t="s">
        <v>21</v>
      </c>
      <c r="G97" s="9">
        <v>1187910405</v>
      </c>
      <c r="H97" t="str">
        <f t="shared" si="2"/>
        <v>over</v>
      </c>
      <c r="I97" s="3">
        <f t="shared" si="3"/>
        <v>1187910405</v>
      </c>
    </row>
    <row r="98" spans="1:9" x14ac:dyDescent="0.25">
      <c r="A98">
        <v>20</v>
      </c>
      <c r="B98" t="s">
        <v>11</v>
      </c>
      <c r="C98" s="2">
        <v>32.395000000000003</v>
      </c>
      <c r="D98">
        <v>1</v>
      </c>
      <c r="E98" t="s">
        <v>13</v>
      </c>
      <c r="F98" t="s">
        <v>15</v>
      </c>
      <c r="G98" s="9">
        <v>236222905</v>
      </c>
      <c r="H98" t="str">
        <f t="shared" si="2"/>
        <v>over</v>
      </c>
      <c r="I98" s="3">
        <f t="shared" si="3"/>
        <v>236222905</v>
      </c>
    </row>
    <row r="99" spans="1:9" x14ac:dyDescent="0.25">
      <c r="A99">
        <v>27</v>
      </c>
      <c r="B99" t="s">
        <v>7</v>
      </c>
      <c r="C99" s="2">
        <v>32.395000000000003</v>
      </c>
      <c r="D99">
        <v>1</v>
      </c>
      <c r="E99" t="s">
        <v>13</v>
      </c>
      <c r="F99" t="s">
        <v>21</v>
      </c>
      <c r="G99" s="9">
        <v>1890349141</v>
      </c>
      <c r="H99" t="str">
        <f t="shared" si="2"/>
        <v>over</v>
      </c>
      <c r="I99" s="3">
        <f t="shared" si="3"/>
        <v>1890349141</v>
      </c>
    </row>
    <row r="100" spans="1:9" x14ac:dyDescent="0.25">
      <c r="A100">
        <v>58</v>
      </c>
      <c r="B100" t="s">
        <v>7</v>
      </c>
      <c r="C100" s="2">
        <v>32.395000000000003</v>
      </c>
      <c r="D100">
        <v>1</v>
      </c>
      <c r="E100" t="s">
        <v>13</v>
      </c>
      <c r="F100" t="s">
        <v>21</v>
      </c>
      <c r="G100" s="9">
        <v>1301916105</v>
      </c>
      <c r="H100" t="str">
        <f t="shared" si="2"/>
        <v>over</v>
      </c>
      <c r="I100" s="3">
        <f t="shared" si="3"/>
        <v>1301916105</v>
      </c>
    </row>
    <row r="101" spans="1:9" x14ac:dyDescent="0.25">
      <c r="A101">
        <v>52</v>
      </c>
      <c r="B101" t="s">
        <v>11</v>
      </c>
      <c r="C101" s="2">
        <v>32.204999999999998</v>
      </c>
      <c r="D101">
        <v>3</v>
      </c>
      <c r="E101" t="s">
        <v>13</v>
      </c>
      <c r="F101" t="s">
        <v>21</v>
      </c>
      <c r="G101" s="9">
        <v>1148831695</v>
      </c>
      <c r="H101" t="str">
        <f t="shared" si="2"/>
        <v>over</v>
      </c>
      <c r="I101" s="3">
        <f t="shared" si="3"/>
        <v>1148831695</v>
      </c>
    </row>
    <row r="102" spans="1:9" x14ac:dyDescent="0.25">
      <c r="A102">
        <v>50</v>
      </c>
      <c r="B102" t="s">
        <v>11</v>
      </c>
      <c r="C102" s="2">
        <v>32.204999999999998</v>
      </c>
      <c r="D102">
        <v>0</v>
      </c>
      <c r="E102" t="s">
        <v>13</v>
      </c>
      <c r="F102" t="s">
        <v>15</v>
      </c>
      <c r="G102" s="9">
        <v>883526495</v>
      </c>
      <c r="H102" t="str">
        <f t="shared" si="2"/>
        <v>over</v>
      </c>
      <c r="I102" s="3">
        <f t="shared" si="3"/>
        <v>883526495</v>
      </c>
    </row>
    <row r="103" spans="1:9" x14ac:dyDescent="0.25">
      <c r="A103">
        <v>44</v>
      </c>
      <c r="B103" t="s">
        <v>11</v>
      </c>
      <c r="C103" s="2">
        <v>32.015000000000001</v>
      </c>
      <c r="D103">
        <v>2</v>
      </c>
      <c r="E103" t="s">
        <v>13</v>
      </c>
      <c r="F103" t="s">
        <v>15</v>
      </c>
      <c r="G103" s="9">
        <v>811626885</v>
      </c>
      <c r="H103" t="str">
        <f t="shared" si="2"/>
        <v>over</v>
      </c>
      <c r="I103" s="3">
        <f t="shared" si="3"/>
        <v>811626885</v>
      </c>
    </row>
    <row r="104" spans="1:9" x14ac:dyDescent="0.25">
      <c r="A104">
        <v>62</v>
      </c>
      <c r="B104" t="s">
        <v>11</v>
      </c>
      <c r="C104" s="2">
        <v>32.015000000000001</v>
      </c>
      <c r="D104">
        <v>0</v>
      </c>
      <c r="E104" t="s">
        <v>9</v>
      </c>
      <c r="F104" t="s">
        <v>21</v>
      </c>
      <c r="G104" s="9">
        <v>4571020785</v>
      </c>
      <c r="H104" t="str">
        <f t="shared" si="2"/>
        <v>over</v>
      </c>
      <c r="I104" s="3">
        <f t="shared" si="3"/>
        <v>4571020785</v>
      </c>
    </row>
    <row r="105" spans="1:9" x14ac:dyDescent="0.25">
      <c r="A105">
        <v>58</v>
      </c>
      <c r="B105" t="s">
        <v>7</v>
      </c>
      <c r="C105" s="2">
        <v>31.824999999999999</v>
      </c>
      <c r="D105">
        <v>2</v>
      </c>
      <c r="E105" t="s">
        <v>13</v>
      </c>
      <c r="F105" t="s">
        <v>21</v>
      </c>
      <c r="G105" s="9">
        <v>1360736875</v>
      </c>
      <c r="H105" t="str">
        <f t="shared" si="2"/>
        <v>over</v>
      </c>
      <c r="I105" s="3">
        <f t="shared" si="3"/>
        <v>1360736875</v>
      </c>
    </row>
    <row r="106" spans="1:9" x14ac:dyDescent="0.25">
      <c r="A106">
        <v>19</v>
      </c>
      <c r="B106" t="s">
        <v>7</v>
      </c>
      <c r="C106" s="2">
        <v>31.824999999999999</v>
      </c>
      <c r="D106">
        <v>1</v>
      </c>
      <c r="E106" t="s">
        <v>13</v>
      </c>
      <c r="F106" t="s">
        <v>15</v>
      </c>
      <c r="G106" s="9">
        <v>271927975</v>
      </c>
      <c r="H106" t="str">
        <f t="shared" si="2"/>
        <v>over</v>
      </c>
      <c r="I106" s="3">
        <f t="shared" si="3"/>
        <v>271927975</v>
      </c>
    </row>
    <row r="107" spans="1:9" x14ac:dyDescent="0.25">
      <c r="A107">
        <v>50</v>
      </c>
      <c r="B107" t="s">
        <v>11</v>
      </c>
      <c r="C107" s="2">
        <v>31.824999999999999</v>
      </c>
      <c r="D107">
        <v>0</v>
      </c>
      <c r="E107" t="s">
        <v>9</v>
      </c>
      <c r="F107" t="s">
        <v>21</v>
      </c>
      <c r="G107" s="9">
        <v>4109716175</v>
      </c>
      <c r="H107" t="str">
        <f t="shared" si="2"/>
        <v>over</v>
      </c>
      <c r="I107" s="3">
        <f t="shared" si="3"/>
        <v>4109716175</v>
      </c>
    </row>
    <row r="108" spans="1:9" x14ac:dyDescent="0.25">
      <c r="A108">
        <v>57</v>
      </c>
      <c r="B108" t="s">
        <v>7</v>
      </c>
      <c r="C108" s="2">
        <v>31.824999999999999</v>
      </c>
      <c r="D108">
        <v>0</v>
      </c>
      <c r="E108" t="s">
        <v>13</v>
      </c>
      <c r="F108" t="s">
        <v>15</v>
      </c>
      <c r="G108" s="9">
        <v>1184262375</v>
      </c>
      <c r="H108" t="str">
        <f t="shared" si="2"/>
        <v>over</v>
      </c>
      <c r="I108" s="3">
        <f t="shared" si="3"/>
        <v>1184262375</v>
      </c>
    </row>
    <row r="109" spans="1:9" x14ac:dyDescent="0.25">
      <c r="A109">
        <v>64</v>
      </c>
      <c r="B109" t="s">
        <v>7</v>
      </c>
      <c r="C109" s="2">
        <v>31.824999999999999</v>
      </c>
      <c r="D109">
        <v>2</v>
      </c>
      <c r="E109" t="s">
        <v>13</v>
      </c>
      <c r="F109" t="s">
        <v>21</v>
      </c>
      <c r="G109" s="9">
        <v>1606908475</v>
      </c>
      <c r="H109" t="str">
        <f t="shared" si="2"/>
        <v>over</v>
      </c>
      <c r="I109" s="3">
        <f t="shared" si="3"/>
        <v>1606908475</v>
      </c>
    </row>
    <row r="110" spans="1:9" x14ac:dyDescent="0.25">
      <c r="A110">
        <v>41</v>
      </c>
      <c r="B110" t="s">
        <v>7</v>
      </c>
      <c r="C110" s="2">
        <v>31.635000000000002</v>
      </c>
      <c r="D110">
        <v>1</v>
      </c>
      <c r="E110" t="s">
        <v>13</v>
      </c>
      <c r="F110" t="s">
        <v>21</v>
      </c>
      <c r="G110" s="9">
        <v>735817565</v>
      </c>
      <c r="H110" t="str">
        <f t="shared" si="2"/>
        <v>over</v>
      </c>
      <c r="I110" s="3">
        <f t="shared" si="3"/>
        <v>735817565</v>
      </c>
    </row>
    <row r="111" spans="1:9" x14ac:dyDescent="0.25">
      <c r="A111">
        <v>51</v>
      </c>
      <c r="B111" t="s">
        <v>11</v>
      </c>
      <c r="C111" s="2">
        <v>31.635000000000002</v>
      </c>
      <c r="D111">
        <v>0</v>
      </c>
      <c r="E111" t="s">
        <v>13</v>
      </c>
      <c r="F111" t="s">
        <v>15</v>
      </c>
      <c r="G111" s="9">
        <v>917413565</v>
      </c>
      <c r="H111" t="str">
        <f t="shared" si="2"/>
        <v>over</v>
      </c>
      <c r="I111" s="3">
        <f t="shared" si="3"/>
        <v>917413565</v>
      </c>
    </row>
    <row r="112" spans="1:9" x14ac:dyDescent="0.25">
      <c r="A112">
        <v>48</v>
      </c>
      <c r="B112" t="s">
        <v>11</v>
      </c>
      <c r="C112" s="2">
        <v>31.445</v>
      </c>
      <c r="D112">
        <v>1</v>
      </c>
      <c r="E112" t="s">
        <v>13</v>
      </c>
      <c r="F112" t="s">
        <v>21</v>
      </c>
      <c r="G112" s="9">
        <v>896406055</v>
      </c>
      <c r="H112" t="str">
        <f t="shared" si="2"/>
        <v>over</v>
      </c>
      <c r="I112" s="3">
        <f t="shared" si="3"/>
        <v>896406055</v>
      </c>
    </row>
    <row r="113" spans="1:9" x14ac:dyDescent="0.25">
      <c r="A113">
        <v>63</v>
      </c>
      <c r="B113" t="s">
        <v>11</v>
      </c>
      <c r="C113" s="2">
        <v>31.445</v>
      </c>
      <c r="D113">
        <v>0</v>
      </c>
      <c r="E113" t="s">
        <v>13</v>
      </c>
      <c r="F113" t="s">
        <v>21</v>
      </c>
      <c r="G113" s="9">
        <v>1397445555</v>
      </c>
      <c r="H113" t="str">
        <f t="shared" si="2"/>
        <v>over</v>
      </c>
      <c r="I113" s="3">
        <f t="shared" si="3"/>
        <v>1397445555</v>
      </c>
    </row>
    <row r="114" spans="1:9" x14ac:dyDescent="0.25">
      <c r="A114">
        <v>42</v>
      </c>
      <c r="B114" t="s">
        <v>11</v>
      </c>
      <c r="C114" s="2">
        <v>31.254999999999999</v>
      </c>
      <c r="D114">
        <v>0</v>
      </c>
      <c r="E114" t="s">
        <v>13</v>
      </c>
      <c r="F114" t="s">
        <v>15</v>
      </c>
      <c r="G114" s="9">
        <v>635877645</v>
      </c>
      <c r="H114" t="str">
        <f t="shared" si="2"/>
        <v>over</v>
      </c>
      <c r="I114" s="3">
        <f t="shared" si="3"/>
        <v>635877645</v>
      </c>
    </row>
    <row r="115" spans="1:9" x14ac:dyDescent="0.25">
      <c r="A115">
        <v>21</v>
      </c>
      <c r="B115" t="s">
        <v>11</v>
      </c>
      <c r="C115" s="2">
        <v>31.254999999999999</v>
      </c>
      <c r="D115">
        <v>0</v>
      </c>
      <c r="E115" t="s">
        <v>13</v>
      </c>
      <c r="F115" t="s">
        <v>15</v>
      </c>
      <c r="G115" s="9">
        <v>190952745</v>
      </c>
      <c r="H115" t="str">
        <f t="shared" si="2"/>
        <v>over</v>
      </c>
      <c r="I115" s="3">
        <f t="shared" si="3"/>
        <v>190952745</v>
      </c>
    </row>
    <row r="116" spans="1:9" x14ac:dyDescent="0.25">
      <c r="A116">
        <v>27</v>
      </c>
      <c r="B116" t="s">
        <v>7</v>
      </c>
      <c r="C116" s="2">
        <v>31.254999999999999</v>
      </c>
      <c r="D116">
        <v>1</v>
      </c>
      <c r="E116" t="s">
        <v>13</v>
      </c>
      <c r="F116" t="s">
        <v>15</v>
      </c>
      <c r="G116" s="9">
        <v>395607145</v>
      </c>
      <c r="H116" t="str">
        <f t="shared" si="2"/>
        <v>over</v>
      </c>
      <c r="I116" s="3">
        <f t="shared" si="3"/>
        <v>395607145</v>
      </c>
    </row>
    <row r="117" spans="1:9" x14ac:dyDescent="0.25">
      <c r="A117">
        <v>31</v>
      </c>
      <c r="B117" t="s">
        <v>7</v>
      </c>
      <c r="C117" s="2">
        <v>31.065000000000001</v>
      </c>
      <c r="D117">
        <v>0</v>
      </c>
      <c r="E117" t="s">
        <v>13</v>
      </c>
      <c r="F117" t="s">
        <v>21</v>
      </c>
      <c r="G117" s="9">
        <v>434702335</v>
      </c>
      <c r="H117" t="str">
        <f t="shared" si="2"/>
        <v>over</v>
      </c>
      <c r="I117" s="3">
        <f t="shared" si="3"/>
        <v>434702335</v>
      </c>
    </row>
    <row r="118" spans="1:9" x14ac:dyDescent="0.25">
      <c r="A118">
        <v>26</v>
      </c>
      <c r="B118" t="s">
        <v>11</v>
      </c>
      <c r="C118" s="2">
        <v>31.065000000000001</v>
      </c>
      <c r="D118">
        <v>0</v>
      </c>
      <c r="E118" t="s">
        <v>13</v>
      </c>
      <c r="F118" t="s">
        <v>15</v>
      </c>
      <c r="G118" s="9">
        <v>269956835</v>
      </c>
      <c r="H118" t="str">
        <f t="shared" si="2"/>
        <v>over</v>
      </c>
      <c r="I118" s="3">
        <f t="shared" si="3"/>
        <v>269956835</v>
      </c>
    </row>
    <row r="119" spans="1:9" x14ac:dyDescent="0.25">
      <c r="A119">
        <v>24</v>
      </c>
      <c r="B119" t="s">
        <v>11</v>
      </c>
      <c r="C119" s="2">
        <v>31.065000000000001</v>
      </c>
      <c r="D119">
        <v>0</v>
      </c>
      <c r="E119" t="s">
        <v>9</v>
      </c>
      <c r="F119" t="s">
        <v>21</v>
      </c>
      <c r="G119" s="9">
        <v>3425405335</v>
      </c>
      <c r="H119" t="str">
        <f t="shared" si="2"/>
        <v>over</v>
      </c>
      <c r="I119" s="3">
        <f t="shared" si="3"/>
        <v>3425405335</v>
      </c>
    </row>
    <row r="120" spans="1:9" x14ac:dyDescent="0.25">
      <c r="A120">
        <v>31</v>
      </c>
      <c r="B120" t="s">
        <v>11</v>
      </c>
      <c r="C120" s="2">
        <v>31.065000000000001</v>
      </c>
      <c r="D120">
        <v>3</v>
      </c>
      <c r="E120" t="s">
        <v>13</v>
      </c>
      <c r="F120" t="s">
        <v>15</v>
      </c>
      <c r="G120" s="9">
        <v>542502335</v>
      </c>
      <c r="H120" t="str">
        <f t="shared" si="2"/>
        <v>over</v>
      </c>
      <c r="I120" s="3">
        <f t="shared" si="3"/>
        <v>542502335</v>
      </c>
    </row>
    <row r="121" spans="1:9" x14ac:dyDescent="0.25">
      <c r="A121">
        <v>26</v>
      </c>
      <c r="B121" t="s">
        <v>11</v>
      </c>
      <c r="C121" s="2">
        <v>30.875</v>
      </c>
      <c r="D121">
        <v>2</v>
      </c>
      <c r="E121" t="s">
        <v>13</v>
      </c>
      <c r="F121" t="s">
        <v>15</v>
      </c>
      <c r="G121" s="9">
        <v>387730425</v>
      </c>
      <c r="H121" t="str">
        <f t="shared" si="2"/>
        <v>over</v>
      </c>
      <c r="I121" s="3">
        <f t="shared" si="3"/>
        <v>387730425</v>
      </c>
    </row>
    <row r="122" spans="1:9" x14ac:dyDescent="0.25">
      <c r="A122">
        <v>40</v>
      </c>
      <c r="B122" t="s">
        <v>11</v>
      </c>
      <c r="C122" s="2">
        <v>30.875</v>
      </c>
      <c r="D122">
        <v>4</v>
      </c>
      <c r="E122" t="s">
        <v>13</v>
      </c>
      <c r="F122" t="s">
        <v>15</v>
      </c>
      <c r="G122" s="9">
        <v>816271625</v>
      </c>
      <c r="H122" t="str">
        <f t="shared" si="2"/>
        <v>over</v>
      </c>
      <c r="I122" s="3">
        <f t="shared" si="3"/>
        <v>816271625</v>
      </c>
    </row>
    <row r="123" spans="1:9" x14ac:dyDescent="0.25">
      <c r="A123">
        <v>37</v>
      </c>
      <c r="B123" t="s">
        <v>11</v>
      </c>
      <c r="C123" s="2">
        <v>30.875</v>
      </c>
      <c r="D123">
        <v>3</v>
      </c>
      <c r="E123" t="s">
        <v>13</v>
      </c>
      <c r="F123" t="s">
        <v>15</v>
      </c>
      <c r="G123" s="9">
        <v>679686325</v>
      </c>
      <c r="H123" t="str">
        <f t="shared" si="2"/>
        <v>over</v>
      </c>
      <c r="I123" s="3">
        <f t="shared" si="3"/>
        <v>679686325</v>
      </c>
    </row>
    <row r="124" spans="1:9" x14ac:dyDescent="0.25">
      <c r="A124">
        <v>31</v>
      </c>
      <c r="B124" t="s">
        <v>11</v>
      </c>
      <c r="C124" s="2">
        <v>30.875</v>
      </c>
      <c r="D124">
        <v>0</v>
      </c>
      <c r="E124" t="s">
        <v>13</v>
      </c>
      <c r="F124" t="s">
        <v>21</v>
      </c>
      <c r="G124" s="9">
        <v>385775925</v>
      </c>
      <c r="H124" t="str">
        <f t="shared" si="2"/>
        <v>over</v>
      </c>
      <c r="I124" s="3">
        <f t="shared" si="3"/>
        <v>385775925</v>
      </c>
    </row>
    <row r="125" spans="1:9" x14ac:dyDescent="0.25">
      <c r="A125">
        <v>28</v>
      </c>
      <c r="B125" t="s">
        <v>11</v>
      </c>
      <c r="C125" s="2">
        <v>30.875</v>
      </c>
      <c r="D125">
        <v>0</v>
      </c>
      <c r="E125" t="s">
        <v>13</v>
      </c>
      <c r="F125" t="s">
        <v>15</v>
      </c>
      <c r="G125" s="9">
        <v>306250825</v>
      </c>
      <c r="H125" t="str">
        <f t="shared" si="2"/>
        <v>over</v>
      </c>
      <c r="I125" s="3">
        <f t="shared" si="3"/>
        <v>306250825</v>
      </c>
    </row>
    <row r="126" spans="1:9" x14ac:dyDescent="0.25">
      <c r="A126">
        <v>52</v>
      </c>
      <c r="B126" t="s">
        <v>7</v>
      </c>
      <c r="C126" s="2">
        <v>30.875</v>
      </c>
      <c r="D126">
        <v>0</v>
      </c>
      <c r="E126" t="s">
        <v>13</v>
      </c>
      <c r="F126" t="s">
        <v>21</v>
      </c>
      <c r="G126" s="9">
        <v>2304556616</v>
      </c>
      <c r="H126" t="str">
        <f t="shared" si="2"/>
        <v>over</v>
      </c>
      <c r="I126" s="3">
        <f t="shared" si="3"/>
        <v>2304556616</v>
      </c>
    </row>
    <row r="127" spans="1:9" x14ac:dyDescent="0.25">
      <c r="A127">
        <v>36</v>
      </c>
      <c r="B127" t="s">
        <v>11</v>
      </c>
      <c r="C127" s="2">
        <v>30.875</v>
      </c>
      <c r="D127">
        <v>1</v>
      </c>
      <c r="E127" t="s">
        <v>13</v>
      </c>
      <c r="F127" t="s">
        <v>15</v>
      </c>
      <c r="G127" s="9">
        <v>537336425</v>
      </c>
      <c r="H127" t="str">
        <f t="shared" si="2"/>
        <v>over</v>
      </c>
      <c r="I127" s="3">
        <f t="shared" si="3"/>
        <v>537336425</v>
      </c>
    </row>
    <row r="128" spans="1:9" x14ac:dyDescent="0.25">
      <c r="A128">
        <v>62</v>
      </c>
      <c r="B128" t="s">
        <v>11</v>
      </c>
      <c r="C128" s="2">
        <v>30.875</v>
      </c>
      <c r="D128">
        <v>3</v>
      </c>
      <c r="E128" t="s">
        <v>9</v>
      </c>
      <c r="F128" t="s">
        <v>15</v>
      </c>
      <c r="G128" s="9">
        <v>4671816325</v>
      </c>
      <c r="H128" t="str">
        <f t="shared" si="2"/>
        <v>over</v>
      </c>
      <c r="I128" s="3">
        <f t="shared" si="3"/>
        <v>4671816325</v>
      </c>
    </row>
    <row r="129" spans="1:9" x14ac:dyDescent="0.25">
      <c r="A129">
        <v>55</v>
      </c>
      <c r="B129" t="s">
        <v>11</v>
      </c>
      <c r="C129" s="2">
        <v>30.684999999999999</v>
      </c>
      <c r="D129">
        <v>0</v>
      </c>
      <c r="E129" t="s">
        <v>9</v>
      </c>
      <c r="F129" t="s">
        <v>21</v>
      </c>
      <c r="G129" s="9">
        <v>4230369215</v>
      </c>
      <c r="H129" t="str">
        <f t="shared" si="2"/>
        <v>over</v>
      </c>
      <c r="I129" s="3">
        <f t="shared" si="3"/>
        <v>4230369215</v>
      </c>
    </row>
    <row r="130" spans="1:9" x14ac:dyDescent="0.25">
      <c r="A130">
        <v>43</v>
      </c>
      <c r="B130" t="s">
        <v>7</v>
      </c>
      <c r="C130" s="2">
        <v>30.684999999999999</v>
      </c>
      <c r="D130">
        <v>2</v>
      </c>
      <c r="E130" t="s">
        <v>13</v>
      </c>
      <c r="F130" t="s">
        <v>15</v>
      </c>
      <c r="G130" s="9">
        <v>831083915</v>
      </c>
      <c r="H130" t="str">
        <f t="shared" ref="H130:H193" si="4">IF(C130&lt;18.5,"below",IF(AND(C130&gt;=18.5,C130&lt;25),"normal",IF(C130&gt;=25,"over")))</f>
        <v>over</v>
      </c>
      <c r="I130" s="3">
        <f t="shared" si="3"/>
        <v>831083915</v>
      </c>
    </row>
    <row r="131" spans="1:9" x14ac:dyDescent="0.25">
      <c r="A131">
        <v>20</v>
      </c>
      <c r="B131" t="s">
        <v>11</v>
      </c>
      <c r="C131" s="2">
        <v>30.684999999999999</v>
      </c>
      <c r="D131">
        <v>0</v>
      </c>
      <c r="E131" t="s">
        <v>9</v>
      </c>
      <c r="F131" t="s">
        <v>21</v>
      </c>
      <c r="G131" s="9">
        <v>3347581715</v>
      </c>
      <c r="H131" t="str">
        <f t="shared" si="4"/>
        <v>over</v>
      </c>
      <c r="I131" s="3">
        <f t="shared" ref="I131:I194" si="5">VALUE(G131)</f>
        <v>3347581715</v>
      </c>
    </row>
    <row r="132" spans="1:9" x14ac:dyDescent="0.25">
      <c r="A132">
        <v>46</v>
      </c>
      <c r="B132" t="s">
        <v>11</v>
      </c>
      <c r="C132" s="2">
        <v>30.495000000000001</v>
      </c>
      <c r="D132">
        <v>3</v>
      </c>
      <c r="E132" t="s">
        <v>9</v>
      </c>
      <c r="F132" t="s">
        <v>15</v>
      </c>
      <c r="G132" s="9">
        <v>4072055105</v>
      </c>
      <c r="H132" t="str">
        <f t="shared" si="4"/>
        <v>over</v>
      </c>
      <c r="I132" s="3">
        <f t="shared" si="5"/>
        <v>4072055105</v>
      </c>
    </row>
    <row r="133" spans="1:9" x14ac:dyDescent="0.25">
      <c r="A133">
        <v>57</v>
      </c>
      <c r="B133" t="s">
        <v>7</v>
      </c>
      <c r="C133" s="2">
        <v>30.495000000000001</v>
      </c>
      <c r="D133">
        <v>0</v>
      </c>
      <c r="E133" t="s">
        <v>13</v>
      </c>
      <c r="F133" t="s">
        <v>15</v>
      </c>
      <c r="G133" s="9">
        <v>1184077505</v>
      </c>
      <c r="H133" t="str">
        <f t="shared" si="4"/>
        <v>over</v>
      </c>
      <c r="I133" s="3">
        <f t="shared" si="5"/>
        <v>1184077505</v>
      </c>
    </row>
    <row r="134" spans="1:9" x14ac:dyDescent="0.25">
      <c r="A134">
        <v>45</v>
      </c>
      <c r="B134" t="s">
        <v>11</v>
      </c>
      <c r="C134" s="2">
        <v>30.495000000000001</v>
      </c>
      <c r="D134">
        <v>2</v>
      </c>
      <c r="E134" t="s">
        <v>13</v>
      </c>
      <c r="F134" t="s">
        <v>15</v>
      </c>
      <c r="G134" s="9">
        <v>841346305</v>
      </c>
      <c r="H134" t="str">
        <f t="shared" si="4"/>
        <v>over</v>
      </c>
      <c r="I134" s="3">
        <f t="shared" si="5"/>
        <v>841346305</v>
      </c>
    </row>
    <row r="135" spans="1:9" x14ac:dyDescent="0.25">
      <c r="A135">
        <v>19</v>
      </c>
      <c r="B135" t="s">
        <v>7</v>
      </c>
      <c r="C135" s="2">
        <v>30.495000000000001</v>
      </c>
      <c r="D135">
        <v>0</v>
      </c>
      <c r="E135" t="s">
        <v>13</v>
      </c>
      <c r="F135" t="s">
        <v>15</v>
      </c>
      <c r="G135" s="9">
        <v>212843105</v>
      </c>
      <c r="H135" t="str">
        <f t="shared" si="4"/>
        <v>over</v>
      </c>
      <c r="I135" s="3">
        <f t="shared" si="5"/>
        <v>212843105</v>
      </c>
    </row>
    <row r="136" spans="1:9" x14ac:dyDescent="0.25">
      <c r="A136">
        <v>31</v>
      </c>
      <c r="B136" t="s">
        <v>7</v>
      </c>
      <c r="C136" s="2">
        <v>30.495000000000001</v>
      </c>
      <c r="D136">
        <v>3</v>
      </c>
      <c r="E136" t="s">
        <v>13</v>
      </c>
      <c r="F136" t="s">
        <v>21</v>
      </c>
      <c r="G136" s="9">
        <v>611323105</v>
      </c>
      <c r="H136" t="str">
        <f t="shared" si="4"/>
        <v>over</v>
      </c>
      <c r="I136" s="3">
        <f t="shared" si="5"/>
        <v>611323105</v>
      </c>
    </row>
    <row r="137" spans="1:9" x14ac:dyDescent="0.25">
      <c r="A137">
        <v>53</v>
      </c>
      <c r="B137" t="s">
        <v>11</v>
      </c>
      <c r="C137" s="2">
        <v>30.495000000000001</v>
      </c>
      <c r="D137">
        <v>0</v>
      </c>
      <c r="E137" t="s">
        <v>13</v>
      </c>
      <c r="F137" t="s">
        <v>21</v>
      </c>
      <c r="G137" s="9">
        <v>1007205505</v>
      </c>
      <c r="H137" t="str">
        <f t="shared" si="4"/>
        <v>over</v>
      </c>
      <c r="I137" s="3">
        <f t="shared" si="5"/>
        <v>1007205505</v>
      </c>
    </row>
    <row r="138" spans="1:9" x14ac:dyDescent="0.25">
      <c r="A138">
        <v>45</v>
      </c>
      <c r="B138" t="s">
        <v>7</v>
      </c>
      <c r="C138" s="2">
        <v>30.495000000000001</v>
      </c>
      <c r="D138">
        <v>1</v>
      </c>
      <c r="E138" t="s">
        <v>9</v>
      </c>
      <c r="F138" t="s">
        <v>15</v>
      </c>
      <c r="G138" s="9">
        <v>3972551805</v>
      </c>
      <c r="H138" t="str">
        <f t="shared" si="4"/>
        <v>over</v>
      </c>
      <c r="I138" s="3">
        <f t="shared" si="5"/>
        <v>3972551805</v>
      </c>
    </row>
    <row r="139" spans="1:9" x14ac:dyDescent="0.25">
      <c r="A139">
        <v>62</v>
      </c>
      <c r="B139" t="s">
        <v>7</v>
      </c>
      <c r="C139" s="2">
        <v>30.495000000000001</v>
      </c>
      <c r="D139">
        <v>2</v>
      </c>
      <c r="E139" t="s">
        <v>13</v>
      </c>
      <c r="F139" t="s">
        <v>15</v>
      </c>
      <c r="G139" s="9">
        <v>1501976005</v>
      </c>
      <c r="H139" t="str">
        <f t="shared" si="4"/>
        <v>over</v>
      </c>
      <c r="I139" s="3">
        <f t="shared" si="5"/>
        <v>1501976005</v>
      </c>
    </row>
    <row r="140" spans="1:9" x14ac:dyDescent="0.25">
      <c r="A140">
        <v>18</v>
      </c>
      <c r="B140" t="s">
        <v>7</v>
      </c>
      <c r="C140" s="2">
        <v>30.305</v>
      </c>
      <c r="D140">
        <v>0</v>
      </c>
      <c r="E140" t="s">
        <v>13</v>
      </c>
      <c r="F140" t="s">
        <v>21</v>
      </c>
      <c r="G140" s="9">
        <v>220373595</v>
      </c>
      <c r="H140" t="str">
        <f t="shared" si="4"/>
        <v>over</v>
      </c>
      <c r="I140" s="3">
        <f t="shared" si="5"/>
        <v>220373595</v>
      </c>
    </row>
    <row r="141" spans="1:9" x14ac:dyDescent="0.25">
      <c r="A141">
        <v>58</v>
      </c>
      <c r="B141" t="s">
        <v>11</v>
      </c>
      <c r="C141" s="2">
        <v>30.305</v>
      </c>
      <c r="D141">
        <v>0</v>
      </c>
      <c r="E141" t="s">
        <v>13</v>
      </c>
      <c r="F141" t="s">
        <v>21</v>
      </c>
      <c r="G141" s="9">
        <v>1193825595</v>
      </c>
      <c r="H141" t="str">
        <f t="shared" si="4"/>
        <v>over</v>
      </c>
      <c r="I141" s="3">
        <f t="shared" si="5"/>
        <v>1193825595</v>
      </c>
    </row>
    <row r="142" spans="1:9" x14ac:dyDescent="0.25">
      <c r="A142">
        <v>18</v>
      </c>
      <c r="B142" t="s">
        <v>7</v>
      </c>
      <c r="C142" s="2">
        <v>30.114999999999998</v>
      </c>
      <c r="D142">
        <v>0</v>
      </c>
      <c r="E142" t="s">
        <v>13</v>
      </c>
      <c r="F142" t="s">
        <v>21</v>
      </c>
      <c r="G142" s="9">
        <v>213448467</v>
      </c>
      <c r="H142" t="str">
        <f t="shared" si="4"/>
        <v>over</v>
      </c>
      <c r="I142" s="3">
        <f t="shared" si="5"/>
        <v>213448467</v>
      </c>
    </row>
    <row r="143" spans="1:9" x14ac:dyDescent="0.25">
      <c r="A143">
        <v>64</v>
      </c>
      <c r="B143" t="s">
        <v>7</v>
      </c>
      <c r="C143" s="2">
        <v>30.114999999999998</v>
      </c>
      <c r="D143">
        <v>3</v>
      </c>
      <c r="E143" t="s">
        <v>13</v>
      </c>
      <c r="F143" t="s">
        <v>15</v>
      </c>
      <c r="G143" s="9">
        <v>1645570785</v>
      </c>
      <c r="H143" t="str">
        <f t="shared" si="4"/>
        <v>over</v>
      </c>
      <c r="I143" s="3">
        <f t="shared" si="5"/>
        <v>1645570785</v>
      </c>
    </row>
    <row r="144" spans="1:9" x14ac:dyDescent="0.25">
      <c r="A144">
        <v>18</v>
      </c>
      <c r="B144" t="s">
        <v>7</v>
      </c>
      <c r="C144" s="2">
        <v>30.114999999999998</v>
      </c>
      <c r="D144">
        <v>0</v>
      </c>
      <c r="E144" t="s">
        <v>13</v>
      </c>
      <c r="F144" t="s">
        <v>21</v>
      </c>
      <c r="G144" s="9">
        <v>220347185</v>
      </c>
      <c r="H144" t="str">
        <f t="shared" si="4"/>
        <v>over</v>
      </c>
      <c r="I144" s="3">
        <f t="shared" si="5"/>
        <v>220347185</v>
      </c>
    </row>
    <row r="145" spans="1:9" x14ac:dyDescent="0.25">
      <c r="A145">
        <v>50</v>
      </c>
      <c r="B145" t="s">
        <v>7</v>
      </c>
      <c r="C145" s="2">
        <v>30.114999999999998</v>
      </c>
      <c r="D145">
        <v>1</v>
      </c>
      <c r="E145" t="s">
        <v>13</v>
      </c>
      <c r="F145" t="s">
        <v>15</v>
      </c>
      <c r="G145" s="9">
        <v>991035985</v>
      </c>
      <c r="H145" t="str">
        <f t="shared" si="4"/>
        <v>over</v>
      </c>
      <c r="I145" s="3">
        <f t="shared" si="5"/>
        <v>991035985</v>
      </c>
    </row>
    <row r="146" spans="1:9" x14ac:dyDescent="0.25">
      <c r="A146">
        <v>20</v>
      </c>
      <c r="B146" t="s">
        <v>11</v>
      </c>
      <c r="C146" s="2">
        <v>30.114999999999998</v>
      </c>
      <c r="D146">
        <v>5</v>
      </c>
      <c r="E146" t="s">
        <v>13</v>
      </c>
      <c r="F146" t="s">
        <v>21</v>
      </c>
      <c r="G146" s="9">
        <v>491505985</v>
      </c>
      <c r="H146" t="str">
        <f t="shared" si="4"/>
        <v>over</v>
      </c>
      <c r="I146" s="3">
        <f t="shared" si="5"/>
        <v>491505985</v>
      </c>
    </row>
    <row r="147" spans="1:9" x14ac:dyDescent="0.25">
      <c r="A147">
        <v>43</v>
      </c>
      <c r="B147" t="s">
        <v>11</v>
      </c>
      <c r="C147" s="2">
        <v>30.114999999999998</v>
      </c>
      <c r="D147">
        <v>3</v>
      </c>
      <c r="E147" t="s">
        <v>13</v>
      </c>
      <c r="F147" t="s">
        <v>15</v>
      </c>
      <c r="G147" s="9">
        <v>841004685</v>
      </c>
      <c r="H147" t="str">
        <f t="shared" si="4"/>
        <v>over</v>
      </c>
      <c r="I147" s="3">
        <f t="shared" si="5"/>
        <v>841004685</v>
      </c>
    </row>
    <row r="148" spans="1:9" x14ac:dyDescent="0.25">
      <c r="A148">
        <v>49</v>
      </c>
      <c r="B148" t="s">
        <v>7</v>
      </c>
      <c r="C148" s="2">
        <v>29.925000000000001</v>
      </c>
      <c r="D148">
        <v>0</v>
      </c>
      <c r="E148" t="s">
        <v>13</v>
      </c>
      <c r="F148" t="s">
        <v>15</v>
      </c>
      <c r="G148" s="9">
        <v>898815875</v>
      </c>
      <c r="H148" t="str">
        <f t="shared" si="4"/>
        <v>over</v>
      </c>
      <c r="I148" s="3">
        <f t="shared" si="5"/>
        <v>898815875</v>
      </c>
    </row>
    <row r="149" spans="1:9" x14ac:dyDescent="0.25">
      <c r="A149">
        <v>24</v>
      </c>
      <c r="B149" t="s">
        <v>7</v>
      </c>
      <c r="C149" s="2">
        <v>29.925000000000001</v>
      </c>
      <c r="D149">
        <v>0</v>
      </c>
      <c r="E149" t="s">
        <v>13</v>
      </c>
      <c r="F149" t="s">
        <v>15</v>
      </c>
      <c r="G149" s="9">
        <v>285068375</v>
      </c>
      <c r="H149" t="str">
        <f t="shared" si="4"/>
        <v>over</v>
      </c>
      <c r="I149" s="3">
        <f t="shared" si="5"/>
        <v>285068375</v>
      </c>
    </row>
    <row r="150" spans="1:9" x14ac:dyDescent="0.25">
      <c r="A150">
        <v>39</v>
      </c>
      <c r="B150" t="s">
        <v>11</v>
      </c>
      <c r="C150" s="2">
        <v>29.925000000000001</v>
      </c>
      <c r="D150">
        <v>1</v>
      </c>
      <c r="E150" t="s">
        <v>9</v>
      </c>
      <c r="F150" t="s">
        <v>21</v>
      </c>
      <c r="G150" s="9">
        <v>2246204375</v>
      </c>
      <c r="H150" t="str">
        <f t="shared" si="4"/>
        <v>over</v>
      </c>
      <c r="I150" s="3">
        <f t="shared" si="5"/>
        <v>2246204375</v>
      </c>
    </row>
    <row r="151" spans="1:9" x14ac:dyDescent="0.25">
      <c r="A151">
        <v>29</v>
      </c>
      <c r="B151" t="s">
        <v>11</v>
      </c>
      <c r="C151" s="2">
        <v>29.734999999999999</v>
      </c>
      <c r="D151">
        <v>2</v>
      </c>
      <c r="E151" t="s">
        <v>13</v>
      </c>
      <c r="F151" t="s">
        <v>15</v>
      </c>
      <c r="G151" s="9">
        <v>18157876</v>
      </c>
      <c r="H151" t="str">
        <f t="shared" si="4"/>
        <v>over</v>
      </c>
      <c r="I151" s="3">
        <f t="shared" si="5"/>
        <v>18157876</v>
      </c>
    </row>
    <row r="152" spans="1:9" x14ac:dyDescent="0.25">
      <c r="A152">
        <v>20</v>
      </c>
      <c r="B152" t="s">
        <v>11</v>
      </c>
      <c r="C152" s="2">
        <v>29.734999999999999</v>
      </c>
      <c r="D152">
        <v>0</v>
      </c>
      <c r="E152" t="s">
        <v>13</v>
      </c>
      <c r="F152" t="s">
        <v>15</v>
      </c>
      <c r="G152" s="9">
        <v>176953165</v>
      </c>
      <c r="H152" t="str">
        <f t="shared" si="4"/>
        <v>over</v>
      </c>
      <c r="I152" s="3">
        <f t="shared" si="5"/>
        <v>176953165</v>
      </c>
    </row>
    <row r="153" spans="1:9" x14ac:dyDescent="0.25">
      <c r="A153">
        <v>44</v>
      </c>
      <c r="B153" t="s">
        <v>11</v>
      </c>
      <c r="C153" s="2">
        <v>29.734999999999999</v>
      </c>
      <c r="D153">
        <v>2</v>
      </c>
      <c r="E153" t="s">
        <v>13</v>
      </c>
      <c r="F153" t="s">
        <v>21</v>
      </c>
      <c r="G153" s="9">
        <v>3210866282</v>
      </c>
      <c r="H153" t="str">
        <f t="shared" si="4"/>
        <v>over</v>
      </c>
      <c r="I153" s="3">
        <f t="shared" si="5"/>
        <v>3210866282</v>
      </c>
    </row>
    <row r="154" spans="1:9" x14ac:dyDescent="0.25">
      <c r="A154">
        <v>32</v>
      </c>
      <c r="B154" t="s">
        <v>7</v>
      </c>
      <c r="C154" s="2">
        <v>29.734999999999999</v>
      </c>
      <c r="D154">
        <v>0</v>
      </c>
      <c r="E154" t="s">
        <v>13</v>
      </c>
      <c r="F154" t="s">
        <v>15</v>
      </c>
      <c r="G154" s="9">
        <v>435704365</v>
      </c>
      <c r="H154" t="str">
        <f t="shared" si="4"/>
        <v>over</v>
      </c>
      <c r="I154" s="3">
        <f t="shared" si="5"/>
        <v>435704365</v>
      </c>
    </row>
    <row r="155" spans="1:9" x14ac:dyDescent="0.25">
      <c r="A155">
        <v>47</v>
      </c>
      <c r="B155" t="s">
        <v>7</v>
      </c>
      <c r="C155" s="2">
        <v>29.545000000000002</v>
      </c>
      <c r="D155">
        <v>1</v>
      </c>
      <c r="E155" t="s">
        <v>13</v>
      </c>
      <c r="F155" t="s">
        <v>15</v>
      </c>
      <c r="G155" s="9">
        <v>893093455</v>
      </c>
      <c r="H155" t="str">
        <f t="shared" si="4"/>
        <v>over</v>
      </c>
      <c r="I155" s="3">
        <f t="shared" si="5"/>
        <v>893093455</v>
      </c>
    </row>
    <row r="156" spans="1:9" x14ac:dyDescent="0.25">
      <c r="A156">
        <v>26</v>
      </c>
      <c r="B156" t="s">
        <v>7</v>
      </c>
      <c r="C156" s="2">
        <v>29.355</v>
      </c>
      <c r="D156">
        <v>2</v>
      </c>
      <c r="E156" t="s">
        <v>13</v>
      </c>
      <c r="F156" t="s">
        <v>21</v>
      </c>
      <c r="G156" s="9">
        <v>456419145</v>
      </c>
      <c r="H156" t="str">
        <f t="shared" si="4"/>
        <v>over</v>
      </c>
      <c r="I156" s="3">
        <f t="shared" si="5"/>
        <v>456419145</v>
      </c>
    </row>
    <row r="157" spans="1:9" x14ac:dyDescent="0.25">
      <c r="A157">
        <v>40</v>
      </c>
      <c r="B157" t="s">
        <v>11</v>
      </c>
      <c r="C157" s="2">
        <v>29.355</v>
      </c>
      <c r="D157">
        <v>1</v>
      </c>
      <c r="E157" t="s">
        <v>13</v>
      </c>
      <c r="F157" t="s">
        <v>15</v>
      </c>
      <c r="G157" s="9">
        <v>639360345</v>
      </c>
      <c r="H157" t="str">
        <f t="shared" si="4"/>
        <v>over</v>
      </c>
      <c r="I157" s="3">
        <f t="shared" si="5"/>
        <v>639360345</v>
      </c>
    </row>
    <row r="158" spans="1:9" x14ac:dyDescent="0.25">
      <c r="A158">
        <v>18</v>
      </c>
      <c r="B158" t="s">
        <v>7</v>
      </c>
      <c r="C158" s="2">
        <v>29.164999999999999</v>
      </c>
      <c r="D158">
        <v>0</v>
      </c>
      <c r="E158" t="s">
        <v>13</v>
      </c>
      <c r="F158" t="s">
        <v>21</v>
      </c>
      <c r="G158" s="9">
        <v>7323734819</v>
      </c>
      <c r="H158" t="str">
        <f t="shared" si="4"/>
        <v>over</v>
      </c>
      <c r="I158" s="3">
        <f t="shared" si="5"/>
        <v>7323734819</v>
      </c>
    </row>
    <row r="159" spans="1:9" x14ac:dyDescent="0.25">
      <c r="A159">
        <v>20</v>
      </c>
      <c r="B159" t="s">
        <v>7</v>
      </c>
      <c r="C159" s="2">
        <v>28.975000000000001</v>
      </c>
      <c r="D159">
        <v>0</v>
      </c>
      <c r="E159" t="s">
        <v>13</v>
      </c>
      <c r="F159" t="s">
        <v>15</v>
      </c>
      <c r="G159" s="9">
        <v>225747525</v>
      </c>
      <c r="H159" t="str">
        <f t="shared" si="4"/>
        <v>over</v>
      </c>
      <c r="I159" s="3">
        <f t="shared" si="5"/>
        <v>225747525</v>
      </c>
    </row>
    <row r="160" spans="1:9" x14ac:dyDescent="0.25">
      <c r="A160">
        <v>29</v>
      </c>
      <c r="B160" t="s">
        <v>11</v>
      </c>
      <c r="C160" s="2">
        <v>28.975000000000001</v>
      </c>
      <c r="D160">
        <v>1</v>
      </c>
      <c r="E160" t="s">
        <v>13</v>
      </c>
      <c r="F160" t="s">
        <v>21</v>
      </c>
      <c r="G160" s="9">
        <v>404055825</v>
      </c>
      <c r="H160" t="str">
        <f t="shared" si="4"/>
        <v>over</v>
      </c>
      <c r="I160" s="3">
        <f t="shared" si="5"/>
        <v>404055825</v>
      </c>
    </row>
    <row r="161" spans="1:9" x14ac:dyDescent="0.25">
      <c r="A161">
        <v>21</v>
      </c>
      <c r="B161" t="s">
        <v>11</v>
      </c>
      <c r="C161" s="2">
        <v>28.975000000000001</v>
      </c>
      <c r="D161">
        <v>0</v>
      </c>
      <c r="E161" t="s">
        <v>13</v>
      </c>
      <c r="F161" t="s">
        <v>15</v>
      </c>
      <c r="G161" s="9">
        <v>190635825</v>
      </c>
      <c r="H161" t="str">
        <f t="shared" si="4"/>
        <v>over</v>
      </c>
      <c r="I161" s="3">
        <f t="shared" si="5"/>
        <v>190635825</v>
      </c>
    </row>
    <row r="162" spans="1:9" x14ac:dyDescent="0.25">
      <c r="A162">
        <v>57</v>
      </c>
      <c r="B162" t="s">
        <v>11</v>
      </c>
      <c r="C162" s="2">
        <v>28.975000000000001</v>
      </c>
      <c r="D162">
        <v>0</v>
      </c>
      <c r="E162" t="s">
        <v>9</v>
      </c>
      <c r="F162" t="s">
        <v>21</v>
      </c>
      <c r="G162" s="9">
        <v>2721843725</v>
      </c>
      <c r="H162" t="str">
        <f t="shared" si="4"/>
        <v>over</v>
      </c>
      <c r="I162" s="3">
        <f t="shared" si="5"/>
        <v>2721843725</v>
      </c>
    </row>
    <row r="163" spans="1:9" x14ac:dyDescent="0.25">
      <c r="A163">
        <v>55</v>
      </c>
      <c r="B163" t="s">
        <v>11</v>
      </c>
      <c r="C163" s="2">
        <v>28.975000000000001</v>
      </c>
      <c r="D163">
        <v>0</v>
      </c>
      <c r="E163" t="s">
        <v>13</v>
      </c>
      <c r="F163" t="s">
        <v>21</v>
      </c>
      <c r="G163" s="9">
        <v>1079635025</v>
      </c>
      <c r="H163" t="str">
        <f t="shared" si="4"/>
        <v>over</v>
      </c>
      <c r="I163" s="3">
        <f t="shared" si="5"/>
        <v>1079635025</v>
      </c>
    </row>
    <row r="164" spans="1:9" x14ac:dyDescent="0.25">
      <c r="A164">
        <v>26</v>
      </c>
      <c r="B164" t="s">
        <v>7</v>
      </c>
      <c r="C164" s="2">
        <v>28.785</v>
      </c>
      <c r="D164">
        <v>0</v>
      </c>
      <c r="E164" t="s">
        <v>13</v>
      </c>
      <c r="F164" t="s">
        <v>21</v>
      </c>
      <c r="G164" s="9">
        <v>338539915</v>
      </c>
      <c r="H164" t="str">
        <f t="shared" si="4"/>
        <v>over</v>
      </c>
      <c r="I164" s="3">
        <f t="shared" si="5"/>
        <v>338539915</v>
      </c>
    </row>
    <row r="165" spans="1:9" x14ac:dyDescent="0.25">
      <c r="A165">
        <v>20</v>
      </c>
      <c r="B165" t="s">
        <v>7</v>
      </c>
      <c r="C165" s="2">
        <v>28.785</v>
      </c>
      <c r="D165">
        <v>0</v>
      </c>
      <c r="E165" t="s">
        <v>13</v>
      </c>
      <c r="F165" t="s">
        <v>21</v>
      </c>
      <c r="G165" s="9">
        <v>245721115</v>
      </c>
      <c r="H165" t="str">
        <f t="shared" si="4"/>
        <v>over</v>
      </c>
      <c r="I165" s="3">
        <f t="shared" si="5"/>
        <v>245721115</v>
      </c>
    </row>
    <row r="166" spans="1:9" x14ac:dyDescent="0.25">
      <c r="A166">
        <v>56</v>
      </c>
      <c r="B166" t="s">
        <v>7</v>
      </c>
      <c r="C166" s="2">
        <v>28.785</v>
      </c>
      <c r="D166">
        <v>0</v>
      </c>
      <c r="E166" t="s">
        <v>13</v>
      </c>
      <c r="F166" t="s">
        <v>21</v>
      </c>
      <c r="G166" s="9">
        <v>1165837915</v>
      </c>
      <c r="H166" t="str">
        <f t="shared" si="4"/>
        <v>over</v>
      </c>
      <c r="I166" s="3">
        <f t="shared" si="5"/>
        <v>1165837915</v>
      </c>
    </row>
    <row r="167" spans="1:9" x14ac:dyDescent="0.25">
      <c r="A167">
        <v>59</v>
      </c>
      <c r="B167" t="s">
        <v>11</v>
      </c>
      <c r="C167" s="2">
        <v>28.785</v>
      </c>
      <c r="D167">
        <v>0</v>
      </c>
      <c r="E167" t="s">
        <v>13</v>
      </c>
      <c r="F167" t="s">
        <v>15</v>
      </c>
      <c r="G167" s="9">
        <v>1212961415</v>
      </c>
      <c r="H167" t="str">
        <f t="shared" si="4"/>
        <v>over</v>
      </c>
      <c r="I167" s="3">
        <f t="shared" si="5"/>
        <v>1212961415</v>
      </c>
    </row>
    <row r="168" spans="1:9" x14ac:dyDescent="0.25">
      <c r="A168">
        <v>57</v>
      </c>
      <c r="B168" t="s">
        <v>7</v>
      </c>
      <c r="C168" s="2">
        <v>28.785</v>
      </c>
      <c r="D168">
        <v>4</v>
      </c>
      <c r="E168" t="s">
        <v>13</v>
      </c>
      <c r="F168" t="s">
        <v>21</v>
      </c>
      <c r="G168" s="9">
        <v>1439439815</v>
      </c>
      <c r="H168" t="str">
        <f t="shared" si="4"/>
        <v>over</v>
      </c>
      <c r="I168" s="3">
        <f t="shared" si="5"/>
        <v>1439439815</v>
      </c>
    </row>
    <row r="169" spans="1:9" x14ac:dyDescent="0.25">
      <c r="A169">
        <v>60</v>
      </c>
      <c r="B169" t="s">
        <v>11</v>
      </c>
      <c r="C169" s="2">
        <v>28.594999999999999</v>
      </c>
      <c r="D169">
        <v>0</v>
      </c>
      <c r="E169" t="s">
        <v>13</v>
      </c>
      <c r="F169" t="s">
        <v>21</v>
      </c>
      <c r="G169" s="9">
        <v>3025999556</v>
      </c>
      <c r="H169" t="str">
        <f t="shared" si="4"/>
        <v>over</v>
      </c>
      <c r="I169" s="3">
        <f t="shared" si="5"/>
        <v>3025999556</v>
      </c>
    </row>
    <row r="170" spans="1:9" x14ac:dyDescent="0.25">
      <c r="A170">
        <v>58</v>
      </c>
      <c r="B170" t="s">
        <v>11</v>
      </c>
      <c r="C170" s="2">
        <v>28.594999999999999</v>
      </c>
      <c r="D170">
        <v>0</v>
      </c>
      <c r="E170" t="s">
        <v>13</v>
      </c>
      <c r="F170" t="s">
        <v>15</v>
      </c>
      <c r="G170" s="9">
        <v>1173587905</v>
      </c>
      <c r="H170" t="str">
        <f t="shared" si="4"/>
        <v>over</v>
      </c>
      <c r="I170" s="3">
        <f t="shared" si="5"/>
        <v>1173587905</v>
      </c>
    </row>
    <row r="171" spans="1:9" x14ac:dyDescent="0.25">
      <c r="A171">
        <v>31</v>
      </c>
      <c r="B171" t="s">
        <v>11</v>
      </c>
      <c r="C171" s="2">
        <v>28.594999999999999</v>
      </c>
      <c r="D171">
        <v>1</v>
      </c>
      <c r="E171" t="s">
        <v>13</v>
      </c>
      <c r="F171" t="s">
        <v>15</v>
      </c>
      <c r="G171" s="9">
        <v>424359005</v>
      </c>
      <c r="H171" t="str">
        <f t="shared" si="4"/>
        <v>over</v>
      </c>
      <c r="I171" s="3">
        <f t="shared" si="5"/>
        <v>424359005</v>
      </c>
    </row>
    <row r="172" spans="1:9" x14ac:dyDescent="0.25">
      <c r="A172">
        <v>25</v>
      </c>
      <c r="B172" t="s">
        <v>7</v>
      </c>
      <c r="C172" s="2">
        <v>28.594999999999999</v>
      </c>
      <c r="D172">
        <v>0</v>
      </c>
      <c r="E172" t="s">
        <v>13</v>
      </c>
      <c r="F172" t="s">
        <v>21</v>
      </c>
      <c r="G172" s="9">
        <v>321362205</v>
      </c>
      <c r="H172" t="str">
        <f t="shared" si="4"/>
        <v>over</v>
      </c>
      <c r="I172" s="3">
        <f t="shared" si="5"/>
        <v>321362205</v>
      </c>
    </row>
    <row r="173" spans="1:9" x14ac:dyDescent="0.25">
      <c r="A173">
        <v>56</v>
      </c>
      <c r="B173" t="s">
        <v>7</v>
      </c>
      <c r="C173" s="2">
        <v>28.594999999999999</v>
      </c>
      <c r="D173">
        <v>0</v>
      </c>
      <c r="E173" t="s">
        <v>13</v>
      </c>
      <c r="F173" t="s">
        <v>21</v>
      </c>
      <c r="G173" s="9">
        <v>1165811505</v>
      </c>
      <c r="H173" t="str">
        <f t="shared" si="4"/>
        <v>over</v>
      </c>
      <c r="I173" s="3">
        <f t="shared" si="5"/>
        <v>1165811505</v>
      </c>
    </row>
    <row r="174" spans="1:9" x14ac:dyDescent="0.25">
      <c r="A174">
        <v>36</v>
      </c>
      <c r="B174" t="s">
        <v>11</v>
      </c>
      <c r="C174" s="2">
        <v>28.594999999999999</v>
      </c>
      <c r="D174">
        <v>3</v>
      </c>
      <c r="E174" t="s">
        <v>13</v>
      </c>
      <c r="F174" t="s">
        <v>15</v>
      </c>
      <c r="G174" s="9">
        <v>654819505</v>
      </c>
      <c r="H174" t="str">
        <f t="shared" si="4"/>
        <v>over</v>
      </c>
      <c r="I174" s="3">
        <f t="shared" si="5"/>
        <v>654819505</v>
      </c>
    </row>
    <row r="175" spans="1:9" x14ac:dyDescent="0.25">
      <c r="A175">
        <v>41</v>
      </c>
      <c r="B175" t="s">
        <v>11</v>
      </c>
      <c r="C175" s="2">
        <v>28.405000000000001</v>
      </c>
      <c r="D175">
        <v>1</v>
      </c>
      <c r="E175" t="s">
        <v>13</v>
      </c>
      <c r="F175" t="s">
        <v>15</v>
      </c>
      <c r="G175" s="9">
        <v>666468595</v>
      </c>
      <c r="H175" t="str">
        <f t="shared" si="4"/>
        <v>over</v>
      </c>
      <c r="I175" s="3">
        <f t="shared" si="5"/>
        <v>666468595</v>
      </c>
    </row>
    <row r="176" spans="1:9" x14ac:dyDescent="0.25">
      <c r="A176">
        <v>30</v>
      </c>
      <c r="B176" t="s">
        <v>7</v>
      </c>
      <c r="C176" s="2">
        <v>28.405000000000001</v>
      </c>
      <c r="D176">
        <v>1</v>
      </c>
      <c r="E176" t="s">
        <v>13</v>
      </c>
      <c r="F176" t="s">
        <v>15</v>
      </c>
      <c r="G176" s="9">
        <v>452718295</v>
      </c>
      <c r="H176" t="str">
        <f t="shared" si="4"/>
        <v>over</v>
      </c>
      <c r="I176" s="3">
        <f t="shared" si="5"/>
        <v>452718295</v>
      </c>
    </row>
    <row r="177" spans="1:9" x14ac:dyDescent="0.25">
      <c r="A177">
        <v>47</v>
      </c>
      <c r="B177" t="s">
        <v>11</v>
      </c>
      <c r="C177" s="2">
        <v>28.215</v>
      </c>
      <c r="D177">
        <v>4</v>
      </c>
      <c r="E177" t="s">
        <v>13</v>
      </c>
      <c r="F177" t="s">
        <v>21</v>
      </c>
      <c r="G177" s="9">
        <v>1040708585</v>
      </c>
      <c r="H177" t="str">
        <f t="shared" si="4"/>
        <v>over</v>
      </c>
      <c r="I177" s="3">
        <f t="shared" si="5"/>
        <v>1040708585</v>
      </c>
    </row>
    <row r="178" spans="1:9" x14ac:dyDescent="0.25">
      <c r="A178">
        <v>47</v>
      </c>
      <c r="B178" t="s">
        <v>11</v>
      </c>
      <c r="C178" s="2">
        <v>28.215</v>
      </c>
      <c r="D178">
        <v>3</v>
      </c>
      <c r="E178" t="s">
        <v>9</v>
      </c>
      <c r="F178" t="s">
        <v>15</v>
      </c>
      <c r="G178" s="9">
        <v>2491522085</v>
      </c>
      <c r="H178" t="str">
        <f t="shared" si="4"/>
        <v>over</v>
      </c>
      <c r="I178" s="3">
        <f t="shared" si="5"/>
        <v>2491522085</v>
      </c>
    </row>
    <row r="179" spans="1:9" x14ac:dyDescent="0.25">
      <c r="A179">
        <v>18</v>
      </c>
      <c r="B179" t="s">
        <v>7</v>
      </c>
      <c r="C179" s="2">
        <v>28.215</v>
      </c>
      <c r="D179">
        <v>0</v>
      </c>
      <c r="E179" t="s">
        <v>13</v>
      </c>
      <c r="F179" t="s">
        <v>21</v>
      </c>
      <c r="G179" s="9">
        <v>220083085</v>
      </c>
      <c r="H179" t="str">
        <f t="shared" si="4"/>
        <v>over</v>
      </c>
      <c r="I179" s="3">
        <f t="shared" si="5"/>
        <v>220083085</v>
      </c>
    </row>
    <row r="180" spans="1:9" x14ac:dyDescent="0.25">
      <c r="A180">
        <v>58</v>
      </c>
      <c r="B180" t="s">
        <v>7</v>
      </c>
      <c r="C180" s="2">
        <v>28.215</v>
      </c>
      <c r="D180">
        <v>0</v>
      </c>
      <c r="E180" t="s">
        <v>13</v>
      </c>
      <c r="F180" t="s">
        <v>15</v>
      </c>
      <c r="G180" s="9">
        <v>1222435085</v>
      </c>
      <c r="H180" t="str">
        <f t="shared" si="4"/>
        <v>over</v>
      </c>
      <c r="I180" s="3">
        <f t="shared" si="5"/>
        <v>1222435085</v>
      </c>
    </row>
    <row r="181" spans="1:9" x14ac:dyDescent="0.25">
      <c r="A181">
        <v>37</v>
      </c>
      <c r="B181" t="s">
        <v>11</v>
      </c>
      <c r="C181" s="2">
        <v>28.024999999999999</v>
      </c>
      <c r="D181">
        <v>2</v>
      </c>
      <c r="E181" t="s">
        <v>13</v>
      </c>
      <c r="F181" t="s">
        <v>15</v>
      </c>
      <c r="G181" s="9">
        <v>620390175</v>
      </c>
      <c r="H181" t="str">
        <f t="shared" si="4"/>
        <v>over</v>
      </c>
      <c r="I181" s="3">
        <f t="shared" si="5"/>
        <v>620390175</v>
      </c>
    </row>
    <row r="182" spans="1:9" x14ac:dyDescent="0.25">
      <c r="A182">
        <v>20</v>
      </c>
      <c r="B182" t="s">
        <v>11</v>
      </c>
      <c r="C182" s="2">
        <v>28.024999999999999</v>
      </c>
      <c r="D182">
        <v>1</v>
      </c>
      <c r="E182" t="s">
        <v>9</v>
      </c>
      <c r="F182" t="s">
        <v>15</v>
      </c>
      <c r="G182" s="9">
        <v>1756037975</v>
      </c>
      <c r="H182" t="str">
        <f t="shared" si="4"/>
        <v>over</v>
      </c>
      <c r="I182" s="3">
        <f t="shared" si="5"/>
        <v>1756037975</v>
      </c>
    </row>
    <row r="183" spans="1:9" x14ac:dyDescent="0.25">
      <c r="A183">
        <v>38</v>
      </c>
      <c r="B183" t="s">
        <v>11</v>
      </c>
      <c r="C183" s="2">
        <v>28.024999999999999</v>
      </c>
      <c r="D183">
        <v>1</v>
      </c>
      <c r="E183" t="s">
        <v>13</v>
      </c>
      <c r="F183" t="s">
        <v>21</v>
      </c>
      <c r="G183" s="9">
        <v>606712675</v>
      </c>
      <c r="H183" t="str">
        <f t="shared" si="4"/>
        <v>over</v>
      </c>
      <c r="I183" s="3">
        <f t="shared" si="5"/>
        <v>606712675</v>
      </c>
    </row>
    <row r="184" spans="1:9" x14ac:dyDescent="0.25">
      <c r="A184">
        <v>36</v>
      </c>
      <c r="B184" t="s">
        <v>11</v>
      </c>
      <c r="C184" s="2">
        <v>28.024999999999999</v>
      </c>
      <c r="D184">
        <v>1</v>
      </c>
      <c r="E184" t="s">
        <v>9</v>
      </c>
      <c r="F184" t="s">
        <v>21</v>
      </c>
      <c r="G184" s="9">
        <v>2077362775</v>
      </c>
      <c r="H184" t="str">
        <f t="shared" si="4"/>
        <v>over</v>
      </c>
      <c r="I184" s="3">
        <f t="shared" si="5"/>
        <v>2077362775</v>
      </c>
    </row>
    <row r="185" spans="1:9" x14ac:dyDescent="0.25">
      <c r="A185">
        <v>35</v>
      </c>
      <c r="B185" t="s">
        <v>7</v>
      </c>
      <c r="C185" s="2">
        <v>28.024999999999999</v>
      </c>
      <c r="D185">
        <v>0</v>
      </c>
      <c r="E185" t="s">
        <v>9</v>
      </c>
      <c r="F185" t="s">
        <v>15</v>
      </c>
      <c r="G185" s="9">
        <v>2023485475</v>
      </c>
      <c r="H185" t="str">
        <f t="shared" si="4"/>
        <v>over</v>
      </c>
      <c r="I185" s="3">
        <f t="shared" si="5"/>
        <v>2023485475</v>
      </c>
    </row>
    <row r="186" spans="1:9" x14ac:dyDescent="0.25">
      <c r="A186">
        <v>38</v>
      </c>
      <c r="B186" t="s">
        <v>11</v>
      </c>
      <c r="C186" s="2">
        <v>27.835000000000001</v>
      </c>
      <c r="D186">
        <v>2</v>
      </c>
      <c r="E186" t="s">
        <v>13</v>
      </c>
      <c r="F186" t="s">
        <v>15</v>
      </c>
      <c r="G186" s="9">
        <v>645586265</v>
      </c>
      <c r="H186" t="str">
        <f t="shared" si="4"/>
        <v>over</v>
      </c>
      <c r="I186" s="3">
        <f t="shared" si="5"/>
        <v>645586265</v>
      </c>
    </row>
    <row r="187" spans="1:9" x14ac:dyDescent="0.25">
      <c r="A187">
        <v>19</v>
      </c>
      <c r="B187" t="s">
        <v>11</v>
      </c>
      <c r="C187" s="2">
        <v>27.835000000000001</v>
      </c>
      <c r="D187">
        <v>0</v>
      </c>
      <c r="E187" t="s">
        <v>13</v>
      </c>
      <c r="F187" t="s">
        <v>15</v>
      </c>
      <c r="G187" s="9">
        <v>163573365</v>
      </c>
      <c r="H187" t="str">
        <f t="shared" si="4"/>
        <v>over</v>
      </c>
      <c r="I187" s="3">
        <f t="shared" si="5"/>
        <v>163573365</v>
      </c>
    </row>
    <row r="188" spans="1:9" x14ac:dyDescent="0.25">
      <c r="A188">
        <v>34</v>
      </c>
      <c r="B188" t="s">
        <v>11</v>
      </c>
      <c r="C188" s="2">
        <v>27.835000000000001</v>
      </c>
      <c r="D188">
        <v>1</v>
      </c>
      <c r="E188" t="s">
        <v>9</v>
      </c>
      <c r="F188" t="s">
        <v>15</v>
      </c>
      <c r="G188" s="9">
        <v>2000963365</v>
      </c>
      <c r="H188" t="str">
        <f t="shared" si="4"/>
        <v>over</v>
      </c>
      <c r="I188" s="3">
        <f t="shared" si="5"/>
        <v>2000963365</v>
      </c>
    </row>
    <row r="189" spans="1:9" x14ac:dyDescent="0.25">
      <c r="A189">
        <v>38</v>
      </c>
      <c r="B189" t="s">
        <v>7</v>
      </c>
      <c r="C189" s="2">
        <v>27.835000000000001</v>
      </c>
      <c r="D189">
        <v>2</v>
      </c>
      <c r="E189" t="s">
        <v>13</v>
      </c>
      <c r="F189" t="s">
        <v>21</v>
      </c>
      <c r="G189" s="9">
        <v>714486265</v>
      </c>
      <c r="H189" t="str">
        <f t="shared" si="4"/>
        <v>over</v>
      </c>
      <c r="I189" s="3">
        <f t="shared" si="5"/>
        <v>714486265</v>
      </c>
    </row>
    <row r="190" spans="1:9" x14ac:dyDescent="0.25">
      <c r="A190">
        <v>32</v>
      </c>
      <c r="B190" t="s">
        <v>11</v>
      </c>
      <c r="C190" s="2">
        <v>27.835000000000001</v>
      </c>
      <c r="D190">
        <v>1</v>
      </c>
      <c r="E190" t="s">
        <v>13</v>
      </c>
      <c r="F190" t="s">
        <v>15</v>
      </c>
      <c r="G190" s="9">
        <v>445440265</v>
      </c>
      <c r="H190" t="str">
        <f t="shared" si="4"/>
        <v>over</v>
      </c>
      <c r="I190" s="3">
        <f t="shared" si="5"/>
        <v>445440265</v>
      </c>
    </row>
    <row r="191" spans="1:9" x14ac:dyDescent="0.25">
      <c r="A191">
        <v>30</v>
      </c>
      <c r="B191" t="s">
        <v>11</v>
      </c>
      <c r="C191" s="2">
        <v>27.645</v>
      </c>
      <c r="D191">
        <v>1</v>
      </c>
      <c r="E191" t="s">
        <v>13</v>
      </c>
      <c r="F191" t="s">
        <v>21</v>
      </c>
      <c r="G191" s="9">
        <v>423712655</v>
      </c>
      <c r="H191" t="str">
        <f t="shared" si="4"/>
        <v>over</v>
      </c>
      <c r="I191" s="3">
        <f t="shared" si="5"/>
        <v>423712655</v>
      </c>
    </row>
    <row r="192" spans="1:9" x14ac:dyDescent="0.25">
      <c r="A192">
        <v>44</v>
      </c>
      <c r="B192" t="s">
        <v>7</v>
      </c>
      <c r="C192" s="2">
        <v>27.645</v>
      </c>
      <c r="D192">
        <v>0</v>
      </c>
      <c r="E192" t="s">
        <v>13</v>
      </c>
      <c r="F192" t="s">
        <v>15</v>
      </c>
      <c r="G192" s="9">
        <v>742119455</v>
      </c>
      <c r="H192" t="str">
        <f t="shared" si="4"/>
        <v>over</v>
      </c>
      <c r="I192" s="3">
        <f t="shared" si="5"/>
        <v>742119455</v>
      </c>
    </row>
    <row r="193" spans="1:9" x14ac:dyDescent="0.25">
      <c r="A193">
        <v>31</v>
      </c>
      <c r="B193" t="s">
        <v>11</v>
      </c>
      <c r="C193" s="2">
        <v>27.645</v>
      </c>
      <c r="D193">
        <v>2</v>
      </c>
      <c r="E193" t="s">
        <v>13</v>
      </c>
      <c r="F193" t="s">
        <v>21</v>
      </c>
      <c r="G193" s="9">
        <v>503126955</v>
      </c>
      <c r="H193" t="str">
        <f t="shared" si="4"/>
        <v>over</v>
      </c>
      <c r="I193" s="3">
        <f t="shared" si="5"/>
        <v>503126955</v>
      </c>
    </row>
    <row r="194" spans="1:9" x14ac:dyDescent="0.25">
      <c r="A194">
        <v>45</v>
      </c>
      <c r="B194" t="s">
        <v>7</v>
      </c>
      <c r="C194" s="2">
        <v>27.645</v>
      </c>
      <c r="D194">
        <v>1</v>
      </c>
      <c r="E194" t="s">
        <v>13</v>
      </c>
      <c r="F194" t="s">
        <v>15</v>
      </c>
      <c r="G194" s="9">
        <v>2834018885</v>
      </c>
      <c r="H194" t="str">
        <f t="shared" ref="H194:H257" si="6">IF(C194&lt;18.5,"below",IF(AND(C194&gt;=18.5,C194&lt;25),"normal",IF(C194&gt;=25,"over")))</f>
        <v>over</v>
      </c>
      <c r="I194" s="3">
        <f t="shared" si="5"/>
        <v>2834018885</v>
      </c>
    </row>
    <row r="195" spans="1:9" x14ac:dyDescent="0.25">
      <c r="A195">
        <v>55</v>
      </c>
      <c r="B195" t="s">
        <v>11</v>
      </c>
      <c r="C195" s="2">
        <v>27.645</v>
      </c>
      <c r="D195">
        <v>0</v>
      </c>
      <c r="E195" t="s">
        <v>13</v>
      </c>
      <c r="F195" t="s">
        <v>15</v>
      </c>
      <c r="G195" s="9">
        <v>1059450155</v>
      </c>
      <c r="H195" t="str">
        <f t="shared" si="6"/>
        <v>over</v>
      </c>
      <c r="I195" s="3">
        <f t="shared" ref="I195:I258" si="7">VALUE(G195)</f>
        <v>1059450155</v>
      </c>
    </row>
    <row r="196" spans="1:9" x14ac:dyDescent="0.25">
      <c r="A196">
        <v>54</v>
      </c>
      <c r="B196" t="s">
        <v>7</v>
      </c>
      <c r="C196" s="2">
        <v>27.645</v>
      </c>
      <c r="D196">
        <v>1</v>
      </c>
      <c r="E196" t="s">
        <v>13</v>
      </c>
      <c r="F196" t="s">
        <v>15</v>
      </c>
      <c r="G196" s="9">
        <v>1130593455</v>
      </c>
      <c r="H196" t="str">
        <f t="shared" si="6"/>
        <v>over</v>
      </c>
      <c r="I196" s="3">
        <f t="shared" si="7"/>
        <v>1130593455</v>
      </c>
    </row>
    <row r="197" spans="1:9" x14ac:dyDescent="0.25">
      <c r="A197">
        <v>47</v>
      </c>
      <c r="B197" t="s">
        <v>7</v>
      </c>
      <c r="C197" s="2">
        <v>27.645</v>
      </c>
      <c r="D197">
        <v>2</v>
      </c>
      <c r="E197" t="s">
        <v>9</v>
      </c>
      <c r="F197" t="s">
        <v>15</v>
      </c>
      <c r="G197" s="9">
        <v>2453569855</v>
      </c>
      <c r="H197" t="str">
        <f t="shared" si="6"/>
        <v>over</v>
      </c>
      <c r="I197" s="3">
        <f t="shared" si="7"/>
        <v>2453569855</v>
      </c>
    </row>
    <row r="198" spans="1:9" x14ac:dyDescent="0.25">
      <c r="A198">
        <v>50</v>
      </c>
      <c r="B198" t="s">
        <v>11</v>
      </c>
      <c r="C198" s="2">
        <v>27.454999999999998</v>
      </c>
      <c r="D198">
        <v>1</v>
      </c>
      <c r="E198" t="s">
        <v>13</v>
      </c>
      <c r="F198" t="s">
        <v>21</v>
      </c>
      <c r="G198" s="9">
        <v>961766245</v>
      </c>
      <c r="H198" t="str">
        <f t="shared" si="6"/>
        <v>over</v>
      </c>
      <c r="I198" s="3">
        <f t="shared" si="7"/>
        <v>961766245</v>
      </c>
    </row>
    <row r="199" spans="1:9" x14ac:dyDescent="0.25">
      <c r="A199">
        <v>33</v>
      </c>
      <c r="B199" t="s">
        <v>11</v>
      </c>
      <c r="C199" s="2">
        <v>27.454999999999998</v>
      </c>
      <c r="D199">
        <v>2</v>
      </c>
      <c r="E199" t="s">
        <v>13</v>
      </c>
      <c r="F199" t="s">
        <v>15</v>
      </c>
      <c r="G199" s="9">
        <v>526146945</v>
      </c>
      <c r="H199" t="str">
        <f t="shared" si="6"/>
        <v>over</v>
      </c>
      <c r="I199" s="3">
        <f t="shared" si="7"/>
        <v>526146945</v>
      </c>
    </row>
    <row r="200" spans="1:9" x14ac:dyDescent="0.25">
      <c r="A200">
        <v>38</v>
      </c>
      <c r="B200" t="s">
        <v>7</v>
      </c>
      <c r="C200" s="2">
        <v>27.265000000000001</v>
      </c>
      <c r="D200">
        <v>1</v>
      </c>
      <c r="E200" t="s">
        <v>13</v>
      </c>
      <c r="F200" t="s">
        <v>21</v>
      </c>
      <c r="G200" s="9">
        <v>655507035</v>
      </c>
      <c r="H200" t="str">
        <f t="shared" si="6"/>
        <v>over</v>
      </c>
      <c r="I200" s="3">
        <f t="shared" si="7"/>
        <v>655507035</v>
      </c>
    </row>
    <row r="201" spans="1:9" x14ac:dyDescent="0.25">
      <c r="A201">
        <v>48</v>
      </c>
      <c r="B201" t="s">
        <v>7</v>
      </c>
      <c r="C201" s="2">
        <v>27.265000000000001</v>
      </c>
      <c r="D201">
        <v>1</v>
      </c>
      <c r="E201" t="s">
        <v>13</v>
      </c>
      <c r="F201" t="s">
        <v>21</v>
      </c>
      <c r="G201" s="9">
        <v>944725035</v>
      </c>
      <c r="H201" t="str">
        <f t="shared" si="6"/>
        <v>over</v>
      </c>
      <c r="I201" s="3">
        <f t="shared" si="7"/>
        <v>944725035</v>
      </c>
    </row>
    <row r="202" spans="1:9" x14ac:dyDescent="0.25">
      <c r="A202">
        <v>26</v>
      </c>
      <c r="B202" t="s">
        <v>11</v>
      </c>
      <c r="C202" s="2">
        <v>27.265000000000001</v>
      </c>
      <c r="D202">
        <v>3</v>
      </c>
      <c r="E202" t="s">
        <v>13</v>
      </c>
      <c r="F202" t="s">
        <v>21</v>
      </c>
      <c r="G202" s="9">
        <v>466128635</v>
      </c>
      <c r="H202" t="str">
        <f t="shared" si="6"/>
        <v>over</v>
      </c>
      <c r="I202" s="3">
        <f t="shared" si="7"/>
        <v>466128635</v>
      </c>
    </row>
    <row r="203" spans="1:9" x14ac:dyDescent="0.25">
      <c r="A203">
        <v>19</v>
      </c>
      <c r="B203" t="s">
        <v>11</v>
      </c>
      <c r="C203" s="2">
        <v>27.265000000000001</v>
      </c>
      <c r="D203">
        <v>2</v>
      </c>
      <c r="E203" t="s">
        <v>13</v>
      </c>
      <c r="F203" t="s">
        <v>15</v>
      </c>
      <c r="G203" s="9">
        <v>2249365964</v>
      </c>
      <c r="H203" t="str">
        <f t="shared" si="6"/>
        <v>over</v>
      </c>
      <c r="I203" s="3">
        <f t="shared" si="7"/>
        <v>2249365964</v>
      </c>
    </row>
    <row r="204" spans="1:9" x14ac:dyDescent="0.25">
      <c r="A204">
        <v>50</v>
      </c>
      <c r="B204" t="s">
        <v>7</v>
      </c>
      <c r="C204" s="2">
        <v>27.074999999999999</v>
      </c>
      <c r="D204">
        <v>1</v>
      </c>
      <c r="E204" t="s">
        <v>13</v>
      </c>
      <c r="F204" t="s">
        <v>21</v>
      </c>
      <c r="G204" s="9">
        <v>1010613425</v>
      </c>
      <c r="H204" t="str">
        <f t="shared" si="6"/>
        <v>over</v>
      </c>
      <c r="I204" s="3">
        <f t="shared" si="7"/>
        <v>1010613425</v>
      </c>
    </row>
    <row r="205" spans="1:9" x14ac:dyDescent="0.25">
      <c r="A205">
        <v>31</v>
      </c>
      <c r="B205" t="s">
        <v>11</v>
      </c>
      <c r="C205" s="2">
        <v>26.885000000000002</v>
      </c>
      <c r="D205">
        <v>1</v>
      </c>
      <c r="E205" t="s">
        <v>13</v>
      </c>
      <c r="F205" t="s">
        <v>21</v>
      </c>
      <c r="G205" s="9">
        <v>444121315</v>
      </c>
      <c r="H205" t="str">
        <f t="shared" si="6"/>
        <v>over</v>
      </c>
      <c r="I205" s="3">
        <f t="shared" si="7"/>
        <v>444121315</v>
      </c>
    </row>
    <row r="206" spans="1:9" x14ac:dyDescent="0.25">
      <c r="A206">
        <v>64</v>
      </c>
      <c r="B206" t="s">
        <v>7</v>
      </c>
      <c r="C206" s="2">
        <v>26.885000000000002</v>
      </c>
      <c r="D206">
        <v>0</v>
      </c>
      <c r="E206" t="s">
        <v>9</v>
      </c>
      <c r="F206" t="s">
        <v>15</v>
      </c>
      <c r="G206" s="9">
        <v>2933098315</v>
      </c>
      <c r="H206" t="str">
        <f t="shared" si="6"/>
        <v>over</v>
      </c>
      <c r="I206" s="3">
        <f t="shared" si="7"/>
        <v>2933098315</v>
      </c>
    </row>
    <row r="207" spans="1:9" x14ac:dyDescent="0.25">
      <c r="A207">
        <v>43</v>
      </c>
      <c r="B207" t="s">
        <v>7</v>
      </c>
      <c r="C207" s="2">
        <v>26.885000000000002</v>
      </c>
      <c r="D207">
        <v>0</v>
      </c>
      <c r="E207" t="s">
        <v>9</v>
      </c>
      <c r="F207" t="s">
        <v>15</v>
      </c>
      <c r="G207" s="9">
        <v>2177432215</v>
      </c>
      <c r="H207" t="str">
        <f t="shared" si="6"/>
        <v>over</v>
      </c>
      <c r="I207" s="3">
        <f t="shared" si="7"/>
        <v>2177432215</v>
      </c>
    </row>
    <row r="208" spans="1:9" x14ac:dyDescent="0.25">
      <c r="A208">
        <v>36</v>
      </c>
      <c r="B208" t="s">
        <v>7</v>
      </c>
      <c r="C208" s="2">
        <v>26.885000000000002</v>
      </c>
      <c r="D208">
        <v>0</v>
      </c>
      <c r="E208" t="s">
        <v>13</v>
      </c>
      <c r="F208" t="s">
        <v>15</v>
      </c>
      <c r="G208" s="9">
        <v>526781815</v>
      </c>
      <c r="H208" t="str">
        <f t="shared" si="6"/>
        <v>over</v>
      </c>
      <c r="I208" s="3">
        <f t="shared" si="7"/>
        <v>526781815</v>
      </c>
    </row>
    <row r="209" spans="1:9" x14ac:dyDescent="0.25">
      <c r="A209">
        <v>56</v>
      </c>
      <c r="B209" t="s">
        <v>11</v>
      </c>
      <c r="C209" s="2">
        <v>26.695</v>
      </c>
      <c r="D209">
        <v>1</v>
      </c>
      <c r="E209" t="s">
        <v>9</v>
      </c>
      <c r="F209" t="s">
        <v>15</v>
      </c>
      <c r="G209" s="9">
        <v>2610932905</v>
      </c>
      <c r="H209" t="str">
        <f t="shared" si="6"/>
        <v>over</v>
      </c>
      <c r="I209" s="3">
        <f t="shared" si="7"/>
        <v>2610932905</v>
      </c>
    </row>
    <row r="210" spans="1:9" x14ac:dyDescent="0.25">
      <c r="A210">
        <v>25</v>
      </c>
      <c r="B210" t="s">
        <v>11</v>
      </c>
      <c r="C210" s="2">
        <v>26.695</v>
      </c>
      <c r="D210">
        <v>4</v>
      </c>
      <c r="E210" t="s">
        <v>13</v>
      </c>
      <c r="F210" t="s">
        <v>15</v>
      </c>
      <c r="G210" s="9">
        <v>487798105</v>
      </c>
      <c r="H210" t="str">
        <f t="shared" si="6"/>
        <v>over</v>
      </c>
      <c r="I210" s="3">
        <f t="shared" si="7"/>
        <v>487798105</v>
      </c>
    </row>
    <row r="211" spans="1:9" x14ac:dyDescent="0.25">
      <c r="A211">
        <v>59</v>
      </c>
      <c r="B211" t="s">
        <v>7</v>
      </c>
      <c r="C211" s="2">
        <v>26.695</v>
      </c>
      <c r="D211">
        <v>3</v>
      </c>
      <c r="E211" t="s">
        <v>13</v>
      </c>
      <c r="F211" t="s">
        <v>15</v>
      </c>
      <c r="G211" s="9">
        <v>1438270905</v>
      </c>
      <c r="H211" t="str">
        <f t="shared" si="6"/>
        <v>over</v>
      </c>
      <c r="I211" s="3">
        <f t="shared" si="7"/>
        <v>1438270905</v>
      </c>
    </row>
    <row r="212" spans="1:9" x14ac:dyDescent="0.25">
      <c r="A212">
        <v>33</v>
      </c>
      <c r="B212" t="s">
        <v>7</v>
      </c>
      <c r="C212" s="2">
        <v>26.695</v>
      </c>
      <c r="D212">
        <v>0</v>
      </c>
      <c r="E212" t="s">
        <v>13</v>
      </c>
      <c r="F212" t="s">
        <v>15</v>
      </c>
      <c r="G212" s="9">
        <v>457141305</v>
      </c>
      <c r="H212" t="str">
        <f t="shared" si="6"/>
        <v>over</v>
      </c>
      <c r="I212" s="3">
        <f t="shared" si="7"/>
        <v>457141305</v>
      </c>
    </row>
    <row r="213" spans="1:9" x14ac:dyDescent="0.25">
      <c r="A213">
        <v>62</v>
      </c>
      <c r="B213" t="s">
        <v>11</v>
      </c>
      <c r="C213" s="2">
        <v>26.695</v>
      </c>
      <c r="D213">
        <v>0</v>
      </c>
      <c r="E213" t="s">
        <v>9</v>
      </c>
      <c r="F213" t="s">
        <v>21</v>
      </c>
      <c r="G213" s="9">
        <v>2810133305</v>
      </c>
      <c r="H213" t="str">
        <f t="shared" si="6"/>
        <v>over</v>
      </c>
      <c r="I213" s="3">
        <f t="shared" si="7"/>
        <v>2810133305</v>
      </c>
    </row>
    <row r="214" spans="1:9" x14ac:dyDescent="0.25">
      <c r="A214">
        <v>59</v>
      </c>
      <c r="B214" t="s">
        <v>7</v>
      </c>
      <c r="C214" s="2">
        <v>26.504999999999999</v>
      </c>
      <c r="D214">
        <v>0</v>
      </c>
      <c r="E214" t="s">
        <v>13</v>
      </c>
      <c r="F214" t="s">
        <v>21</v>
      </c>
      <c r="G214" s="9">
        <v>1281544495</v>
      </c>
      <c r="H214" t="str">
        <f t="shared" si="6"/>
        <v>over</v>
      </c>
      <c r="I214" s="3">
        <f t="shared" si="7"/>
        <v>1281544495</v>
      </c>
    </row>
    <row r="215" spans="1:9" x14ac:dyDescent="0.25">
      <c r="A215">
        <v>18</v>
      </c>
      <c r="B215" t="s">
        <v>7</v>
      </c>
      <c r="C215" s="2">
        <v>26.315000000000001</v>
      </c>
      <c r="D215">
        <v>0</v>
      </c>
      <c r="E215" t="s">
        <v>13</v>
      </c>
      <c r="F215" t="s">
        <v>21</v>
      </c>
      <c r="G215" s="9">
        <v>219818985</v>
      </c>
      <c r="H215" t="str">
        <f t="shared" si="6"/>
        <v>over</v>
      </c>
      <c r="I215" s="3">
        <f t="shared" si="7"/>
        <v>219818985</v>
      </c>
    </row>
    <row r="216" spans="1:9" x14ac:dyDescent="0.25">
      <c r="A216">
        <v>40</v>
      </c>
      <c r="B216" t="s">
        <v>11</v>
      </c>
      <c r="C216" s="2">
        <v>26.315000000000001</v>
      </c>
      <c r="D216">
        <v>1</v>
      </c>
      <c r="E216" t="s">
        <v>13</v>
      </c>
      <c r="F216" t="s">
        <v>15</v>
      </c>
      <c r="G216" s="9">
        <v>638937785</v>
      </c>
      <c r="H216" t="str">
        <f t="shared" si="6"/>
        <v>over</v>
      </c>
      <c r="I216" s="3">
        <f t="shared" si="7"/>
        <v>638937785</v>
      </c>
    </row>
    <row r="217" spans="1:9" x14ac:dyDescent="0.25">
      <c r="A217">
        <v>28</v>
      </c>
      <c r="B217" t="s">
        <v>7</v>
      </c>
      <c r="C217" s="2">
        <v>26.315000000000001</v>
      </c>
      <c r="D217">
        <v>3</v>
      </c>
      <c r="E217" t="s">
        <v>13</v>
      </c>
      <c r="F217" t="s">
        <v>15</v>
      </c>
      <c r="G217" s="9">
        <v>531216985</v>
      </c>
      <c r="H217" t="str">
        <f t="shared" si="6"/>
        <v>over</v>
      </c>
      <c r="I217" s="3">
        <f t="shared" si="7"/>
        <v>531216985</v>
      </c>
    </row>
    <row r="218" spans="1:9" x14ac:dyDescent="0.25">
      <c r="A218">
        <v>42</v>
      </c>
      <c r="B218" t="s">
        <v>11</v>
      </c>
      <c r="C218" s="2">
        <v>26.315000000000001</v>
      </c>
      <c r="D218">
        <v>1</v>
      </c>
      <c r="E218" t="s">
        <v>13</v>
      </c>
      <c r="F218" t="s">
        <v>15</v>
      </c>
      <c r="G218" s="9">
        <v>694090985</v>
      </c>
      <c r="H218" t="str">
        <f t="shared" si="6"/>
        <v>over</v>
      </c>
      <c r="I218" s="3">
        <f t="shared" si="7"/>
        <v>694090985</v>
      </c>
    </row>
    <row r="219" spans="1:9" x14ac:dyDescent="0.25">
      <c r="A219">
        <v>39</v>
      </c>
      <c r="B219" t="s">
        <v>7</v>
      </c>
      <c r="C219" s="2">
        <v>26.315000000000001</v>
      </c>
      <c r="D219">
        <v>2</v>
      </c>
      <c r="E219" t="s">
        <v>13</v>
      </c>
      <c r="F219" t="s">
        <v>15</v>
      </c>
      <c r="G219" s="9">
        <v>720170085</v>
      </c>
      <c r="H219" t="str">
        <f t="shared" si="6"/>
        <v>over</v>
      </c>
      <c r="I219" s="3">
        <f t="shared" si="7"/>
        <v>720170085</v>
      </c>
    </row>
    <row r="220" spans="1:9" x14ac:dyDescent="0.25">
      <c r="A220">
        <v>42</v>
      </c>
      <c r="B220" t="s">
        <v>11</v>
      </c>
      <c r="C220" s="2">
        <v>26.125</v>
      </c>
      <c r="D220">
        <v>2</v>
      </c>
      <c r="E220" t="s">
        <v>13</v>
      </c>
      <c r="F220" t="s">
        <v>21</v>
      </c>
      <c r="G220" s="9">
        <v>772964575</v>
      </c>
      <c r="H220" t="str">
        <f t="shared" si="6"/>
        <v>over</v>
      </c>
      <c r="I220" s="3">
        <f t="shared" si="7"/>
        <v>772964575</v>
      </c>
    </row>
    <row r="221" spans="1:9" x14ac:dyDescent="0.25">
      <c r="A221">
        <v>47</v>
      </c>
      <c r="B221" t="s">
        <v>7</v>
      </c>
      <c r="C221" s="2">
        <v>26.125</v>
      </c>
      <c r="D221">
        <v>1</v>
      </c>
      <c r="E221" t="s">
        <v>9</v>
      </c>
      <c r="F221" t="s">
        <v>21</v>
      </c>
      <c r="G221" s="9">
        <v>2340130575</v>
      </c>
      <c r="H221" t="str">
        <f t="shared" si="6"/>
        <v>over</v>
      </c>
      <c r="I221" s="3">
        <f t="shared" si="7"/>
        <v>2340130575</v>
      </c>
    </row>
    <row r="222" spans="1:9" x14ac:dyDescent="0.25">
      <c r="A222">
        <v>35</v>
      </c>
      <c r="B222" t="s">
        <v>7</v>
      </c>
      <c r="C222" s="2">
        <v>26.125</v>
      </c>
      <c r="D222">
        <v>0</v>
      </c>
      <c r="E222" t="s">
        <v>13</v>
      </c>
      <c r="F222" t="s">
        <v>21</v>
      </c>
      <c r="G222" s="9">
        <v>522798875</v>
      </c>
      <c r="H222" t="str">
        <f t="shared" si="6"/>
        <v>over</v>
      </c>
      <c r="I222" s="3">
        <f t="shared" si="7"/>
        <v>522798875</v>
      </c>
    </row>
    <row r="223" spans="1:9" x14ac:dyDescent="0.25">
      <c r="A223">
        <v>18</v>
      </c>
      <c r="B223" t="s">
        <v>11</v>
      </c>
      <c r="C223" s="2">
        <v>26.125</v>
      </c>
      <c r="D223">
        <v>0</v>
      </c>
      <c r="E223" t="s">
        <v>13</v>
      </c>
      <c r="F223" t="s">
        <v>21</v>
      </c>
      <c r="G223" s="9">
        <v>170892575</v>
      </c>
      <c r="H223" t="str">
        <f t="shared" si="6"/>
        <v>over</v>
      </c>
      <c r="I223" s="3">
        <f t="shared" si="7"/>
        <v>170892575</v>
      </c>
    </row>
    <row r="224" spans="1:9" x14ac:dyDescent="0.25">
      <c r="A224">
        <v>28</v>
      </c>
      <c r="B224" t="s">
        <v>7</v>
      </c>
      <c r="C224" s="2">
        <v>25.934999999999999</v>
      </c>
      <c r="D224">
        <v>1</v>
      </c>
      <c r="E224" t="s">
        <v>13</v>
      </c>
      <c r="F224" t="s">
        <v>15</v>
      </c>
      <c r="G224" s="9">
        <v>413364165</v>
      </c>
      <c r="H224" t="str">
        <f t="shared" si="6"/>
        <v>over</v>
      </c>
      <c r="I224" s="3">
        <f t="shared" si="7"/>
        <v>413364165</v>
      </c>
    </row>
    <row r="225" spans="1:9" x14ac:dyDescent="0.25">
      <c r="A225">
        <v>56</v>
      </c>
      <c r="B225" t="s">
        <v>11</v>
      </c>
      <c r="C225" s="2">
        <v>25.934999999999999</v>
      </c>
      <c r="D225">
        <v>0</v>
      </c>
      <c r="E225" t="s">
        <v>13</v>
      </c>
      <c r="F225" t="s">
        <v>21</v>
      </c>
      <c r="G225" s="9">
        <v>1116541765</v>
      </c>
      <c r="H225" t="str">
        <f t="shared" si="6"/>
        <v>over</v>
      </c>
      <c r="I225" s="3">
        <f t="shared" si="7"/>
        <v>1116541765</v>
      </c>
    </row>
    <row r="226" spans="1:9" x14ac:dyDescent="0.25">
      <c r="A226">
        <v>31</v>
      </c>
      <c r="B226" t="s">
        <v>11</v>
      </c>
      <c r="C226" s="2">
        <v>25.934999999999999</v>
      </c>
      <c r="D226">
        <v>1</v>
      </c>
      <c r="E226" t="s">
        <v>13</v>
      </c>
      <c r="F226" t="s">
        <v>15</v>
      </c>
      <c r="G226" s="9">
        <v>423989265</v>
      </c>
      <c r="H226" t="str">
        <f t="shared" si="6"/>
        <v>over</v>
      </c>
      <c r="I226" s="3">
        <f t="shared" si="7"/>
        <v>423989265</v>
      </c>
    </row>
    <row r="227" spans="1:9" x14ac:dyDescent="0.25">
      <c r="A227">
        <v>21</v>
      </c>
      <c r="B227" t="s">
        <v>11</v>
      </c>
      <c r="C227" s="2">
        <v>25.745000000000001</v>
      </c>
      <c r="D227">
        <v>2</v>
      </c>
      <c r="E227" t="s">
        <v>13</v>
      </c>
      <c r="F227" t="s">
        <v>21</v>
      </c>
      <c r="G227" s="9">
        <v>327986855</v>
      </c>
      <c r="H227" t="str">
        <f t="shared" si="6"/>
        <v>over</v>
      </c>
      <c r="I227" s="3">
        <f t="shared" si="7"/>
        <v>327986855</v>
      </c>
    </row>
    <row r="228" spans="1:9" x14ac:dyDescent="0.25">
      <c r="A228">
        <v>46</v>
      </c>
      <c r="B228" t="s">
        <v>11</v>
      </c>
      <c r="C228" s="2">
        <v>25.745000000000001</v>
      </c>
      <c r="D228">
        <v>3</v>
      </c>
      <c r="E228" t="s">
        <v>13</v>
      </c>
      <c r="F228" t="s">
        <v>15</v>
      </c>
      <c r="G228" s="9">
        <v>930189355</v>
      </c>
      <c r="H228" t="str">
        <f t="shared" si="6"/>
        <v>over</v>
      </c>
      <c r="I228" s="3">
        <f t="shared" si="7"/>
        <v>930189355</v>
      </c>
    </row>
    <row r="229" spans="1:9" x14ac:dyDescent="0.25">
      <c r="A229">
        <v>19</v>
      </c>
      <c r="B229" t="s">
        <v>7</v>
      </c>
      <c r="C229" s="2">
        <v>25.745000000000001</v>
      </c>
      <c r="D229">
        <v>1</v>
      </c>
      <c r="E229" t="s">
        <v>13</v>
      </c>
      <c r="F229" t="s">
        <v>15</v>
      </c>
      <c r="G229" s="9">
        <v>271082855</v>
      </c>
      <c r="H229" t="str">
        <f t="shared" si="6"/>
        <v>over</v>
      </c>
      <c r="I229" s="3">
        <f t="shared" si="7"/>
        <v>271082855</v>
      </c>
    </row>
    <row r="230" spans="1:9" x14ac:dyDescent="0.25">
      <c r="A230">
        <v>19</v>
      </c>
      <c r="B230" t="s">
        <v>11</v>
      </c>
      <c r="C230" s="2">
        <v>25.555</v>
      </c>
      <c r="D230">
        <v>0</v>
      </c>
      <c r="E230" t="s">
        <v>13</v>
      </c>
      <c r="F230" t="s">
        <v>15</v>
      </c>
      <c r="G230" s="9">
        <v>163256445</v>
      </c>
      <c r="H230" t="str">
        <f t="shared" si="6"/>
        <v>over</v>
      </c>
      <c r="I230" s="3">
        <f t="shared" si="7"/>
        <v>163256445</v>
      </c>
    </row>
    <row r="231" spans="1:9" x14ac:dyDescent="0.25">
      <c r="A231">
        <v>19</v>
      </c>
      <c r="B231" t="s">
        <v>11</v>
      </c>
      <c r="C231" s="2">
        <v>25.555</v>
      </c>
      <c r="D231">
        <v>1</v>
      </c>
      <c r="E231" t="s">
        <v>13</v>
      </c>
      <c r="F231" t="s">
        <v>15</v>
      </c>
      <c r="G231" s="9">
        <v>222156445</v>
      </c>
      <c r="H231" t="str">
        <f t="shared" si="6"/>
        <v>over</v>
      </c>
      <c r="I231" s="3">
        <f t="shared" si="7"/>
        <v>222156445</v>
      </c>
    </row>
    <row r="232" spans="1:9" x14ac:dyDescent="0.25">
      <c r="A232">
        <v>37</v>
      </c>
      <c r="B232" t="s">
        <v>7</v>
      </c>
      <c r="C232" s="2">
        <v>25.555</v>
      </c>
      <c r="D232">
        <v>1</v>
      </c>
      <c r="E232" t="s">
        <v>9</v>
      </c>
      <c r="F232" t="s">
        <v>21</v>
      </c>
      <c r="G232" s="9">
        <v>2029686345</v>
      </c>
      <c r="H232" t="str">
        <f t="shared" si="6"/>
        <v>over</v>
      </c>
      <c r="I232" s="3">
        <f t="shared" si="7"/>
        <v>2029686345</v>
      </c>
    </row>
    <row r="233" spans="1:9" x14ac:dyDescent="0.25">
      <c r="A233">
        <v>55</v>
      </c>
      <c r="B233" t="s">
        <v>7</v>
      </c>
      <c r="C233" s="2">
        <v>25.364999999999998</v>
      </c>
      <c r="D233">
        <v>3</v>
      </c>
      <c r="E233" t="s">
        <v>13</v>
      </c>
      <c r="F233" t="s">
        <v>21</v>
      </c>
      <c r="G233" s="9">
        <v>1304733235</v>
      </c>
      <c r="H233" t="str">
        <f t="shared" si="6"/>
        <v>over</v>
      </c>
      <c r="I233" s="3">
        <f t="shared" si="7"/>
        <v>1304733235</v>
      </c>
    </row>
    <row r="234" spans="1:9" x14ac:dyDescent="0.25">
      <c r="A234">
        <v>50</v>
      </c>
      <c r="B234" t="s">
        <v>11</v>
      </c>
      <c r="C234" s="2">
        <v>25.364999999999998</v>
      </c>
      <c r="D234">
        <v>2</v>
      </c>
      <c r="E234" t="s">
        <v>13</v>
      </c>
      <c r="F234" t="s">
        <v>15</v>
      </c>
      <c r="G234" s="9">
        <v>3028464294</v>
      </c>
      <c r="H234" t="str">
        <f t="shared" si="6"/>
        <v>over</v>
      </c>
      <c r="I234" s="3">
        <f t="shared" si="7"/>
        <v>3028464294</v>
      </c>
    </row>
    <row r="235" spans="1:9" x14ac:dyDescent="0.25">
      <c r="A235">
        <v>44</v>
      </c>
      <c r="B235" t="s">
        <v>11</v>
      </c>
      <c r="C235" s="2">
        <v>25.364999999999998</v>
      </c>
      <c r="D235">
        <v>1</v>
      </c>
      <c r="E235" t="s">
        <v>13</v>
      </c>
      <c r="F235" t="s">
        <v>15</v>
      </c>
      <c r="G235" s="9">
        <v>751802535</v>
      </c>
      <c r="H235" t="str">
        <f t="shared" si="6"/>
        <v>over</v>
      </c>
      <c r="I235" s="3">
        <f t="shared" si="7"/>
        <v>751802535</v>
      </c>
    </row>
    <row r="236" spans="1:9" x14ac:dyDescent="0.25">
      <c r="A236">
        <v>22</v>
      </c>
      <c r="B236" t="s">
        <v>11</v>
      </c>
      <c r="C236" s="2">
        <v>25.175000000000001</v>
      </c>
      <c r="D236">
        <v>0</v>
      </c>
      <c r="E236" t="s">
        <v>13</v>
      </c>
      <c r="F236" t="s">
        <v>15</v>
      </c>
      <c r="G236" s="9">
        <v>204568525</v>
      </c>
      <c r="H236" t="str">
        <f t="shared" si="6"/>
        <v>over</v>
      </c>
      <c r="I236" s="3">
        <f t="shared" si="7"/>
        <v>204568525</v>
      </c>
    </row>
    <row r="237" spans="1:9" x14ac:dyDescent="0.25">
      <c r="A237">
        <v>18</v>
      </c>
      <c r="B237" t="s">
        <v>11</v>
      </c>
      <c r="C237" s="2">
        <v>25.175000000000001</v>
      </c>
      <c r="D237">
        <v>0</v>
      </c>
      <c r="E237" t="s">
        <v>9</v>
      </c>
      <c r="F237" t="s">
        <v>21</v>
      </c>
      <c r="G237" s="9">
        <v>1551818025</v>
      </c>
      <c r="H237" t="str">
        <f t="shared" si="6"/>
        <v>over</v>
      </c>
      <c r="I237" s="3">
        <f t="shared" si="7"/>
        <v>1551818025</v>
      </c>
    </row>
    <row r="238" spans="1:9" x14ac:dyDescent="0.25">
      <c r="A238">
        <v>19</v>
      </c>
      <c r="B238" t="s">
        <v>11</v>
      </c>
      <c r="C238" s="2">
        <v>25.175000000000001</v>
      </c>
      <c r="D238">
        <v>0</v>
      </c>
      <c r="E238" t="s">
        <v>13</v>
      </c>
      <c r="F238" t="s">
        <v>15</v>
      </c>
      <c r="G238" s="9">
        <v>163203625</v>
      </c>
      <c r="H238" t="str">
        <f t="shared" si="6"/>
        <v>over</v>
      </c>
      <c r="I238" s="3">
        <f t="shared" si="7"/>
        <v>163203625</v>
      </c>
    </row>
    <row r="239" spans="1:9" x14ac:dyDescent="0.25">
      <c r="A239">
        <v>27</v>
      </c>
      <c r="B239" t="s">
        <v>7</v>
      </c>
      <c r="C239" s="2">
        <v>25.175000000000001</v>
      </c>
      <c r="D239">
        <v>0</v>
      </c>
      <c r="E239" t="s">
        <v>13</v>
      </c>
      <c r="F239" t="s">
        <v>21</v>
      </c>
      <c r="G239" s="9">
        <v>355862025</v>
      </c>
      <c r="H239" t="str">
        <f t="shared" si="6"/>
        <v>over</v>
      </c>
      <c r="I239" s="3">
        <f t="shared" si="7"/>
        <v>355862025</v>
      </c>
    </row>
    <row r="240" spans="1:9" x14ac:dyDescent="0.25">
      <c r="A240">
        <v>45</v>
      </c>
      <c r="B240" t="s">
        <v>7</v>
      </c>
      <c r="C240" s="2">
        <v>25.175000000000001</v>
      </c>
      <c r="D240">
        <v>2</v>
      </c>
      <c r="E240" t="s">
        <v>13</v>
      </c>
      <c r="F240" t="s">
        <v>21</v>
      </c>
      <c r="G240" s="9">
        <v>909506825</v>
      </c>
      <c r="H240" t="str">
        <f t="shared" si="6"/>
        <v>over</v>
      </c>
      <c r="I240" s="3">
        <f t="shared" si="7"/>
        <v>909506825</v>
      </c>
    </row>
    <row r="241" spans="1:9" x14ac:dyDescent="0.25">
      <c r="A241">
        <v>58</v>
      </c>
      <c r="B241" t="s">
        <v>11</v>
      </c>
      <c r="C241" s="2">
        <v>25.175000000000001</v>
      </c>
      <c r="D241">
        <v>0</v>
      </c>
      <c r="E241" t="s">
        <v>13</v>
      </c>
      <c r="F241" t="s">
        <v>21</v>
      </c>
      <c r="G241" s="9">
        <v>1193112525</v>
      </c>
      <c r="H241" t="str">
        <f t="shared" si="6"/>
        <v>over</v>
      </c>
      <c r="I241" s="3">
        <f t="shared" si="7"/>
        <v>1193112525</v>
      </c>
    </row>
    <row r="242" spans="1:9" x14ac:dyDescent="0.25">
      <c r="A242">
        <v>42</v>
      </c>
      <c r="B242" t="s">
        <v>7</v>
      </c>
      <c r="C242" s="2">
        <v>24.984999999999999</v>
      </c>
      <c r="D242">
        <v>2</v>
      </c>
      <c r="E242" t="s">
        <v>13</v>
      </c>
      <c r="F242" t="s">
        <v>15</v>
      </c>
      <c r="G242" s="9">
        <v>801706115</v>
      </c>
      <c r="H242" t="str">
        <f t="shared" si="6"/>
        <v>normal</v>
      </c>
      <c r="I242" s="3">
        <f t="shared" si="7"/>
        <v>801706115</v>
      </c>
    </row>
    <row r="243" spans="1:9" x14ac:dyDescent="0.25">
      <c r="A243">
        <v>25</v>
      </c>
      <c r="B243" t="s">
        <v>11</v>
      </c>
      <c r="C243" s="2">
        <v>24.984999999999999</v>
      </c>
      <c r="D243">
        <v>2</v>
      </c>
      <c r="E243" t="s">
        <v>13</v>
      </c>
      <c r="F243" t="s">
        <v>21</v>
      </c>
      <c r="G243" s="9">
        <v>2324147453</v>
      </c>
      <c r="H243" t="str">
        <f t="shared" si="6"/>
        <v>normal</v>
      </c>
      <c r="I243" s="3">
        <f t="shared" si="7"/>
        <v>2324147453</v>
      </c>
    </row>
    <row r="244" spans="1:9" x14ac:dyDescent="0.25">
      <c r="A244">
        <v>53</v>
      </c>
      <c r="B244" t="s">
        <v>7</v>
      </c>
      <c r="C244" s="2">
        <v>24.795000000000002</v>
      </c>
      <c r="D244">
        <v>1</v>
      </c>
      <c r="E244" t="s">
        <v>13</v>
      </c>
      <c r="F244" t="s">
        <v>15</v>
      </c>
      <c r="G244" s="9">
        <v>1094213205</v>
      </c>
      <c r="H244" t="str">
        <f t="shared" si="6"/>
        <v>normal</v>
      </c>
      <c r="I244" s="3">
        <f t="shared" si="7"/>
        <v>1094213205</v>
      </c>
    </row>
    <row r="245" spans="1:9" x14ac:dyDescent="0.25">
      <c r="A245">
        <v>33</v>
      </c>
      <c r="B245" t="s">
        <v>11</v>
      </c>
      <c r="C245" s="2">
        <v>24.795000000000002</v>
      </c>
      <c r="D245">
        <v>0</v>
      </c>
      <c r="E245" t="s">
        <v>9</v>
      </c>
      <c r="F245" t="s">
        <v>21</v>
      </c>
      <c r="G245" s="9">
        <v>1790452705</v>
      </c>
      <c r="H245" t="str">
        <f t="shared" si="6"/>
        <v>normal</v>
      </c>
      <c r="I245" s="3">
        <f t="shared" si="7"/>
        <v>1790452705</v>
      </c>
    </row>
    <row r="246" spans="1:9" x14ac:dyDescent="0.25">
      <c r="A246">
        <v>46</v>
      </c>
      <c r="B246" t="s">
        <v>11</v>
      </c>
      <c r="C246" s="2">
        <v>24.795000000000002</v>
      </c>
      <c r="D246">
        <v>3</v>
      </c>
      <c r="E246" t="s">
        <v>13</v>
      </c>
      <c r="F246" t="s">
        <v>21</v>
      </c>
      <c r="G246" s="9">
        <v>950057305</v>
      </c>
      <c r="H246" t="str">
        <f t="shared" si="6"/>
        <v>normal</v>
      </c>
      <c r="I246" s="3">
        <f t="shared" si="7"/>
        <v>950057305</v>
      </c>
    </row>
    <row r="247" spans="1:9" x14ac:dyDescent="0.25">
      <c r="A247">
        <v>51</v>
      </c>
      <c r="B247" t="s">
        <v>11</v>
      </c>
      <c r="C247" s="2">
        <v>24.795000000000002</v>
      </c>
      <c r="D247">
        <v>2</v>
      </c>
      <c r="E247" t="s">
        <v>9</v>
      </c>
      <c r="F247" t="s">
        <v>15</v>
      </c>
      <c r="G247" s="9">
        <v>2396738305</v>
      </c>
      <c r="H247" t="str">
        <f t="shared" si="6"/>
        <v>normal</v>
      </c>
      <c r="I247" s="3">
        <f t="shared" si="7"/>
        <v>2396738305</v>
      </c>
    </row>
    <row r="248" spans="1:9" x14ac:dyDescent="0.25">
      <c r="A248">
        <v>33</v>
      </c>
      <c r="B248" t="s">
        <v>11</v>
      </c>
      <c r="C248" s="2">
        <v>24.605</v>
      </c>
      <c r="D248">
        <v>2</v>
      </c>
      <c r="E248" t="s">
        <v>13</v>
      </c>
      <c r="F248" t="s">
        <v>15</v>
      </c>
      <c r="G248" s="9">
        <v>525750795</v>
      </c>
      <c r="H248" t="str">
        <f t="shared" si="6"/>
        <v>normal</v>
      </c>
      <c r="I248" s="3">
        <f t="shared" si="7"/>
        <v>525750795</v>
      </c>
    </row>
    <row r="249" spans="1:9" x14ac:dyDescent="0.25">
      <c r="A249">
        <v>19</v>
      </c>
      <c r="B249" t="s">
        <v>7</v>
      </c>
      <c r="C249" s="2">
        <v>24.605</v>
      </c>
      <c r="D249">
        <v>1</v>
      </c>
      <c r="E249" t="s">
        <v>13</v>
      </c>
      <c r="F249" t="s">
        <v>15</v>
      </c>
      <c r="G249" s="9">
        <v>270924395</v>
      </c>
      <c r="H249" t="str">
        <f t="shared" si="6"/>
        <v>normal</v>
      </c>
      <c r="I249" s="3">
        <f t="shared" si="7"/>
        <v>270924395</v>
      </c>
    </row>
    <row r="250" spans="1:9" x14ac:dyDescent="0.25">
      <c r="A250">
        <v>54</v>
      </c>
      <c r="B250" t="s">
        <v>7</v>
      </c>
      <c r="C250" s="2">
        <v>24.605</v>
      </c>
      <c r="D250">
        <v>3</v>
      </c>
      <c r="E250" t="s">
        <v>13</v>
      </c>
      <c r="F250" t="s">
        <v>15</v>
      </c>
      <c r="G250" s="9">
        <v>1247970895</v>
      </c>
      <c r="H250" t="str">
        <f t="shared" si="6"/>
        <v>normal</v>
      </c>
      <c r="I250" s="3">
        <f t="shared" si="7"/>
        <v>1247970895</v>
      </c>
    </row>
    <row r="251" spans="1:9" x14ac:dyDescent="0.25">
      <c r="A251">
        <v>42</v>
      </c>
      <c r="B251" t="s">
        <v>11</v>
      </c>
      <c r="C251" s="2">
        <v>24.605</v>
      </c>
      <c r="D251">
        <v>2</v>
      </c>
      <c r="E251" t="s">
        <v>9</v>
      </c>
      <c r="F251" t="s">
        <v>21</v>
      </c>
      <c r="G251" s="9">
        <v>2125937795</v>
      </c>
      <c r="H251" t="str">
        <f t="shared" si="6"/>
        <v>normal</v>
      </c>
      <c r="I251" s="3">
        <f t="shared" si="7"/>
        <v>2125937795</v>
      </c>
    </row>
    <row r="252" spans="1:9" x14ac:dyDescent="0.25">
      <c r="A252">
        <v>51</v>
      </c>
      <c r="B252" t="s">
        <v>11</v>
      </c>
      <c r="C252" s="2">
        <v>24.414999999999999</v>
      </c>
      <c r="D252">
        <v>4</v>
      </c>
      <c r="E252" t="s">
        <v>13</v>
      </c>
      <c r="F252" t="s">
        <v>15</v>
      </c>
      <c r="G252" s="9">
        <v>1152009985</v>
      </c>
      <c r="H252" t="str">
        <f t="shared" si="6"/>
        <v>normal</v>
      </c>
      <c r="I252" s="3">
        <f t="shared" si="7"/>
        <v>1152009985</v>
      </c>
    </row>
    <row r="253" spans="1:9" x14ac:dyDescent="0.25">
      <c r="A253">
        <v>24</v>
      </c>
      <c r="B253" t="s">
        <v>7</v>
      </c>
      <c r="C253" s="2">
        <v>24.225000000000001</v>
      </c>
      <c r="D253">
        <v>0</v>
      </c>
      <c r="E253" t="s">
        <v>13</v>
      </c>
      <c r="F253" t="s">
        <v>15</v>
      </c>
      <c r="G253" s="9">
        <v>284276075</v>
      </c>
      <c r="H253" t="str">
        <f t="shared" si="6"/>
        <v>normal</v>
      </c>
      <c r="I253" s="3">
        <f t="shared" si="7"/>
        <v>284276075</v>
      </c>
    </row>
    <row r="254" spans="1:9" x14ac:dyDescent="0.25">
      <c r="A254">
        <v>39</v>
      </c>
      <c r="B254" t="s">
        <v>7</v>
      </c>
      <c r="C254" s="2">
        <v>24.225000000000001</v>
      </c>
      <c r="D254">
        <v>5</v>
      </c>
      <c r="E254" t="s">
        <v>13</v>
      </c>
      <c r="F254" t="s">
        <v>15</v>
      </c>
      <c r="G254" s="9">
        <v>896579575</v>
      </c>
      <c r="H254" t="str">
        <f t="shared" si="6"/>
        <v>normal</v>
      </c>
      <c r="I254" s="3">
        <f t="shared" si="7"/>
        <v>896579575</v>
      </c>
    </row>
    <row r="255" spans="1:9" x14ac:dyDescent="0.25">
      <c r="A255">
        <v>23</v>
      </c>
      <c r="B255" t="s">
        <v>7</v>
      </c>
      <c r="C255" s="2">
        <v>24.225000000000001</v>
      </c>
      <c r="D255">
        <v>2</v>
      </c>
      <c r="E255" t="s">
        <v>13</v>
      </c>
      <c r="F255" t="s">
        <v>21</v>
      </c>
      <c r="G255" s="9">
        <v>2239574424</v>
      </c>
      <c r="H255" t="str">
        <f t="shared" si="6"/>
        <v>normal</v>
      </c>
      <c r="I255" s="3">
        <f t="shared" si="7"/>
        <v>2239574424</v>
      </c>
    </row>
    <row r="256" spans="1:9" x14ac:dyDescent="0.25">
      <c r="A256">
        <v>60</v>
      </c>
      <c r="B256" t="s">
        <v>7</v>
      </c>
      <c r="C256" s="2">
        <v>24.035</v>
      </c>
      <c r="D256">
        <v>0</v>
      </c>
      <c r="E256" t="s">
        <v>13</v>
      </c>
      <c r="F256" t="s">
        <v>15</v>
      </c>
      <c r="G256" s="9">
        <v>1301220865</v>
      </c>
      <c r="H256" t="str">
        <f t="shared" si="6"/>
        <v>normal</v>
      </c>
      <c r="I256" s="3">
        <f t="shared" si="7"/>
        <v>1301220865</v>
      </c>
    </row>
    <row r="257" spans="1:9" x14ac:dyDescent="0.25">
      <c r="A257">
        <v>45</v>
      </c>
      <c r="B257" t="s">
        <v>11</v>
      </c>
      <c r="C257" s="2">
        <v>24.035</v>
      </c>
      <c r="D257">
        <v>2</v>
      </c>
      <c r="E257" t="s">
        <v>13</v>
      </c>
      <c r="F257" t="s">
        <v>21</v>
      </c>
      <c r="G257" s="9">
        <v>860448365</v>
      </c>
      <c r="H257" t="str">
        <f t="shared" si="6"/>
        <v>normal</v>
      </c>
      <c r="I257" s="3">
        <f t="shared" si="7"/>
        <v>860448365</v>
      </c>
    </row>
    <row r="258" spans="1:9" x14ac:dyDescent="0.25">
      <c r="A258">
        <v>54</v>
      </c>
      <c r="B258" t="s">
        <v>11</v>
      </c>
      <c r="C258" s="2">
        <v>24.035</v>
      </c>
      <c r="D258">
        <v>0</v>
      </c>
      <c r="E258" t="s">
        <v>13</v>
      </c>
      <c r="F258" t="s">
        <v>21</v>
      </c>
      <c r="G258" s="9">
        <v>1042291665</v>
      </c>
      <c r="H258" t="str">
        <f t="shared" ref="H258:H321" si="8">IF(C258&lt;18.5,"below",IF(AND(C258&gt;=18.5,C258&lt;25),"normal",IF(C258&gt;=25,"over")))</f>
        <v>normal</v>
      </c>
      <c r="I258" s="3">
        <f t="shared" si="7"/>
        <v>1042291665</v>
      </c>
    </row>
    <row r="259" spans="1:9" x14ac:dyDescent="0.25">
      <c r="A259">
        <v>23</v>
      </c>
      <c r="B259" t="s">
        <v>11</v>
      </c>
      <c r="C259" s="2">
        <v>23.844999999999999</v>
      </c>
      <c r="D259">
        <v>0</v>
      </c>
      <c r="E259" t="s">
        <v>13</v>
      </c>
      <c r="F259" t="s">
        <v>21</v>
      </c>
      <c r="G259" s="9">
        <v>239517155</v>
      </c>
      <c r="H259" t="str">
        <f t="shared" si="8"/>
        <v>normal</v>
      </c>
      <c r="I259" s="3">
        <f t="shared" ref="I259:I322" si="9">VALUE(G259)</f>
        <v>239517155</v>
      </c>
    </row>
    <row r="260" spans="1:9" x14ac:dyDescent="0.25">
      <c r="A260">
        <v>28</v>
      </c>
      <c r="B260" t="s">
        <v>7</v>
      </c>
      <c r="C260" s="2">
        <v>23.844999999999999</v>
      </c>
      <c r="D260">
        <v>2</v>
      </c>
      <c r="E260" t="s">
        <v>13</v>
      </c>
      <c r="F260" t="s">
        <v>15</v>
      </c>
      <c r="G260" s="9">
        <v>471973655</v>
      </c>
      <c r="H260" t="str">
        <f t="shared" si="8"/>
        <v>normal</v>
      </c>
      <c r="I260" s="3">
        <f t="shared" si="9"/>
        <v>471973655</v>
      </c>
    </row>
    <row r="261" spans="1:9" x14ac:dyDescent="0.25">
      <c r="A261">
        <v>49</v>
      </c>
      <c r="B261" t="s">
        <v>7</v>
      </c>
      <c r="C261" s="2">
        <v>23.844999999999999</v>
      </c>
      <c r="D261">
        <v>3</v>
      </c>
      <c r="E261" t="s">
        <v>9</v>
      </c>
      <c r="F261" t="s">
        <v>21</v>
      </c>
      <c r="G261" s="9">
        <v>2410691255</v>
      </c>
      <c r="H261" t="str">
        <f t="shared" si="8"/>
        <v>normal</v>
      </c>
      <c r="I261" s="3">
        <f t="shared" si="9"/>
        <v>2410691255</v>
      </c>
    </row>
    <row r="262" spans="1:9" x14ac:dyDescent="0.25">
      <c r="A262">
        <v>59</v>
      </c>
      <c r="B262" t="s">
        <v>7</v>
      </c>
      <c r="C262" s="2">
        <v>23.655000000000001</v>
      </c>
      <c r="D262">
        <v>0</v>
      </c>
      <c r="E262" t="s">
        <v>9</v>
      </c>
      <c r="F262" t="s">
        <v>15</v>
      </c>
      <c r="G262" s="9">
        <v>2567877845</v>
      </c>
      <c r="H262" t="str">
        <f t="shared" si="8"/>
        <v>normal</v>
      </c>
      <c r="I262" s="3">
        <f t="shared" si="9"/>
        <v>2567877845</v>
      </c>
    </row>
    <row r="263" spans="1:9" x14ac:dyDescent="0.25">
      <c r="A263">
        <v>24</v>
      </c>
      <c r="B263" t="s">
        <v>11</v>
      </c>
      <c r="C263" s="2">
        <v>23.655000000000001</v>
      </c>
      <c r="D263">
        <v>0</v>
      </c>
      <c r="E263" t="s">
        <v>13</v>
      </c>
      <c r="F263" t="s">
        <v>15</v>
      </c>
      <c r="G263" s="9">
        <v>235296845</v>
      </c>
      <c r="H263" t="str">
        <f t="shared" si="8"/>
        <v>normal</v>
      </c>
      <c r="I263" s="3">
        <f t="shared" si="9"/>
        <v>235296845</v>
      </c>
    </row>
    <row r="264" spans="1:9" x14ac:dyDescent="0.25">
      <c r="A264">
        <v>61</v>
      </c>
      <c r="B264" t="s">
        <v>11</v>
      </c>
      <c r="C264" s="2">
        <v>23.655000000000001</v>
      </c>
      <c r="D264">
        <v>0</v>
      </c>
      <c r="E264" t="s">
        <v>13</v>
      </c>
      <c r="F264" t="s">
        <v>21</v>
      </c>
      <c r="G264" s="9">
        <v>1312960345</v>
      </c>
      <c r="H264" t="str">
        <f t="shared" si="8"/>
        <v>normal</v>
      </c>
      <c r="I264" s="3">
        <f t="shared" si="9"/>
        <v>1312960345</v>
      </c>
    </row>
    <row r="265" spans="1:9" x14ac:dyDescent="0.25">
      <c r="A265">
        <v>46</v>
      </c>
      <c r="B265" t="s">
        <v>7</v>
      </c>
      <c r="C265" s="2">
        <v>23.655000000000001</v>
      </c>
      <c r="D265">
        <v>1</v>
      </c>
      <c r="E265" t="s">
        <v>9</v>
      </c>
      <c r="F265" t="s">
        <v>15</v>
      </c>
      <c r="G265" s="9">
        <v>2167728345</v>
      </c>
      <c r="H265" t="str">
        <f t="shared" si="8"/>
        <v>normal</v>
      </c>
      <c r="I265" s="3">
        <f t="shared" si="9"/>
        <v>2167728345</v>
      </c>
    </row>
    <row r="266" spans="1:9" x14ac:dyDescent="0.25">
      <c r="A266">
        <v>30</v>
      </c>
      <c r="B266" t="s">
        <v>7</v>
      </c>
      <c r="C266" s="2">
        <v>23.655000000000001</v>
      </c>
      <c r="D266">
        <v>3</v>
      </c>
      <c r="E266" t="s">
        <v>9</v>
      </c>
      <c r="F266" t="s">
        <v>15</v>
      </c>
      <c r="G266" s="9">
        <v>1876587545</v>
      </c>
      <c r="H266" t="str">
        <f t="shared" si="8"/>
        <v>normal</v>
      </c>
      <c r="I266" s="3">
        <f t="shared" si="9"/>
        <v>1876587545</v>
      </c>
    </row>
    <row r="267" spans="1:9" x14ac:dyDescent="0.25">
      <c r="A267">
        <v>25</v>
      </c>
      <c r="B267" t="s">
        <v>7</v>
      </c>
      <c r="C267" s="2">
        <v>23.465</v>
      </c>
      <c r="D267">
        <v>0</v>
      </c>
      <c r="E267" t="s">
        <v>13</v>
      </c>
      <c r="F267" t="s">
        <v>21</v>
      </c>
      <c r="G267" s="9">
        <v>320649135</v>
      </c>
      <c r="H267" t="str">
        <f t="shared" si="8"/>
        <v>normal</v>
      </c>
      <c r="I267" s="3">
        <f t="shared" si="9"/>
        <v>320649135</v>
      </c>
    </row>
    <row r="268" spans="1:9" x14ac:dyDescent="0.25">
      <c r="A268">
        <v>35</v>
      </c>
      <c r="B268" t="s">
        <v>7</v>
      </c>
      <c r="C268" s="2">
        <v>23.465</v>
      </c>
      <c r="D268">
        <v>2</v>
      </c>
      <c r="E268" t="s">
        <v>13</v>
      </c>
      <c r="F268" t="s">
        <v>21</v>
      </c>
      <c r="G268" s="9">
        <v>640229135</v>
      </c>
      <c r="H268" t="str">
        <f t="shared" si="8"/>
        <v>normal</v>
      </c>
      <c r="I268" s="3">
        <f t="shared" si="9"/>
        <v>640229135</v>
      </c>
    </row>
    <row r="269" spans="1:9" x14ac:dyDescent="0.25">
      <c r="A269">
        <v>39</v>
      </c>
      <c r="B269" t="s">
        <v>7</v>
      </c>
      <c r="C269" s="2">
        <v>23.274999999999999</v>
      </c>
      <c r="D269">
        <v>3</v>
      </c>
      <c r="E269" t="s">
        <v>13</v>
      </c>
      <c r="F269" t="s">
        <v>21</v>
      </c>
      <c r="G269" s="9">
        <v>798647525</v>
      </c>
      <c r="H269" t="str">
        <f t="shared" si="8"/>
        <v>normal</v>
      </c>
      <c r="I269" s="3">
        <f t="shared" si="9"/>
        <v>798647525</v>
      </c>
    </row>
    <row r="270" spans="1:9" x14ac:dyDescent="0.25">
      <c r="A270">
        <v>63</v>
      </c>
      <c r="B270" t="s">
        <v>7</v>
      </c>
      <c r="C270" s="2">
        <v>23.085000000000001</v>
      </c>
      <c r="D270">
        <v>0</v>
      </c>
      <c r="E270" t="s">
        <v>13</v>
      </c>
      <c r="F270" t="s">
        <v>21</v>
      </c>
      <c r="G270" s="9">
        <v>1445183515</v>
      </c>
      <c r="H270" t="str">
        <f t="shared" si="8"/>
        <v>normal</v>
      </c>
      <c r="I270" s="3">
        <f t="shared" si="9"/>
        <v>1445183515</v>
      </c>
    </row>
    <row r="271" spans="1:9" x14ac:dyDescent="0.25">
      <c r="A271">
        <v>18</v>
      </c>
      <c r="B271" t="s">
        <v>11</v>
      </c>
      <c r="C271" s="2">
        <v>23.085000000000001</v>
      </c>
      <c r="D271">
        <v>0</v>
      </c>
      <c r="E271" t="s">
        <v>13</v>
      </c>
      <c r="F271" t="s">
        <v>21</v>
      </c>
      <c r="G271" s="9">
        <v>170470015</v>
      </c>
      <c r="H271" t="str">
        <f t="shared" si="8"/>
        <v>normal</v>
      </c>
      <c r="I271" s="3">
        <f t="shared" si="9"/>
        <v>170470015</v>
      </c>
    </row>
    <row r="272" spans="1:9" x14ac:dyDescent="0.25">
      <c r="A272">
        <v>45</v>
      </c>
      <c r="B272" t="s">
        <v>11</v>
      </c>
      <c r="C272" s="2">
        <v>22.895</v>
      </c>
      <c r="D272">
        <v>2</v>
      </c>
      <c r="E272" t="s">
        <v>9</v>
      </c>
      <c r="F272" t="s">
        <v>15</v>
      </c>
      <c r="G272" s="9">
        <v>2109855405</v>
      </c>
      <c r="H272" t="str">
        <f t="shared" si="8"/>
        <v>normal</v>
      </c>
      <c r="I272" s="3">
        <f t="shared" si="9"/>
        <v>2109855405</v>
      </c>
    </row>
    <row r="273" spans="1:9" x14ac:dyDescent="0.25">
      <c r="A273">
        <v>30</v>
      </c>
      <c r="B273" t="s">
        <v>7</v>
      </c>
      <c r="C273" s="2">
        <v>22.895</v>
      </c>
      <c r="D273">
        <v>1</v>
      </c>
      <c r="E273" t="s">
        <v>13</v>
      </c>
      <c r="F273" t="s">
        <v>21</v>
      </c>
      <c r="G273" s="9">
        <v>471952405</v>
      </c>
      <c r="H273" t="str">
        <f t="shared" si="8"/>
        <v>normal</v>
      </c>
      <c r="I273" s="3">
        <f t="shared" si="9"/>
        <v>471952405</v>
      </c>
    </row>
    <row r="274" spans="1:9" x14ac:dyDescent="0.25">
      <c r="A274">
        <v>45</v>
      </c>
      <c r="B274" t="s">
        <v>11</v>
      </c>
      <c r="C274" s="2">
        <v>22.895</v>
      </c>
      <c r="D274">
        <v>0</v>
      </c>
      <c r="E274" t="s">
        <v>9</v>
      </c>
      <c r="F274" t="s">
        <v>21</v>
      </c>
      <c r="G274" s="9">
        <v>3506937452</v>
      </c>
      <c r="H274" t="str">
        <f t="shared" si="8"/>
        <v>normal</v>
      </c>
      <c r="I274" s="3">
        <f t="shared" si="9"/>
        <v>3506937452</v>
      </c>
    </row>
    <row r="275" spans="1:9" x14ac:dyDescent="0.25">
      <c r="A275">
        <v>29</v>
      </c>
      <c r="B275" t="s">
        <v>11</v>
      </c>
      <c r="C275" s="2">
        <v>22.895</v>
      </c>
      <c r="D275">
        <v>0</v>
      </c>
      <c r="E275" t="s">
        <v>9</v>
      </c>
      <c r="F275" t="s">
        <v>21</v>
      </c>
      <c r="G275" s="9">
        <v>1613876205</v>
      </c>
      <c r="H275" t="str">
        <f t="shared" si="8"/>
        <v>normal</v>
      </c>
      <c r="I275" s="3">
        <f t="shared" si="9"/>
        <v>1613876205</v>
      </c>
    </row>
    <row r="276" spans="1:9" x14ac:dyDescent="0.25">
      <c r="A276">
        <v>33</v>
      </c>
      <c r="B276" t="s">
        <v>11</v>
      </c>
      <c r="C276" s="2">
        <v>22.704999999999998</v>
      </c>
      <c r="D276">
        <v>0</v>
      </c>
      <c r="E276" t="s">
        <v>13</v>
      </c>
      <c r="F276" t="s">
        <v>15</v>
      </c>
      <c r="G276" s="9">
        <v>2198447061</v>
      </c>
      <c r="H276" t="str">
        <f t="shared" si="8"/>
        <v>normal</v>
      </c>
      <c r="I276" s="3">
        <f t="shared" si="9"/>
        <v>2198447061</v>
      </c>
    </row>
    <row r="277" spans="1:9" x14ac:dyDescent="0.25">
      <c r="A277">
        <v>40</v>
      </c>
      <c r="B277" t="s">
        <v>11</v>
      </c>
      <c r="C277" s="2">
        <v>22.704999999999998</v>
      </c>
      <c r="D277">
        <v>2</v>
      </c>
      <c r="E277" t="s">
        <v>13</v>
      </c>
      <c r="F277" t="s">
        <v>21</v>
      </c>
      <c r="G277" s="9">
        <v>717335995</v>
      </c>
      <c r="H277" t="str">
        <f t="shared" si="8"/>
        <v>normal</v>
      </c>
      <c r="I277" s="3">
        <f t="shared" si="9"/>
        <v>717335995</v>
      </c>
    </row>
    <row r="278" spans="1:9" x14ac:dyDescent="0.25">
      <c r="A278">
        <v>37</v>
      </c>
      <c r="B278" t="s">
        <v>11</v>
      </c>
      <c r="C278" s="2">
        <v>22.704999999999998</v>
      </c>
      <c r="D278">
        <v>3</v>
      </c>
      <c r="E278" t="s">
        <v>13</v>
      </c>
      <c r="F278" t="s">
        <v>21</v>
      </c>
      <c r="G278" s="9">
        <v>698550695</v>
      </c>
      <c r="H278" t="str">
        <f t="shared" si="8"/>
        <v>normal</v>
      </c>
      <c r="I278" s="3">
        <f t="shared" si="9"/>
        <v>698550695</v>
      </c>
    </row>
    <row r="279" spans="1:9" x14ac:dyDescent="0.25">
      <c r="A279">
        <v>29</v>
      </c>
      <c r="B279" t="s">
        <v>11</v>
      </c>
      <c r="C279" s="2">
        <v>22.515000000000001</v>
      </c>
      <c r="D279">
        <v>3</v>
      </c>
      <c r="E279" t="s">
        <v>13</v>
      </c>
      <c r="F279" t="s">
        <v>21</v>
      </c>
      <c r="G279" s="9">
        <v>520957885</v>
      </c>
      <c r="H279" t="str">
        <f t="shared" si="8"/>
        <v>normal</v>
      </c>
      <c r="I279" s="3">
        <f t="shared" si="9"/>
        <v>520957885</v>
      </c>
    </row>
    <row r="280" spans="1:9" x14ac:dyDescent="0.25">
      <c r="A280">
        <v>28</v>
      </c>
      <c r="B280" t="s">
        <v>11</v>
      </c>
      <c r="C280" s="2">
        <v>22.515000000000001</v>
      </c>
      <c r="D280">
        <v>2</v>
      </c>
      <c r="E280" t="s">
        <v>13</v>
      </c>
      <c r="F280" t="s">
        <v>21</v>
      </c>
      <c r="G280" s="9">
        <v>442888785</v>
      </c>
      <c r="H280" t="str">
        <f t="shared" si="8"/>
        <v>normal</v>
      </c>
      <c r="I280" s="3">
        <f t="shared" si="9"/>
        <v>442888785</v>
      </c>
    </row>
    <row r="281" spans="1:9" x14ac:dyDescent="0.25">
      <c r="A281">
        <v>19</v>
      </c>
      <c r="B281" t="s">
        <v>7</v>
      </c>
      <c r="C281" s="2">
        <v>22.515000000000001</v>
      </c>
      <c r="D281">
        <v>0</v>
      </c>
      <c r="E281" t="s">
        <v>13</v>
      </c>
      <c r="F281" t="s">
        <v>15</v>
      </c>
      <c r="G281" s="9">
        <v>211733885</v>
      </c>
      <c r="H281" t="str">
        <f t="shared" si="8"/>
        <v>normal</v>
      </c>
      <c r="I281" s="3">
        <f t="shared" si="9"/>
        <v>211733885</v>
      </c>
    </row>
    <row r="282" spans="1:9" x14ac:dyDescent="0.25">
      <c r="A282">
        <v>49</v>
      </c>
      <c r="B282" t="s">
        <v>11</v>
      </c>
      <c r="C282" s="2">
        <v>22.515000000000001</v>
      </c>
      <c r="D282">
        <v>0</v>
      </c>
      <c r="E282" t="s">
        <v>13</v>
      </c>
      <c r="F282" t="s">
        <v>21</v>
      </c>
      <c r="G282" s="9">
        <v>868885885</v>
      </c>
      <c r="H282" t="str">
        <f t="shared" si="8"/>
        <v>normal</v>
      </c>
      <c r="I282" s="3">
        <f t="shared" si="9"/>
        <v>868885885</v>
      </c>
    </row>
    <row r="283" spans="1:9" x14ac:dyDescent="0.25">
      <c r="A283">
        <v>25</v>
      </c>
      <c r="B283" t="s">
        <v>7</v>
      </c>
      <c r="C283" s="2">
        <v>22.515000000000001</v>
      </c>
      <c r="D283">
        <v>1</v>
      </c>
      <c r="E283" t="s">
        <v>13</v>
      </c>
      <c r="F283" t="s">
        <v>15</v>
      </c>
      <c r="G283" s="9">
        <v>359417085</v>
      </c>
      <c r="H283" t="str">
        <f t="shared" si="8"/>
        <v>normal</v>
      </c>
      <c r="I283" s="3">
        <f t="shared" si="9"/>
        <v>359417085</v>
      </c>
    </row>
    <row r="284" spans="1:9" x14ac:dyDescent="0.25">
      <c r="A284">
        <v>33</v>
      </c>
      <c r="B284" t="s">
        <v>7</v>
      </c>
      <c r="C284" s="2">
        <v>22.135000000000002</v>
      </c>
      <c r="D284">
        <v>1</v>
      </c>
      <c r="E284" t="s">
        <v>13</v>
      </c>
      <c r="F284" t="s">
        <v>21</v>
      </c>
      <c r="G284" s="9">
        <v>535407465</v>
      </c>
      <c r="H284" t="str">
        <f t="shared" si="8"/>
        <v>normal</v>
      </c>
      <c r="I284" s="3">
        <f t="shared" si="9"/>
        <v>535407465</v>
      </c>
    </row>
    <row r="285" spans="1:9" x14ac:dyDescent="0.25">
      <c r="A285">
        <v>44</v>
      </c>
      <c r="B285" t="s">
        <v>11</v>
      </c>
      <c r="C285" s="2">
        <v>22.135000000000002</v>
      </c>
      <c r="D285">
        <v>2</v>
      </c>
      <c r="E285" t="s">
        <v>13</v>
      </c>
      <c r="F285" t="s">
        <v>21</v>
      </c>
      <c r="G285" s="9">
        <v>830253565</v>
      </c>
      <c r="H285" t="str">
        <f t="shared" si="8"/>
        <v>normal</v>
      </c>
      <c r="I285" s="3">
        <f t="shared" si="9"/>
        <v>830253565</v>
      </c>
    </row>
    <row r="286" spans="1:9" x14ac:dyDescent="0.25">
      <c r="A286">
        <v>21</v>
      </c>
      <c r="B286" t="s">
        <v>7</v>
      </c>
      <c r="C286" s="2">
        <v>22.135000000000002</v>
      </c>
      <c r="D286">
        <v>0</v>
      </c>
      <c r="E286" t="s">
        <v>13</v>
      </c>
      <c r="F286" t="s">
        <v>21</v>
      </c>
      <c r="G286" s="9">
        <v>258585065</v>
      </c>
      <c r="H286" t="str">
        <f t="shared" si="8"/>
        <v>normal</v>
      </c>
      <c r="I286" s="3">
        <f t="shared" si="9"/>
        <v>258585065</v>
      </c>
    </row>
    <row r="287" spans="1:9" x14ac:dyDescent="0.25">
      <c r="A287">
        <v>36</v>
      </c>
      <c r="B287" t="s">
        <v>7</v>
      </c>
      <c r="C287" s="2">
        <v>22.135000000000002</v>
      </c>
      <c r="D287">
        <v>3</v>
      </c>
      <c r="E287" t="s">
        <v>13</v>
      </c>
      <c r="F287" t="s">
        <v>21</v>
      </c>
      <c r="G287" s="9">
        <v>722821565</v>
      </c>
      <c r="H287" t="str">
        <f t="shared" si="8"/>
        <v>normal</v>
      </c>
      <c r="I287" s="3">
        <f t="shared" si="9"/>
        <v>722821565</v>
      </c>
    </row>
    <row r="288" spans="1:9" x14ac:dyDescent="0.25">
      <c r="A288">
        <v>30</v>
      </c>
      <c r="B288" t="s">
        <v>7</v>
      </c>
      <c r="C288" s="2">
        <v>21.945</v>
      </c>
      <c r="D288">
        <v>1</v>
      </c>
      <c r="E288" t="s">
        <v>13</v>
      </c>
      <c r="F288" t="s">
        <v>21</v>
      </c>
      <c r="G288" s="9">
        <v>471820355</v>
      </c>
      <c r="H288" t="str">
        <f t="shared" si="8"/>
        <v>normal</v>
      </c>
      <c r="I288" s="3">
        <f t="shared" si="9"/>
        <v>471820355</v>
      </c>
    </row>
    <row r="289" spans="1:9" x14ac:dyDescent="0.25">
      <c r="A289">
        <v>29</v>
      </c>
      <c r="B289" t="s">
        <v>7</v>
      </c>
      <c r="C289" s="2">
        <v>21.754999999999999</v>
      </c>
      <c r="D289">
        <v>1</v>
      </c>
      <c r="E289" t="s">
        <v>9</v>
      </c>
      <c r="F289" t="s">
        <v>21</v>
      </c>
      <c r="G289" s="9">
        <v>1665771745</v>
      </c>
      <c r="H289" t="str">
        <f t="shared" si="8"/>
        <v>normal</v>
      </c>
      <c r="I289" s="3">
        <f t="shared" si="9"/>
        <v>1665771745</v>
      </c>
    </row>
    <row r="290" spans="1:9" x14ac:dyDescent="0.25">
      <c r="A290">
        <v>19</v>
      </c>
      <c r="B290" t="s">
        <v>11</v>
      </c>
      <c r="C290" s="2">
        <v>21.754999999999999</v>
      </c>
      <c r="D290">
        <v>0</v>
      </c>
      <c r="E290" t="s">
        <v>13</v>
      </c>
      <c r="F290" t="s">
        <v>15</v>
      </c>
      <c r="G290" s="9">
        <v>162728245</v>
      </c>
      <c r="H290" t="str">
        <f t="shared" si="8"/>
        <v>normal</v>
      </c>
      <c r="I290" s="3">
        <f t="shared" si="9"/>
        <v>162728245</v>
      </c>
    </row>
    <row r="291" spans="1:9" x14ac:dyDescent="0.25">
      <c r="A291">
        <v>41</v>
      </c>
      <c r="B291" t="s">
        <v>7</v>
      </c>
      <c r="C291" s="2">
        <v>21.754999999999999</v>
      </c>
      <c r="D291">
        <v>1</v>
      </c>
      <c r="E291" t="s">
        <v>13</v>
      </c>
      <c r="F291" t="s">
        <v>21</v>
      </c>
      <c r="G291" s="9">
        <v>1372547184</v>
      </c>
      <c r="H291" t="str">
        <f t="shared" si="8"/>
        <v>normal</v>
      </c>
      <c r="I291" s="3">
        <f t="shared" si="9"/>
        <v>1372547184</v>
      </c>
    </row>
    <row r="292" spans="1:9" x14ac:dyDescent="0.25">
      <c r="A292">
        <v>31</v>
      </c>
      <c r="B292" t="s">
        <v>7</v>
      </c>
      <c r="C292" s="2">
        <v>21.754999999999999</v>
      </c>
      <c r="D292">
        <v>0</v>
      </c>
      <c r="E292" t="s">
        <v>13</v>
      </c>
      <c r="F292" t="s">
        <v>15</v>
      </c>
      <c r="G292" s="9">
        <v>413408245</v>
      </c>
      <c r="H292" t="str">
        <f t="shared" si="8"/>
        <v>normal</v>
      </c>
      <c r="I292" s="3">
        <f t="shared" si="9"/>
        <v>413408245</v>
      </c>
    </row>
    <row r="293" spans="1:9" x14ac:dyDescent="0.25">
      <c r="A293">
        <v>18</v>
      </c>
      <c r="B293" t="s">
        <v>11</v>
      </c>
      <c r="C293" s="2">
        <v>21.565000000000001</v>
      </c>
      <c r="D293">
        <v>0</v>
      </c>
      <c r="E293" t="s">
        <v>9</v>
      </c>
      <c r="F293" t="s">
        <v>21</v>
      </c>
      <c r="G293" s="9">
        <v>1374787235</v>
      </c>
      <c r="H293" t="str">
        <f t="shared" si="8"/>
        <v>normal</v>
      </c>
      <c r="I293" s="3">
        <f t="shared" si="9"/>
        <v>1374787235</v>
      </c>
    </row>
    <row r="294" spans="1:9" x14ac:dyDescent="0.25">
      <c r="A294">
        <v>45</v>
      </c>
      <c r="B294" t="s">
        <v>11</v>
      </c>
      <c r="C294" s="2">
        <v>21.375</v>
      </c>
      <c r="D294">
        <v>0</v>
      </c>
      <c r="E294" t="s">
        <v>13</v>
      </c>
      <c r="F294" t="s">
        <v>15</v>
      </c>
      <c r="G294" s="9">
        <v>722278625</v>
      </c>
      <c r="H294" t="str">
        <f t="shared" si="8"/>
        <v>normal</v>
      </c>
      <c r="I294" s="3">
        <f t="shared" si="9"/>
        <v>722278625</v>
      </c>
    </row>
    <row r="295" spans="1:9" x14ac:dyDescent="0.25">
      <c r="A295">
        <v>34</v>
      </c>
      <c r="B295" t="s">
        <v>11</v>
      </c>
      <c r="C295" s="2">
        <v>21.375</v>
      </c>
      <c r="D295">
        <v>0</v>
      </c>
      <c r="E295" t="s">
        <v>13</v>
      </c>
      <c r="F295" t="s">
        <v>21</v>
      </c>
      <c r="G295" s="9">
        <v>450033925</v>
      </c>
      <c r="H295" t="str">
        <f t="shared" si="8"/>
        <v>normal</v>
      </c>
      <c r="I295" s="3">
        <f t="shared" si="9"/>
        <v>450033925</v>
      </c>
    </row>
    <row r="296" spans="1:9" x14ac:dyDescent="0.25">
      <c r="A296">
        <v>19</v>
      </c>
      <c r="B296" t="s">
        <v>11</v>
      </c>
      <c r="C296" s="2">
        <v>20.614999999999998</v>
      </c>
      <c r="D296">
        <v>2</v>
      </c>
      <c r="E296" t="s">
        <v>13</v>
      </c>
      <c r="F296" t="s">
        <v>15</v>
      </c>
      <c r="G296" s="9">
        <v>280369785</v>
      </c>
      <c r="H296" t="str">
        <f t="shared" si="8"/>
        <v>normal</v>
      </c>
      <c r="I296" s="3">
        <f t="shared" si="9"/>
        <v>280369785</v>
      </c>
    </row>
    <row r="297" spans="1:9" x14ac:dyDescent="0.25">
      <c r="A297">
        <v>19</v>
      </c>
      <c r="B297" t="s">
        <v>11</v>
      </c>
      <c r="C297" s="2">
        <v>20.425000000000001</v>
      </c>
      <c r="D297">
        <v>0</v>
      </c>
      <c r="E297" t="s">
        <v>13</v>
      </c>
      <c r="F297" t="s">
        <v>15</v>
      </c>
      <c r="G297" s="9">
        <v>162543375</v>
      </c>
      <c r="H297" t="str">
        <f t="shared" si="8"/>
        <v>normal</v>
      </c>
      <c r="I297" s="3">
        <f t="shared" si="9"/>
        <v>162543375</v>
      </c>
    </row>
    <row r="298" spans="1:9" x14ac:dyDescent="0.25">
      <c r="A298">
        <v>44</v>
      </c>
      <c r="B298" t="s">
        <v>7</v>
      </c>
      <c r="C298" s="2">
        <v>20.234999999999999</v>
      </c>
      <c r="D298">
        <v>1</v>
      </c>
      <c r="E298" t="s">
        <v>9</v>
      </c>
      <c r="F298" t="s">
        <v>21</v>
      </c>
      <c r="G298" s="9">
        <v>1959480965</v>
      </c>
      <c r="H298" t="str">
        <f t="shared" si="8"/>
        <v>normal</v>
      </c>
      <c r="I298" s="3">
        <f t="shared" si="9"/>
        <v>1959480965</v>
      </c>
    </row>
    <row r="299" spans="1:9" x14ac:dyDescent="0.25">
      <c r="A299">
        <v>29</v>
      </c>
      <c r="B299" t="s">
        <v>7</v>
      </c>
      <c r="C299" s="2">
        <v>20.234999999999999</v>
      </c>
      <c r="D299">
        <v>2</v>
      </c>
      <c r="E299" t="s">
        <v>13</v>
      </c>
      <c r="F299" t="s">
        <v>15</v>
      </c>
      <c r="G299" s="9">
        <v>490640965</v>
      </c>
      <c r="H299" t="str">
        <f t="shared" si="8"/>
        <v>normal</v>
      </c>
      <c r="I299" s="3">
        <f t="shared" si="9"/>
        <v>490640965</v>
      </c>
    </row>
    <row r="300" spans="1:9" x14ac:dyDescent="0.25">
      <c r="A300">
        <v>21</v>
      </c>
      <c r="B300" t="s">
        <v>11</v>
      </c>
      <c r="C300" s="2">
        <v>20.234999999999999</v>
      </c>
      <c r="D300">
        <v>3</v>
      </c>
      <c r="E300" t="s">
        <v>13</v>
      </c>
      <c r="F300" t="s">
        <v>21</v>
      </c>
      <c r="G300" s="9">
        <v>386120965</v>
      </c>
      <c r="H300" t="str">
        <f t="shared" si="8"/>
        <v>normal</v>
      </c>
      <c r="I300" s="3">
        <f t="shared" si="9"/>
        <v>386120965</v>
      </c>
    </row>
    <row r="301" spans="1:9" x14ac:dyDescent="0.25">
      <c r="A301">
        <v>22</v>
      </c>
      <c r="B301" t="s">
        <v>7</v>
      </c>
      <c r="C301" s="2">
        <v>20.234999999999999</v>
      </c>
      <c r="D301">
        <v>0</v>
      </c>
      <c r="E301" t="s">
        <v>13</v>
      </c>
      <c r="F301" t="s">
        <v>15</v>
      </c>
      <c r="G301" s="9">
        <v>252781865</v>
      </c>
      <c r="H301" t="str">
        <f t="shared" si="8"/>
        <v>normal</v>
      </c>
      <c r="I301" s="3">
        <f t="shared" si="9"/>
        <v>252781865</v>
      </c>
    </row>
    <row r="302" spans="1:9" x14ac:dyDescent="0.25">
      <c r="A302">
        <v>43</v>
      </c>
      <c r="B302" t="s">
        <v>7</v>
      </c>
      <c r="C302" s="2">
        <v>20.045000000000002</v>
      </c>
      <c r="D302">
        <v>2</v>
      </c>
      <c r="E302" t="s">
        <v>9</v>
      </c>
      <c r="F302" t="s">
        <v>21</v>
      </c>
      <c r="G302" s="9">
        <v>1979805455</v>
      </c>
      <c r="H302" t="str">
        <f t="shared" si="8"/>
        <v>normal</v>
      </c>
      <c r="I302" s="3">
        <f t="shared" si="9"/>
        <v>1979805455</v>
      </c>
    </row>
    <row r="303" spans="1:9" x14ac:dyDescent="0.25">
      <c r="A303">
        <v>27</v>
      </c>
      <c r="B303" t="s">
        <v>7</v>
      </c>
      <c r="C303" s="2">
        <v>20.045000000000002</v>
      </c>
      <c r="D303">
        <v>3</v>
      </c>
      <c r="E303" t="s">
        <v>9</v>
      </c>
      <c r="F303" t="s">
        <v>15</v>
      </c>
      <c r="G303" s="9">
        <v>1642049455</v>
      </c>
      <c r="H303" t="str">
        <f t="shared" si="8"/>
        <v>normal</v>
      </c>
      <c r="I303" s="3">
        <f t="shared" si="9"/>
        <v>1642049455</v>
      </c>
    </row>
    <row r="304" spans="1:9" x14ac:dyDescent="0.25">
      <c r="A304">
        <v>46</v>
      </c>
      <c r="B304" t="s">
        <v>11</v>
      </c>
      <c r="C304" s="2">
        <v>19.855</v>
      </c>
      <c r="D304">
        <v>0</v>
      </c>
      <c r="E304" t="s">
        <v>13</v>
      </c>
      <c r="F304" t="s">
        <v>15</v>
      </c>
      <c r="G304" s="9">
        <v>752670645</v>
      </c>
      <c r="H304" t="str">
        <f t="shared" si="8"/>
        <v>normal</v>
      </c>
      <c r="I304" s="3">
        <f t="shared" si="9"/>
        <v>752670645</v>
      </c>
    </row>
    <row r="305" spans="1:9" x14ac:dyDescent="0.25">
      <c r="A305">
        <v>36</v>
      </c>
      <c r="B305" t="s">
        <v>7</v>
      </c>
      <c r="C305" s="2">
        <v>19.855</v>
      </c>
      <c r="D305">
        <v>0</v>
      </c>
      <c r="E305" t="s">
        <v>13</v>
      </c>
      <c r="F305" t="s">
        <v>21</v>
      </c>
      <c r="G305" s="9">
        <v>545804645</v>
      </c>
      <c r="H305" t="str">
        <f t="shared" si="8"/>
        <v>normal</v>
      </c>
      <c r="I305" s="3">
        <f t="shared" si="9"/>
        <v>545804645</v>
      </c>
    </row>
    <row r="306" spans="1:9" x14ac:dyDescent="0.25">
      <c r="A306">
        <v>38</v>
      </c>
      <c r="B306" t="s">
        <v>7</v>
      </c>
      <c r="C306" s="2">
        <v>19.475000000000001</v>
      </c>
      <c r="D306">
        <v>2</v>
      </c>
      <c r="E306" t="s">
        <v>13</v>
      </c>
      <c r="F306" t="s">
        <v>15</v>
      </c>
      <c r="G306" s="9">
        <v>693324225</v>
      </c>
      <c r="H306" t="str">
        <f t="shared" si="8"/>
        <v>normal</v>
      </c>
      <c r="I306" s="3">
        <f t="shared" si="9"/>
        <v>693324225</v>
      </c>
    </row>
    <row r="307" spans="1:9" x14ac:dyDescent="0.25">
      <c r="A307">
        <v>33</v>
      </c>
      <c r="B307" t="s">
        <v>7</v>
      </c>
      <c r="C307" s="2">
        <v>19.094999999999999</v>
      </c>
      <c r="D307">
        <v>2</v>
      </c>
      <c r="E307" t="s">
        <v>9</v>
      </c>
      <c r="F307" t="s">
        <v>21</v>
      </c>
      <c r="G307" s="9">
        <v>1677630405</v>
      </c>
      <c r="H307" t="str">
        <f t="shared" si="8"/>
        <v>normal</v>
      </c>
      <c r="I307" s="3">
        <f t="shared" si="9"/>
        <v>1677630405</v>
      </c>
    </row>
    <row r="308" spans="1:9" x14ac:dyDescent="0.25">
      <c r="A308">
        <v>27</v>
      </c>
      <c r="B308" t="s">
        <v>11</v>
      </c>
      <c r="C308" s="2">
        <v>18.905000000000001</v>
      </c>
      <c r="D308">
        <v>3</v>
      </c>
      <c r="E308" t="s">
        <v>13</v>
      </c>
      <c r="F308" t="s">
        <v>21</v>
      </c>
      <c r="G308" s="9">
        <v>482790495</v>
      </c>
      <c r="H308" t="str">
        <f t="shared" si="8"/>
        <v>normal</v>
      </c>
      <c r="I308" s="3">
        <f t="shared" si="9"/>
        <v>482790495</v>
      </c>
    </row>
    <row r="309" spans="1:9" x14ac:dyDescent="0.25">
      <c r="A309">
        <v>23</v>
      </c>
      <c r="B309" t="s">
        <v>11</v>
      </c>
      <c r="C309" s="2">
        <v>18.715</v>
      </c>
      <c r="D309">
        <v>0</v>
      </c>
      <c r="E309" t="s">
        <v>13</v>
      </c>
      <c r="F309" t="s">
        <v>15</v>
      </c>
      <c r="G309" s="9">
        <v>2159538229</v>
      </c>
      <c r="H309" t="str">
        <f t="shared" si="8"/>
        <v>normal</v>
      </c>
      <c r="I309" s="3">
        <f t="shared" si="9"/>
        <v>2159538229</v>
      </c>
    </row>
    <row r="310" spans="1:9" x14ac:dyDescent="0.25">
      <c r="A310">
        <v>57</v>
      </c>
      <c r="B310" t="s">
        <v>11</v>
      </c>
      <c r="C310" s="2">
        <v>18.335000000000001</v>
      </c>
      <c r="D310">
        <v>0</v>
      </c>
      <c r="E310" t="s">
        <v>13</v>
      </c>
      <c r="F310" t="s">
        <v>21</v>
      </c>
      <c r="G310" s="9">
        <v>1153487265</v>
      </c>
      <c r="H310" t="str">
        <f t="shared" si="8"/>
        <v>below</v>
      </c>
      <c r="I310" s="3">
        <f t="shared" si="9"/>
        <v>1153487265</v>
      </c>
    </row>
    <row r="311" spans="1:9" x14ac:dyDescent="0.25">
      <c r="A311">
        <v>60</v>
      </c>
      <c r="B311" t="s">
        <v>7</v>
      </c>
      <c r="C311" s="2">
        <v>18.335000000000001</v>
      </c>
      <c r="D311">
        <v>0</v>
      </c>
      <c r="E311" t="s">
        <v>13</v>
      </c>
      <c r="F311" t="s">
        <v>21</v>
      </c>
      <c r="G311" s="9">
        <v>1320428565</v>
      </c>
      <c r="H311" t="str">
        <f t="shared" si="8"/>
        <v>below</v>
      </c>
      <c r="I311" s="3">
        <f t="shared" si="9"/>
        <v>1320428565</v>
      </c>
    </row>
    <row r="312" spans="1:9" x14ac:dyDescent="0.25">
      <c r="A312">
        <v>52</v>
      </c>
      <c r="B312" t="s">
        <v>7</v>
      </c>
      <c r="C312" s="2">
        <v>18.335000000000001</v>
      </c>
      <c r="D312">
        <v>0</v>
      </c>
      <c r="E312" t="s">
        <v>13</v>
      </c>
      <c r="F312" t="s">
        <v>15</v>
      </c>
      <c r="G312" s="9">
        <v>999103765</v>
      </c>
      <c r="H312" t="str">
        <f t="shared" si="8"/>
        <v>below</v>
      </c>
      <c r="I312" s="3">
        <f t="shared" si="9"/>
        <v>999103765</v>
      </c>
    </row>
    <row r="313" spans="1:9" x14ac:dyDescent="0.25">
      <c r="A313">
        <v>27</v>
      </c>
      <c r="B313" t="s">
        <v>7</v>
      </c>
      <c r="C313" s="2">
        <v>17.954999999999998</v>
      </c>
      <c r="D313">
        <v>2</v>
      </c>
      <c r="E313" t="s">
        <v>9</v>
      </c>
      <c r="F313" t="s">
        <v>21</v>
      </c>
      <c r="G313" s="9">
        <v>1500657945</v>
      </c>
      <c r="H313" t="str">
        <f t="shared" si="8"/>
        <v>below</v>
      </c>
      <c r="I313" s="3">
        <f t="shared" si="9"/>
        <v>1500657945</v>
      </c>
    </row>
    <row r="314" spans="1:9" x14ac:dyDescent="0.25">
      <c r="A314">
        <v>32</v>
      </c>
      <c r="B314" t="s">
        <v>7</v>
      </c>
      <c r="C314" s="2">
        <v>17.765000000000001</v>
      </c>
      <c r="D314">
        <v>2</v>
      </c>
      <c r="E314" t="s">
        <v>9</v>
      </c>
      <c r="F314" t="s">
        <v>15</v>
      </c>
      <c r="G314" s="9">
        <v>327341863</v>
      </c>
      <c r="H314" t="str">
        <f t="shared" si="8"/>
        <v>below</v>
      </c>
      <c r="I314" s="3">
        <f t="shared" si="9"/>
        <v>327341863</v>
      </c>
    </row>
    <row r="315" spans="1:9" x14ac:dyDescent="0.25">
      <c r="A315">
        <v>23</v>
      </c>
      <c r="B315" t="s">
        <v>11</v>
      </c>
      <c r="C315" s="2">
        <v>17.385000000000002</v>
      </c>
      <c r="D315">
        <v>1</v>
      </c>
      <c r="E315" t="s">
        <v>13</v>
      </c>
      <c r="F315" t="s">
        <v>15</v>
      </c>
      <c r="G315" s="9">
        <v>277519215</v>
      </c>
      <c r="H315" t="str">
        <f t="shared" si="8"/>
        <v>below</v>
      </c>
      <c r="I315" s="3">
        <f t="shared" si="9"/>
        <v>277519215</v>
      </c>
    </row>
    <row r="316" spans="1:9" x14ac:dyDescent="0.25">
      <c r="A316">
        <v>26</v>
      </c>
      <c r="B316" t="s">
        <v>7</v>
      </c>
      <c r="C316" s="2">
        <v>17.195</v>
      </c>
      <c r="D316">
        <v>2</v>
      </c>
      <c r="E316" t="s">
        <v>9</v>
      </c>
      <c r="F316" t="s">
        <v>21</v>
      </c>
      <c r="G316" s="9">
        <v>1445564405</v>
      </c>
      <c r="H316" t="str">
        <f t="shared" si="8"/>
        <v>below</v>
      </c>
      <c r="I316" s="3">
        <f t="shared" si="9"/>
        <v>1445564405</v>
      </c>
    </row>
    <row r="317" spans="1:9" x14ac:dyDescent="0.25">
      <c r="A317">
        <v>21</v>
      </c>
      <c r="B317" t="s">
        <v>7</v>
      </c>
      <c r="C317" s="2">
        <v>16.815000000000001</v>
      </c>
      <c r="D317">
        <v>1</v>
      </c>
      <c r="E317" t="s">
        <v>13</v>
      </c>
      <c r="F317" t="s">
        <v>21</v>
      </c>
      <c r="G317" s="9">
        <v>316745585</v>
      </c>
      <c r="H317" t="str">
        <f t="shared" si="8"/>
        <v>below</v>
      </c>
      <c r="I317" s="3">
        <f t="shared" si="9"/>
        <v>316745585</v>
      </c>
    </row>
    <row r="318" spans="1:9" x14ac:dyDescent="0.25">
      <c r="A318">
        <v>38</v>
      </c>
      <c r="B318" t="s">
        <v>11</v>
      </c>
      <c r="C318" s="2">
        <v>16.815000000000001</v>
      </c>
      <c r="D318">
        <v>2</v>
      </c>
      <c r="E318" t="s">
        <v>13</v>
      </c>
      <c r="F318" t="s">
        <v>21</v>
      </c>
      <c r="G318" s="9">
        <v>664054485</v>
      </c>
      <c r="H318" t="str">
        <f t="shared" si="8"/>
        <v>below</v>
      </c>
      <c r="I318" s="3">
        <f t="shared" si="9"/>
        <v>664054485</v>
      </c>
    </row>
    <row r="319" spans="1:9" x14ac:dyDescent="0.25">
      <c r="A319">
        <v>18</v>
      </c>
      <c r="B319" t="s">
        <v>11</v>
      </c>
      <c r="C319" s="2">
        <v>53.13</v>
      </c>
      <c r="D319">
        <v>0</v>
      </c>
      <c r="E319" t="s">
        <v>13</v>
      </c>
      <c r="F319" t="s">
        <v>14</v>
      </c>
      <c r="G319" s="9">
        <v>11634627</v>
      </c>
      <c r="H319" t="str">
        <f t="shared" si="8"/>
        <v>over</v>
      </c>
      <c r="I319" s="3">
        <f t="shared" si="9"/>
        <v>11634627</v>
      </c>
    </row>
    <row r="320" spans="1:9" x14ac:dyDescent="0.25">
      <c r="A320">
        <v>22</v>
      </c>
      <c r="B320" t="s">
        <v>11</v>
      </c>
      <c r="C320" s="2">
        <v>52.58</v>
      </c>
      <c r="D320">
        <v>1</v>
      </c>
      <c r="E320" t="s">
        <v>9</v>
      </c>
      <c r="F320" t="s">
        <v>14</v>
      </c>
      <c r="G320" s="9">
        <v>445013982</v>
      </c>
      <c r="H320" t="str">
        <f t="shared" si="8"/>
        <v>over</v>
      </c>
      <c r="I320" s="3">
        <f t="shared" si="9"/>
        <v>445013982</v>
      </c>
    </row>
    <row r="321" spans="1:9" x14ac:dyDescent="0.25">
      <c r="A321">
        <v>23</v>
      </c>
      <c r="B321" t="s">
        <v>11</v>
      </c>
      <c r="C321" s="2">
        <v>50.38</v>
      </c>
      <c r="D321">
        <v>1</v>
      </c>
      <c r="E321" t="s">
        <v>13</v>
      </c>
      <c r="F321" t="s">
        <v>14</v>
      </c>
      <c r="G321" s="9">
        <v>24380552</v>
      </c>
      <c r="H321" t="str">
        <f t="shared" si="8"/>
        <v>over</v>
      </c>
      <c r="I321" s="3">
        <f t="shared" si="9"/>
        <v>24380552</v>
      </c>
    </row>
    <row r="322" spans="1:9" x14ac:dyDescent="0.25">
      <c r="A322">
        <v>58</v>
      </c>
      <c r="B322" t="s">
        <v>11</v>
      </c>
      <c r="C322" s="2">
        <v>49.06</v>
      </c>
      <c r="D322">
        <v>0</v>
      </c>
      <c r="E322" t="s">
        <v>13</v>
      </c>
      <c r="F322" t="s">
        <v>14</v>
      </c>
      <c r="G322" s="9">
        <v>113813254</v>
      </c>
      <c r="H322" t="str">
        <f t="shared" ref="H322:H385" si="10">IF(C322&lt;18.5,"below",IF(AND(C322&gt;=18.5,C322&lt;25),"normal",IF(C322&gt;=25,"over")))</f>
        <v>over</v>
      </c>
      <c r="I322" s="3">
        <f t="shared" si="9"/>
        <v>113813254</v>
      </c>
    </row>
    <row r="323" spans="1:9" x14ac:dyDescent="0.25">
      <c r="A323">
        <v>46</v>
      </c>
      <c r="B323" t="s">
        <v>7</v>
      </c>
      <c r="C323" s="2">
        <v>48.07</v>
      </c>
      <c r="D323">
        <v>2</v>
      </c>
      <c r="E323" t="s">
        <v>13</v>
      </c>
      <c r="F323" t="s">
        <v>21</v>
      </c>
      <c r="G323" s="9">
        <v>94329253</v>
      </c>
      <c r="H323" t="str">
        <f t="shared" si="10"/>
        <v>over</v>
      </c>
      <c r="I323" s="3">
        <f t="shared" ref="I323:I386" si="11">VALUE(G323)</f>
        <v>94329253</v>
      </c>
    </row>
    <row r="324" spans="1:9" x14ac:dyDescent="0.25">
      <c r="A324">
        <v>52</v>
      </c>
      <c r="B324" t="s">
        <v>11</v>
      </c>
      <c r="C324" s="2">
        <v>47.74</v>
      </c>
      <c r="D324">
        <v>1</v>
      </c>
      <c r="E324" t="s">
        <v>13</v>
      </c>
      <c r="F324" t="s">
        <v>14</v>
      </c>
      <c r="G324" s="9">
        <v>97489106</v>
      </c>
      <c r="H324" t="str">
        <f t="shared" si="10"/>
        <v>over</v>
      </c>
      <c r="I324" s="3">
        <f t="shared" si="11"/>
        <v>97489106</v>
      </c>
    </row>
    <row r="325" spans="1:9" x14ac:dyDescent="0.25">
      <c r="A325">
        <v>37</v>
      </c>
      <c r="B325" t="s">
        <v>7</v>
      </c>
      <c r="C325" s="2">
        <v>47.6</v>
      </c>
      <c r="D325">
        <v>2</v>
      </c>
      <c r="E325" t="s">
        <v>9</v>
      </c>
      <c r="F325" t="s">
        <v>10</v>
      </c>
      <c r="G325" s="9">
        <v>46113511</v>
      </c>
      <c r="H325" t="str">
        <f t="shared" si="10"/>
        <v>over</v>
      </c>
      <c r="I325" s="3">
        <f t="shared" si="11"/>
        <v>46113511</v>
      </c>
    </row>
    <row r="326" spans="1:9" x14ac:dyDescent="0.25">
      <c r="A326">
        <v>47</v>
      </c>
      <c r="B326" t="s">
        <v>11</v>
      </c>
      <c r="C326" s="2">
        <v>47.52</v>
      </c>
      <c r="D326">
        <v>1</v>
      </c>
      <c r="E326" t="s">
        <v>13</v>
      </c>
      <c r="F326" t="s">
        <v>14</v>
      </c>
      <c r="G326" s="9">
        <v>80839198</v>
      </c>
      <c r="H326" t="str">
        <f t="shared" si="10"/>
        <v>over</v>
      </c>
      <c r="I326" s="3">
        <f t="shared" si="11"/>
        <v>80839198</v>
      </c>
    </row>
    <row r="327" spans="1:9" x14ac:dyDescent="0.25">
      <c r="A327">
        <v>54</v>
      </c>
      <c r="B327" t="s">
        <v>7</v>
      </c>
      <c r="C327" s="2">
        <v>47.41</v>
      </c>
      <c r="D327">
        <v>0</v>
      </c>
      <c r="E327" t="s">
        <v>9</v>
      </c>
      <c r="F327" t="s">
        <v>14</v>
      </c>
      <c r="G327" s="9">
        <v>6377042801</v>
      </c>
      <c r="H327" t="str">
        <f t="shared" si="10"/>
        <v>over</v>
      </c>
      <c r="I327" s="3">
        <f t="shared" si="11"/>
        <v>6377042801</v>
      </c>
    </row>
    <row r="328" spans="1:9" x14ac:dyDescent="0.25">
      <c r="A328">
        <v>52</v>
      </c>
      <c r="B328" t="s">
        <v>7</v>
      </c>
      <c r="C328" s="2">
        <v>46.75</v>
      </c>
      <c r="D328">
        <v>5</v>
      </c>
      <c r="E328" t="s">
        <v>13</v>
      </c>
      <c r="F328" t="s">
        <v>14</v>
      </c>
      <c r="G328" s="9">
        <v>125925345</v>
      </c>
      <c r="H328" t="str">
        <f t="shared" si="10"/>
        <v>over</v>
      </c>
      <c r="I328" s="3">
        <f t="shared" si="11"/>
        <v>125925345</v>
      </c>
    </row>
    <row r="329" spans="1:9" x14ac:dyDescent="0.25">
      <c r="A329">
        <v>54</v>
      </c>
      <c r="B329" t="s">
        <v>7</v>
      </c>
      <c r="C329" s="2">
        <v>46.7</v>
      </c>
      <c r="D329">
        <v>2</v>
      </c>
      <c r="E329" t="s">
        <v>13</v>
      </c>
      <c r="F329" t="s">
        <v>10</v>
      </c>
      <c r="G329" s="9">
        <v>11538421</v>
      </c>
      <c r="H329" t="str">
        <f t="shared" si="10"/>
        <v>over</v>
      </c>
      <c r="I329" s="3">
        <f t="shared" si="11"/>
        <v>11538421</v>
      </c>
    </row>
    <row r="330" spans="1:9" x14ac:dyDescent="0.25">
      <c r="A330">
        <v>32</v>
      </c>
      <c r="B330" t="s">
        <v>11</v>
      </c>
      <c r="C330" s="2">
        <v>46.53</v>
      </c>
      <c r="D330">
        <v>2</v>
      </c>
      <c r="E330" t="s">
        <v>13</v>
      </c>
      <c r="F330" t="s">
        <v>14</v>
      </c>
      <c r="G330" s="9">
        <v>46863887</v>
      </c>
      <c r="H330" t="str">
        <f t="shared" si="10"/>
        <v>over</v>
      </c>
      <c r="I330" s="3">
        <f t="shared" si="11"/>
        <v>46863887</v>
      </c>
    </row>
    <row r="331" spans="1:9" x14ac:dyDescent="0.25">
      <c r="A331">
        <v>37</v>
      </c>
      <c r="B331" t="s">
        <v>11</v>
      </c>
      <c r="C331" s="2">
        <v>46.53</v>
      </c>
      <c r="D331">
        <v>3</v>
      </c>
      <c r="E331" t="s">
        <v>13</v>
      </c>
      <c r="F331" t="s">
        <v>14</v>
      </c>
      <c r="G331" s="9">
        <v>64356237</v>
      </c>
      <c r="H331" t="str">
        <f t="shared" si="10"/>
        <v>over</v>
      </c>
      <c r="I331" s="3">
        <f t="shared" si="11"/>
        <v>64356237</v>
      </c>
    </row>
    <row r="332" spans="1:9" x14ac:dyDescent="0.25">
      <c r="A332">
        <v>26</v>
      </c>
      <c r="B332" t="s">
        <v>11</v>
      </c>
      <c r="C332" s="2">
        <v>46.53</v>
      </c>
      <c r="D332">
        <v>1</v>
      </c>
      <c r="E332" t="s">
        <v>13</v>
      </c>
      <c r="F332" t="s">
        <v>14</v>
      </c>
      <c r="G332" s="9">
        <v>29270647</v>
      </c>
      <c r="H332" t="str">
        <f t="shared" si="10"/>
        <v>over</v>
      </c>
      <c r="I332" s="3">
        <f t="shared" si="11"/>
        <v>29270647</v>
      </c>
    </row>
    <row r="333" spans="1:9" x14ac:dyDescent="0.25">
      <c r="A333">
        <v>43</v>
      </c>
      <c r="B333" t="s">
        <v>7</v>
      </c>
      <c r="C333" s="2">
        <v>46.2</v>
      </c>
      <c r="D333">
        <v>0</v>
      </c>
      <c r="E333" t="s">
        <v>9</v>
      </c>
      <c r="F333" t="s">
        <v>14</v>
      </c>
      <c r="G333" s="9">
        <v>45863205</v>
      </c>
      <c r="H333" t="str">
        <f t="shared" si="10"/>
        <v>over</v>
      </c>
      <c r="I333" s="3">
        <f t="shared" si="11"/>
        <v>45863205</v>
      </c>
    </row>
    <row r="334" spans="1:9" x14ac:dyDescent="0.25">
      <c r="A334">
        <v>50</v>
      </c>
      <c r="B334" t="s">
        <v>7</v>
      </c>
      <c r="C334" s="2">
        <v>46.09</v>
      </c>
      <c r="D334">
        <v>1</v>
      </c>
      <c r="E334" t="s">
        <v>13</v>
      </c>
      <c r="F334" t="s">
        <v>14</v>
      </c>
      <c r="G334" s="9">
        <v>95495651</v>
      </c>
      <c r="H334" t="str">
        <f t="shared" si="10"/>
        <v>over</v>
      </c>
      <c r="I334" s="3">
        <f t="shared" si="11"/>
        <v>95495651</v>
      </c>
    </row>
    <row r="335" spans="1:9" x14ac:dyDescent="0.25">
      <c r="A335">
        <v>27</v>
      </c>
      <c r="B335" t="s">
        <v>11</v>
      </c>
      <c r="C335" s="2">
        <v>45.9</v>
      </c>
      <c r="D335">
        <v>2</v>
      </c>
      <c r="E335" t="s">
        <v>13</v>
      </c>
      <c r="F335" t="s">
        <v>10</v>
      </c>
      <c r="G335" s="9">
        <v>3693428</v>
      </c>
      <c r="H335" t="str">
        <f t="shared" si="10"/>
        <v>over</v>
      </c>
      <c r="I335" s="3">
        <f t="shared" si="11"/>
        <v>3693428</v>
      </c>
    </row>
    <row r="336" spans="1:9" x14ac:dyDescent="0.25">
      <c r="A336">
        <v>25</v>
      </c>
      <c r="B336" t="s">
        <v>11</v>
      </c>
      <c r="C336" s="2">
        <v>45.54</v>
      </c>
      <c r="D336">
        <v>2</v>
      </c>
      <c r="E336" t="s">
        <v>9</v>
      </c>
      <c r="F336" t="s">
        <v>14</v>
      </c>
      <c r="G336" s="9">
        <v>421122356</v>
      </c>
      <c r="H336" t="str">
        <f t="shared" si="10"/>
        <v>over</v>
      </c>
      <c r="I336" s="3">
        <f t="shared" si="11"/>
        <v>421122356</v>
      </c>
    </row>
    <row r="337" spans="1:9" x14ac:dyDescent="0.25">
      <c r="A337">
        <v>39</v>
      </c>
      <c r="B337" t="s">
        <v>11</v>
      </c>
      <c r="C337" s="2">
        <v>45.43</v>
      </c>
      <c r="D337">
        <v>2</v>
      </c>
      <c r="E337" t="s">
        <v>13</v>
      </c>
      <c r="F337" t="s">
        <v>14</v>
      </c>
      <c r="G337" s="9">
        <v>63562707</v>
      </c>
      <c r="H337" t="str">
        <f t="shared" si="10"/>
        <v>over</v>
      </c>
      <c r="I337" s="3">
        <f t="shared" si="11"/>
        <v>63562707</v>
      </c>
    </row>
    <row r="338" spans="1:9" x14ac:dyDescent="0.25">
      <c r="A338">
        <v>47</v>
      </c>
      <c r="B338" t="s">
        <v>7</v>
      </c>
      <c r="C338" s="2">
        <v>45.32</v>
      </c>
      <c r="D338">
        <v>1</v>
      </c>
      <c r="E338" t="s">
        <v>13</v>
      </c>
      <c r="F338" t="s">
        <v>14</v>
      </c>
      <c r="G338" s="9">
        <v>85698618</v>
      </c>
      <c r="H338" t="str">
        <f t="shared" si="10"/>
        <v>over</v>
      </c>
      <c r="I338" s="3">
        <f t="shared" si="11"/>
        <v>85698618</v>
      </c>
    </row>
    <row r="339" spans="1:9" x14ac:dyDescent="0.25">
      <c r="A339">
        <v>19</v>
      </c>
      <c r="B339" t="s">
        <v>11</v>
      </c>
      <c r="C339" s="2">
        <v>44.88</v>
      </c>
      <c r="D339">
        <v>0</v>
      </c>
      <c r="E339" t="s">
        <v>9</v>
      </c>
      <c r="F339" t="s">
        <v>14</v>
      </c>
      <c r="G339" s="9">
        <v>397227462</v>
      </c>
      <c r="H339" t="str">
        <f t="shared" si="10"/>
        <v>over</v>
      </c>
      <c r="I339" s="3">
        <f t="shared" si="11"/>
        <v>397227462</v>
      </c>
    </row>
    <row r="340" spans="1:9" x14ac:dyDescent="0.25">
      <c r="A340">
        <v>50</v>
      </c>
      <c r="B340" t="s">
        <v>11</v>
      </c>
      <c r="C340" s="2">
        <v>44.77</v>
      </c>
      <c r="D340">
        <v>1</v>
      </c>
      <c r="E340" t="s">
        <v>13</v>
      </c>
      <c r="F340" t="s">
        <v>14</v>
      </c>
      <c r="G340" s="9">
        <v>90587303</v>
      </c>
      <c r="H340" t="str">
        <f t="shared" si="10"/>
        <v>over</v>
      </c>
      <c r="I340" s="3">
        <f t="shared" si="11"/>
        <v>90587303</v>
      </c>
    </row>
    <row r="341" spans="1:9" x14ac:dyDescent="0.25">
      <c r="A341">
        <v>52</v>
      </c>
      <c r="B341" t="s">
        <v>7</v>
      </c>
      <c r="C341" s="2">
        <v>44.7</v>
      </c>
      <c r="D341">
        <v>3</v>
      </c>
      <c r="E341" t="s">
        <v>13</v>
      </c>
      <c r="F341" t="s">
        <v>10</v>
      </c>
      <c r="G341" s="9">
        <v>11411685</v>
      </c>
      <c r="H341" t="str">
        <f t="shared" si="10"/>
        <v>over</v>
      </c>
      <c r="I341" s="3">
        <f t="shared" si="11"/>
        <v>11411685</v>
      </c>
    </row>
    <row r="342" spans="1:9" x14ac:dyDescent="0.25">
      <c r="A342">
        <v>32</v>
      </c>
      <c r="B342" t="s">
        <v>7</v>
      </c>
      <c r="C342" s="2">
        <v>44.22</v>
      </c>
      <c r="D342">
        <v>0</v>
      </c>
      <c r="E342" t="s">
        <v>13</v>
      </c>
      <c r="F342" t="s">
        <v>14</v>
      </c>
      <c r="G342" s="9">
        <v>39941778</v>
      </c>
      <c r="H342" t="str">
        <f t="shared" si="10"/>
        <v>over</v>
      </c>
      <c r="I342" s="3">
        <f t="shared" si="11"/>
        <v>39941778</v>
      </c>
    </row>
    <row r="343" spans="1:9" x14ac:dyDescent="0.25">
      <c r="A343">
        <v>30</v>
      </c>
      <c r="B343" t="s">
        <v>11</v>
      </c>
      <c r="C343" s="2">
        <v>44.22</v>
      </c>
      <c r="D343">
        <v>2</v>
      </c>
      <c r="E343" t="s">
        <v>13</v>
      </c>
      <c r="F343" t="s">
        <v>14</v>
      </c>
      <c r="G343" s="9">
        <v>42661658</v>
      </c>
      <c r="H343" t="str">
        <f t="shared" si="10"/>
        <v>over</v>
      </c>
      <c r="I343" s="3">
        <f t="shared" si="11"/>
        <v>42661658</v>
      </c>
    </row>
    <row r="344" spans="1:9" x14ac:dyDescent="0.25">
      <c r="A344">
        <v>61</v>
      </c>
      <c r="B344" t="s">
        <v>7</v>
      </c>
      <c r="C344" s="2">
        <v>44</v>
      </c>
      <c r="D344">
        <v>0</v>
      </c>
      <c r="E344" t="s">
        <v>13</v>
      </c>
      <c r="F344" t="s">
        <v>10</v>
      </c>
      <c r="G344" s="9">
        <v>13063883</v>
      </c>
      <c r="H344" t="str">
        <f t="shared" si="10"/>
        <v>over</v>
      </c>
      <c r="I344" s="3">
        <f t="shared" si="11"/>
        <v>13063883</v>
      </c>
    </row>
    <row r="345" spans="1:9" x14ac:dyDescent="0.25">
      <c r="A345">
        <v>46</v>
      </c>
      <c r="B345" t="s">
        <v>11</v>
      </c>
      <c r="C345" s="2">
        <v>43.89</v>
      </c>
      <c r="D345">
        <v>3</v>
      </c>
      <c r="E345" t="s">
        <v>13</v>
      </c>
      <c r="F345" t="s">
        <v>14</v>
      </c>
      <c r="G345" s="9">
        <v>89441151</v>
      </c>
      <c r="H345" t="str">
        <f t="shared" si="10"/>
        <v>over</v>
      </c>
      <c r="I345" s="3">
        <f t="shared" si="11"/>
        <v>89441151</v>
      </c>
    </row>
    <row r="346" spans="1:9" x14ac:dyDescent="0.25">
      <c r="A346">
        <v>44</v>
      </c>
      <c r="B346" t="s">
        <v>7</v>
      </c>
      <c r="C346" s="2">
        <v>43.89</v>
      </c>
      <c r="D346">
        <v>2</v>
      </c>
      <c r="E346" t="s">
        <v>9</v>
      </c>
      <c r="F346" t="s">
        <v>14</v>
      </c>
      <c r="G346" s="9">
        <v>462009851</v>
      </c>
      <c r="H346" t="str">
        <f t="shared" si="10"/>
        <v>over</v>
      </c>
      <c r="I346" s="3">
        <f t="shared" si="11"/>
        <v>462009851</v>
      </c>
    </row>
    <row r="347" spans="1:9" x14ac:dyDescent="0.25">
      <c r="A347">
        <v>57</v>
      </c>
      <c r="B347" t="s">
        <v>11</v>
      </c>
      <c r="C347" s="2">
        <v>43.7</v>
      </c>
      <c r="D347">
        <v>1</v>
      </c>
      <c r="E347" t="s">
        <v>13</v>
      </c>
      <c r="F347" t="s">
        <v>10</v>
      </c>
      <c r="G347" s="9">
        <v>11576.13</v>
      </c>
      <c r="H347" t="str">
        <f t="shared" si="10"/>
        <v>over</v>
      </c>
      <c r="I347" s="3">
        <f t="shared" si="11"/>
        <v>11576.13</v>
      </c>
    </row>
    <row r="348" spans="1:9" x14ac:dyDescent="0.25">
      <c r="A348">
        <v>61</v>
      </c>
      <c r="B348" t="s">
        <v>11</v>
      </c>
      <c r="C348" s="2">
        <v>43.4</v>
      </c>
      <c r="D348">
        <v>0</v>
      </c>
      <c r="E348" t="s">
        <v>13</v>
      </c>
      <c r="F348" t="s">
        <v>10</v>
      </c>
      <c r="G348" s="9">
        <v>12574049</v>
      </c>
      <c r="H348" t="str">
        <f t="shared" si="10"/>
        <v>over</v>
      </c>
      <c r="I348" s="3">
        <f t="shared" si="11"/>
        <v>12574049</v>
      </c>
    </row>
    <row r="349" spans="1:9" x14ac:dyDescent="0.25">
      <c r="A349">
        <v>35</v>
      </c>
      <c r="B349" t="s">
        <v>7</v>
      </c>
      <c r="C349" s="2">
        <v>43.34</v>
      </c>
      <c r="D349">
        <v>2</v>
      </c>
      <c r="E349" t="s">
        <v>13</v>
      </c>
      <c r="F349" t="s">
        <v>14</v>
      </c>
      <c r="G349" s="9">
        <v>58469176</v>
      </c>
      <c r="H349" t="str">
        <f t="shared" si="10"/>
        <v>over</v>
      </c>
      <c r="I349" s="3">
        <f t="shared" si="11"/>
        <v>58469176</v>
      </c>
    </row>
    <row r="350" spans="1:9" x14ac:dyDescent="0.25">
      <c r="A350">
        <v>30</v>
      </c>
      <c r="B350" t="s">
        <v>7</v>
      </c>
      <c r="C350" s="2">
        <v>43.12</v>
      </c>
      <c r="D350">
        <v>2</v>
      </c>
      <c r="E350" t="s">
        <v>13</v>
      </c>
      <c r="F350" t="s">
        <v>14</v>
      </c>
      <c r="G350" s="9">
        <v>47536368</v>
      </c>
      <c r="H350" t="str">
        <f t="shared" si="10"/>
        <v>over</v>
      </c>
      <c r="I350" s="3">
        <f t="shared" si="11"/>
        <v>47536368</v>
      </c>
    </row>
    <row r="351" spans="1:9" x14ac:dyDescent="0.25">
      <c r="A351">
        <v>18</v>
      </c>
      <c r="B351" t="s">
        <v>11</v>
      </c>
      <c r="C351" s="2">
        <v>43.01</v>
      </c>
      <c r="D351">
        <v>0</v>
      </c>
      <c r="E351" t="s">
        <v>13</v>
      </c>
      <c r="F351" t="s">
        <v>14</v>
      </c>
      <c r="G351" s="9">
        <v>11493959</v>
      </c>
      <c r="H351" t="str">
        <f t="shared" si="10"/>
        <v>over</v>
      </c>
      <c r="I351" s="3">
        <f t="shared" si="11"/>
        <v>11493959</v>
      </c>
    </row>
    <row r="352" spans="1:9" x14ac:dyDescent="0.25">
      <c r="A352">
        <v>33</v>
      </c>
      <c r="B352" t="s">
        <v>7</v>
      </c>
      <c r="C352" s="2">
        <v>42.94</v>
      </c>
      <c r="D352">
        <v>3</v>
      </c>
      <c r="E352" t="s">
        <v>13</v>
      </c>
      <c r="F352" t="s">
        <v>15</v>
      </c>
      <c r="G352" s="9">
        <v>63609936</v>
      </c>
      <c r="H352" t="str">
        <f t="shared" si="10"/>
        <v>over</v>
      </c>
      <c r="I352" s="3">
        <f t="shared" si="11"/>
        <v>63609936</v>
      </c>
    </row>
    <row r="353" spans="1:9" x14ac:dyDescent="0.25">
      <c r="A353">
        <v>51</v>
      </c>
      <c r="B353" t="s">
        <v>11</v>
      </c>
      <c r="C353" s="2">
        <v>42.9</v>
      </c>
      <c r="D353">
        <v>2</v>
      </c>
      <c r="E353" t="s">
        <v>9</v>
      </c>
      <c r="F353" t="s">
        <v>14</v>
      </c>
      <c r="G353" s="9">
        <v>47462894</v>
      </c>
      <c r="H353" t="str">
        <f t="shared" si="10"/>
        <v>over</v>
      </c>
      <c r="I353" s="3">
        <f t="shared" si="11"/>
        <v>47462894</v>
      </c>
    </row>
    <row r="354" spans="1:9" x14ac:dyDescent="0.25">
      <c r="A354">
        <v>34</v>
      </c>
      <c r="B354" t="s">
        <v>11</v>
      </c>
      <c r="C354" s="2">
        <v>42.9</v>
      </c>
      <c r="D354">
        <v>1</v>
      </c>
      <c r="E354" t="s">
        <v>13</v>
      </c>
      <c r="F354" t="s">
        <v>10</v>
      </c>
      <c r="G354" s="9">
        <v>4536259</v>
      </c>
      <c r="H354" t="str">
        <f t="shared" si="10"/>
        <v>over</v>
      </c>
      <c r="I354" s="3">
        <f t="shared" si="11"/>
        <v>4536259</v>
      </c>
    </row>
    <row r="355" spans="1:9" x14ac:dyDescent="0.25">
      <c r="A355">
        <v>23</v>
      </c>
      <c r="B355" t="s">
        <v>7</v>
      </c>
      <c r="C355" s="2">
        <v>42.75</v>
      </c>
      <c r="D355">
        <v>1</v>
      </c>
      <c r="E355" t="s">
        <v>9</v>
      </c>
      <c r="F355" t="s">
        <v>21</v>
      </c>
      <c r="G355" s="9">
        <v>409041995</v>
      </c>
      <c r="H355" t="str">
        <f t="shared" si="10"/>
        <v>over</v>
      </c>
      <c r="I355" s="3">
        <f t="shared" si="11"/>
        <v>409041995</v>
      </c>
    </row>
    <row r="356" spans="1:9" x14ac:dyDescent="0.25">
      <c r="A356">
        <v>49</v>
      </c>
      <c r="B356" t="s">
        <v>7</v>
      </c>
      <c r="C356" s="2">
        <v>42.68</v>
      </c>
      <c r="D356">
        <v>2</v>
      </c>
      <c r="E356" t="s">
        <v>13</v>
      </c>
      <c r="F356" t="s">
        <v>14</v>
      </c>
      <c r="G356" s="9">
        <v>98008882</v>
      </c>
      <c r="H356" t="str">
        <f t="shared" si="10"/>
        <v>over</v>
      </c>
      <c r="I356" s="3">
        <f t="shared" si="11"/>
        <v>98008882</v>
      </c>
    </row>
    <row r="357" spans="1:9" x14ac:dyDescent="0.25">
      <c r="A357">
        <v>33</v>
      </c>
      <c r="B357" t="s">
        <v>11</v>
      </c>
      <c r="C357" s="2">
        <v>42.46</v>
      </c>
      <c r="D357">
        <v>1</v>
      </c>
      <c r="E357" t="s">
        <v>13</v>
      </c>
      <c r="F357" t="s">
        <v>14</v>
      </c>
      <c r="G357" s="9">
        <v>1132671487</v>
      </c>
      <c r="H357" t="str">
        <f t="shared" si="10"/>
        <v>over</v>
      </c>
      <c r="I357" s="3">
        <f t="shared" si="11"/>
        <v>1132671487</v>
      </c>
    </row>
    <row r="358" spans="1:9" x14ac:dyDescent="0.25">
      <c r="A358">
        <v>33</v>
      </c>
      <c r="B358" t="s">
        <v>11</v>
      </c>
      <c r="C358" s="2">
        <v>42.4</v>
      </c>
      <c r="D358">
        <v>5</v>
      </c>
      <c r="E358" t="s">
        <v>13</v>
      </c>
      <c r="F358" t="s">
        <v>10</v>
      </c>
      <c r="G358" s="9">
        <v>6666243</v>
      </c>
      <c r="H358" t="str">
        <f t="shared" si="10"/>
        <v>over</v>
      </c>
      <c r="I358" s="3">
        <f t="shared" si="11"/>
        <v>6666243</v>
      </c>
    </row>
    <row r="359" spans="1:9" x14ac:dyDescent="0.25">
      <c r="A359">
        <v>26</v>
      </c>
      <c r="B359" t="s">
        <v>7</v>
      </c>
      <c r="C359" s="2">
        <v>42.4</v>
      </c>
      <c r="D359">
        <v>1</v>
      </c>
      <c r="E359" t="s">
        <v>13</v>
      </c>
      <c r="F359" t="s">
        <v>10</v>
      </c>
      <c r="G359" s="9">
        <v>3410324</v>
      </c>
      <c r="H359" t="str">
        <f t="shared" si="10"/>
        <v>over</v>
      </c>
      <c r="I359" s="3">
        <f t="shared" si="11"/>
        <v>3410324</v>
      </c>
    </row>
    <row r="360" spans="1:9" x14ac:dyDescent="0.25">
      <c r="A360">
        <v>46</v>
      </c>
      <c r="B360" t="s">
        <v>11</v>
      </c>
      <c r="C360" s="2">
        <v>42.35</v>
      </c>
      <c r="D360">
        <v>3</v>
      </c>
      <c r="E360" t="s">
        <v>9</v>
      </c>
      <c r="F360" t="s">
        <v>14</v>
      </c>
      <c r="G360" s="9">
        <v>461511245</v>
      </c>
      <c r="H360" t="str">
        <f t="shared" si="10"/>
        <v>over</v>
      </c>
      <c r="I360" s="3">
        <f t="shared" si="11"/>
        <v>461511245</v>
      </c>
    </row>
    <row r="361" spans="1:9" x14ac:dyDescent="0.25">
      <c r="A361">
        <v>18</v>
      </c>
      <c r="B361" t="s">
        <v>7</v>
      </c>
      <c r="C361" s="2">
        <v>42.24</v>
      </c>
      <c r="D361">
        <v>0</v>
      </c>
      <c r="E361" t="s">
        <v>9</v>
      </c>
      <c r="F361" t="s">
        <v>14</v>
      </c>
      <c r="G361" s="9">
        <v>387926856</v>
      </c>
      <c r="H361" t="str">
        <f t="shared" si="10"/>
        <v>over</v>
      </c>
      <c r="I361" s="3">
        <f t="shared" si="11"/>
        <v>387926856</v>
      </c>
    </row>
    <row r="362" spans="1:9" x14ac:dyDescent="0.25">
      <c r="A362">
        <v>27</v>
      </c>
      <c r="B362" t="s">
        <v>11</v>
      </c>
      <c r="C362" s="2">
        <v>42.13</v>
      </c>
      <c r="D362">
        <v>0</v>
      </c>
      <c r="E362" t="s">
        <v>9</v>
      </c>
      <c r="F362" t="s">
        <v>14</v>
      </c>
      <c r="G362" s="9">
        <v>396117577</v>
      </c>
      <c r="H362" t="str">
        <f t="shared" si="10"/>
        <v>over</v>
      </c>
      <c r="I362" s="3">
        <f t="shared" si="11"/>
        <v>396117577</v>
      </c>
    </row>
    <row r="363" spans="1:9" x14ac:dyDescent="0.25">
      <c r="A363">
        <v>57</v>
      </c>
      <c r="B363" t="s">
        <v>11</v>
      </c>
      <c r="C363" s="2">
        <v>42.13</v>
      </c>
      <c r="D363">
        <v>1</v>
      </c>
      <c r="E363" t="s">
        <v>9</v>
      </c>
      <c r="F363" t="s">
        <v>14</v>
      </c>
      <c r="G363" s="9">
        <v>486755177</v>
      </c>
      <c r="H363" t="str">
        <f t="shared" si="10"/>
        <v>over</v>
      </c>
      <c r="I363" s="3">
        <f t="shared" si="11"/>
        <v>486755177</v>
      </c>
    </row>
    <row r="364" spans="1:9" x14ac:dyDescent="0.25">
      <c r="A364">
        <v>34</v>
      </c>
      <c r="B364" t="s">
        <v>11</v>
      </c>
      <c r="C364" s="2">
        <v>42.13</v>
      </c>
      <c r="D364">
        <v>2</v>
      </c>
      <c r="E364" t="s">
        <v>13</v>
      </c>
      <c r="F364" t="s">
        <v>14</v>
      </c>
      <c r="G364" s="9">
        <v>51241887</v>
      </c>
      <c r="H364" t="str">
        <f t="shared" si="10"/>
        <v>over</v>
      </c>
      <c r="I364" s="3">
        <f t="shared" si="11"/>
        <v>51241887</v>
      </c>
    </row>
    <row r="365" spans="1:9" x14ac:dyDescent="0.25">
      <c r="A365">
        <v>25</v>
      </c>
      <c r="B365" t="s">
        <v>7</v>
      </c>
      <c r="C365" s="2">
        <v>42.13</v>
      </c>
      <c r="D365">
        <v>1</v>
      </c>
      <c r="E365" t="s">
        <v>13</v>
      </c>
      <c r="F365" t="s">
        <v>14</v>
      </c>
      <c r="G365" s="9">
        <v>32384357</v>
      </c>
      <c r="H365" t="str">
        <f t="shared" si="10"/>
        <v>over</v>
      </c>
      <c r="I365" s="3">
        <f t="shared" si="11"/>
        <v>32384357</v>
      </c>
    </row>
    <row r="366" spans="1:9" x14ac:dyDescent="0.25">
      <c r="A366">
        <v>58</v>
      </c>
      <c r="B366" t="s">
        <v>7</v>
      </c>
      <c r="C366" s="2">
        <v>41.91</v>
      </c>
      <c r="D366">
        <v>0</v>
      </c>
      <c r="E366" t="s">
        <v>13</v>
      </c>
      <c r="F366" t="s">
        <v>14</v>
      </c>
      <c r="G366" s="9">
        <v>2422733724</v>
      </c>
      <c r="H366" t="str">
        <f t="shared" si="10"/>
        <v>over</v>
      </c>
      <c r="I366" s="3">
        <f t="shared" si="11"/>
        <v>2422733724</v>
      </c>
    </row>
    <row r="367" spans="1:9" x14ac:dyDescent="0.25">
      <c r="A367">
        <v>23</v>
      </c>
      <c r="B367" t="s">
        <v>11</v>
      </c>
      <c r="C367" s="2">
        <v>41.91</v>
      </c>
      <c r="D367">
        <v>0</v>
      </c>
      <c r="E367" t="s">
        <v>13</v>
      </c>
      <c r="F367" t="s">
        <v>14</v>
      </c>
      <c r="G367" s="9">
        <v>18372819</v>
      </c>
      <c r="H367" t="str">
        <f t="shared" si="10"/>
        <v>over</v>
      </c>
      <c r="I367" s="3">
        <f t="shared" si="11"/>
        <v>18372819</v>
      </c>
    </row>
    <row r="368" spans="1:9" x14ac:dyDescent="0.25">
      <c r="A368">
        <v>56</v>
      </c>
      <c r="B368" t="s">
        <v>7</v>
      </c>
      <c r="C368" s="2">
        <v>41.91</v>
      </c>
      <c r="D368">
        <v>0</v>
      </c>
      <c r="E368" t="s">
        <v>13</v>
      </c>
      <c r="F368" t="s">
        <v>14</v>
      </c>
      <c r="G368" s="9">
        <v>110936229</v>
      </c>
      <c r="H368" t="str">
        <f t="shared" si="10"/>
        <v>over</v>
      </c>
      <c r="I368" s="3">
        <f t="shared" si="11"/>
        <v>110936229</v>
      </c>
    </row>
    <row r="369" spans="1:9" x14ac:dyDescent="0.25">
      <c r="A369">
        <v>39</v>
      </c>
      <c r="B369" t="s">
        <v>7</v>
      </c>
      <c r="C369" s="2">
        <v>41.8</v>
      </c>
      <c r="D369">
        <v>0</v>
      </c>
      <c r="E369" t="s">
        <v>13</v>
      </c>
      <c r="F369" t="s">
        <v>14</v>
      </c>
      <c r="G369" s="9">
        <v>5662225</v>
      </c>
      <c r="H369" t="str">
        <f t="shared" si="10"/>
        <v>over</v>
      </c>
      <c r="I369" s="3">
        <f t="shared" si="11"/>
        <v>5662225</v>
      </c>
    </row>
    <row r="370" spans="1:9" x14ac:dyDescent="0.25">
      <c r="A370">
        <v>52</v>
      </c>
      <c r="B370" t="s">
        <v>11</v>
      </c>
      <c r="C370" s="2">
        <v>41.8</v>
      </c>
      <c r="D370">
        <v>2</v>
      </c>
      <c r="E370" t="s">
        <v>9</v>
      </c>
      <c r="F370" t="s">
        <v>14</v>
      </c>
      <c r="G370" s="9">
        <v>47269854</v>
      </c>
      <c r="H370" t="str">
        <f t="shared" si="10"/>
        <v>over</v>
      </c>
      <c r="I370" s="3">
        <f t="shared" si="11"/>
        <v>47269854</v>
      </c>
    </row>
    <row r="371" spans="1:9" x14ac:dyDescent="0.25">
      <c r="A371">
        <v>40</v>
      </c>
      <c r="B371" t="s">
        <v>11</v>
      </c>
      <c r="C371" s="2">
        <v>41.69</v>
      </c>
      <c r="D371">
        <v>0</v>
      </c>
      <c r="E371" t="s">
        <v>13</v>
      </c>
      <c r="F371" t="s">
        <v>14</v>
      </c>
      <c r="G371" s="9">
        <v>54387491</v>
      </c>
      <c r="H371" t="str">
        <f t="shared" si="10"/>
        <v>over</v>
      </c>
      <c r="I371" s="3">
        <f t="shared" si="11"/>
        <v>54387491</v>
      </c>
    </row>
    <row r="372" spans="1:9" x14ac:dyDescent="0.25">
      <c r="A372">
        <v>63</v>
      </c>
      <c r="B372" t="s">
        <v>11</v>
      </c>
      <c r="C372" s="2">
        <v>41.47</v>
      </c>
      <c r="D372">
        <v>0</v>
      </c>
      <c r="E372" t="s">
        <v>13</v>
      </c>
      <c r="F372" t="s">
        <v>14</v>
      </c>
      <c r="G372" s="9">
        <v>134053903</v>
      </c>
      <c r="H372" t="str">
        <f t="shared" si="10"/>
        <v>over</v>
      </c>
      <c r="I372" s="3">
        <f t="shared" si="11"/>
        <v>134053903</v>
      </c>
    </row>
    <row r="373" spans="1:9" x14ac:dyDescent="0.25">
      <c r="A373">
        <v>49</v>
      </c>
      <c r="B373" t="s">
        <v>7</v>
      </c>
      <c r="C373" s="2">
        <v>41.47</v>
      </c>
      <c r="D373">
        <v>4</v>
      </c>
      <c r="E373" t="s">
        <v>13</v>
      </c>
      <c r="F373" t="s">
        <v>14</v>
      </c>
      <c r="G373" s="9">
        <v>109772063</v>
      </c>
      <c r="H373" t="str">
        <f t="shared" si="10"/>
        <v>over</v>
      </c>
      <c r="I373" s="3">
        <f t="shared" si="11"/>
        <v>109772063</v>
      </c>
    </row>
    <row r="374" spans="1:9" x14ac:dyDescent="0.25">
      <c r="A374">
        <v>53</v>
      </c>
      <c r="B374" t="s">
        <v>11</v>
      </c>
      <c r="C374" s="2">
        <v>41.47</v>
      </c>
      <c r="D374">
        <v>0</v>
      </c>
      <c r="E374" t="s">
        <v>13</v>
      </c>
      <c r="F374" t="s">
        <v>14</v>
      </c>
      <c r="G374" s="9">
        <v>95043103</v>
      </c>
      <c r="H374" t="str">
        <f t="shared" si="10"/>
        <v>over</v>
      </c>
      <c r="I374" s="3">
        <f t="shared" si="11"/>
        <v>95043103</v>
      </c>
    </row>
    <row r="375" spans="1:9" x14ac:dyDescent="0.25">
      <c r="A375">
        <v>40</v>
      </c>
      <c r="B375" t="s">
        <v>7</v>
      </c>
      <c r="C375" s="2">
        <v>41.42</v>
      </c>
      <c r="D375">
        <v>1</v>
      </c>
      <c r="E375" t="s">
        <v>13</v>
      </c>
      <c r="F375" t="s">
        <v>15</v>
      </c>
      <c r="G375" s="9">
        <v>2847673499</v>
      </c>
      <c r="H375" t="str">
        <f t="shared" si="10"/>
        <v>over</v>
      </c>
      <c r="I375" s="3">
        <f t="shared" si="11"/>
        <v>2847673499</v>
      </c>
    </row>
    <row r="376" spans="1:9" x14ac:dyDescent="0.25">
      <c r="A376">
        <v>48</v>
      </c>
      <c r="B376" t="s">
        <v>7</v>
      </c>
      <c r="C376" s="2">
        <v>41.23</v>
      </c>
      <c r="D376">
        <v>4</v>
      </c>
      <c r="E376" t="s">
        <v>13</v>
      </c>
      <c r="F376" t="s">
        <v>15</v>
      </c>
      <c r="G376" s="9">
        <v>110336617</v>
      </c>
      <c r="H376" t="str">
        <f t="shared" si="10"/>
        <v>over</v>
      </c>
      <c r="I376" s="3">
        <f t="shared" si="11"/>
        <v>110336617</v>
      </c>
    </row>
    <row r="377" spans="1:9" x14ac:dyDescent="0.25">
      <c r="A377">
        <v>40</v>
      </c>
      <c r="B377" t="s">
        <v>11</v>
      </c>
      <c r="C377" s="2">
        <v>41.23</v>
      </c>
      <c r="D377">
        <v>1</v>
      </c>
      <c r="E377" t="s">
        <v>13</v>
      </c>
      <c r="F377" t="s">
        <v>21</v>
      </c>
      <c r="G377" s="9">
        <v>66101097</v>
      </c>
      <c r="H377" t="str">
        <f t="shared" si="10"/>
        <v>over</v>
      </c>
      <c r="I377" s="3">
        <f t="shared" si="11"/>
        <v>66101097</v>
      </c>
    </row>
    <row r="378" spans="1:9" x14ac:dyDescent="0.25">
      <c r="A378">
        <v>18</v>
      </c>
      <c r="B378" t="s">
        <v>11</v>
      </c>
      <c r="C378" s="2">
        <v>41.14</v>
      </c>
      <c r="D378">
        <v>0</v>
      </c>
      <c r="E378" t="s">
        <v>13</v>
      </c>
      <c r="F378" t="s">
        <v>14</v>
      </c>
      <c r="G378" s="9">
        <v>11467966</v>
      </c>
      <c r="H378" t="str">
        <f t="shared" si="10"/>
        <v>over</v>
      </c>
      <c r="I378" s="3">
        <f t="shared" si="11"/>
        <v>11467966</v>
      </c>
    </row>
    <row r="379" spans="1:9" x14ac:dyDescent="0.25">
      <c r="A379">
        <v>59</v>
      </c>
      <c r="B379" t="s">
        <v>11</v>
      </c>
      <c r="C379" s="2">
        <v>41.14</v>
      </c>
      <c r="D379">
        <v>1</v>
      </c>
      <c r="E379" t="s">
        <v>9</v>
      </c>
      <c r="F379" t="s">
        <v>14</v>
      </c>
      <c r="G379" s="9">
        <v>489702476</v>
      </c>
      <c r="H379" t="str">
        <f t="shared" si="10"/>
        <v>over</v>
      </c>
      <c r="I379" s="3">
        <f t="shared" si="11"/>
        <v>489702476</v>
      </c>
    </row>
    <row r="380" spans="1:9" x14ac:dyDescent="0.25">
      <c r="A380">
        <v>32</v>
      </c>
      <c r="B380" t="s">
        <v>7</v>
      </c>
      <c r="C380" s="2">
        <v>41.1</v>
      </c>
      <c r="D380">
        <v>0</v>
      </c>
      <c r="E380" t="s">
        <v>13</v>
      </c>
      <c r="F380" t="s">
        <v>10</v>
      </c>
      <c r="G380" s="9">
        <v>3989841</v>
      </c>
      <c r="H380" t="str">
        <f t="shared" si="10"/>
        <v>over</v>
      </c>
      <c r="I380" s="3">
        <f t="shared" si="11"/>
        <v>3989841</v>
      </c>
    </row>
    <row r="381" spans="1:9" x14ac:dyDescent="0.25">
      <c r="A381">
        <v>60</v>
      </c>
      <c r="B381" t="s">
        <v>11</v>
      </c>
      <c r="C381" s="2">
        <v>40.92</v>
      </c>
      <c r="D381">
        <v>0</v>
      </c>
      <c r="E381" t="s">
        <v>9</v>
      </c>
      <c r="F381" t="s">
        <v>14</v>
      </c>
      <c r="G381" s="9">
        <v>486735588</v>
      </c>
      <c r="H381" t="str">
        <f t="shared" si="10"/>
        <v>over</v>
      </c>
      <c r="I381" s="3">
        <f t="shared" si="11"/>
        <v>486735588</v>
      </c>
    </row>
    <row r="382" spans="1:9" x14ac:dyDescent="0.25">
      <c r="A382">
        <v>55</v>
      </c>
      <c r="B382" t="s">
        <v>7</v>
      </c>
      <c r="C382" s="2">
        <v>40.81</v>
      </c>
      <c r="D382">
        <v>3</v>
      </c>
      <c r="E382" t="s">
        <v>13</v>
      </c>
      <c r="F382" t="s">
        <v>14</v>
      </c>
      <c r="G382" s="9">
        <v>124858009</v>
      </c>
      <c r="H382" t="str">
        <f t="shared" si="10"/>
        <v>over</v>
      </c>
      <c r="I382" s="3">
        <f t="shared" si="11"/>
        <v>124858009</v>
      </c>
    </row>
    <row r="383" spans="1:9" x14ac:dyDescent="0.25">
      <c r="A383">
        <v>51</v>
      </c>
      <c r="B383" t="s">
        <v>7</v>
      </c>
      <c r="C383" s="2">
        <v>40.659999999999997</v>
      </c>
      <c r="D383">
        <v>0</v>
      </c>
      <c r="E383" t="s">
        <v>13</v>
      </c>
      <c r="F383" t="s">
        <v>21</v>
      </c>
      <c r="G383" s="9">
        <v>98756804</v>
      </c>
      <c r="H383" t="str">
        <f t="shared" si="10"/>
        <v>over</v>
      </c>
      <c r="I383" s="3">
        <f t="shared" si="11"/>
        <v>98756804</v>
      </c>
    </row>
    <row r="384" spans="1:9" x14ac:dyDescent="0.25">
      <c r="A384">
        <v>19</v>
      </c>
      <c r="B384" t="s">
        <v>7</v>
      </c>
      <c r="C384" s="2">
        <v>40.5</v>
      </c>
      <c r="D384">
        <v>0</v>
      </c>
      <c r="E384" t="s">
        <v>13</v>
      </c>
      <c r="F384" t="s">
        <v>10</v>
      </c>
      <c r="G384" s="9">
        <v>1759338</v>
      </c>
      <c r="H384" t="str">
        <f t="shared" si="10"/>
        <v>over</v>
      </c>
      <c r="I384" s="3">
        <f t="shared" si="11"/>
        <v>1759338</v>
      </c>
    </row>
    <row r="385" spans="1:9" x14ac:dyDescent="0.25">
      <c r="A385">
        <v>64</v>
      </c>
      <c r="B385" t="s">
        <v>11</v>
      </c>
      <c r="C385" s="2">
        <v>40.479999999999997</v>
      </c>
      <c r="D385">
        <v>0</v>
      </c>
      <c r="E385" t="s">
        <v>13</v>
      </c>
      <c r="F385" t="s">
        <v>14</v>
      </c>
      <c r="G385" s="9">
        <v>138311152</v>
      </c>
      <c r="H385" t="str">
        <f t="shared" si="10"/>
        <v>over</v>
      </c>
      <c r="I385" s="3">
        <f t="shared" si="11"/>
        <v>138311152</v>
      </c>
    </row>
    <row r="386" spans="1:9" x14ac:dyDescent="0.25">
      <c r="A386">
        <v>20</v>
      </c>
      <c r="B386" t="s">
        <v>11</v>
      </c>
      <c r="C386" s="2">
        <v>40.47</v>
      </c>
      <c r="D386">
        <v>0</v>
      </c>
      <c r="E386" t="s">
        <v>13</v>
      </c>
      <c r="F386" t="s">
        <v>21</v>
      </c>
      <c r="G386" s="9">
        <v>19844533</v>
      </c>
      <c r="H386" t="str">
        <f t="shared" ref="H386:H449" si="12">IF(C386&lt;18.5,"below",IF(AND(C386&gt;=18.5,C386&lt;25),"normal",IF(C386&gt;=25,"over")))</f>
        <v>over</v>
      </c>
      <c r="I386" s="3">
        <f t="shared" si="11"/>
        <v>19844533</v>
      </c>
    </row>
    <row r="387" spans="1:9" x14ac:dyDescent="0.25">
      <c r="A387">
        <v>57</v>
      </c>
      <c r="B387" t="s">
        <v>11</v>
      </c>
      <c r="C387" s="2">
        <v>40.369999999999997</v>
      </c>
      <c r="D387">
        <v>0</v>
      </c>
      <c r="E387" t="s">
        <v>13</v>
      </c>
      <c r="F387" t="s">
        <v>14</v>
      </c>
      <c r="G387" s="9">
        <v>109825013</v>
      </c>
      <c r="H387" t="str">
        <f t="shared" si="12"/>
        <v>over</v>
      </c>
      <c r="I387" s="3">
        <f t="shared" ref="I387:I450" si="13">VALUE(G387)</f>
        <v>109825013</v>
      </c>
    </row>
    <row r="388" spans="1:9" x14ac:dyDescent="0.25">
      <c r="A388">
        <v>42</v>
      </c>
      <c r="B388" t="s">
        <v>7</v>
      </c>
      <c r="C388" s="2">
        <v>40.369999999999997</v>
      </c>
      <c r="D388">
        <v>2</v>
      </c>
      <c r="E388" t="s">
        <v>9</v>
      </c>
      <c r="F388" t="s">
        <v>14</v>
      </c>
      <c r="G388" s="9">
        <v>438963763</v>
      </c>
      <c r="H388" t="str">
        <f t="shared" si="12"/>
        <v>over</v>
      </c>
      <c r="I388" s="3">
        <f t="shared" si="13"/>
        <v>438963763</v>
      </c>
    </row>
    <row r="389" spans="1:9" x14ac:dyDescent="0.25">
      <c r="A389">
        <v>56</v>
      </c>
      <c r="B389" t="s">
        <v>11</v>
      </c>
      <c r="C389" s="2">
        <v>40.299999999999997</v>
      </c>
      <c r="D389">
        <v>0</v>
      </c>
      <c r="E389" t="s">
        <v>13</v>
      </c>
      <c r="F389" t="s">
        <v>10</v>
      </c>
      <c r="G389" s="9">
        <v>10602385</v>
      </c>
      <c r="H389" t="str">
        <f t="shared" si="12"/>
        <v>over</v>
      </c>
      <c r="I389" s="3">
        <f t="shared" si="13"/>
        <v>10602385</v>
      </c>
    </row>
    <row r="390" spans="1:9" x14ac:dyDescent="0.25">
      <c r="A390">
        <v>18</v>
      </c>
      <c r="B390" t="s">
        <v>7</v>
      </c>
      <c r="C390" s="2">
        <v>40.28</v>
      </c>
      <c r="D390">
        <v>0</v>
      </c>
      <c r="E390" t="s">
        <v>13</v>
      </c>
      <c r="F390" t="s">
        <v>21</v>
      </c>
      <c r="G390" s="9">
        <v>22176012</v>
      </c>
      <c r="H390" t="str">
        <f t="shared" si="12"/>
        <v>over</v>
      </c>
      <c r="I390" s="3">
        <f t="shared" si="13"/>
        <v>22176012</v>
      </c>
    </row>
    <row r="391" spans="1:9" x14ac:dyDescent="0.25">
      <c r="A391">
        <v>57</v>
      </c>
      <c r="B391" t="s">
        <v>11</v>
      </c>
      <c r="C391" s="2">
        <v>40.28</v>
      </c>
      <c r="D391">
        <v>0</v>
      </c>
      <c r="E391" t="s">
        <v>13</v>
      </c>
      <c r="F391" t="s">
        <v>21</v>
      </c>
      <c r="G391" s="9">
        <v>2070902034</v>
      </c>
      <c r="H391" t="str">
        <f t="shared" si="12"/>
        <v>over</v>
      </c>
      <c r="I391" s="3">
        <f t="shared" si="13"/>
        <v>2070902034</v>
      </c>
    </row>
    <row r="392" spans="1:9" x14ac:dyDescent="0.25">
      <c r="A392">
        <v>41</v>
      </c>
      <c r="B392" t="s">
        <v>11</v>
      </c>
      <c r="C392" s="2">
        <v>40.26</v>
      </c>
      <c r="D392">
        <v>0</v>
      </c>
      <c r="E392" t="s">
        <v>13</v>
      </c>
      <c r="F392" t="s">
        <v>14</v>
      </c>
      <c r="G392" s="9">
        <v>57091644</v>
      </c>
      <c r="H392" t="str">
        <f t="shared" si="12"/>
        <v>over</v>
      </c>
      <c r="I392" s="3">
        <f t="shared" si="13"/>
        <v>57091644</v>
      </c>
    </row>
    <row r="393" spans="1:9" x14ac:dyDescent="0.25">
      <c r="A393">
        <v>18</v>
      </c>
      <c r="B393" t="s">
        <v>7</v>
      </c>
      <c r="C393" s="2">
        <v>40.26</v>
      </c>
      <c r="D393">
        <v>0</v>
      </c>
      <c r="E393" t="s">
        <v>13</v>
      </c>
      <c r="F393" t="s">
        <v>14</v>
      </c>
      <c r="G393" s="9">
        <v>16345734</v>
      </c>
      <c r="H393" t="str">
        <f t="shared" si="12"/>
        <v>over</v>
      </c>
      <c r="I393" s="3">
        <f t="shared" si="13"/>
        <v>16345734</v>
      </c>
    </row>
    <row r="394" spans="1:9" x14ac:dyDescent="0.25">
      <c r="A394">
        <v>38</v>
      </c>
      <c r="B394" t="s">
        <v>7</v>
      </c>
      <c r="C394" s="2">
        <v>40.15</v>
      </c>
      <c r="D394">
        <v>0</v>
      </c>
      <c r="E394" t="s">
        <v>13</v>
      </c>
      <c r="F394" t="s">
        <v>14</v>
      </c>
      <c r="G394" s="9">
        <v>54009805</v>
      </c>
      <c r="H394" t="str">
        <f t="shared" si="12"/>
        <v>over</v>
      </c>
      <c r="I394" s="3">
        <f t="shared" si="13"/>
        <v>54009805</v>
      </c>
    </row>
    <row r="395" spans="1:9" x14ac:dyDescent="0.25">
      <c r="A395">
        <v>24</v>
      </c>
      <c r="B395" t="s">
        <v>11</v>
      </c>
      <c r="C395" s="2">
        <v>40.15</v>
      </c>
      <c r="D395">
        <v>0</v>
      </c>
      <c r="E395" t="s">
        <v>9</v>
      </c>
      <c r="F395" t="s">
        <v>14</v>
      </c>
      <c r="G395" s="9">
        <v>381262465</v>
      </c>
      <c r="H395" t="str">
        <f t="shared" si="12"/>
        <v>over</v>
      </c>
      <c r="I395" s="3">
        <f t="shared" si="13"/>
        <v>381262465</v>
      </c>
    </row>
    <row r="396" spans="1:9" x14ac:dyDescent="0.25">
      <c r="A396">
        <v>48</v>
      </c>
      <c r="B396" t="s">
        <v>11</v>
      </c>
      <c r="C396" s="2">
        <v>40.15</v>
      </c>
      <c r="D396">
        <v>0</v>
      </c>
      <c r="E396" t="s">
        <v>13</v>
      </c>
      <c r="F396" t="s">
        <v>14</v>
      </c>
      <c r="G396" s="9">
        <v>78041605</v>
      </c>
      <c r="H396" t="str">
        <f t="shared" si="12"/>
        <v>over</v>
      </c>
      <c r="I396" s="3">
        <f t="shared" si="13"/>
        <v>78041605</v>
      </c>
    </row>
    <row r="397" spans="1:9" x14ac:dyDescent="0.25">
      <c r="A397">
        <v>62</v>
      </c>
      <c r="B397" t="s">
        <v>11</v>
      </c>
      <c r="C397" s="2">
        <v>39.93</v>
      </c>
      <c r="D397">
        <v>0</v>
      </c>
      <c r="E397" t="s">
        <v>13</v>
      </c>
      <c r="F397" t="s">
        <v>14</v>
      </c>
      <c r="G397" s="9">
        <v>129828747</v>
      </c>
      <c r="H397" t="str">
        <f t="shared" si="12"/>
        <v>over</v>
      </c>
      <c r="I397" s="3">
        <f t="shared" si="13"/>
        <v>129828747</v>
      </c>
    </row>
    <row r="398" spans="1:9" x14ac:dyDescent="0.25">
      <c r="A398">
        <v>60</v>
      </c>
      <c r="B398" t="s">
        <v>11</v>
      </c>
      <c r="C398" s="2">
        <v>39.9</v>
      </c>
      <c r="D398">
        <v>0</v>
      </c>
      <c r="E398" t="s">
        <v>9</v>
      </c>
      <c r="F398" t="s">
        <v>10</v>
      </c>
      <c r="G398" s="9">
        <v>48173361</v>
      </c>
      <c r="H398" t="str">
        <f t="shared" si="12"/>
        <v>over</v>
      </c>
      <c r="I398" s="3">
        <f t="shared" si="13"/>
        <v>48173361</v>
      </c>
    </row>
    <row r="399" spans="1:9" x14ac:dyDescent="0.25">
      <c r="A399">
        <v>56</v>
      </c>
      <c r="B399" t="s">
        <v>7</v>
      </c>
      <c r="C399" s="2">
        <v>39.82</v>
      </c>
      <c r="D399">
        <v>0</v>
      </c>
      <c r="E399" t="s">
        <v>13</v>
      </c>
      <c r="F399" t="s">
        <v>14</v>
      </c>
      <c r="G399" s="9">
        <v>110907178</v>
      </c>
      <c r="H399" t="str">
        <f t="shared" si="12"/>
        <v>over</v>
      </c>
      <c r="I399" s="3">
        <f t="shared" si="13"/>
        <v>110907178</v>
      </c>
    </row>
    <row r="400" spans="1:9" x14ac:dyDescent="0.25">
      <c r="A400">
        <v>33</v>
      </c>
      <c r="B400" t="s">
        <v>7</v>
      </c>
      <c r="C400" s="2">
        <v>39.82</v>
      </c>
      <c r="D400">
        <v>1</v>
      </c>
      <c r="E400" t="s">
        <v>13</v>
      </c>
      <c r="F400" t="s">
        <v>14</v>
      </c>
      <c r="G400" s="9">
        <v>47956568</v>
      </c>
      <c r="H400" t="str">
        <f t="shared" si="12"/>
        <v>over</v>
      </c>
      <c r="I400" s="3">
        <f t="shared" si="13"/>
        <v>47956568</v>
      </c>
    </row>
    <row r="401" spans="1:9" x14ac:dyDescent="0.25">
      <c r="A401">
        <v>18</v>
      </c>
      <c r="B401" t="s">
        <v>7</v>
      </c>
      <c r="C401" s="2">
        <v>39.82</v>
      </c>
      <c r="D401">
        <v>0</v>
      </c>
      <c r="E401" t="s">
        <v>13</v>
      </c>
      <c r="F401" t="s">
        <v>14</v>
      </c>
      <c r="G401" s="9">
        <v>16339618</v>
      </c>
      <c r="H401" t="str">
        <f t="shared" si="12"/>
        <v>over</v>
      </c>
      <c r="I401" s="3">
        <f t="shared" si="13"/>
        <v>16339618</v>
      </c>
    </row>
    <row r="402" spans="1:9" x14ac:dyDescent="0.25">
      <c r="A402">
        <v>63</v>
      </c>
      <c r="B402" t="s">
        <v>11</v>
      </c>
      <c r="C402" s="2">
        <v>39.799999999999997</v>
      </c>
      <c r="D402">
        <v>3</v>
      </c>
      <c r="E402" t="s">
        <v>13</v>
      </c>
      <c r="F402" t="s">
        <v>10</v>
      </c>
      <c r="G402" s="9">
        <v>15170069</v>
      </c>
      <c r="H402" t="str">
        <f t="shared" si="12"/>
        <v>over</v>
      </c>
      <c r="I402" s="3">
        <f t="shared" si="13"/>
        <v>15170069</v>
      </c>
    </row>
    <row r="403" spans="1:9" x14ac:dyDescent="0.25">
      <c r="A403">
        <v>35</v>
      </c>
      <c r="B403" t="s">
        <v>11</v>
      </c>
      <c r="C403" s="2">
        <v>39.71</v>
      </c>
      <c r="D403">
        <v>4</v>
      </c>
      <c r="E403" t="s">
        <v>13</v>
      </c>
      <c r="F403" t="s">
        <v>21</v>
      </c>
      <c r="G403" s="9">
        <v>1949671917</v>
      </c>
      <c r="H403" t="str">
        <f t="shared" si="12"/>
        <v>over</v>
      </c>
      <c r="I403" s="3">
        <f t="shared" si="13"/>
        <v>1949671917</v>
      </c>
    </row>
    <row r="404" spans="1:9" x14ac:dyDescent="0.25">
      <c r="A404">
        <v>51</v>
      </c>
      <c r="B404" t="s">
        <v>11</v>
      </c>
      <c r="C404" s="2">
        <v>39.700000000000003</v>
      </c>
      <c r="D404">
        <v>1</v>
      </c>
      <c r="E404" t="s">
        <v>13</v>
      </c>
      <c r="F404" t="s">
        <v>10</v>
      </c>
      <c r="G404" s="9">
        <v>9391346</v>
      </c>
      <c r="H404" t="str">
        <f t="shared" si="12"/>
        <v>over</v>
      </c>
      <c r="I404" s="3">
        <f t="shared" si="13"/>
        <v>9391346</v>
      </c>
    </row>
    <row r="405" spans="1:9" x14ac:dyDescent="0.25">
      <c r="A405">
        <v>64</v>
      </c>
      <c r="B405" t="s">
        <v>7</v>
      </c>
      <c r="C405" s="2">
        <v>39.700000000000003</v>
      </c>
      <c r="D405">
        <v>0</v>
      </c>
      <c r="E405" t="s">
        <v>13</v>
      </c>
      <c r="F405" t="s">
        <v>10</v>
      </c>
      <c r="G405" s="9">
        <v>14319031</v>
      </c>
      <c r="H405" t="str">
        <f t="shared" si="12"/>
        <v>over</v>
      </c>
      <c r="I405" s="3">
        <f t="shared" si="13"/>
        <v>14319031</v>
      </c>
    </row>
    <row r="406" spans="1:9" x14ac:dyDescent="0.25">
      <c r="A406">
        <v>54</v>
      </c>
      <c r="B406" t="s">
        <v>11</v>
      </c>
      <c r="C406" s="2">
        <v>39.6</v>
      </c>
      <c r="D406">
        <v>1</v>
      </c>
      <c r="E406" t="s">
        <v>13</v>
      </c>
      <c r="F406" t="s">
        <v>10</v>
      </c>
      <c r="G406" s="9">
        <v>10450552</v>
      </c>
      <c r="H406" t="str">
        <f t="shared" si="12"/>
        <v>over</v>
      </c>
      <c r="I406" s="3">
        <f t="shared" si="13"/>
        <v>10450552</v>
      </c>
    </row>
    <row r="407" spans="1:9" x14ac:dyDescent="0.25">
      <c r="A407">
        <v>56</v>
      </c>
      <c r="B407" t="s">
        <v>11</v>
      </c>
      <c r="C407" s="2">
        <v>39.6</v>
      </c>
      <c r="D407">
        <v>0</v>
      </c>
      <c r="E407" t="s">
        <v>13</v>
      </c>
      <c r="F407" t="s">
        <v>10</v>
      </c>
      <c r="G407" s="9">
        <v>10601412</v>
      </c>
      <c r="H407" t="str">
        <f t="shared" si="12"/>
        <v>over</v>
      </c>
      <c r="I407" s="3">
        <f t="shared" si="13"/>
        <v>10601412</v>
      </c>
    </row>
    <row r="408" spans="1:9" x14ac:dyDescent="0.25">
      <c r="A408">
        <v>53</v>
      </c>
      <c r="B408" t="s">
        <v>7</v>
      </c>
      <c r="C408" s="2">
        <v>39.6</v>
      </c>
      <c r="D408">
        <v>1</v>
      </c>
      <c r="E408" t="s">
        <v>13</v>
      </c>
      <c r="F408" t="s">
        <v>14</v>
      </c>
      <c r="G408" s="9">
        <v>10579711</v>
      </c>
      <c r="H408" t="str">
        <f t="shared" si="12"/>
        <v>over</v>
      </c>
      <c r="I408" s="3">
        <f t="shared" si="13"/>
        <v>10579711</v>
      </c>
    </row>
    <row r="409" spans="1:9" x14ac:dyDescent="0.25">
      <c r="A409">
        <v>44</v>
      </c>
      <c r="B409" t="s">
        <v>11</v>
      </c>
      <c r="C409" s="2">
        <v>39.520000000000003</v>
      </c>
      <c r="D409">
        <v>0</v>
      </c>
      <c r="E409" t="s">
        <v>13</v>
      </c>
      <c r="F409" t="s">
        <v>15</v>
      </c>
      <c r="G409" s="9">
        <v>69487008</v>
      </c>
      <c r="H409" t="str">
        <f t="shared" si="12"/>
        <v>over</v>
      </c>
      <c r="I409" s="3">
        <f t="shared" si="13"/>
        <v>69487008</v>
      </c>
    </row>
    <row r="410" spans="1:9" x14ac:dyDescent="0.25">
      <c r="A410">
        <v>51</v>
      </c>
      <c r="B410" t="s">
        <v>7</v>
      </c>
      <c r="C410" s="2">
        <v>39.5</v>
      </c>
      <c r="D410">
        <v>1</v>
      </c>
      <c r="E410" t="s">
        <v>13</v>
      </c>
      <c r="F410" t="s">
        <v>10</v>
      </c>
      <c r="G410" s="9">
        <v>9880068</v>
      </c>
      <c r="H410" t="str">
        <f t="shared" si="12"/>
        <v>over</v>
      </c>
      <c r="I410" s="3">
        <f t="shared" si="13"/>
        <v>9880068</v>
      </c>
    </row>
    <row r="411" spans="1:9" x14ac:dyDescent="0.25">
      <c r="A411">
        <v>22</v>
      </c>
      <c r="B411" t="s">
        <v>11</v>
      </c>
      <c r="C411" s="2">
        <v>39.5</v>
      </c>
      <c r="D411">
        <v>0</v>
      </c>
      <c r="E411" t="s">
        <v>13</v>
      </c>
      <c r="F411" t="s">
        <v>10</v>
      </c>
      <c r="G411" s="9">
        <v>1682597</v>
      </c>
      <c r="H411" t="str">
        <f t="shared" si="12"/>
        <v>over</v>
      </c>
      <c r="I411" s="3">
        <f t="shared" si="13"/>
        <v>1682597</v>
      </c>
    </row>
    <row r="412" spans="1:9" x14ac:dyDescent="0.25">
      <c r="A412">
        <v>21</v>
      </c>
      <c r="B412" t="s">
        <v>7</v>
      </c>
      <c r="C412" s="2">
        <v>39.49</v>
      </c>
      <c r="D412">
        <v>0</v>
      </c>
      <c r="E412" t="s">
        <v>13</v>
      </c>
      <c r="F412" t="s">
        <v>14</v>
      </c>
      <c r="G412" s="9">
        <v>20269741</v>
      </c>
      <c r="H412" t="str">
        <f t="shared" si="12"/>
        <v>over</v>
      </c>
      <c r="I412" s="3">
        <f t="shared" si="13"/>
        <v>20269741</v>
      </c>
    </row>
    <row r="413" spans="1:9" x14ac:dyDescent="0.25">
      <c r="A413">
        <v>31</v>
      </c>
      <c r="B413" t="s">
        <v>11</v>
      </c>
      <c r="C413" s="2">
        <v>39.49</v>
      </c>
      <c r="D413">
        <v>1</v>
      </c>
      <c r="E413" t="s">
        <v>13</v>
      </c>
      <c r="F413" t="s">
        <v>14</v>
      </c>
      <c r="G413" s="9">
        <v>38757341</v>
      </c>
      <c r="H413" t="str">
        <f t="shared" si="12"/>
        <v>over</v>
      </c>
      <c r="I413" s="3">
        <f t="shared" si="13"/>
        <v>38757341</v>
      </c>
    </row>
    <row r="414" spans="1:9" x14ac:dyDescent="0.25">
      <c r="A414">
        <v>24</v>
      </c>
      <c r="B414" t="s">
        <v>7</v>
      </c>
      <c r="C414" s="2">
        <v>39.49</v>
      </c>
      <c r="D414">
        <v>0</v>
      </c>
      <c r="E414" t="s">
        <v>13</v>
      </c>
      <c r="F414" t="s">
        <v>14</v>
      </c>
      <c r="G414" s="9">
        <v>24809791</v>
      </c>
      <c r="H414" t="str">
        <f t="shared" si="12"/>
        <v>over</v>
      </c>
      <c r="I414" s="3">
        <f t="shared" si="13"/>
        <v>24809791</v>
      </c>
    </row>
    <row r="415" spans="1:9" x14ac:dyDescent="0.25">
      <c r="A415">
        <v>20</v>
      </c>
      <c r="B415" t="s">
        <v>11</v>
      </c>
      <c r="C415" s="2">
        <v>39.4</v>
      </c>
      <c r="D415">
        <v>2</v>
      </c>
      <c r="E415" t="s">
        <v>9</v>
      </c>
      <c r="F415" t="s">
        <v>10</v>
      </c>
      <c r="G415" s="9">
        <v>38344566</v>
      </c>
      <c r="H415" t="str">
        <f t="shared" si="12"/>
        <v>over</v>
      </c>
      <c r="I415" s="3">
        <f t="shared" si="13"/>
        <v>38344566</v>
      </c>
    </row>
    <row r="416" spans="1:9" x14ac:dyDescent="0.25">
      <c r="A416">
        <v>64</v>
      </c>
      <c r="B416" t="s">
        <v>7</v>
      </c>
      <c r="C416" s="2">
        <v>39.33</v>
      </c>
      <c r="D416">
        <v>0</v>
      </c>
      <c r="E416" t="s">
        <v>13</v>
      </c>
      <c r="F416" t="s">
        <v>21</v>
      </c>
      <c r="G416" s="9">
        <v>149015167</v>
      </c>
      <c r="H416" t="str">
        <f t="shared" si="12"/>
        <v>over</v>
      </c>
      <c r="I416" s="3">
        <f t="shared" si="13"/>
        <v>149015167</v>
      </c>
    </row>
    <row r="417" spans="1:9" x14ac:dyDescent="0.25">
      <c r="A417">
        <v>23</v>
      </c>
      <c r="B417" t="s">
        <v>7</v>
      </c>
      <c r="C417" s="2">
        <v>39.270000000000003</v>
      </c>
      <c r="D417">
        <v>2</v>
      </c>
      <c r="E417" t="s">
        <v>13</v>
      </c>
      <c r="F417" t="s">
        <v>14</v>
      </c>
      <c r="G417" s="9">
        <v>35006123</v>
      </c>
      <c r="H417" t="str">
        <f t="shared" si="12"/>
        <v>over</v>
      </c>
      <c r="I417" s="3">
        <f t="shared" si="13"/>
        <v>35006123</v>
      </c>
    </row>
    <row r="418" spans="1:9" x14ac:dyDescent="0.25">
      <c r="A418">
        <v>62</v>
      </c>
      <c r="B418" t="s">
        <v>7</v>
      </c>
      <c r="C418" s="2">
        <v>39.200000000000003</v>
      </c>
      <c r="D418">
        <v>0</v>
      </c>
      <c r="E418" t="s">
        <v>13</v>
      </c>
      <c r="F418" t="s">
        <v>10</v>
      </c>
      <c r="G418" s="9">
        <v>13470.86</v>
      </c>
      <c r="H418" t="str">
        <f t="shared" si="12"/>
        <v>over</v>
      </c>
      <c r="I418" s="3">
        <f t="shared" si="13"/>
        <v>13470.86</v>
      </c>
    </row>
    <row r="419" spans="1:9" x14ac:dyDescent="0.25">
      <c r="A419">
        <v>64</v>
      </c>
      <c r="B419" t="s">
        <v>11</v>
      </c>
      <c r="C419" s="2">
        <v>39.159999999999997</v>
      </c>
      <c r="D419">
        <v>1</v>
      </c>
      <c r="E419" t="s">
        <v>13</v>
      </c>
      <c r="F419" t="s">
        <v>14</v>
      </c>
      <c r="G419" s="9">
        <v>144182804</v>
      </c>
      <c r="H419" t="str">
        <f t="shared" si="12"/>
        <v>over</v>
      </c>
      <c r="I419" s="3">
        <f t="shared" si="13"/>
        <v>144182804</v>
      </c>
    </row>
    <row r="420" spans="1:9" x14ac:dyDescent="0.25">
      <c r="A420">
        <v>18</v>
      </c>
      <c r="B420" t="s">
        <v>7</v>
      </c>
      <c r="C420" s="2">
        <v>39.159999999999997</v>
      </c>
      <c r="D420">
        <v>0</v>
      </c>
      <c r="E420" t="s">
        <v>13</v>
      </c>
      <c r="F420" t="s">
        <v>14</v>
      </c>
      <c r="G420" s="9">
        <v>16330444</v>
      </c>
      <c r="H420" t="str">
        <f t="shared" si="12"/>
        <v>over</v>
      </c>
      <c r="I420" s="3">
        <f t="shared" si="13"/>
        <v>16330444</v>
      </c>
    </row>
    <row r="421" spans="1:9" x14ac:dyDescent="0.25">
      <c r="A421">
        <v>62</v>
      </c>
      <c r="B421" t="s">
        <v>7</v>
      </c>
      <c r="C421" s="2">
        <v>39.159999999999997</v>
      </c>
      <c r="D421">
        <v>0</v>
      </c>
      <c r="E421" t="s">
        <v>13</v>
      </c>
      <c r="F421" t="s">
        <v>14</v>
      </c>
      <c r="G421" s="9">
        <v>134708044</v>
      </c>
      <c r="H421" t="str">
        <f t="shared" si="12"/>
        <v>over</v>
      </c>
      <c r="I421" s="3">
        <f t="shared" si="13"/>
        <v>134708044</v>
      </c>
    </row>
    <row r="422" spans="1:9" x14ac:dyDescent="0.25">
      <c r="A422">
        <v>18</v>
      </c>
      <c r="B422" t="s">
        <v>11</v>
      </c>
      <c r="C422" s="2">
        <v>39.14</v>
      </c>
      <c r="D422">
        <v>0</v>
      </c>
      <c r="E422" t="s">
        <v>13</v>
      </c>
      <c r="F422" t="s">
        <v>21</v>
      </c>
      <c r="G422" s="9">
        <v>1289005765</v>
      </c>
      <c r="H422" t="str">
        <f t="shared" si="12"/>
        <v>over</v>
      </c>
      <c r="I422" s="3">
        <f t="shared" si="13"/>
        <v>1289005765</v>
      </c>
    </row>
    <row r="423" spans="1:9" x14ac:dyDescent="0.25">
      <c r="A423">
        <v>61</v>
      </c>
      <c r="B423" t="s">
        <v>7</v>
      </c>
      <c r="C423" s="2">
        <v>39.1</v>
      </c>
      <c r="D423">
        <v>2</v>
      </c>
      <c r="E423" t="s">
        <v>13</v>
      </c>
      <c r="F423" t="s">
        <v>10</v>
      </c>
      <c r="G423" s="9">
        <v>14235072</v>
      </c>
      <c r="H423" t="str">
        <f t="shared" si="12"/>
        <v>over</v>
      </c>
      <c r="I423" s="3">
        <f t="shared" si="13"/>
        <v>14235072</v>
      </c>
    </row>
    <row r="424" spans="1:9" x14ac:dyDescent="0.25">
      <c r="A424">
        <v>58</v>
      </c>
      <c r="B424" t="s">
        <v>7</v>
      </c>
      <c r="C424" s="2">
        <v>39.049999999999997</v>
      </c>
      <c r="D424">
        <v>0</v>
      </c>
      <c r="E424" t="s">
        <v>13</v>
      </c>
      <c r="F424" t="s">
        <v>14</v>
      </c>
      <c r="G424" s="9">
        <v>118564115</v>
      </c>
      <c r="H424" t="str">
        <f t="shared" si="12"/>
        <v>over</v>
      </c>
      <c r="I424" s="3">
        <f t="shared" si="13"/>
        <v>118564115</v>
      </c>
    </row>
    <row r="425" spans="1:9" x14ac:dyDescent="0.25">
      <c r="A425">
        <v>64</v>
      </c>
      <c r="B425" t="s">
        <v>7</v>
      </c>
      <c r="C425" s="2">
        <v>39.049999999999997</v>
      </c>
      <c r="D425">
        <v>3</v>
      </c>
      <c r="E425" t="s">
        <v>13</v>
      </c>
      <c r="F425" t="s">
        <v>14</v>
      </c>
      <c r="G425" s="9">
        <v>160851275</v>
      </c>
      <c r="H425" t="str">
        <f t="shared" si="12"/>
        <v>over</v>
      </c>
      <c r="I425" s="3">
        <f t="shared" si="13"/>
        <v>160851275</v>
      </c>
    </row>
    <row r="426" spans="1:9" x14ac:dyDescent="0.25">
      <c r="A426">
        <v>30</v>
      </c>
      <c r="B426" t="s">
        <v>7</v>
      </c>
      <c r="C426" s="2">
        <v>39.049999999999997</v>
      </c>
      <c r="D426">
        <v>3</v>
      </c>
      <c r="E426" t="s">
        <v>9</v>
      </c>
      <c r="F426" t="s">
        <v>14</v>
      </c>
      <c r="G426" s="9">
        <v>409324295</v>
      </c>
      <c r="H426" t="str">
        <f t="shared" si="12"/>
        <v>over</v>
      </c>
      <c r="I426" s="3">
        <f t="shared" si="13"/>
        <v>409324295</v>
      </c>
    </row>
    <row r="427" spans="1:9" x14ac:dyDescent="0.25">
      <c r="A427">
        <v>44</v>
      </c>
      <c r="B427" t="s">
        <v>7</v>
      </c>
      <c r="C427" s="2">
        <v>38.950000000000003</v>
      </c>
      <c r="D427">
        <v>0</v>
      </c>
      <c r="E427" t="s">
        <v>9</v>
      </c>
      <c r="F427" t="s">
        <v>15</v>
      </c>
      <c r="G427" s="9">
        <v>429834585</v>
      </c>
      <c r="H427" t="str">
        <f t="shared" si="12"/>
        <v>over</v>
      </c>
      <c r="I427" s="3">
        <f t="shared" si="13"/>
        <v>429834585</v>
      </c>
    </row>
    <row r="428" spans="1:9" x14ac:dyDescent="0.25">
      <c r="A428">
        <v>47</v>
      </c>
      <c r="B428" t="s">
        <v>11</v>
      </c>
      <c r="C428" s="2">
        <v>38.94</v>
      </c>
      <c r="D428">
        <v>2</v>
      </c>
      <c r="E428" t="s">
        <v>9</v>
      </c>
      <c r="F428" t="s">
        <v>14</v>
      </c>
      <c r="G428" s="9">
        <v>442026536</v>
      </c>
      <c r="H428" t="str">
        <f t="shared" si="12"/>
        <v>over</v>
      </c>
      <c r="I428" s="3">
        <f t="shared" si="13"/>
        <v>442026536</v>
      </c>
    </row>
    <row r="429" spans="1:9" x14ac:dyDescent="0.25">
      <c r="A429">
        <v>29</v>
      </c>
      <c r="B429" t="s">
        <v>11</v>
      </c>
      <c r="C429" s="2">
        <v>38.94</v>
      </c>
      <c r="D429">
        <v>1</v>
      </c>
      <c r="E429" t="s">
        <v>13</v>
      </c>
      <c r="F429" t="s">
        <v>14</v>
      </c>
      <c r="G429" s="9">
        <v>34714096</v>
      </c>
      <c r="H429" t="str">
        <f t="shared" si="12"/>
        <v>over</v>
      </c>
      <c r="I429" s="3">
        <f t="shared" si="13"/>
        <v>34714096</v>
      </c>
    </row>
    <row r="430" spans="1:9" x14ac:dyDescent="0.25">
      <c r="A430">
        <v>33</v>
      </c>
      <c r="B430" t="s">
        <v>7</v>
      </c>
      <c r="C430" s="2">
        <v>38.9</v>
      </c>
      <c r="D430">
        <v>3</v>
      </c>
      <c r="E430" t="s">
        <v>13</v>
      </c>
      <c r="F430" t="s">
        <v>10</v>
      </c>
      <c r="G430" s="9">
        <v>5972378</v>
      </c>
      <c r="H430" t="str">
        <f t="shared" si="12"/>
        <v>over</v>
      </c>
      <c r="I430" s="3">
        <f t="shared" si="13"/>
        <v>5972378</v>
      </c>
    </row>
    <row r="431" spans="1:9" x14ac:dyDescent="0.25">
      <c r="A431">
        <v>29</v>
      </c>
      <c r="B431" t="s">
        <v>7</v>
      </c>
      <c r="C431" s="2">
        <v>38.83</v>
      </c>
      <c r="D431">
        <v>3</v>
      </c>
      <c r="E431" t="s">
        <v>13</v>
      </c>
      <c r="F431" t="s">
        <v>14</v>
      </c>
      <c r="G431" s="9">
        <v>51382567</v>
      </c>
      <c r="H431" t="str">
        <f t="shared" si="12"/>
        <v>over</v>
      </c>
      <c r="I431" s="3">
        <f t="shared" si="13"/>
        <v>51382567</v>
      </c>
    </row>
    <row r="432" spans="1:9" x14ac:dyDescent="0.25">
      <c r="A432">
        <v>30</v>
      </c>
      <c r="B432" t="s">
        <v>11</v>
      </c>
      <c r="C432" s="2">
        <v>38.83</v>
      </c>
      <c r="D432">
        <v>1</v>
      </c>
      <c r="E432" t="s">
        <v>13</v>
      </c>
      <c r="F432" t="s">
        <v>14</v>
      </c>
      <c r="G432" s="9">
        <v>1896317192</v>
      </c>
      <c r="H432" t="str">
        <f t="shared" si="12"/>
        <v>over</v>
      </c>
      <c r="I432" s="3">
        <f t="shared" si="13"/>
        <v>1896317192</v>
      </c>
    </row>
    <row r="433" spans="1:9" x14ac:dyDescent="0.25">
      <c r="A433">
        <v>62</v>
      </c>
      <c r="B433" t="s">
        <v>11</v>
      </c>
      <c r="C433" s="2">
        <v>38.83</v>
      </c>
      <c r="D433">
        <v>0</v>
      </c>
      <c r="E433" t="s">
        <v>13</v>
      </c>
      <c r="F433" t="s">
        <v>14</v>
      </c>
      <c r="G433" s="9">
        <v>129813457</v>
      </c>
      <c r="H433" t="str">
        <f t="shared" si="12"/>
        <v>over</v>
      </c>
      <c r="I433" s="3">
        <f t="shared" si="13"/>
        <v>129813457</v>
      </c>
    </row>
    <row r="434" spans="1:9" x14ac:dyDescent="0.25">
      <c r="A434">
        <v>35</v>
      </c>
      <c r="B434" t="s">
        <v>11</v>
      </c>
      <c r="C434" s="2">
        <v>38.6</v>
      </c>
      <c r="D434">
        <v>1</v>
      </c>
      <c r="E434" t="s">
        <v>13</v>
      </c>
      <c r="F434" t="s">
        <v>10</v>
      </c>
      <c r="G434" s="9">
        <v>4762329</v>
      </c>
      <c r="H434" t="str">
        <f t="shared" si="12"/>
        <v>over</v>
      </c>
      <c r="I434" s="3">
        <f t="shared" si="13"/>
        <v>4762329</v>
      </c>
    </row>
    <row r="435" spans="1:9" x14ac:dyDescent="0.25">
      <c r="A435">
        <v>52</v>
      </c>
      <c r="B435" t="s">
        <v>11</v>
      </c>
      <c r="C435" s="2">
        <v>38.6</v>
      </c>
      <c r="D435">
        <v>2</v>
      </c>
      <c r="E435" t="s">
        <v>13</v>
      </c>
      <c r="F435" t="s">
        <v>10</v>
      </c>
      <c r="G435" s="9">
        <v>10325206</v>
      </c>
      <c r="H435" t="str">
        <f t="shared" si="12"/>
        <v>over</v>
      </c>
      <c r="I435" s="3">
        <f t="shared" si="13"/>
        <v>10325206</v>
      </c>
    </row>
    <row r="436" spans="1:9" x14ac:dyDescent="0.25">
      <c r="A436">
        <v>31</v>
      </c>
      <c r="B436" t="s">
        <v>11</v>
      </c>
      <c r="C436" s="2">
        <v>38.39</v>
      </c>
      <c r="D436">
        <v>2</v>
      </c>
      <c r="E436" t="s">
        <v>13</v>
      </c>
      <c r="F436" t="s">
        <v>14</v>
      </c>
      <c r="G436" s="9">
        <v>44632051</v>
      </c>
      <c r="H436" t="str">
        <f t="shared" si="12"/>
        <v>over</v>
      </c>
      <c r="I436" s="3">
        <f t="shared" si="13"/>
        <v>44632051</v>
      </c>
    </row>
    <row r="437" spans="1:9" x14ac:dyDescent="0.25">
      <c r="A437">
        <v>37</v>
      </c>
      <c r="B437" t="s">
        <v>7</v>
      </c>
      <c r="C437" s="2">
        <v>38.39</v>
      </c>
      <c r="D437">
        <v>0</v>
      </c>
      <c r="E437" t="s">
        <v>9</v>
      </c>
      <c r="F437" t="s">
        <v>14</v>
      </c>
      <c r="G437" s="9">
        <v>404190191</v>
      </c>
      <c r="H437" t="str">
        <f t="shared" si="12"/>
        <v>over</v>
      </c>
      <c r="I437" s="3">
        <f t="shared" si="13"/>
        <v>404190191</v>
      </c>
    </row>
    <row r="438" spans="1:9" x14ac:dyDescent="0.25">
      <c r="A438">
        <v>38</v>
      </c>
      <c r="B438" t="s">
        <v>11</v>
      </c>
      <c r="C438" s="2">
        <v>38.39</v>
      </c>
      <c r="D438">
        <v>3</v>
      </c>
      <c r="E438" t="s">
        <v>9</v>
      </c>
      <c r="F438" t="s">
        <v>14</v>
      </c>
      <c r="G438" s="9">
        <v>419492441</v>
      </c>
      <c r="H438" t="str">
        <f t="shared" si="12"/>
        <v>over</v>
      </c>
      <c r="I438" s="3">
        <f t="shared" si="13"/>
        <v>419492441</v>
      </c>
    </row>
    <row r="439" spans="1:9" x14ac:dyDescent="0.25">
      <c r="A439">
        <v>52</v>
      </c>
      <c r="B439" t="s">
        <v>7</v>
      </c>
      <c r="C439" s="2">
        <v>38.380000000000003</v>
      </c>
      <c r="D439">
        <v>2</v>
      </c>
      <c r="E439" t="s">
        <v>13</v>
      </c>
      <c r="F439" t="s">
        <v>21</v>
      </c>
      <c r="G439" s="9">
        <v>113969002</v>
      </c>
      <c r="H439" t="str">
        <f t="shared" si="12"/>
        <v>over</v>
      </c>
      <c r="I439" s="3">
        <f t="shared" si="13"/>
        <v>113969002</v>
      </c>
    </row>
    <row r="440" spans="1:9" x14ac:dyDescent="0.25">
      <c r="A440">
        <v>61</v>
      </c>
      <c r="B440" t="s">
        <v>11</v>
      </c>
      <c r="C440" s="2">
        <v>38.380000000000003</v>
      </c>
      <c r="D440">
        <v>0</v>
      </c>
      <c r="E440" t="s">
        <v>13</v>
      </c>
      <c r="F440" t="s">
        <v>15</v>
      </c>
      <c r="G440" s="9">
        <v>129500712</v>
      </c>
      <c r="H440" t="str">
        <f t="shared" si="12"/>
        <v>over</v>
      </c>
      <c r="I440" s="3">
        <f t="shared" si="13"/>
        <v>129500712</v>
      </c>
    </row>
    <row r="441" spans="1:9" x14ac:dyDescent="0.25">
      <c r="A441">
        <v>55</v>
      </c>
      <c r="B441" t="s">
        <v>11</v>
      </c>
      <c r="C441" s="2">
        <v>38.28</v>
      </c>
      <c r="D441">
        <v>0</v>
      </c>
      <c r="E441" t="s">
        <v>13</v>
      </c>
      <c r="F441" t="s">
        <v>14</v>
      </c>
      <c r="G441" s="9">
        <v>102262842</v>
      </c>
      <c r="H441" t="str">
        <f t="shared" si="12"/>
        <v>over</v>
      </c>
      <c r="I441" s="3">
        <f t="shared" si="13"/>
        <v>102262842</v>
      </c>
    </row>
    <row r="442" spans="1:9" x14ac:dyDescent="0.25">
      <c r="A442">
        <v>18</v>
      </c>
      <c r="B442" t="s">
        <v>7</v>
      </c>
      <c r="C442" s="2">
        <v>38.28</v>
      </c>
      <c r="D442">
        <v>0</v>
      </c>
      <c r="E442" t="s">
        <v>13</v>
      </c>
      <c r="F442" t="s">
        <v>14</v>
      </c>
      <c r="G442" s="9">
        <v>16318212</v>
      </c>
      <c r="H442" t="str">
        <f t="shared" si="12"/>
        <v>over</v>
      </c>
      <c r="I442" s="3">
        <f t="shared" si="13"/>
        <v>16318212</v>
      </c>
    </row>
    <row r="443" spans="1:9" x14ac:dyDescent="0.25">
      <c r="A443">
        <v>18</v>
      </c>
      <c r="B443" t="s">
        <v>7</v>
      </c>
      <c r="C443" s="2">
        <v>38.28</v>
      </c>
      <c r="D443">
        <v>0</v>
      </c>
      <c r="E443" t="s">
        <v>13</v>
      </c>
      <c r="F443" t="s">
        <v>14</v>
      </c>
      <c r="G443" s="9">
        <v>1413303775</v>
      </c>
      <c r="H443" t="str">
        <f t="shared" si="12"/>
        <v>over</v>
      </c>
      <c r="I443" s="3">
        <f t="shared" si="13"/>
        <v>1413303775</v>
      </c>
    </row>
    <row r="444" spans="1:9" x14ac:dyDescent="0.25">
      <c r="A444">
        <v>64</v>
      </c>
      <c r="B444" t="s">
        <v>11</v>
      </c>
      <c r="C444" s="2">
        <v>38.19</v>
      </c>
      <c r="D444">
        <v>0</v>
      </c>
      <c r="E444" t="s">
        <v>13</v>
      </c>
      <c r="F444" t="s">
        <v>21</v>
      </c>
      <c r="G444" s="9">
        <v>144109321</v>
      </c>
      <c r="H444" t="str">
        <f t="shared" si="12"/>
        <v>over</v>
      </c>
      <c r="I444" s="3">
        <f t="shared" si="13"/>
        <v>144109321</v>
      </c>
    </row>
    <row r="445" spans="1:9" x14ac:dyDescent="0.25">
      <c r="A445">
        <v>18</v>
      </c>
      <c r="B445" t="s">
        <v>7</v>
      </c>
      <c r="C445" s="2">
        <v>38.17</v>
      </c>
      <c r="D445">
        <v>0</v>
      </c>
      <c r="E445" t="s">
        <v>13</v>
      </c>
      <c r="F445" t="s">
        <v>14</v>
      </c>
      <c r="G445" s="9">
        <v>16316683</v>
      </c>
      <c r="H445" t="str">
        <f t="shared" si="12"/>
        <v>over</v>
      </c>
      <c r="I445" s="3">
        <f t="shared" si="13"/>
        <v>16316683</v>
      </c>
    </row>
    <row r="446" spans="1:9" x14ac:dyDescent="0.25">
      <c r="A446">
        <v>18</v>
      </c>
      <c r="B446" t="s">
        <v>11</v>
      </c>
      <c r="C446" s="2">
        <v>38.17</v>
      </c>
      <c r="D446">
        <v>0</v>
      </c>
      <c r="E446" t="s">
        <v>9</v>
      </c>
      <c r="F446" t="s">
        <v>14</v>
      </c>
      <c r="G446" s="9">
        <v>363077983</v>
      </c>
      <c r="H446" t="str">
        <f t="shared" si="12"/>
        <v>over</v>
      </c>
      <c r="I446" s="3">
        <f t="shared" si="13"/>
        <v>363077983</v>
      </c>
    </row>
    <row r="447" spans="1:9" x14ac:dyDescent="0.25">
      <c r="A447">
        <v>46</v>
      </c>
      <c r="B447" t="s">
        <v>11</v>
      </c>
      <c r="C447" s="2">
        <v>38.17</v>
      </c>
      <c r="D447">
        <v>2</v>
      </c>
      <c r="E447" t="s">
        <v>13</v>
      </c>
      <c r="F447" t="s">
        <v>14</v>
      </c>
      <c r="G447" s="9">
        <v>83471643</v>
      </c>
      <c r="H447" t="str">
        <f t="shared" si="12"/>
        <v>over</v>
      </c>
      <c r="I447" s="3">
        <f t="shared" si="13"/>
        <v>83471643</v>
      </c>
    </row>
    <row r="448" spans="1:9" x14ac:dyDescent="0.25">
      <c r="A448">
        <v>28</v>
      </c>
      <c r="B448" t="s">
        <v>11</v>
      </c>
      <c r="C448" s="2">
        <v>38.06</v>
      </c>
      <c r="D448">
        <v>0</v>
      </c>
      <c r="E448" t="s">
        <v>13</v>
      </c>
      <c r="F448" t="s">
        <v>14</v>
      </c>
      <c r="G448" s="9">
        <v>26894954</v>
      </c>
      <c r="H448" t="str">
        <f t="shared" si="12"/>
        <v>over</v>
      </c>
      <c r="I448" s="3">
        <f t="shared" si="13"/>
        <v>26894954</v>
      </c>
    </row>
    <row r="449" spans="1:9" x14ac:dyDescent="0.25">
      <c r="A449">
        <v>44</v>
      </c>
      <c r="B449" t="s">
        <v>11</v>
      </c>
      <c r="C449" s="2">
        <v>38.06</v>
      </c>
      <c r="D449">
        <v>1</v>
      </c>
      <c r="E449" t="s">
        <v>13</v>
      </c>
      <c r="F449" t="s">
        <v>14</v>
      </c>
      <c r="G449" s="9">
        <v>71526714</v>
      </c>
      <c r="H449" t="str">
        <f t="shared" si="12"/>
        <v>over</v>
      </c>
      <c r="I449" s="3">
        <f t="shared" si="13"/>
        <v>71526714</v>
      </c>
    </row>
    <row r="450" spans="1:9" x14ac:dyDescent="0.25">
      <c r="A450">
        <v>60</v>
      </c>
      <c r="B450" t="s">
        <v>7</v>
      </c>
      <c r="C450" s="2">
        <v>38.06</v>
      </c>
      <c r="D450">
        <v>0</v>
      </c>
      <c r="E450" t="s">
        <v>13</v>
      </c>
      <c r="F450" t="s">
        <v>14</v>
      </c>
      <c r="G450" s="9">
        <v>126487034</v>
      </c>
      <c r="H450" t="str">
        <f t="shared" ref="H450:H513" si="14">IF(C450&lt;18.5,"below",IF(AND(C450&gt;=18.5,C450&lt;25),"normal",IF(C450&gt;=25,"over")))</f>
        <v>over</v>
      </c>
      <c r="I450" s="3">
        <f t="shared" si="13"/>
        <v>126487034</v>
      </c>
    </row>
    <row r="451" spans="1:9" x14ac:dyDescent="0.25">
      <c r="A451">
        <v>53</v>
      </c>
      <c r="B451" t="s">
        <v>7</v>
      </c>
      <c r="C451" s="2">
        <v>38.06</v>
      </c>
      <c r="D451">
        <v>3</v>
      </c>
      <c r="E451" t="s">
        <v>13</v>
      </c>
      <c r="F451" t="s">
        <v>14</v>
      </c>
      <c r="G451" s="9">
        <v>2046299766</v>
      </c>
      <c r="H451" t="str">
        <f t="shared" si="14"/>
        <v>over</v>
      </c>
      <c r="I451" s="3">
        <f t="shared" ref="I451:I514" si="15">VALUE(G451)</f>
        <v>2046299766</v>
      </c>
    </row>
    <row r="452" spans="1:9" x14ac:dyDescent="0.25">
      <c r="A452">
        <v>44</v>
      </c>
      <c r="B452" t="s">
        <v>7</v>
      </c>
      <c r="C452" s="2">
        <v>38.06</v>
      </c>
      <c r="D452">
        <v>0</v>
      </c>
      <c r="E452" t="s">
        <v>9</v>
      </c>
      <c r="F452" t="s">
        <v>14</v>
      </c>
      <c r="G452" s="9">
        <v>4888513561</v>
      </c>
      <c r="H452" t="str">
        <f t="shared" si="14"/>
        <v>over</v>
      </c>
      <c r="I452" s="3">
        <f t="shared" si="15"/>
        <v>4888513561</v>
      </c>
    </row>
    <row r="453" spans="1:9" x14ac:dyDescent="0.25">
      <c r="A453">
        <v>43</v>
      </c>
      <c r="B453" t="s">
        <v>11</v>
      </c>
      <c r="C453" s="2">
        <v>38.06</v>
      </c>
      <c r="D453">
        <v>2</v>
      </c>
      <c r="E453" t="s">
        <v>9</v>
      </c>
      <c r="F453" t="s">
        <v>14</v>
      </c>
      <c r="G453" s="9">
        <v>425604304</v>
      </c>
      <c r="H453" t="str">
        <f t="shared" si="14"/>
        <v>over</v>
      </c>
      <c r="I453" s="3">
        <f t="shared" si="15"/>
        <v>425604304</v>
      </c>
    </row>
    <row r="454" spans="1:9" x14ac:dyDescent="0.25">
      <c r="A454">
        <v>51</v>
      </c>
      <c r="B454" t="s">
        <v>7</v>
      </c>
      <c r="C454" s="2">
        <v>38.06</v>
      </c>
      <c r="D454">
        <v>0</v>
      </c>
      <c r="E454" t="s">
        <v>9</v>
      </c>
      <c r="F454" t="s">
        <v>14</v>
      </c>
      <c r="G454" s="9">
        <v>444004064</v>
      </c>
      <c r="H454" t="str">
        <f t="shared" si="14"/>
        <v>over</v>
      </c>
      <c r="I454" s="3">
        <f t="shared" si="15"/>
        <v>444004064</v>
      </c>
    </row>
    <row r="455" spans="1:9" x14ac:dyDescent="0.25">
      <c r="A455">
        <v>57</v>
      </c>
      <c r="B455" t="s">
        <v>7</v>
      </c>
      <c r="C455" s="2">
        <v>38</v>
      </c>
      <c r="D455">
        <v>2</v>
      </c>
      <c r="E455" t="s">
        <v>13</v>
      </c>
      <c r="F455" t="s">
        <v>10</v>
      </c>
      <c r="G455" s="9">
        <v>12646207</v>
      </c>
      <c r="H455" t="str">
        <f t="shared" si="14"/>
        <v>over</v>
      </c>
      <c r="I455" s="3">
        <f t="shared" si="15"/>
        <v>12646207</v>
      </c>
    </row>
    <row r="456" spans="1:9" x14ac:dyDescent="0.25">
      <c r="A456">
        <v>34</v>
      </c>
      <c r="B456" t="s">
        <v>7</v>
      </c>
      <c r="C456" s="2">
        <v>38</v>
      </c>
      <c r="D456">
        <v>3</v>
      </c>
      <c r="E456" t="s">
        <v>13</v>
      </c>
      <c r="F456" t="s">
        <v>10</v>
      </c>
      <c r="G456" s="9">
        <v>6196448</v>
      </c>
      <c r="H456" t="str">
        <f t="shared" si="14"/>
        <v>over</v>
      </c>
      <c r="I456" s="3">
        <f t="shared" si="15"/>
        <v>6196448</v>
      </c>
    </row>
    <row r="457" spans="1:9" x14ac:dyDescent="0.25">
      <c r="A457">
        <v>58</v>
      </c>
      <c r="B457" t="s">
        <v>11</v>
      </c>
      <c r="C457" s="2">
        <v>38</v>
      </c>
      <c r="D457">
        <v>0</v>
      </c>
      <c r="E457" t="s">
        <v>13</v>
      </c>
      <c r="F457" t="s">
        <v>10</v>
      </c>
      <c r="G457" s="9">
        <v>11365952</v>
      </c>
      <c r="H457" t="str">
        <f t="shared" si="14"/>
        <v>over</v>
      </c>
      <c r="I457" s="3">
        <f t="shared" si="15"/>
        <v>11365952</v>
      </c>
    </row>
    <row r="458" spans="1:9" x14ac:dyDescent="0.25">
      <c r="A458">
        <v>42</v>
      </c>
      <c r="B458" t="s">
        <v>7</v>
      </c>
      <c r="C458" s="2">
        <v>37.9</v>
      </c>
      <c r="D458">
        <v>0</v>
      </c>
      <c r="E458" t="s">
        <v>13</v>
      </c>
      <c r="F458" t="s">
        <v>10</v>
      </c>
      <c r="G458" s="9">
        <v>6474013</v>
      </c>
      <c r="H458" t="str">
        <f t="shared" si="14"/>
        <v>over</v>
      </c>
      <c r="I458" s="3">
        <f t="shared" si="15"/>
        <v>6474013</v>
      </c>
    </row>
    <row r="459" spans="1:9" x14ac:dyDescent="0.25">
      <c r="A459">
        <v>30</v>
      </c>
      <c r="B459" t="s">
        <v>11</v>
      </c>
      <c r="C459" s="2">
        <v>37.799999999999997</v>
      </c>
      <c r="D459">
        <v>2</v>
      </c>
      <c r="E459" t="s">
        <v>9</v>
      </c>
      <c r="F459" t="s">
        <v>10</v>
      </c>
      <c r="G459" s="9">
        <v>39241442</v>
      </c>
      <c r="H459" t="str">
        <f t="shared" si="14"/>
        <v>over</v>
      </c>
      <c r="I459" s="3">
        <f t="shared" si="15"/>
        <v>39241442</v>
      </c>
    </row>
    <row r="460" spans="1:9" x14ac:dyDescent="0.25">
      <c r="A460">
        <v>51</v>
      </c>
      <c r="B460" t="s">
        <v>7</v>
      </c>
      <c r="C460" s="2">
        <v>37.729999999999997</v>
      </c>
      <c r="D460">
        <v>1</v>
      </c>
      <c r="E460" t="s">
        <v>13</v>
      </c>
      <c r="F460" t="s">
        <v>14</v>
      </c>
      <c r="G460" s="9">
        <v>98776077</v>
      </c>
      <c r="H460" t="str">
        <f t="shared" si="14"/>
        <v>over</v>
      </c>
      <c r="I460" s="3">
        <f t="shared" si="15"/>
        <v>98776077</v>
      </c>
    </row>
    <row r="461" spans="1:9" x14ac:dyDescent="0.25">
      <c r="A461">
        <v>38</v>
      </c>
      <c r="B461" t="s">
        <v>7</v>
      </c>
      <c r="C461" s="2">
        <v>37.729999999999997</v>
      </c>
      <c r="D461">
        <v>0</v>
      </c>
      <c r="E461" t="s">
        <v>13</v>
      </c>
      <c r="F461" t="s">
        <v>14</v>
      </c>
      <c r="G461" s="9">
        <v>53976167</v>
      </c>
      <c r="H461" t="str">
        <f t="shared" si="14"/>
        <v>over</v>
      </c>
      <c r="I461" s="3">
        <f t="shared" si="15"/>
        <v>53976167</v>
      </c>
    </row>
    <row r="462" spans="1:9" x14ac:dyDescent="0.25">
      <c r="A462">
        <v>63</v>
      </c>
      <c r="B462" t="s">
        <v>7</v>
      </c>
      <c r="C462" s="2">
        <v>37.700000000000003</v>
      </c>
      <c r="D462">
        <v>0</v>
      </c>
      <c r="E462" t="s">
        <v>9</v>
      </c>
      <c r="F462" t="s">
        <v>10</v>
      </c>
      <c r="G462" s="9">
        <v>48824.45</v>
      </c>
      <c r="H462" t="str">
        <f t="shared" si="14"/>
        <v>over</v>
      </c>
      <c r="I462" s="3">
        <f t="shared" si="15"/>
        <v>48824.45</v>
      </c>
    </row>
    <row r="463" spans="1:9" x14ac:dyDescent="0.25">
      <c r="A463">
        <v>22</v>
      </c>
      <c r="B463" t="s">
        <v>11</v>
      </c>
      <c r="C463" s="2">
        <v>37.619999999999997</v>
      </c>
      <c r="D463">
        <v>1</v>
      </c>
      <c r="E463" t="s">
        <v>9</v>
      </c>
      <c r="F463" t="s">
        <v>14</v>
      </c>
      <c r="G463" s="9">
        <v>371651638</v>
      </c>
      <c r="H463" t="str">
        <f t="shared" si="14"/>
        <v>over</v>
      </c>
      <c r="I463" s="3">
        <f t="shared" si="15"/>
        <v>371651638</v>
      </c>
    </row>
    <row r="464" spans="1:9" x14ac:dyDescent="0.25">
      <c r="A464">
        <v>28</v>
      </c>
      <c r="B464" t="s">
        <v>7</v>
      </c>
      <c r="C464" s="2">
        <v>37.619999999999997</v>
      </c>
      <c r="D464">
        <v>1</v>
      </c>
      <c r="E464" t="s">
        <v>13</v>
      </c>
      <c r="F464" t="s">
        <v>14</v>
      </c>
      <c r="G464" s="9">
        <v>37668838</v>
      </c>
      <c r="H464" t="str">
        <f t="shared" si="14"/>
        <v>over</v>
      </c>
      <c r="I464" s="3">
        <f t="shared" si="15"/>
        <v>37668838</v>
      </c>
    </row>
    <row r="465" spans="1:9" x14ac:dyDescent="0.25">
      <c r="A465">
        <v>56</v>
      </c>
      <c r="B465" t="s">
        <v>7</v>
      </c>
      <c r="C465" s="2">
        <v>37.51</v>
      </c>
      <c r="D465">
        <v>2</v>
      </c>
      <c r="E465" t="s">
        <v>13</v>
      </c>
      <c r="F465" t="s">
        <v>14</v>
      </c>
      <c r="G465" s="9">
        <v>122655069</v>
      </c>
      <c r="H465" t="str">
        <f t="shared" si="14"/>
        <v>over</v>
      </c>
      <c r="I465" s="3">
        <f t="shared" si="15"/>
        <v>122655069</v>
      </c>
    </row>
    <row r="466" spans="1:9" x14ac:dyDescent="0.25">
      <c r="A466">
        <v>49</v>
      </c>
      <c r="B466" t="s">
        <v>11</v>
      </c>
      <c r="C466" s="2">
        <v>37.51</v>
      </c>
      <c r="D466">
        <v>2</v>
      </c>
      <c r="E466" t="s">
        <v>13</v>
      </c>
      <c r="F466" t="s">
        <v>14</v>
      </c>
      <c r="G466" s="9">
        <v>93047019</v>
      </c>
      <c r="H466" t="str">
        <f t="shared" si="14"/>
        <v>over</v>
      </c>
      <c r="I466" s="3">
        <f t="shared" si="15"/>
        <v>93047019</v>
      </c>
    </row>
    <row r="467" spans="1:9" x14ac:dyDescent="0.25">
      <c r="A467">
        <v>53</v>
      </c>
      <c r="B467" t="s">
        <v>7</v>
      </c>
      <c r="C467" s="2">
        <v>37.43</v>
      </c>
      <c r="D467">
        <v>1</v>
      </c>
      <c r="E467" t="s">
        <v>13</v>
      </c>
      <c r="F467" t="s">
        <v>15</v>
      </c>
      <c r="G467" s="9">
        <v>109596947</v>
      </c>
      <c r="H467" t="str">
        <f t="shared" si="14"/>
        <v>over</v>
      </c>
      <c r="I467" s="3">
        <f t="shared" si="15"/>
        <v>109596947</v>
      </c>
    </row>
    <row r="468" spans="1:9" x14ac:dyDescent="0.25">
      <c r="A468">
        <v>19</v>
      </c>
      <c r="B468" t="s">
        <v>7</v>
      </c>
      <c r="C468" s="2">
        <v>37.43</v>
      </c>
      <c r="D468">
        <v>0</v>
      </c>
      <c r="E468" t="s">
        <v>13</v>
      </c>
      <c r="F468" t="s">
        <v>15</v>
      </c>
      <c r="G468" s="9">
        <v>21380707</v>
      </c>
      <c r="H468" t="str">
        <f t="shared" si="14"/>
        <v>over</v>
      </c>
      <c r="I468" s="3">
        <f t="shared" si="15"/>
        <v>21380707</v>
      </c>
    </row>
    <row r="469" spans="1:9" x14ac:dyDescent="0.25">
      <c r="A469">
        <v>30</v>
      </c>
      <c r="B469" t="s">
        <v>11</v>
      </c>
      <c r="C469" s="2">
        <v>37.43</v>
      </c>
      <c r="D469">
        <v>3</v>
      </c>
      <c r="E469" t="s">
        <v>13</v>
      </c>
      <c r="F469" t="s">
        <v>21</v>
      </c>
      <c r="G469" s="9">
        <v>54287277</v>
      </c>
      <c r="H469" t="str">
        <f t="shared" si="14"/>
        <v>over</v>
      </c>
      <c r="I469" s="3">
        <f t="shared" si="15"/>
        <v>54287277</v>
      </c>
    </row>
    <row r="470" spans="1:9" x14ac:dyDescent="0.25">
      <c r="A470">
        <v>52</v>
      </c>
      <c r="B470" t="s">
        <v>7</v>
      </c>
      <c r="C470" s="2">
        <v>37.4</v>
      </c>
      <c r="D470">
        <v>0</v>
      </c>
      <c r="E470" t="s">
        <v>13</v>
      </c>
      <c r="F470" t="s">
        <v>10</v>
      </c>
      <c r="G470" s="9">
        <v>9634538</v>
      </c>
      <c r="H470" t="str">
        <f t="shared" si="14"/>
        <v>over</v>
      </c>
      <c r="I470" s="3">
        <f t="shared" si="15"/>
        <v>9634538</v>
      </c>
    </row>
    <row r="471" spans="1:9" x14ac:dyDescent="0.25">
      <c r="A471">
        <v>59</v>
      </c>
      <c r="B471" t="s">
        <v>11</v>
      </c>
      <c r="C471" s="2">
        <v>37.4</v>
      </c>
      <c r="D471">
        <v>0</v>
      </c>
      <c r="E471" t="s">
        <v>13</v>
      </c>
      <c r="F471" t="s">
        <v>10</v>
      </c>
      <c r="G471" s="9">
        <v>217970004</v>
      </c>
      <c r="H471" t="str">
        <f t="shared" si="14"/>
        <v>over</v>
      </c>
      <c r="I471" s="3">
        <f t="shared" si="15"/>
        <v>217970004</v>
      </c>
    </row>
    <row r="472" spans="1:9" x14ac:dyDescent="0.25">
      <c r="A472">
        <v>62</v>
      </c>
      <c r="B472" t="s">
        <v>11</v>
      </c>
      <c r="C472" s="2">
        <v>37.4</v>
      </c>
      <c r="D472">
        <v>0</v>
      </c>
      <c r="E472" t="s">
        <v>13</v>
      </c>
      <c r="F472" t="s">
        <v>10</v>
      </c>
      <c r="G472" s="9">
        <v>12979358</v>
      </c>
      <c r="H472" t="str">
        <f t="shared" si="14"/>
        <v>over</v>
      </c>
      <c r="I472" s="3">
        <f t="shared" si="15"/>
        <v>12979358</v>
      </c>
    </row>
    <row r="473" spans="1:9" x14ac:dyDescent="0.25">
      <c r="A473">
        <v>55</v>
      </c>
      <c r="B473" t="s">
        <v>11</v>
      </c>
      <c r="C473" s="2">
        <v>37.299999999999997</v>
      </c>
      <c r="D473">
        <v>0</v>
      </c>
      <c r="E473" t="s">
        <v>13</v>
      </c>
      <c r="F473" t="s">
        <v>10</v>
      </c>
      <c r="G473" s="9">
        <v>2063028351</v>
      </c>
      <c r="H473" t="str">
        <f t="shared" si="14"/>
        <v>over</v>
      </c>
      <c r="I473" s="3">
        <f t="shared" si="15"/>
        <v>2063028351</v>
      </c>
    </row>
    <row r="474" spans="1:9" x14ac:dyDescent="0.25">
      <c r="A474">
        <v>18</v>
      </c>
      <c r="B474" t="s">
        <v>7</v>
      </c>
      <c r="C474" s="2">
        <v>37.29</v>
      </c>
      <c r="D474">
        <v>1</v>
      </c>
      <c r="E474" t="s">
        <v>13</v>
      </c>
      <c r="F474" t="s">
        <v>14</v>
      </c>
      <c r="G474" s="9">
        <v>22194451</v>
      </c>
      <c r="H474" t="str">
        <f t="shared" si="14"/>
        <v>over</v>
      </c>
      <c r="I474" s="3">
        <f t="shared" si="15"/>
        <v>22194451</v>
      </c>
    </row>
    <row r="475" spans="1:9" x14ac:dyDescent="0.25">
      <c r="A475">
        <v>18</v>
      </c>
      <c r="B475" t="s">
        <v>11</v>
      </c>
      <c r="C475" s="2">
        <v>37.29</v>
      </c>
      <c r="D475">
        <v>0</v>
      </c>
      <c r="E475" t="s">
        <v>13</v>
      </c>
      <c r="F475" t="s">
        <v>14</v>
      </c>
      <c r="G475" s="9">
        <v>11414451</v>
      </c>
      <c r="H475" t="str">
        <f t="shared" si="14"/>
        <v>over</v>
      </c>
      <c r="I475" s="3">
        <f t="shared" si="15"/>
        <v>11414451</v>
      </c>
    </row>
    <row r="476" spans="1:9" x14ac:dyDescent="0.25">
      <c r="A476">
        <v>48</v>
      </c>
      <c r="B476" t="s">
        <v>11</v>
      </c>
      <c r="C476" s="2">
        <v>37.29</v>
      </c>
      <c r="D476">
        <v>2</v>
      </c>
      <c r="E476" t="s">
        <v>13</v>
      </c>
      <c r="F476" t="s">
        <v>14</v>
      </c>
      <c r="G476" s="9">
        <v>89781851</v>
      </c>
      <c r="H476" t="str">
        <f t="shared" si="14"/>
        <v>over</v>
      </c>
      <c r="I476" s="3">
        <f t="shared" si="15"/>
        <v>89781851</v>
      </c>
    </row>
    <row r="477" spans="1:9" x14ac:dyDescent="0.25">
      <c r="A477">
        <v>29</v>
      </c>
      <c r="B477" t="s">
        <v>11</v>
      </c>
      <c r="C477" s="2">
        <v>37.29</v>
      </c>
      <c r="D477">
        <v>2</v>
      </c>
      <c r="E477" t="s">
        <v>13</v>
      </c>
      <c r="F477" t="s">
        <v>14</v>
      </c>
      <c r="G477" s="9">
        <v>40581161</v>
      </c>
      <c r="H477" t="str">
        <f t="shared" si="14"/>
        <v>over</v>
      </c>
      <c r="I477" s="3">
        <f t="shared" si="15"/>
        <v>40581161</v>
      </c>
    </row>
    <row r="478" spans="1:9" x14ac:dyDescent="0.25">
      <c r="A478">
        <v>32</v>
      </c>
      <c r="B478" t="s">
        <v>11</v>
      </c>
      <c r="C478" s="2">
        <v>37.18</v>
      </c>
      <c r="D478">
        <v>2</v>
      </c>
      <c r="E478" t="s">
        <v>13</v>
      </c>
      <c r="F478" t="s">
        <v>14</v>
      </c>
      <c r="G478" s="9">
        <v>46733922</v>
      </c>
      <c r="H478" t="str">
        <f t="shared" si="14"/>
        <v>over</v>
      </c>
      <c r="I478" s="3">
        <f t="shared" si="15"/>
        <v>46733922</v>
      </c>
    </row>
    <row r="479" spans="1:9" x14ac:dyDescent="0.25">
      <c r="A479">
        <v>42</v>
      </c>
      <c r="B479" t="s">
        <v>11</v>
      </c>
      <c r="C479" s="2">
        <v>37.18</v>
      </c>
      <c r="D479">
        <v>2</v>
      </c>
      <c r="E479" t="s">
        <v>13</v>
      </c>
      <c r="F479" t="s">
        <v>14</v>
      </c>
      <c r="G479" s="9">
        <v>71620122</v>
      </c>
      <c r="H479" t="str">
        <f t="shared" si="14"/>
        <v>over</v>
      </c>
      <c r="I479" s="3">
        <f t="shared" si="15"/>
        <v>71620122</v>
      </c>
    </row>
    <row r="480" spans="1:9" x14ac:dyDescent="0.25">
      <c r="A480">
        <v>44</v>
      </c>
      <c r="B480" t="s">
        <v>11</v>
      </c>
      <c r="C480" s="2">
        <v>37.1</v>
      </c>
      <c r="D480">
        <v>2</v>
      </c>
      <c r="E480" t="s">
        <v>13</v>
      </c>
      <c r="F480" t="s">
        <v>10</v>
      </c>
      <c r="G480" s="9">
        <v>7740337</v>
      </c>
      <c r="H480" t="str">
        <f t="shared" si="14"/>
        <v>over</v>
      </c>
      <c r="I480" s="3">
        <f t="shared" si="15"/>
        <v>7740337</v>
      </c>
    </row>
    <row r="481" spans="1:9" x14ac:dyDescent="0.25">
      <c r="A481">
        <v>41</v>
      </c>
      <c r="B481" t="s">
        <v>7</v>
      </c>
      <c r="C481" s="2">
        <v>37.1</v>
      </c>
      <c r="D481">
        <v>2</v>
      </c>
      <c r="E481" t="s">
        <v>13</v>
      </c>
      <c r="F481" t="s">
        <v>10</v>
      </c>
      <c r="G481" s="9">
        <v>7371772</v>
      </c>
      <c r="H481" t="str">
        <f t="shared" si="14"/>
        <v>over</v>
      </c>
      <c r="I481" s="3">
        <f t="shared" si="15"/>
        <v>7371772</v>
      </c>
    </row>
    <row r="482" spans="1:9" x14ac:dyDescent="0.25">
      <c r="A482">
        <v>55</v>
      </c>
      <c r="B482" t="s">
        <v>7</v>
      </c>
      <c r="C482" s="2">
        <v>37.1</v>
      </c>
      <c r="D482">
        <v>0</v>
      </c>
      <c r="E482" t="s">
        <v>13</v>
      </c>
      <c r="F482" t="s">
        <v>10</v>
      </c>
      <c r="G482" s="9">
        <v>10713644</v>
      </c>
      <c r="H482" t="str">
        <f t="shared" si="14"/>
        <v>over</v>
      </c>
      <c r="I482" s="3">
        <f t="shared" si="15"/>
        <v>10713644</v>
      </c>
    </row>
    <row r="483" spans="1:9" x14ac:dyDescent="0.25">
      <c r="A483">
        <v>23</v>
      </c>
      <c r="B483" t="s">
        <v>11</v>
      </c>
      <c r="C483" s="2">
        <v>37.1</v>
      </c>
      <c r="D483">
        <v>3</v>
      </c>
      <c r="E483" t="s">
        <v>13</v>
      </c>
      <c r="F483" t="s">
        <v>10</v>
      </c>
      <c r="G483" s="9">
        <v>3597596</v>
      </c>
      <c r="H483" t="str">
        <f t="shared" si="14"/>
        <v>over</v>
      </c>
      <c r="I483" s="3">
        <f t="shared" si="15"/>
        <v>3597596</v>
      </c>
    </row>
    <row r="484" spans="1:9" x14ac:dyDescent="0.25">
      <c r="A484">
        <v>59</v>
      </c>
      <c r="B484" t="s">
        <v>11</v>
      </c>
      <c r="C484" s="2">
        <v>37.1</v>
      </c>
      <c r="D484">
        <v>1</v>
      </c>
      <c r="E484" t="s">
        <v>13</v>
      </c>
      <c r="F484" t="s">
        <v>10</v>
      </c>
      <c r="G484" s="9">
        <v>12347172</v>
      </c>
      <c r="H484" t="str">
        <f t="shared" si="14"/>
        <v>over</v>
      </c>
      <c r="I484" s="3">
        <f t="shared" si="15"/>
        <v>12347172</v>
      </c>
    </row>
    <row r="485" spans="1:9" x14ac:dyDescent="0.25">
      <c r="A485">
        <v>28</v>
      </c>
      <c r="B485" t="s">
        <v>11</v>
      </c>
      <c r="C485" s="2">
        <v>37.1</v>
      </c>
      <c r="D485">
        <v>1</v>
      </c>
      <c r="E485" t="s">
        <v>13</v>
      </c>
      <c r="F485" t="s">
        <v>10</v>
      </c>
      <c r="G485" s="9">
        <v>3277161</v>
      </c>
      <c r="H485" t="str">
        <f t="shared" si="14"/>
        <v>over</v>
      </c>
      <c r="I485" s="3">
        <f t="shared" si="15"/>
        <v>3277161</v>
      </c>
    </row>
    <row r="486" spans="1:9" x14ac:dyDescent="0.25">
      <c r="A486">
        <v>22</v>
      </c>
      <c r="B486" t="s">
        <v>11</v>
      </c>
      <c r="C486" s="2">
        <v>37.07</v>
      </c>
      <c r="D486">
        <v>2</v>
      </c>
      <c r="E486" t="s">
        <v>9</v>
      </c>
      <c r="F486" t="s">
        <v>14</v>
      </c>
      <c r="G486" s="9">
        <v>374844493</v>
      </c>
      <c r="H486" t="str">
        <f t="shared" si="14"/>
        <v>over</v>
      </c>
      <c r="I486" s="3">
        <f t="shared" si="15"/>
        <v>374844493</v>
      </c>
    </row>
    <row r="487" spans="1:9" x14ac:dyDescent="0.25">
      <c r="A487">
        <v>37</v>
      </c>
      <c r="B487" t="s">
        <v>11</v>
      </c>
      <c r="C487" s="2">
        <v>37.07</v>
      </c>
      <c r="D487">
        <v>1</v>
      </c>
      <c r="E487" t="s">
        <v>9</v>
      </c>
      <c r="F487" t="s">
        <v>14</v>
      </c>
      <c r="G487" s="9">
        <v>398717043</v>
      </c>
      <c r="H487" t="str">
        <f t="shared" si="14"/>
        <v>over</v>
      </c>
      <c r="I487" s="3">
        <f t="shared" si="15"/>
        <v>398717043</v>
      </c>
    </row>
    <row r="488" spans="1:9" x14ac:dyDescent="0.25">
      <c r="A488">
        <v>50</v>
      </c>
      <c r="B488" t="s">
        <v>11</v>
      </c>
      <c r="C488" s="2">
        <v>37.07</v>
      </c>
      <c r="D488">
        <v>1</v>
      </c>
      <c r="E488" t="s">
        <v>13</v>
      </c>
      <c r="F488" t="s">
        <v>14</v>
      </c>
      <c r="G488" s="9">
        <v>90480273</v>
      </c>
      <c r="H488" t="str">
        <f t="shared" si="14"/>
        <v>over</v>
      </c>
      <c r="I488" s="3">
        <f t="shared" si="15"/>
        <v>90480273</v>
      </c>
    </row>
    <row r="489" spans="1:9" x14ac:dyDescent="0.25">
      <c r="A489">
        <v>38</v>
      </c>
      <c r="B489" t="s">
        <v>11</v>
      </c>
      <c r="C489" s="2">
        <v>37.049999999999997</v>
      </c>
      <c r="D489">
        <v>1</v>
      </c>
      <c r="E489" t="s">
        <v>13</v>
      </c>
      <c r="F489" t="s">
        <v>21</v>
      </c>
      <c r="G489" s="9">
        <v>60796715</v>
      </c>
      <c r="H489" t="str">
        <f t="shared" si="14"/>
        <v>over</v>
      </c>
      <c r="I489" s="3">
        <f t="shared" si="15"/>
        <v>60796715</v>
      </c>
    </row>
    <row r="490" spans="1:9" x14ac:dyDescent="0.25">
      <c r="A490">
        <v>41</v>
      </c>
      <c r="B490" t="s">
        <v>11</v>
      </c>
      <c r="C490" s="2">
        <v>37.049999999999997</v>
      </c>
      <c r="D490">
        <v>2</v>
      </c>
      <c r="E490" t="s">
        <v>13</v>
      </c>
      <c r="F490" t="s">
        <v>15</v>
      </c>
      <c r="G490" s="9">
        <v>72657025</v>
      </c>
      <c r="H490" t="str">
        <f t="shared" si="14"/>
        <v>over</v>
      </c>
      <c r="I490" s="3">
        <f t="shared" si="15"/>
        <v>72657025</v>
      </c>
    </row>
    <row r="491" spans="1:9" x14ac:dyDescent="0.25">
      <c r="A491">
        <v>51</v>
      </c>
      <c r="B491" t="s">
        <v>7</v>
      </c>
      <c r="C491" s="2">
        <v>37.049999999999997</v>
      </c>
      <c r="D491">
        <v>3</v>
      </c>
      <c r="E491" t="s">
        <v>9</v>
      </c>
      <c r="F491" t="s">
        <v>21</v>
      </c>
      <c r="G491" s="9">
        <v>462551125</v>
      </c>
      <c r="H491" t="str">
        <f t="shared" si="14"/>
        <v>over</v>
      </c>
      <c r="I491" s="3">
        <f t="shared" si="15"/>
        <v>462551125</v>
      </c>
    </row>
    <row r="492" spans="1:9" x14ac:dyDescent="0.25">
      <c r="A492">
        <v>20</v>
      </c>
      <c r="B492" t="s">
        <v>7</v>
      </c>
      <c r="C492" s="2">
        <v>37</v>
      </c>
      <c r="D492">
        <v>5</v>
      </c>
      <c r="E492" t="s">
        <v>13</v>
      </c>
      <c r="F492" t="s">
        <v>10</v>
      </c>
      <c r="G492" s="9">
        <v>4830.63</v>
      </c>
      <c r="H492" t="str">
        <f t="shared" si="14"/>
        <v>over</v>
      </c>
      <c r="I492" s="3">
        <f t="shared" si="15"/>
        <v>4830.63</v>
      </c>
    </row>
    <row r="493" spans="1:9" x14ac:dyDescent="0.25">
      <c r="A493">
        <v>51</v>
      </c>
      <c r="B493" t="s">
        <v>11</v>
      </c>
      <c r="C493" s="2">
        <v>37</v>
      </c>
      <c r="D493">
        <v>0</v>
      </c>
      <c r="E493" t="s">
        <v>13</v>
      </c>
      <c r="F493" t="s">
        <v>10</v>
      </c>
      <c r="G493" s="9">
        <v>8798593</v>
      </c>
      <c r="H493" t="str">
        <f t="shared" si="14"/>
        <v>over</v>
      </c>
      <c r="I493" s="3">
        <f t="shared" si="15"/>
        <v>8798593</v>
      </c>
    </row>
    <row r="494" spans="1:9" x14ac:dyDescent="0.25">
      <c r="A494">
        <v>64</v>
      </c>
      <c r="B494" t="s">
        <v>11</v>
      </c>
      <c r="C494" s="2">
        <v>36.96</v>
      </c>
      <c r="D494">
        <v>2</v>
      </c>
      <c r="E494" t="s">
        <v>9</v>
      </c>
      <c r="F494" t="s">
        <v>14</v>
      </c>
      <c r="G494" s="9">
        <v>495776624</v>
      </c>
      <c r="H494" t="str">
        <f t="shared" si="14"/>
        <v>over</v>
      </c>
      <c r="I494" s="3">
        <f t="shared" si="15"/>
        <v>495776624</v>
      </c>
    </row>
    <row r="495" spans="1:9" x14ac:dyDescent="0.25">
      <c r="A495">
        <v>62</v>
      </c>
      <c r="B495" t="s">
        <v>7</v>
      </c>
      <c r="C495" s="2">
        <v>36.86</v>
      </c>
      <c r="D495">
        <v>1</v>
      </c>
      <c r="E495" t="s">
        <v>13</v>
      </c>
      <c r="F495" t="s">
        <v>21</v>
      </c>
      <c r="G495" s="9">
        <v>3162000106</v>
      </c>
      <c r="H495" t="str">
        <f t="shared" si="14"/>
        <v>over</v>
      </c>
      <c r="I495" s="3">
        <f t="shared" si="15"/>
        <v>3162000106</v>
      </c>
    </row>
    <row r="496" spans="1:9" x14ac:dyDescent="0.25">
      <c r="A496">
        <v>21</v>
      </c>
      <c r="B496" t="s">
        <v>11</v>
      </c>
      <c r="C496" s="2">
        <v>36.86</v>
      </c>
      <c r="D496">
        <v>0</v>
      </c>
      <c r="E496" t="s">
        <v>13</v>
      </c>
      <c r="F496" t="s">
        <v>15</v>
      </c>
      <c r="G496" s="9">
        <v>19173184</v>
      </c>
      <c r="H496" t="str">
        <f t="shared" si="14"/>
        <v>over</v>
      </c>
      <c r="I496" s="3">
        <f t="shared" si="15"/>
        <v>19173184</v>
      </c>
    </row>
    <row r="497" spans="1:9" x14ac:dyDescent="0.25">
      <c r="A497">
        <v>53</v>
      </c>
      <c r="B497" t="s">
        <v>7</v>
      </c>
      <c r="C497" s="2">
        <v>36.86</v>
      </c>
      <c r="D497">
        <v>3</v>
      </c>
      <c r="E497" t="s">
        <v>9</v>
      </c>
      <c r="F497" t="s">
        <v>15</v>
      </c>
      <c r="G497" s="9">
        <v>466614424</v>
      </c>
      <c r="H497" t="str">
        <f t="shared" si="14"/>
        <v>over</v>
      </c>
      <c r="I497" s="3">
        <f t="shared" si="15"/>
        <v>466614424</v>
      </c>
    </row>
    <row r="498" spans="1:9" x14ac:dyDescent="0.25">
      <c r="A498">
        <v>18</v>
      </c>
      <c r="B498" t="s">
        <v>7</v>
      </c>
      <c r="C498" s="2">
        <v>36.85</v>
      </c>
      <c r="D498">
        <v>0</v>
      </c>
      <c r="E498" t="s">
        <v>9</v>
      </c>
      <c r="F498" t="s">
        <v>14</v>
      </c>
      <c r="G498" s="9">
        <v>361494835</v>
      </c>
      <c r="H498" t="str">
        <f t="shared" si="14"/>
        <v>over</v>
      </c>
      <c r="I498" s="3">
        <f t="shared" si="15"/>
        <v>361494835</v>
      </c>
    </row>
    <row r="499" spans="1:9" x14ac:dyDescent="0.25">
      <c r="A499">
        <v>21</v>
      </c>
      <c r="B499" t="s">
        <v>11</v>
      </c>
      <c r="C499" s="2">
        <v>36.85</v>
      </c>
      <c r="D499">
        <v>0</v>
      </c>
      <c r="E499" t="s">
        <v>13</v>
      </c>
      <c r="F499" t="s">
        <v>14</v>
      </c>
      <c r="G499" s="9">
        <v>15343045</v>
      </c>
      <c r="H499" t="str">
        <f t="shared" si="14"/>
        <v>over</v>
      </c>
      <c r="I499" s="3">
        <f t="shared" si="15"/>
        <v>15343045</v>
      </c>
    </row>
    <row r="500" spans="1:9" x14ac:dyDescent="0.25">
      <c r="A500">
        <v>49</v>
      </c>
      <c r="B500" t="s">
        <v>11</v>
      </c>
      <c r="C500" s="2">
        <v>36.85</v>
      </c>
      <c r="D500">
        <v>0</v>
      </c>
      <c r="E500" t="s">
        <v>13</v>
      </c>
      <c r="F500" t="s">
        <v>14</v>
      </c>
      <c r="G500" s="9">
        <v>81257845</v>
      </c>
      <c r="H500" t="str">
        <f t="shared" si="14"/>
        <v>over</v>
      </c>
      <c r="I500" s="3">
        <f t="shared" si="15"/>
        <v>81257845</v>
      </c>
    </row>
    <row r="501" spans="1:9" x14ac:dyDescent="0.25">
      <c r="A501">
        <v>63</v>
      </c>
      <c r="B501" t="s">
        <v>7</v>
      </c>
      <c r="C501" s="2">
        <v>36.85</v>
      </c>
      <c r="D501">
        <v>0</v>
      </c>
      <c r="E501" t="s">
        <v>13</v>
      </c>
      <c r="F501" t="s">
        <v>14</v>
      </c>
      <c r="G501" s="9">
        <v>138879685</v>
      </c>
      <c r="H501" t="str">
        <f t="shared" si="14"/>
        <v>over</v>
      </c>
      <c r="I501" s="3">
        <f t="shared" si="15"/>
        <v>138879685</v>
      </c>
    </row>
    <row r="502" spans="1:9" x14ac:dyDescent="0.25">
      <c r="A502">
        <v>18</v>
      </c>
      <c r="B502" t="s">
        <v>7</v>
      </c>
      <c r="C502" s="2">
        <v>36.85</v>
      </c>
      <c r="D502">
        <v>0</v>
      </c>
      <c r="E502" t="s">
        <v>13</v>
      </c>
      <c r="F502" t="s">
        <v>14</v>
      </c>
      <c r="G502" s="9">
        <v>16298335</v>
      </c>
      <c r="H502" t="str">
        <f t="shared" si="14"/>
        <v>over</v>
      </c>
      <c r="I502" s="3">
        <f t="shared" si="15"/>
        <v>16298335</v>
      </c>
    </row>
    <row r="503" spans="1:9" x14ac:dyDescent="0.25">
      <c r="A503">
        <v>52</v>
      </c>
      <c r="B503" t="s">
        <v>11</v>
      </c>
      <c r="C503" s="2">
        <v>36.700000000000003</v>
      </c>
      <c r="D503">
        <v>0</v>
      </c>
      <c r="E503" t="s">
        <v>13</v>
      </c>
      <c r="F503" t="s">
        <v>10</v>
      </c>
      <c r="G503" s="9">
        <v>9144565</v>
      </c>
      <c r="H503" t="str">
        <f t="shared" si="14"/>
        <v>over</v>
      </c>
      <c r="I503" s="3">
        <f t="shared" si="15"/>
        <v>9144565</v>
      </c>
    </row>
    <row r="504" spans="1:9" x14ac:dyDescent="0.25">
      <c r="A504">
        <v>35</v>
      </c>
      <c r="B504" t="s">
        <v>11</v>
      </c>
      <c r="C504" s="2">
        <v>36.67</v>
      </c>
      <c r="D504">
        <v>1</v>
      </c>
      <c r="E504" t="s">
        <v>9</v>
      </c>
      <c r="F504" t="s">
        <v>21</v>
      </c>
      <c r="G504" s="9">
        <v>397742763</v>
      </c>
      <c r="H504" t="str">
        <f t="shared" si="14"/>
        <v>over</v>
      </c>
      <c r="I504" s="3">
        <f t="shared" si="15"/>
        <v>397742763</v>
      </c>
    </row>
    <row r="505" spans="1:9" x14ac:dyDescent="0.25">
      <c r="A505">
        <v>23</v>
      </c>
      <c r="B505" t="s">
        <v>7</v>
      </c>
      <c r="C505" s="2">
        <v>36.67</v>
      </c>
      <c r="D505">
        <v>2</v>
      </c>
      <c r="E505" t="s">
        <v>9</v>
      </c>
      <c r="F505" t="s">
        <v>21</v>
      </c>
      <c r="G505" s="9">
        <v>385116283</v>
      </c>
      <c r="H505" t="str">
        <f t="shared" si="14"/>
        <v>over</v>
      </c>
      <c r="I505" s="3">
        <f t="shared" si="15"/>
        <v>385116283</v>
      </c>
    </row>
    <row r="506" spans="1:9" x14ac:dyDescent="0.25">
      <c r="A506">
        <v>51</v>
      </c>
      <c r="B506" t="s">
        <v>7</v>
      </c>
      <c r="C506" s="2">
        <v>36.67</v>
      </c>
      <c r="D506">
        <v>2</v>
      </c>
      <c r="E506" t="s">
        <v>13</v>
      </c>
      <c r="F506" t="s">
        <v>15</v>
      </c>
      <c r="G506" s="9">
        <v>108481343</v>
      </c>
      <c r="H506" t="str">
        <f t="shared" si="14"/>
        <v>over</v>
      </c>
      <c r="I506" s="3">
        <f t="shared" si="15"/>
        <v>108481343</v>
      </c>
    </row>
    <row r="507" spans="1:9" x14ac:dyDescent="0.25">
      <c r="A507">
        <v>48</v>
      </c>
      <c r="B507" t="s">
        <v>11</v>
      </c>
      <c r="C507" s="2">
        <v>36.67</v>
      </c>
      <c r="D507">
        <v>1</v>
      </c>
      <c r="E507" t="s">
        <v>13</v>
      </c>
      <c r="F507" t="s">
        <v>15</v>
      </c>
      <c r="G507" s="9">
        <v>2846891901</v>
      </c>
      <c r="H507" t="str">
        <f t="shared" si="14"/>
        <v>over</v>
      </c>
      <c r="I507" s="3">
        <f t="shared" si="15"/>
        <v>2846891901</v>
      </c>
    </row>
    <row r="508" spans="1:9" x14ac:dyDescent="0.25">
      <c r="A508">
        <v>31</v>
      </c>
      <c r="B508" t="s">
        <v>7</v>
      </c>
      <c r="C508" s="2">
        <v>36.630000000000003</v>
      </c>
      <c r="D508">
        <v>2</v>
      </c>
      <c r="E508" t="s">
        <v>13</v>
      </c>
      <c r="F508" t="s">
        <v>14</v>
      </c>
      <c r="G508" s="9">
        <v>49497587</v>
      </c>
      <c r="H508" t="str">
        <f t="shared" si="14"/>
        <v>over</v>
      </c>
      <c r="I508" s="3">
        <f t="shared" si="15"/>
        <v>49497587</v>
      </c>
    </row>
    <row r="509" spans="1:9" x14ac:dyDescent="0.25">
      <c r="A509">
        <v>49</v>
      </c>
      <c r="B509" t="s">
        <v>7</v>
      </c>
      <c r="C509" s="2">
        <v>36.630000000000003</v>
      </c>
      <c r="D509">
        <v>3</v>
      </c>
      <c r="E509" t="s">
        <v>13</v>
      </c>
      <c r="F509" t="s">
        <v>14</v>
      </c>
      <c r="G509" s="9">
        <v>103814787</v>
      </c>
      <c r="H509" t="str">
        <f t="shared" si="14"/>
        <v>over</v>
      </c>
      <c r="I509" s="3">
        <f t="shared" si="15"/>
        <v>103814787</v>
      </c>
    </row>
    <row r="510" spans="1:9" x14ac:dyDescent="0.25">
      <c r="A510">
        <v>47</v>
      </c>
      <c r="B510" t="s">
        <v>7</v>
      </c>
      <c r="C510" s="2">
        <v>36.630000000000003</v>
      </c>
      <c r="D510">
        <v>1</v>
      </c>
      <c r="E510" t="s">
        <v>9</v>
      </c>
      <c r="F510" t="s">
        <v>14</v>
      </c>
      <c r="G510" s="9">
        <v>429698527</v>
      </c>
      <c r="H510" t="str">
        <f t="shared" si="14"/>
        <v>over</v>
      </c>
      <c r="I510" s="3">
        <f t="shared" si="15"/>
        <v>429698527</v>
      </c>
    </row>
    <row r="511" spans="1:9" x14ac:dyDescent="0.25">
      <c r="A511">
        <v>53</v>
      </c>
      <c r="B511" t="s">
        <v>11</v>
      </c>
      <c r="C511" s="2">
        <v>36.6</v>
      </c>
      <c r="D511">
        <v>3</v>
      </c>
      <c r="E511" t="s">
        <v>13</v>
      </c>
      <c r="F511" t="s">
        <v>10</v>
      </c>
      <c r="G511" s="9">
        <v>11264541</v>
      </c>
      <c r="H511" t="str">
        <f t="shared" si="14"/>
        <v>over</v>
      </c>
      <c r="I511" s="3">
        <f t="shared" si="15"/>
        <v>11264541</v>
      </c>
    </row>
    <row r="512" spans="1:9" x14ac:dyDescent="0.25">
      <c r="A512">
        <v>59</v>
      </c>
      <c r="B512" t="s">
        <v>7</v>
      </c>
      <c r="C512" s="2">
        <v>36.520000000000003</v>
      </c>
      <c r="D512">
        <v>1</v>
      </c>
      <c r="E512" t="s">
        <v>13</v>
      </c>
      <c r="F512" t="s">
        <v>14</v>
      </c>
      <c r="G512" s="9">
        <v>2828789766</v>
      </c>
      <c r="H512" t="str">
        <f t="shared" si="14"/>
        <v>over</v>
      </c>
      <c r="I512" s="3">
        <f t="shared" si="15"/>
        <v>2828789766</v>
      </c>
    </row>
    <row r="513" spans="1:9" x14ac:dyDescent="0.25">
      <c r="A513">
        <v>45</v>
      </c>
      <c r="B513" t="s">
        <v>11</v>
      </c>
      <c r="C513" s="2">
        <v>36.479999999999997</v>
      </c>
      <c r="D513">
        <v>2</v>
      </c>
      <c r="E513" t="s">
        <v>9</v>
      </c>
      <c r="F513" t="s">
        <v>15</v>
      </c>
      <c r="G513" s="9">
        <v>427605022</v>
      </c>
      <c r="H513" t="str">
        <f t="shared" si="14"/>
        <v>over</v>
      </c>
      <c r="I513" s="3">
        <f t="shared" si="15"/>
        <v>427605022</v>
      </c>
    </row>
    <row r="514" spans="1:9" x14ac:dyDescent="0.25">
      <c r="A514">
        <v>44</v>
      </c>
      <c r="B514" t="s">
        <v>7</v>
      </c>
      <c r="C514" s="2">
        <v>36.479999999999997</v>
      </c>
      <c r="D514">
        <v>0</v>
      </c>
      <c r="E514" t="s">
        <v>13</v>
      </c>
      <c r="F514" t="s">
        <v>21</v>
      </c>
      <c r="G514" s="9">
        <v>1279720962</v>
      </c>
      <c r="H514" t="str">
        <f t="shared" ref="H514:H577" si="16">IF(C514&lt;18.5,"below",IF(AND(C514&gt;=18.5,C514&lt;25),"normal",IF(C514&gt;=25,"over")))</f>
        <v>over</v>
      </c>
      <c r="I514" s="3">
        <f t="shared" si="15"/>
        <v>1279720962</v>
      </c>
    </row>
    <row r="515" spans="1:9" x14ac:dyDescent="0.25">
      <c r="A515">
        <v>58</v>
      </c>
      <c r="B515" t="s">
        <v>7</v>
      </c>
      <c r="C515" s="2">
        <v>36.479999999999997</v>
      </c>
      <c r="D515">
        <v>0</v>
      </c>
      <c r="E515" t="s">
        <v>13</v>
      </c>
      <c r="F515" t="s">
        <v>15</v>
      </c>
      <c r="G515" s="9">
        <v>122358392</v>
      </c>
      <c r="H515" t="str">
        <f t="shared" si="16"/>
        <v>over</v>
      </c>
      <c r="I515" s="3">
        <f t="shared" ref="I515:I578" si="17">VALUE(G515)</f>
        <v>122358392</v>
      </c>
    </row>
    <row r="516" spans="1:9" x14ac:dyDescent="0.25">
      <c r="A516">
        <v>28</v>
      </c>
      <c r="B516" t="s">
        <v>11</v>
      </c>
      <c r="C516" s="2">
        <v>36.4</v>
      </c>
      <c r="D516">
        <v>1</v>
      </c>
      <c r="E516" t="s">
        <v>9</v>
      </c>
      <c r="F516" t="s">
        <v>10</v>
      </c>
      <c r="G516" s="9">
        <v>5119455914</v>
      </c>
      <c r="H516" t="str">
        <f t="shared" si="16"/>
        <v>over</v>
      </c>
      <c r="I516" s="3">
        <f t="shared" si="17"/>
        <v>5119455914</v>
      </c>
    </row>
    <row r="517" spans="1:9" x14ac:dyDescent="0.25">
      <c r="A517">
        <v>31</v>
      </c>
      <c r="B517" t="s">
        <v>11</v>
      </c>
      <c r="C517" s="2">
        <v>36.299999999999997</v>
      </c>
      <c r="D517">
        <v>2</v>
      </c>
      <c r="E517" t="s">
        <v>9</v>
      </c>
      <c r="F517" t="s">
        <v>10</v>
      </c>
      <c r="G517" s="10">
        <v>38711</v>
      </c>
      <c r="H517" t="str">
        <f t="shared" si="16"/>
        <v>over</v>
      </c>
      <c r="I517" s="3">
        <f t="shared" si="17"/>
        <v>38711</v>
      </c>
    </row>
    <row r="518" spans="1:9" x14ac:dyDescent="0.25">
      <c r="A518">
        <v>63</v>
      </c>
      <c r="B518" t="s">
        <v>7</v>
      </c>
      <c r="C518" s="2">
        <v>36.299999999999997</v>
      </c>
      <c r="D518">
        <v>0</v>
      </c>
      <c r="E518" t="s">
        <v>13</v>
      </c>
      <c r="F518" t="s">
        <v>14</v>
      </c>
      <c r="G518" s="9">
        <v>13887204</v>
      </c>
      <c r="H518" t="str">
        <f t="shared" si="16"/>
        <v>over</v>
      </c>
      <c r="I518" s="3">
        <f t="shared" si="17"/>
        <v>13887204</v>
      </c>
    </row>
    <row r="519" spans="1:9" x14ac:dyDescent="0.25">
      <c r="A519">
        <v>45</v>
      </c>
      <c r="B519" t="s">
        <v>7</v>
      </c>
      <c r="C519" s="2">
        <v>36.299999999999997</v>
      </c>
      <c r="D519">
        <v>2</v>
      </c>
      <c r="E519" t="s">
        <v>13</v>
      </c>
      <c r="F519" t="s">
        <v>14</v>
      </c>
      <c r="G519" s="9">
        <v>8527532</v>
      </c>
      <c r="H519" t="str">
        <f t="shared" si="16"/>
        <v>over</v>
      </c>
      <c r="I519" s="3">
        <f t="shared" si="17"/>
        <v>8527532</v>
      </c>
    </row>
    <row r="520" spans="1:9" x14ac:dyDescent="0.25">
      <c r="A520">
        <v>61</v>
      </c>
      <c r="B520" t="s">
        <v>11</v>
      </c>
      <c r="C520" s="2">
        <v>36.299999999999997</v>
      </c>
      <c r="D520">
        <v>1</v>
      </c>
      <c r="E520" t="s">
        <v>9</v>
      </c>
      <c r="F520" t="s">
        <v>10</v>
      </c>
      <c r="G520" s="9">
        <v>47403.88</v>
      </c>
      <c r="H520" t="str">
        <f t="shared" si="16"/>
        <v>over</v>
      </c>
      <c r="I520" s="3">
        <f t="shared" si="17"/>
        <v>47403.88</v>
      </c>
    </row>
    <row r="521" spans="1:9" x14ac:dyDescent="0.25">
      <c r="A521">
        <v>33</v>
      </c>
      <c r="B521" t="s">
        <v>7</v>
      </c>
      <c r="C521" s="2">
        <v>36.29</v>
      </c>
      <c r="D521">
        <v>3</v>
      </c>
      <c r="E521" t="s">
        <v>13</v>
      </c>
      <c r="F521" t="s">
        <v>21</v>
      </c>
      <c r="G521" s="9">
        <v>65517501</v>
      </c>
      <c r="H521" t="str">
        <f t="shared" si="16"/>
        <v>over</v>
      </c>
      <c r="I521" s="3">
        <f t="shared" si="17"/>
        <v>65517501</v>
      </c>
    </row>
    <row r="522" spans="1:9" x14ac:dyDescent="0.25">
      <c r="A522">
        <v>47</v>
      </c>
      <c r="B522" t="s">
        <v>11</v>
      </c>
      <c r="C522" s="2">
        <v>36.200000000000003</v>
      </c>
      <c r="D522">
        <v>1</v>
      </c>
      <c r="E522" t="s">
        <v>13</v>
      </c>
      <c r="F522" t="s">
        <v>10</v>
      </c>
      <c r="G522" s="9">
        <v>8068185</v>
      </c>
      <c r="H522" t="str">
        <f t="shared" si="16"/>
        <v>over</v>
      </c>
      <c r="I522" s="3">
        <f t="shared" si="17"/>
        <v>8068185</v>
      </c>
    </row>
    <row r="523" spans="1:9" x14ac:dyDescent="0.25">
      <c r="A523">
        <v>50</v>
      </c>
      <c r="B523" t="s">
        <v>11</v>
      </c>
      <c r="C523" s="2">
        <v>36.200000000000003</v>
      </c>
      <c r="D523">
        <v>0</v>
      </c>
      <c r="E523" t="s">
        <v>13</v>
      </c>
      <c r="F523" t="s">
        <v>10</v>
      </c>
      <c r="G523" s="9">
        <v>8457818</v>
      </c>
      <c r="H523" t="str">
        <f t="shared" si="16"/>
        <v>over</v>
      </c>
      <c r="I523" s="3">
        <f t="shared" si="17"/>
        <v>8457818</v>
      </c>
    </row>
    <row r="524" spans="1:9" x14ac:dyDescent="0.25">
      <c r="A524">
        <v>40</v>
      </c>
      <c r="B524" t="s">
        <v>7</v>
      </c>
      <c r="C524" s="2">
        <v>36.19</v>
      </c>
      <c r="D524">
        <v>0</v>
      </c>
      <c r="E524" t="s">
        <v>13</v>
      </c>
      <c r="F524" t="s">
        <v>14</v>
      </c>
      <c r="G524" s="9">
        <v>59201041</v>
      </c>
      <c r="H524" t="str">
        <f t="shared" si="16"/>
        <v>over</v>
      </c>
      <c r="I524" s="3">
        <f t="shared" si="17"/>
        <v>59201041</v>
      </c>
    </row>
    <row r="525" spans="1:9" x14ac:dyDescent="0.25">
      <c r="A525">
        <v>37</v>
      </c>
      <c r="B525" t="s">
        <v>11</v>
      </c>
      <c r="C525" s="2">
        <v>36.19</v>
      </c>
      <c r="D525">
        <v>0</v>
      </c>
      <c r="E525" t="s">
        <v>13</v>
      </c>
      <c r="F525" t="s">
        <v>14</v>
      </c>
      <c r="G525" s="9">
        <v>1921470553</v>
      </c>
      <c r="H525" t="str">
        <f t="shared" si="16"/>
        <v>over</v>
      </c>
      <c r="I525" s="3">
        <f t="shared" si="17"/>
        <v>1921470553</v>
      </c>
    </row>
    <row r="526" spans="1:9" x14ac:dyDescent="0.25">
      <c r="A526">
        <v>47</v>
      </c>
      <c r="B526" t="s">
        <v>11</v>
      </c>
      <c r="C526" s="2">
        <v>36.19</v>
      </c>
      <c r="D526">
        <v>0</v>
      </c>
      <c r="E526" t="s">
        <v>9</v>
      </c>
      <c r="F526" t="s">
        <v>14</v>
      </c>
      <c r="G526" s="9">
        <v>416760811</v>
      </c>
      <c r="H526" t="str">
        <f t="shared" si="16"/>
        <v>over</v>
      </c>
      <c r="I526" s="3">
        <f t="shared" si="17"/>
        <v>416760811</v>
      </c>
    </row>
    <row r="527" spans="1:9" x14ac:dyDescent="0.25">
      <c r="A527">
        <v>53</v>
      </c>
      <c r="B527" t="s">
        <v>11</v>
      </c>
      <c r="C527" s="2">
        <v>36.1</v>
      </c>
      <c r="D527">
        <v>1</v>
      </c>
      <c r="E527" t="s">
        <v>13</v>
      </c>
      <c r="F527" t="s">
        <v>10</v>
      </c>
      <c r="G527" s="9">
        <v>10085846</v>
      </c>
      <c r="H527" t="str">
        <f t="shared" si="16"/>
        <v>over</v>
      </c>
      <c r="I527" s="3">
        <f t="shared" si="17"/>
        <v>10085846</v>
      </c>
    </row>
    <row r="528" spans="1:9" x14ac:dyDescent="0.25">
      <c r="A528">
        <v>56</v>
      </c>
      <c r="B528" t="s">
        <v>11</v>
      </c>
      <c r="C528" s="2">
        <v>36.1</v>
      </c>
      <c r="D528">
        <v>3</v>
      </c>
      <c r="E528" t="s">
        <v>13</v>
      </c>
      <c r="F528" t="s">
        <v>10</v>
      </c>
      <c r="G528" s="9">
        <v>12363547</v>
      </c>
      <c r="H528" t="str">
        <f t="shared" si="16"/>
        <v>over</v>
      </c>
      <c r="I528" s="3">
        <f t="shared" si="17"/>
        <v>12363547</v>
      </c>
    </row>
    <row r="529" spans="1:9" x14ac:dyDescent="0.25">
      <c r="A529">
        <v>61</v>
      </c>
      <c r="B529" t="s">
        <v>11</v>
      </c>
      <c r="C529" s="2">
        <v>36.1</v>
      </c>
      <c r="D529">
        <v>3</v>
      </c>
      <c r="E529" t="s">
        <v>13</v>
      </c>
      <c r="F529" t="s">
        <v>10</v>
      </c>
      <c r="G529" s="9">
        <v>2794128758</v>
      </c>
      <c r="H529" t="str">
        <f t="shared" si="16"/>
        <v>over</v>
      </c>
      <c r="I529" s="3">
        <f t="shared" si="17"/>
        <v>2794128758</v>
      </c>
    </row>
    <row r="530" spans="1:9" x14ac:dyDescent="0.25">
      <c r="A530">
        <v>27</v>
      </c>
      <c r="B530" t="s">
        <v>7</v>
      </c>
      <c r="C530" s="2">
        <v>36.08</v>
      </c>
      <c r="D530">
        <v>0</v>
      </c>
      <c r="E530" t="s">
        <v>9</v>
      </c>
      <c r="F530" t="s">
        <v>14</v>
      </c>
      <c r="G530" s="9">
        <v>371338982</v>
      </c>
      <c r="H530" t="str">
        <f t="shared" si="16"/>
        <v>over</v>
      </c>
      <c r="I530" s="3">
        <f t="shared" si="17"/>
        <v>371338982</v>
      </c>
    </row>
    <row r="531" spans="1:9" x14ac:dyDescent="0.25">
      <c r="A531">
        <v>41</v>
      </c>
      <c r="B531" t="s">
        <v>7</v>
      </c>
      <c r="C531" s="2">
        <v>36.08</v>
      </c>
      <c r="D531">
        <v>1</v>
      </c>
      <c r="E531" t="s">
        <v>13</v>
      </c>
      <c r="F531" t="s">
        <v>14</v>
      </c>
      <c r="G531" s="9">
        <v>67813542</v>
      </c>
      <c r="H531" t="str">
        <f t="shared" si="16"/>
        <v>over</v>
      </c>
      <c r="I531" s="3">
        <f t="shared" si="17"/>
        <v>67813542</v>
      </c>
    </row>
    <row r="532" spans="1:9" x14ac:dyDescent="0.25">
      <c r="A532">
        <v>47</v>
      </c>
      <c r="B532" t="s">
        <v>11</v>
      </c>
      <c r="C532" s="2">
        <v>36.08</v>
      </c>
      <c r="D532">
        <v>1</v>
      </c>
      <c r="E532" t="s">
        <v>9</v>
      </c>
      <c r="F532" t="s">
        <v>14</v>
      </c>
      <c r="G532" s="9">
        <v>422111382</v>
      </c>
      <c r="H532" t="str">
        <f t="shared" si="16"/>
        <v>over</v>
      </c>
      <c r="I532" s="3">
        <f t="shared" si="17"/>
        <v>422111382</v>
      </c>
    </row>
    <row r="533" spans="1:9" x14ac:dyDescent="0.25">
      <c r="A533">
        <v>58</v>
      </c>
      <c r="B533" t="s">
        <v>11</v>
      </c>
      <c r="C533" s="2">
        <v>36.08</v>
      </c>
      <c r="D533">
        <v>0</v>
      </c>
      <c r="E533" t="s">
        <v>13</v>
      </c>
      <c r="F533" t="s">
        <v>14</v>
      </c>
      <c r="G533" s="9">
        <v>113632832</v>
      </c>
      <c r="H533" t="str">
        <f t="shared" si="16"/>
        <v>over</v>
      </c>
      <c r="I533" s="3">
        <f t="shared" si="17"/>
        <v>113632832</v>
      </c>
    </row>
    <row r="534" spans="1:9" x14ac:dyDescent="0.25">
      <c r="A534">
        <v>22</v>
      </c>
      <c r="B534" t="s">
        <v>7</v>
      </c>
      <c r="C534" s="2">
        <v>36</v>
      </c>
      <c r="D534">
        <v>0</v>
      </c>
      <c r="E534" t="s">
        <v>13</v>
      </c>
      <c r="F534" t="s">
        <v>10</v>
      </c>
      <c r="G534" s="9">
        <v>2166732</v>
      </c>
      <c r="H534" t="str">
        <f t="shared" si="16"/>
        <v>over</v>
      </c>
      <c r="I534" s="3">
        <f t="shared" si="17"/>
        <v>2166732</v>
      </c>
    </row>
    <row r="535" spans="1:9" x14ac:dyDescent="0.25">
      <c r="A535">
        <v>47</v>
      </c>
      <c r="B535" t="s">
        <v>7</v>
      </c>
      <c r="C535" s="2">
        <v>36</v>
      </c>
      <c r="D535">
        <v>1</v>
      </c>
      <c r="E535" t="s">
        <v>13</v>
      </c>
      <c r="F535" t="s">
        <v>10</v>
      </c>
      <c r="G535" s="9">
        <v>8556907</v>
      </c>
      <c r="H535" t="str">
        <f t="shared" si="16"/>
        <v>over</v>
      </c>
      <c r="I535" s="3">
        <f t="shared" si="17"/>
        <v>8556907</v>
      </c>
    </row>
    <row r="536" spans="1:9" x14ac:dyDescent="0.25">
      <c r="A536">
        <v>43</v>
      </c>
      <c r="B536" t="s">
        <v>11</v>
      </c>
      <c r="C536" s="2">
        <v>35.97</v>
      </c>
      <c r="D536">
        <v>3</v>
      </c>
      <c r="E536" t="s">
        <v>9</v>
      </c>
      <c r="F536" t="s">
        <v>14</v>
      </c>
      <c r="G536" s="9">
        <v>421245153</v>
      </c>
      <c r="H536" t="str">
        <f t="shared" si="16"/>
        <v>over</v>
      </c>
      <c r="I536" s="3">
        <f t="shared" si="17"/>
        <v>421245153</v>
      </c>
    </row>
    <row r="537" spans="1:9" x14ac:dyDescent="0.25">
      <c r="A537">
        <v>51</v>
      </c>
      <c r="B537" t="s">
        <v>11</v>
      </c>
      <c r="C537" s="2">
        <v>35.97</v>
      </c>
      <c r="D537">
        <v>1</v>
      </c>
      <c r="E537" t="s">
        <v>13</v>
      </c>
      <c r="F537" t="s">
        <v>14</v>
      </c>
      <c r="G537" s="9">
        <v>93861613</v>
      </c>
      <c r="H537" t="str">
        <f t="shared" si="16"/>
        <v>over</v>
      </c>
      <c r="I537" s="3">
        <f t="shared" si="17"/>
        <v>93861613</v>
      </c>
    </row>
    <row r="538" spans="1:9" x14ac:dyDescent="0.25">
      <c r="A538">
        <v>64</v>
      </c>
      <c r="B538" t="s">
        <v>7</v>
      </c>
      <c r="C538" s="2">
        <v>35.97</v>
      </c>
      <c r="D538">
        <v>0</v>
      </c>
      <c r="E538" t="s">
        <v>13</v>
      </c>
      <c r="F538" t="s">
        <v>14</v>
      </c>
      <c r="G538" s="9">
        <v>143138463</v>
      </c>
      <c r="H538" t="str">
        <f t="shared" si="16"/>
        <v>over</v>
      </c>
      <c r="I538" s="3">
        <f t="shared" si="17"/>
        <v>143138463</v>
      </c>
    </row>
    <row r="539" spans="1:9" x14ac:dyDescent="0.25">
      <c r="A539">
        <v>42</v>
      </c>
      <c r="B539" t="s">
        <v>11</v>
      </c>
      <c r="C539" s="2">
        <v>35.97</v>
      </c>
      <c r="D539">
        <v>2</v>
      </c>
      <c r="E539" t="s">
        <v>13</v>
      </c>
      <c r="F539" t="s">
        <v>14</v>
      </c>
      <c r="G539" s="9">
        <v>71603303</v>
      </c>
      <c r="H539" t="str">
        <f t="shared" si="16"/>
        <v>over</v>
      </c>
      <c r="I539" s="3">
        <f t="shared" si="17"/>
        <v>71603303</v>
      </c>
    </row>
    <row r="540" spans="1:9" x14ac:dyDescent="0.25">
      <c r="A540">
        <v>61</v>
      </c>
      <c r="B540" t="s">
        <v>7</v>
      </c>
      <c r="C540" s="2">
        <v>35.909999999999997</v>
      </c>
      <c r="D540">
        <v>0</v>
      </c>
      <c r="E540" t="s">
        <v>13</v>
      </c>
      <c r="F540" t="s">
        <v>21</v>
      </c>
      <c r="G540" s="9">
        <v>136356379</v>
      </c>
      <c r="H540" t="str">
        <f t="shared" si="16"/>
        <v>over</v>
      </c>
      <c r="I540" s="3">
        <f t="shared" si="17"/>
        <v>136356379</v>
      </c>
    </row>
    <row r="541" spans="1:9" x14ac:dyDescent="0.25">
      <c r="A541">
        <v>48</v>
      </c>
      <c r="B541" t="s">
        <v>7</v>
      </c>
      <c r="C541" s="2">
        <v>35.909999999999997</v>
      </c>
      <c r="D541">
        <v>1</v>
      </c>
      <c r="E541" t="s">
        <v>13</v>
      </c>
      <c r="F541" t="s">
        <v>21</v>
      </c>
      <c r="G541" s="9">
        <v>2639226029</v>
      </c>
      <c r="H541" t="str">
        <f t="shared" si="16"/>
        <v>over</v>
      </c>
      <c r="I541" s="3">
        <f t="shared" si="17"/>
        <v>2639226029</v>
      </c>
    </row>
    <row r="542" spans="1:9" x14ac:dyDescent="0.25">
      <c r="A542">
        <v>53</v>
      </c>
      <c r="B542" t="s">
        <v>7</v>
      </c>
      <c r="C542" s="2">
        <v>35.9</v>
      </c>
      <c r="D542">
        <v>2</v>
      </c>
      <c r="E542" t="s">
        <v>13</v>
      </c>
      <c r="F542" t="s">
        <v>10</v>
      </c>
      <c r="G542" s="9">
        <v>11163568</v>
      </c>
      <c r="H542" t="str">
        <f t="shared" si="16"/>
        <v>over</v>
      </c>
      <c r="I542" s="3">
        <f t="shared" si="17"/>
        <v>11163568</v>
      </c>
    </row>
    <row r="543" spans="1:9" x14ac:dyDescent="0.25">
      <c r="A543">
        <v>24</v>
      </c>
      <c r="B543" t="s">
        <v>11</v>
      </c>
      <c r="C543" s="2">
        <v>35.86</v>
      </c>
      <c r="D543">
        <v>0</v>
      </c>
      <c r="E543" t="s">
        <v>13</v>
      </c>
      <c r="F543" t="s">
        <v>14</v>
      </c>
      <c r="G543" s="9">
        <v>19869334</v>
      </c>
      <c r="H543" t="str">
        <f t="shared" si="16"/>
        <v>over</v>
      </c>
      <c r="I543" s="3">
        <f t="shared" si="17"/>
        <v>19869334</v>
      </c>
    </row>
    <row r="544" spans="1:9" x14ac:dyDescent="0.25">
      <c r="A544">
        <v>49</v>
      </c>
      <c r="B544" t="s">
        <v>11</v>
      </c>
      <c r="C544" s="2">
        <v>35.86</v>
      </c>
      <c r="D544">
        <v>0</v>
      </c>
      <c r="E544" t="s">
        <v>13</v>
      </c>
      <c r="F544" t="s">
        <v>14</v>
      </c>
      <c r="G544" s="9">
        <v>81244084</v>
      </c>
      <c r="H544" t="str">
        <f t="shared" si="16"/>
        <v>over</v>
      </c>
      <c r="I544" s="3">
        <f t="shared" si="17"/>
        <v>81244084</v>
      </c>
    </row>
    <row r="545" spans="1:9" x14ac:dyDescent="0.25">
      <c r="A545">
        <v>61</v>
      </c>
      <c r="B545" t="s">
        <v>11</v>
      </c>
      <c r="C545" s="2">
        <v>35.86</v>
      </c>
      <c r="D545">
        <v>0</v>
      </c>
      <c r="E545" t="s">
        <v>9</v>
      </c>
      <c r="F545" t="s">
        <v>14</v>
      </c>
      <c r="G545" s="9">
        <v>465991084</v>
      </c>
      <c r="H545" t="str">
        <f t="shared" si="16"/>
        <v>over</v>
      </c>
      <c r="I545" s="3">
        <f t="shared" si="17"/>
        <v>465991084</v>
      </c>
    </row>
    <row r="546" spans="1:9" x14ac:dyDescent="0.25">
      <c r="A546">
        <v>35</v>
      </c>
      <c r="B546" t="s">
        <v>7</v>
      </c>
      <c r="C546" s="2">
        <v>35.86</v>
      </c>
      <c r="D546">
        <v>2</v>
      </c>
      <c r="E546" t="s">
        <v>13</v>
      </c>
      <c r="F546" t="s">
        <v>14</v>
      </c>
      <c r="G546" s="9">
        <v>58365204</v>
      </c>
      <c r="H546" t="str">
        <f t="shared" si="16"/>
        <v>over</v>
      </c>
      <c r="I546" s="3">
        <f t="shared" si="17"/>
        <v>58365204</v>
      </c>
    </row>
    <row r="547" spans="1:9" x14ac:dyDescent="0.25">
      <c r="A547">
        <v>56</v>
      </c>
      <c r="B547" t="s">
        <v>7</v>
      </c>
      <c r="C547" s="2">
        <v>35.799999999999997</v>
      </c>
      <c r="D547">
        <v>1</v>
      </c>
      <c r="E547" t="s">
        <v>13</v>
      </c>
      <c r="F547" t="s">
        <v>10</v>
      </c>
      <c r="G547" s="9">
        <v>11674.13</v>
      </c>
      <c r="H547" t="str">
        <f t="shared" si="16"/>
        <v>over</v>
      </c>
      <c r="I547" s="3">
        <f t="shared" si="17"/>
        <v>11674.13</v>
      </c>
    </row>
    <row r="548" spans="1:9" x14ac:dyDescent="0.25">
      <c r="A548">
        <v>42</v>
      </c>
      <c r="B548" t="s">
        <v>11</v>
      </c>
      <c r="C548" s="2">
        <v>35.799999999999997</v>
      </c>
      <c r="D548">
        <v>2</v>
      </c>
      <c r="E548" t="s">
        <v>13</v>
      </c>
      <c r="F548" t="s">
        <v>10</v>
      </c>
      <c r="G548" s="9">
        <v>7160094</v>
      </c>
      <c r="H548" t="str">
        <f t="shared" si="16"/>
        <v>over</v>
      </c>
      <c r="I548" s="3">
        <f t="shared" si="17"/>
        <v>7160094</v>
      </c>
    </row>
    <row r="549" spans="1:9" x14ac:dyDescent="0.25">
      <c r="A549">
        <v>33</v>
      </c>
      <c r="B549" t="s">
        <v>11</v>
      </c>
      <c r="C549" s="2">
        <v>35.75</v>
      </c>
      <c r="D549">
        <v>2</v>
      </c>
      <c r="E549" t="s">
        <v>13</v>
      </c>
      <c r="F549" t="s">
        <v>14</v>
      </c>
      <c r="G549" s="9">
        <v>48899995</v>
      </c>
      <c r="H549" t="str">
        <f t="shared" si="16"/>
        <v>over</v>
      </c>
      <c r="I549" s="3">
        <f t="shared" si="17"/>
        <v>48899995</v>
      </c>
    </row>
    <row r="550" spans="1:9" x14ac:dyDescent="0.25">
      <c r="A550">
        <v>41</v>
      </c>
      <c r="B550" t="s">
        <v>11</v>
      </c>
      <c r="C550" s="2">
        <v>35.75</v>
      </c>
      <c r="D550">
        <v>1</v>
      </c>
      <c r="E550" t="s">
        <v>9</v>
      </c>
      <c r="F550" t="s">
        <v>14</v>
      </c>
      <c r="G550" s="9">
        <v>402736455</v>
      </c>
      <c r="H550" t="str">
        <f t="shared" si="16"/>
        <v>over</v>
      </c>
      <c r="I550" s="3">
        <f t="shared" si="17"/>
        <v>402736455</v>
      </c>
    </row>
    <row r="551" spans="1:9" x14ac:dyDescent="0.25">
      <c r="A551">
        <v>33</v>
      </c>
      <c r="B551" t="s">
        <v>11</v>
      </c>
      <c r="C551" s="2">
        <v>35.75</v>
      </c>
      <c r="D551">
        <v>1</v>
      </c>
      <c r="E551" t="s">
        <v>9</v>
      </c>
      <c r="F551" t="s">
        <v>14</v>
      </c>
      <c r="G551" s="9">
        <v>382827495</v>
      </c>
      <c r="H551" t="str">
        <f t="shared" si="16"/>
        <v>over</v>
      </c>
      <c r="I551" s="3">
        <f t="shared" si="17"/>
        <v>382827495</v>
      </c>
    </row>
    <row r="552" spans="1:9" x14ac:dyDescent="0.25">
      <c r="A552">
        <v>21</v>
      </c>
      <c r="B552" t="s">
        <v>7</v>
      </c>
      <c r="C552" s="2">
        <v>35.72</v>
      </c>
      <c r="D552">
        <v>0</v>
      </c>
      <c r="E552" t="s">
        <v>13</v>
      </c>
      <c r="F552" t="s">
        <v>15</v>
      </c>
      <c r="G552" s="9">
        <v>24047338</v>
      </c>
      <c r="H552" t="str">
        <f t="shared" si="16"/>
        <v>over</v>
      </c>
      <c r="I552" s="3">
        <f t="shared" si="17"/>
        <v>24047338</v>
      </c>
    </row>
    <row r="553" spans="1:9" x14ac:dyDescent="0.25">
      <c r="A553">
        <v>43</v>
      </c>
      <c r="B553" t="s">
        <v>7</v>
      </c>
      <c r="C553" s="2">
        <v>35.72</v>
      </c>
      <c r="D553">
        <v>2</v>
      </c>
      <c r="E553" t="s">
        <v>13</v>
      </c>
      <c r="F553" t="s">
        <v>21</v>
      </c>
      <c r="G553" s="9">
        <v>1914457652</v>
      </c>
      <c r="H553" t="str">
        <f t="shared" si="16"/>
        <v>over</v>
      </c>
      <c r="I553" s="3">
        <f t="shared" si="17"/>
        <v>1914457652</v>
      </c>
    </row>
    <row r="554" spans="1:9" x14ac:dyDescent="0.25">
      <c r="A554">
        <v>58</v>
      </c>
      <c r="B554" t="s">
        <v>11</v>
      </c>
      <c r="C554" s="2">
        <v>35.700000000000003</v>
      </c>
      <c r="D554">
        <v>0</v>
      </c>
      <c r="E554" t="s">
        <v>13</v>
      </c>
      <c r="F554" t="s">
        <v>10</v>
      </c>
      <c r="G554" s="9">
        <v>11362755</v>
      </c>
      <c r="H554" t="str">
        <f t="shared" si="16"/>
        <v>over</v>
      </c>
      <c r="I554" s="3">
        <f t="shared" si="17"/>
        <v>11362755</v>
      </c>
    </row>
    <row r="555" spans="1:9" x14ac:dyDescent="0.25">
      <c r="A555">
        <v>43</v>
      </c>
      <c r="B555" t="s">
        <v>7</v>
      </c>
      <c r="C555" s="2">
        <v>35.64</v>
      </c>
      <c r="D555">
        <v>1</v>
      </c>
      <c r="E555" t="s">
        <v>13</v>
      </c>
      <c r="F555" t="s">
        <v>14</v>
      </c>
      <c r="G555" s="9">
        <v>73457266</v>
      </c>
      <c r="H555" t="str">
        <f t="shared" si="16"/>
        <v>over</v>
      </c>
      <c r="I555" s="3">
        <f t="shared" si="17"/>
        <v>73457266</v>
      </c>
    </row>
    <row r="556" spans="1:9" x14ac:dyDescent="0.25">
      <c r="A556">
        <v>22</v>
      </c>
      <c r="B556" t="s">
        <v>11</v>
      </c>
      <c r="C556" s="2">
        <v>35.6</v>
      </c>
      <c r="D556">
        <v>0</v>
      </c>
      <c r="E556" t="s">
        <v>9</v>
      </c>
      <c r="F556" t="s">
        <v>10</v>
      </c>
      <c r="G556" s="9">
        <v>35585576</v>
      </c>
      <c r="H556" t="str">
        <f t="shared" si="16"/>
        <v>over</v>
      </c>
      <c r="I556" s="3">
        <f t="shared" si="17"/>
        <v>35585576</v>
      </c>
    </row>
    <row r="557" spans="1:9" x14ac:dyDescent="0.25">
      <c r="A557">
        <v>21</v>
      </c>
      <c r="B557" t="s">
        <v>11</v>
      </c>
      <c r="C557" s="2">
        <v>35.53</v>
      </c>
      <c r="D557">
        <v>0</v>
      </c>
      <c r="E557" t="s">
        <v>13</v>
      </c>
      <c r="F557" t="s">
        <v>14</v>
      </c>
      <c r="G557" s="9">
        <v>15324697</v>
      </c>
      <c r="H557" t="str">
        <f t="shared" si="16"/>
        <v>over</v>
      </c>
      <c r="I557" s="3">
        <f t="shared" si="17"/>
        <v>15324697</v>
      </c>
    </row>
    <row r="558" spans="1:9" x14ac:dyDescent="0.25">
      <c r="A558">
        <v>30</v>
      </c>
      <c r="B558" t="s">
        <v>11</v>
      </c>
      <c r="C558" s="2">
        <v>35.53</v>
      </c>
      <c r="D558">
        <v>0</v>
      </c>
      <c r="E558" t="s">
        <v>9</v>
      </c>
      <c r="F558" t="s">
        <v>14</v>
      </c>
      <c r="G558" s="9">
        <v>369502567</v>
      </c>
      <c r="H558" t="str">
        <f t="shared" si="16"/>
        <v>over</v>
      </c>
      <c r="I558" s="3">
        <f t="shared" si="17"/>
        <v>369502567</v>
      </c>
    </row>
    <row r="559" spans="1:9" x14ac:dyDescent="0.25">
      <c r="A559">
        <v>19</v>
      </c>
      <c r="B559" t="s">
        <v>11</v>
      </c>
      <c r="C559" s="2">
        <v>35.53</v>
      </c>
      <c r="D559">
        <v>0</v>
      </c>
      <c r="E559" t="s">
        <v>13</v>
      </c>
      <c r="F559" t="s">
        <v>15</v>
      </c>
      <c r="G559" s="9">
        <v>16464297</v>
      </c>
      <c r="H559" t="str">
        <f t="shared" si="16"/>
        <v>over</v>
      </c>
      <c r="I559" s="3">
        <f t="shared" si="17"/>
        <v>16464297</v>
      </c>
    </row>
    <row r="560" spans="1:9" x14ac:dyDescent="0.25">
      <c r="A560">
        <v>29</v>
      </c>
      <c r="B560" t="s">
        <v>7</v>
      </c>
      <c r="C560" s="2">
        <v>35.53</v>
      </c>
      <c r="D560">
        <v>0</v>
      </c>
      <c r="E560" t="s">
        <v>13</v>
      </c>
      <c r="F560" t="s">
        <v>14</v>
      </c>
      <c r="G560" s="9">
        <v>33666697</v>
      </c>
      <c r="H560" t="str">
        <f t="shared" si="16"/>
        <v>over</v>
      </c>
      <c r="I560" s="3">
        <f t="shared" si="17"/>
        <v>33666697</v>
      </c>
    </row>
    <row r="561" spans="1:9" x14ac:dyDescent="0.25">
      <c r="A561">
        <v>33</v>
      </c>
      <c r="B561" t="s">
        <v>7</v>
      </c>
      <c r="C561" s="2">
        <v>35.53</v>
      </c>
      <c r="D561">
        <v>0</v>
      </c>
      <c r="E561" t="s">
        <v>9</v>
      </c>
      <c r="F561" t="s">
        <v>15</v>
      </c>
      <c r="G561" s="9">
        <v>5513540209</v>
      </c>
      <c r="H561" t="str">
        <f t="shared" si="16"/>
        <v>over</v>
      </c>
      <c r="I561" s="3">
        <f t="shared" si="17"/>
        <v>5513540209</v>
      </c>
    </row>
    <row r="562" spans="1:9" x14ac:dyDescent="0.25">
      <c r="A562">
        <v>46</v>
      </c>
      <c r="B562" t="s">
        <v>7</v>
      </c>
      <c r="C562" s="2">
        <v>35.53</v>
      </c>
      <c r="D562">
        <v>0</v>
      </c>
      <c r="E562" t="s">
        <v>9</v>
      </c>
      <c r="F562" t="s">
        <v>21</v>
      </c>
      <c r="G562" s="9">
        <v>421116647</v>
      </c>
      <c r="H562" t="str">
        <f t="shared" si="16"/>
        <v>over</v>
      </c>
      <c r="I562" s="3">
        <f t="shared" si="17"/>
        <v>421116647</v>
      </c>
    </row>
    <row r="563" spans="1:9" x14ac:dyDescent="0.25">
      <c r="A563">
        <v>29</v>
      </c>
      <c r="B563" t="s">
        <v>11</v>
      </c>
      <c r="C563" s="2">
        <v>35.5</v>
      </c>
      <c r="D563">
        <v>2</v>
      </c>
      <c r="E563" t="s">
        <v>9</v>
      </c>
      <c r="F563" t="s">
        <v>10</v>
      </c>
      <c r="G563" s="9">
        <v>4458545587</v>
      </c>
      <c r="H563" t="str">
        <f t="shared" si="16"/>
        <v>over</v>
      </c>
      <c r="I563" s="3">
        <f t="shared" si="17"/>
        <v>4458545587</v>
      </c>
    </row>
    <row r="564" spans="1:9" x14ac:dyDescent="0.25">
      <c r="A564">
        <v>26</v>
      </c>
      <c r="B564" t="s">
        <v>11</v>
      </c>
      <c r="C564" s="2">
        <v>35.42</v>
      </c>
      <c r="D564">
        <v>0</v>
      </c>
      <c r="E564" t="s">
        <v>13</v>
      </c>
      <c r="F564" t="s">
        <v>14</v>
      </c>
      <c r="G564" s="9">
        <v>23226218</v>
      </c>
      <c r="H564" t="str">
        <f t="shared" si="16"/>
        <v>over</v>
      </c>
      <c r="I564" s="3">
        <f t="shared" si="17"/>
        <v>23226218</v>
      </c>
    </row>
    <row r="565" spans="1:9" x14ac:dyDescent="0.25">
      <c r="A565">
        <v>19</v>
      </c>
      <c r="B565" t="s">
        <v>11</v>
      </c>
      <c r="C565" s="2">
        <v>35.4</v>
      </c>
      <c r="D565">
        <v>0</v>
      </c>
      <c r="E565" t="s">
        <v>13</v>
      </c>
      <c r="F565" t="s">
        <v>10</v>
      </c>
      <c r="G565" s="9">
        <v>1263249</v>
      </c>
      <c r="H565" t="str">
        <f t="shared" si="16"/>
        <v>over</v>
      </c>
      <c r="I565" s="3">
        <f t="shared" si="17"/>
        <v>1263249</v>
      </c>
    </row>
    <row r="566" spans="1:9" x14ac:dyDescent="0.25">
      <c r="A566">
        <v>20</v>
      </c>
      <c r="B566" t="s">
        <v>11</v>
      </c>
      <c r="C566" s="2">
        <v>35.31</v>
      </c>
      <c r="D566">
        <v>1</v>
      </c>
      <c r="E566" t="s">
        <v>13</v>
      </c>
      <c r="F566" t="s">
        <v>14</v>
      </c>
      <c r="G566" s="9">
        <v>2772428875</v>
      </c>
      <c r="H566" t="str">
        <f t="shared" si="16"/>
        <v>over</v>
      </c>
      <c r="I566" s="3">
        <f t="shared" si="17"/>
        <v>2772428875</v>
      </c>
    </row>
    <row r="567" spans="1:9" x14ac:dyDescent="0.25">
      <c r="A567">
        <v>43</v>
      </c>
      <c r="B567" t="s">
        <v>11</v>
      </c>
      <c r="C567" s="2">
        <v>35.31</v>
      </c>
      <c r="D567">
        <v>2</v>
      </c>
      <c r="E567" t="s">
        <v>13</v>
      </c>
      <c r="F567" t="s">
        <v>14</v>
      </c>
      <c r="G567" s="9">
        <v>1880614547</v>
      </c>
      <c r="H567" t="str">
        <f t="shared" si="16"/>
        <v>over</v>
      </c>
      <c r="I567" s="3">
        <f t="shared" si="17"/>
        <v>1880614547</v>
      </c>
    </row>
    <row r="568" spans="1:9" x14ac:dyDescent="0.25">
      <c r="A568">
        <v>30</v>
      </c>
      <c r="B568" t="s">
        <v>11</v>
      </c>
      <c r="C568" s="2">
        <v>35.299999999999997</v>
      </c>
      <c r="D568">
        <v>0</v>
      </c>
      <c r="E568" t="s">
        <v>9</v>
      </c>
      <c r="F568" t="s">
        <v>10</v>
      </c>
      <c r="G568" s="9">
        <v>36837467</v>
      </c>
      <c r="H568" t="str">
        <f t="shared" si="16"/>
        <v>over</v>
      </c>
      <c r="I568" s="3">
        <f t="shared" si="17"/>
        <v>36837467</v>
      </c>
    </row>
    <row r="569" spans="1:9" x14ac:dyDescent="0.25">
      <c r="A569">
        <v>40</v>
      </c>
      <c r="B569" t="s">
        <v>11</v>
      </c>
      <c r="C569" s="2">
        <v>35.299999999999997</v>
      </c>
      <c r="D569">
        <v>3</v>
      </c>
      <c r="E569" t="s">
        <v>13</v>
      </c>
      <c r="F569" t="s">
        <v>10</v>
      </c>
      <c r="G569" s="9">
        <v>7196867</v>
      </c>
      <c r="H569" t="str">
        <f t="shared" si="16"/>
        <v>over</v>
      </c>
      <c r="I569" s="3">
        <f t="shared" si="17"/>
        <v>7196867</v>
      </c>
    </row>
    <row r="570" spans="1:9" x14ac:dyDescent="0.25">
      <c r="A570">
        <v>39</v>
      </c>
      <c r="B570" t="s">
        <v>11</v>
      </c>
      <c r="C570" s="2">
        <v>35.299999999999997</v>
      </c>
      <c r="D570">
        <v>2</v>
      </c>
      <c r="E570" t="s">
        <v>9</v>
      </c>
      <c r="F570" t="s">
        <v>10</v>
      </c>
      <c r="G570" s="9">
        <v>40103.89</v>
      </c>
      <c r="H570" t="str">
        <f t="shared" si="16"/>
        <v>over</v>
      </c>
      <c r="I570" s="3">
        <f t="shared" si="17"/>
        <v>40103.89</v>
      </c>
    </row>
    <row r="571" spans="1:9" x14ac:dyDescent="0.25">
      <c r="A571">
        <v>45</v>
      </c>
      <c r="B571" t="s">
        <v>7</v>
      </c>
      <c r="C571" s="2">
        <v>35.299999999999997</v>
      </c>
      <c r="D571">
        <v>0</v>
      </c>
      <c r="E571" t="s">
        <v>13</v>
      </c>
      <c r="F571" t="s">
        <v>10</v>
      </c>
      <c r="G571" s="9">
        <v>7348142</v>
      </c>
      <c r="H571" t="str">
        <f t="shared" si="16"/>
        <v>over</v>
      </c>
      <c r="I571" s="3">
        <f t="shared" si="17"/>
        <v>7348142</v>
      </c>
    </row>
    <row r="572" spans="1:9" x14ac:dyDescent="0.25">
      <c r="A572">
        <v>36</v>
      </c>
      <c r="B572" t="s">
        <v>11</v>
      </c>
      <c r="C572" s="2">
        <v>35.200000000000003</v>
      </c>
      <c r="D572">
        <v>1</v>
      </c>
      <c r="E572" t="s">
        <v>9</v>
      </c>
      <c r="F572" t="s">
        <v>14</v>
      </c>
      <c r="G572" s="9">
        <v>38709176</v>
      </c>
      <c r="H572" t="str">
        <f t="shared" si="16"/>
        <v>over</v>
      </c>
      <c r="I572" s="3">
        <f t="shared" si="17"/>
        <v>38709176</v>
      </c>
    </row>
    <row r="573" spans="1:9" x14ac:dyDescent="0.25">
      <c r="A573">
        <v>59</v>
      </c>
      <c r="B573" t="s">
        <v>7</v>
      </c>
      <c r="C573" s="2">
        <v>35.200000000000003</v>
      </c>
      <c r="D573">
        <v>0</v>
      </c>
      <c r="E573" t="s">
        <v>13</v>
      </c>
      <c r="F573" t="s">
        <v>14</v>
      </c>
      <c r="G573" s="9">
        <v>12244531</v>
      </c>
      <c r="H573" t="str">
        <f t="shared" si="16"/>
        <v>over</v>
      </c>
      <c r="I573" s="3">
        <f t="shared" si="17"/>
        <v>12244531</v>
      </c>
    </row>
    <row r="574" spans="1:9" x14ac:dyDescent="0.25">
      <c r="A574">
        <v>18</v>
      </c>
      <c r="B574" t="s">
        <v>11</v>
      </c>
      <c r="C574" s="2">
        <v>35.200000000000003</v>
      </c>
      <c r="D574">
        <v>1</v>
      </c>
      <c r="E574" t="s">
        <v>13</v>
      </c>
      <c r="F574" t="s">
        <v>14</v>
      </c>
      <c r="G574" s="9">
        <v>1727.54</v>
      </c>
      <c r="H574" t="str">
        <f t="shared" si="16"/>
        <v>over</v>
      </c>
      <c r="I574" s="3">
        <f t="shared" si="17"/>
        <v>1727.54</v>
      </c>
    </row>
    <row r="575" spans="1:9" x14ac:dyDescent="0.25">
      <c r="A575">
        <v>23</v>
      </c>
      <c r="B575" t="s">
        <v>11</v>
      </c>
      <c r="C575" s="2">
        <v>35.200000000000003</v>
      </c>
      <c r="D575">
        <v>1</v>
      </c>
      <c r="E575" t="s">
        <v>13</v>
      </c>
      <c r="F575" t="s">
        <v>10</v>
      </c>
      <c r="G575" s="9">
        <v>2416955</v>
      </c>
      <c r="H575" t="str">
        <f t="shared" si="16"/>
        <v>over</v>
      </c>
      <c r="I575" s="3">
        <f t="shared" si="17"/>
        <v>2416955</v>
      </c>
    </row>
    <row r="576" spans="1:9" x14ac:dyDescent="0.25">
      <c r="A576">
        <v>63</v>
      </c>
      <c r="B576" t="s">
        <v>7</v>
      </c>
      <c r="C576" s="2">
        <v>35.200000000000003</v>
      </c>
      <c r="D576">
        <v>1</v>
      </c>
      <c r="E576" t="s">
        <v>13</v>
      </c>
      <c r="F576" t="s">
        <v>14</v>
      </c>
      <c r="G576" s="9">
        <v>14474675</v>
      </c>
      <c r="H576" t="str">
        <f t="shared" si="16"/>
        <v>over</v>
      </c>
      <c r="I576" s="3">
        <f t="shared" si="17"/>
        <v>14474675</v>
      </c>
    </row>
    <row r="577" spans="1:9" x14ac:dyDescent="0.25">
      <c r="A577">
        <v>55</v>
      </c>
      <c r="B577" t="s">
        <v>7</v>
      </c>
      <c r="C577" s="2">
        <v>35.200000000000003</v>
      </c>
      <c r="D577">
        <v>0</v>
      </c>
      <c r="E577" t="s">
        <v>9</v>
      </c>
      <c r="F577" t="s">
        <v>14</v>
      </c>
      <c r="G577" s="9">
        <v>44423803</v>
      </c>
      <c r="H577" t="str">
        <f t="shared" si="16"/>
        <v>over</v>
      </c>
      <c r="I577" s="3">
        <f t="shared" si="17"/>
        <v>44423803</v>
      </c>
    </row>
    <row r="578" spans="1:9" x14ac:dyDescent="0.25">
      <c r="A578">
        <v>32</v>
      </c>
      <c r="B578" t="s">
        <v>11</v>
      </c>
      <c r="C578" s="2">
        <v>35.200000000000003</v>
      </c>
      <c r="D578">
        <v>2</v>
      </c>
      <c r="E578" t="s">
        <v>13</v>
      </c>
      <c r="F578" t="s">
        <v>10</v>
      </c>
      <c r="G578" s="9">
        <v>4670.6400000000003</v>
      </c>
      <c r="H578" t="str">
        <f t="shared" ref="H578:H641" si="18">IF(C578&lt;18.5,"below",IF(AND(C578&gt;=18.5,C578&lt;25),"normal",IF(C578&gt;=25,"over")))</f>
        <v>over</v>
      </c>
      <c r="I578" s="3">
        <f t="shared" si="17"/>
        <v>4670.6400000000003</v>
      </c>
    </row>
    <row r="579" spans="1:9" x14ac:dyDescent="0.25">
      <c r="A579">
        <v>19</v>
      </c>
      <c r="B579" t="s">
        <v>7</v>
      </c>
      <c r="C579" s="2">
        <v>35.15</v>
      </c>
      <c r="D579">
        <v>0</v>
      </c>
      <c r="E579" t="s">
        <v>13</v>
      </c>
      <c r="F579" t="s">
        <v>15</v>
      </c>
      <c r="G579" s="9">
        <v>21349015</v>
      </c>
      <c r="H579" t="str">
        <f t="shared" si="18"/>
        <v>over</v>
      </c>
      <c r="I579" s="3">
        <f t="shared" ref="I579:I642" si="19">VALUE(G579)</f>
        <v>21349015</v>
      </c>
    </row>
    <row r="580" spans="1:9" x14ac:dyDescent="0.25">
      <c r="A580">
        <v>60</v>
      </c>
      <c r="B580" t="s">
        <v>7</v>
      </c>
      <c r="C580" s="2">
        <v>35.1</v>
      </c>
      <c r="D580">
        <v>0</v>
      </c>
      <c r="E580" t="s">
        <v>13</v>
      </c>
      <c r="F580" t="s">
        <v>10</v>
      </c>
      <c r="G580" s="9">
        <v>12644589</v>
      </c>
      <c r="H580" t="str">
        <f t="shared" si="18"/>
        <v>over</v>
      </c>
      <c r="I580" s="3">
        <f t="shared" si="19"/>
        <v>12644589</v>
      </c>
    </row>
    <row r="581" spans="1:9" x14ac:dyDescent="0.25">
      <c r="A581">
        <v>63</v>
      </c>
      <c r="B581" t="s">
        <v>11</v>
      </c>
      <c r="C581" s="2">
        <v>35.090000000000003</v>
      </c>
      <c r="D581">
        <v>0</v>
      </c>
      <c r="E581" t="s">
        <v>9</v>
      </c>
      <c r="F581" t="s">
        <v>14</v>
      </c>
      <c r="G581" s="9">
        <v>470555321</v>
      </c>
      <c r="H581" t="str">
        <f t="shared" si="18"/>
        <v>over</v>
      </c>
      <c r="I581" s="3">
        <f t="shared" si="19"/>
        <v>470555321</v>
      </c>
    </row>
    <row r="582" spans="1:9" x14ac:dyDescent="0.25">
      <c r="A582">
        <v>23</v>
      </c>
      <c r="B582" t="s">
        <v>7</v>
      </c>
      <c r="C582" s="2">
        <v>34.96</v>
      </c>
      <c r="D582">
        <v>3</v>
      </c>
      <c r="E582" t="s">
        <v>13</v>
      </c>
      <c r="F582" t="s">
        <v>15</v>
      </c>
      <c r="G582" s="9">
        <v>44666214</v>
      </c>
      <c r="H582" t="str">
        <f t="shared" si="18"/>
        <v>over</v>
      </c>
      <c r="I582" s="3">
        <f t="shared" si="19"/>
        <v>44666214</v>
      </c>
    </row>
    <row r="583" spans="1:9" x14ac:dyDescent="0.25">
      <c r="A583">
        <v>43</v>
      </c>
      <c r="B583" t="s">
        <v>11</v>
      </c>
      <c r="C583" s="2">
        <v>34.96</v>
      </c>
      <c r="D583">
        <v>1</v>
      </c>
      <c r="E583" t="s">
        <v>9</v>
      </c>
      <c r="F583" t="s">
        <v>21</v>
      </c>
      <c r="G583" s="9">
        <v>410342214</v>
      </c>
      <c r="H583" t="str">
        <f t="shared" si="18"/>
        <v>over</v>
      </c>
      <c r="I583" s="3">
        <f t="shared" si="19"/>
        <v>410342214</v>
      </c>
    </row>
    <row r="584" spans="1:9" x14ac:dyDescent="0.25">
      <c r="A584">
        <v>51</v>
      </c>
      <c r="B584" t="s">
        <v>7</v>
      </c>
      <c r="C584" s="2">
        <v>34.96</v>
      </c>
      <c r="D584">
        <v>2</v>
      </c>
      <c r="E584" t="s">
        <v>9</v>
      </c>
      <c r="F584" t="s">
        <v>21</v>
      </c>
      <c r="G584" s="9">
        <v>446411974</v>
      </c>
      <c r="H584" t="str">
        <f t="shared" si="18"/>
        <v>over</v>
      </c>
      <c r="I584" s="3">
        <f t="shared" si="19"/>
        <v>446411974</v>
      </c>
    </row>
    <row r="585" spans="1:9" x14ac:dyDescent="0.25">
      <c r="A585">
        <v>19</v>
      </c>
      <c r="B585" t="s">
        <v>11</v>
      </c>
      <c r="C585" s="2">
        <v>34.9</v>
      </c>
      <c r="D585">
        <v>0</v>
      </c>
      <c r="E585" t="s">
        <v>9</v>
      </c>
      <c r="F585" t="s">
        <v>10</v>
      </c>
      <c r="G585" s="9">
        <v>34828654</v>
      </c>
      <c r="H585" t="str">
        <f t="shared" si="18"/>
        <v>over</v>
      </c>
      <c r="I585" s="3">
        <f t="shared" si="19"/>
        <v>34828654</v>
      </c>
    </row>
    <row r="586" spans="1:9" x14ac:dyDescent="0.25">
      <c r="A586">
        <v>21</v>
      </c>
      <c r="B586" t="s">
        <v>7</v>
      </c>
      <c r="C586" s="2">
        <v>34.869999999999997</v>
      </c>
      <c r="D586">
        <v>0</v>
      </c>
      <c r="E586" t="s">
        <v>13</v>
      </c>
      <c r="F586" t="s">
        <v>14</v>
      </c>
      <c r="G586" s="9">
        <v>20205523</v>
      </c>
      <c r="H586" t="str">
        <f t="shared" si="18"/>
        <v>over</v>
      </c>
      <c r="I586" s="3">
        <f t="shared" si="19"/>
        <v>20205523</v>
      </c>
    </row>
    <row r="587" spans="1:9" x14ac:dyDescent="0.25">
      <c r="A587">
        <v>37</v>
      </c>
      <c r="B587" t="s">
        <v>7</v>
      </c>
      <c r="C587" s="2">
        <v>34.799999999999997</v>
      </c>
      <c r="D587">
        <v>2</v>
      </c>
      <c r="E587" t="s">
        <v>9</v>
      </c>
      <c r="F587" t="s">
        <v>10</v>
      </c>
      <c r="G587" s="9">
        <v>39836519</v>
      </c>
      <c r="H587" t="str">
        <f t="shared" si="18"/>
        <v>over</v>
      </c>
      <c r="I587" s="3">
        <f t="shared" si="19"/>
        <v>39836519</v>
      </c>
    </row>
    <row r="588" spans="1:9" x14ac:dyDescent="0.25">
      <c r="A588">
        <v>35</v>
      </c>
      <c r="B588" t="s">
        <v>7</v>
      </c>
      <c r="C588" s="2">
        <v>34.799999999999997</v>
      </c>
      <c r="D588">
        <v>1</v>
      </c>
      <c r="E588" t="s">
        <v>13</v>
      </c>
      <c r="F588" t="s">
        <v>10</v>
      </c>
      <c r="G588" s="9">
        <v>5246047</v>
      </c>
      <c r="H588" t="str">
        <f t="shared" si="18"/>
        <v>over</v>
      </c>
      <c r="I588" s="3">
        <f t="shared" si="19"/>
        <v>5246047</v>
      </c>
    </row>
    <row r="589" spans="1:9" x14ac:dyDescent="0.25">
      <c r="A589">
        <v>19</v>
      </c>
      <c r="B589" t="s">
        <v>11</v>
      </c>
      <c r="C589" s="2">
        <v>34.799999999999997</v>
      </c>
      <c r="D589">
        <v>0</v>
      </c>
      <c r="E589" t="s">
        <v>9</v>
      </c>
      <c r="F589" t="s">
        <v>10</v>
      </c>
      <c r="G589" s="9">
        <v>34779615</v>
      </c>
      <c r="H589" t="str">
        <f t="shared" si="18"/>
        <v>over</v>
      </c>
      <c r="I589" s="3">
        <f t="shared" si="19"/>
        <v>34779615</v>
      </c>
    </row>
    <row r="590" spans="1:9" x14ac:dyDescent="0.25">
      <c r="A590">
        <v>38</v>
      </c>
      <c r="B590" t="s">
        <v>7</v>
      </c>
      <c r="C590" s="2">
        <v>34.799999999999997</v>
      </c>
      <c r="D590">
        <v>2</v>
      </c>
      <c r="E590" t="s">
        <v>13</v>
      </c>
      <c r="F590" t="s">
        <v>10</v>
      </c>
      <c r="G590" s="9">
        <v>6571544</v>
      </c>
      <c r="H590" t="str">
        <f t="shared" si="18"/>
        <v>over</v>
      </c>
      <c r="I590" s="3">
        <f t="shared" si="19"/>
        <v>6571544</v>
      </c>
    </row>
    <row r="591" spans="1:9" x14ac:dyDescent="0.25">
      <c r="A591">
        <v>27</v>
      </c>
      <c r="B591" t="s">
        <v>7</v>
      </c>
      <c r="C591" s="2">
        <v>34.799999999999997</v>
      </c>
      <c r="D591">
        <v>1</v>
      </c>
      <c r="E591" t="s">
        <v>13</v>
      </c>
      <c r="F591" t="s">
        <v>10</v>
      </c>
      <c r="G591" s="9">
        <v>3577999</v>
      </c>
      <c r="H591" t="str">
        <f t="shared" si="18"/>
        <v>over</v>
      </c>
      <c r="I591" s="3">
        <f t="shared" si="19"/>
        <v>3577999</v>
      </c>
    </row>
    <row r="592" spans="1:9" x14ac:dyDescent="0.25">
      <c r="A592">
        <v>22</v>
      </c>
      <c r="B592" t="s">
        <v>11</v>
      </c>
      <c r="C592" s="2">
        <v>34.799999999999997</v>
      </c>
      <c r="D592">
        <v>3</v>
      </c>
      <c r="E592" t="s">
        <v>13</v>
      </c>
      <c r="F592" t="s">
        <v>10</v>
      </c>
      <c r="G592" s="9">
        <v>3443064</v>
      </c>
      <c r="H592" t="str">
        <f t="shared" si="18"/>
        <v>over</v>
      </c>
      <c r="I592" s="3">
        <f t="shared" si="19"/>
        <v>3443064</v>
      </c>
    </row>
    <row r="593" spans="1:9" x14ac:dyDescent="0.25">
      <c r="A593">
        <v>59</v>
      </c>
      <c r="B593" t="s">
        <v>7</v>
      </c>
      <c r="C593" s="2">
        <v>34.799999999999997</v>
      </c>
      <c r="D593">
        <v>2</v>
      </c>
      <c r="E593" t="s">
        <v>13</v>
      </c>
      <c r="F593" t="s">
        <v>10</v>
      </c>
      <c r="G593" s="9">
        <v>3691060803</v>
      </c>
      <c r="H593" t="str">
        <f t="shared" si="18"/>
        <v>over</v>
      </c>
      <c r="I593" s="3">
        <f t="shared" si="19"/>
        <v>3691060803</v>
      </c>
    </row>
    <row r="594" spans="1:9" x14ac:dyDescent="0.25">
      <c r="A594">
        <v>28</v>
      </c>
      <c r="B594" t="s">
        <v>7</v>
      </c>
      <c r="C594" s="2">
        <v>34.770000000000003</v>
      </c>
      <c r="D594">
        <v>0</v>
      </c>
      <c r="E594" t="s">
        <v>13</v>
      </c>
      <c r="F594" t="s">
        <v>15</v>
      </c>
      <c r="G594" s="9">
        <v>35569223</v>
      </c>
      <c r="H594" t="str">
        <f t="shared" si="18"/>
        <v>over</v>
      </c>
      <c r="I594" s="3">
        <f t="shared" si="19"/>
        <v>35569223</v>
      </c>
    </row>
    <row r="595" spans="1:9" x14ac:dyDescent="0.25">
      <c r="A595">
        <v>35</v>
      </c>
      <c r="B595" t="s">
        <v>11</v>
      </c>
      <c r="C595" s="2">
        <v>34.770000000000003</v>
      </c>
      <c r="D595">
        <v>2</v>
      </c>
      <c r="E595" t="s">
        <v>13</v>
      </c>
      <c r="F595" t="s">
        <v>15</v>
      </c>
      <c r="G595" s="9">
        <v>57290053</v>
      </c>
      <c r="H595" t="str">
        <f t="shared" si="18"/>
        <v>over</v>
      </c>
      <c r="I595" s="3">
        <f t="shared" si="19"/>
        <v>57290053</v>
      </c>
    </row>
    <row r="596" spans="1:9" x14ac:dyDescent="0.25">
      <c r="A596">
        <v>49</v>
      </c>
      <c r="B596" t="s">
        <v>7</v>
      </c>
      <c r="C596" s="2">
        <v>34.770000000000003</v>
      </c>
      <c r="D596">
        <v>1</v>
      </c>
      <c r="E596" t="s">
        <v>13</v>
      </c>
      <c r="F596" t="s">
        <v>15</v>
      </c>
      <c r="G596" s="9">
        <v>95838933</v>
      </c>
      <c r="H596" t="str">
        <f t="shared" si="18"/>
        <v>over</v>
      </c>
      <c r="I596" s="3">
        <f t="shared" si="19"/>
        <v>95838933</v>
      </c>
    </row>
    <row r="597" spans="1:9" x14ac:dyDescent="0.25">
      <c r="A597">
        <v>38</v>
      </c>
      <c r="B597" t="s">
        <v>11</v>
      </c>
      <c r="C597" s="2">
        <v>34.700000000000003</v>
      </c>
      <c r="D597">
        <v>2</v>
      </c>
      <c r="E597" t="s">
        <v>13</v>
      </c>
      <c r="F597" t="s">
        <v>10</v>
      </c>
      <c r="G597" s="9">
        <v>6082405</v>
      </c>
      <c r="H597" t="str">
        <f t="shared" si="18"/>
        <v>over</v>
      </c>
      <c r="I597" s="3">
        <f t="shared" si="19"/>
        <v>6082405</v>
      </c>
    </row>
    <row r="598" spans="1:9" x14ac:dyDescent="0.25">
      <c r="A598">
        <v>19</v>
      </c>
      <c r="B598" t="s">
        <v>7</v>
      </c>
      <c r="C598" s="2">
        <v>34.700000000000003</v>
      </c>
      <c r="D598">
        <v>2</v>
      </c>
      <c r="E598" t="s">
        <v>9</v>
      </c>
      <c r="F598" t="s">
        <v>10</v>
      </c>
      <c r="G598" s="9">
        <v>36397576</v>
      </c>
      <c r="H598" t="str">
        <f t="shared" si="18"/>
        <v>over</v>
      </c>
      <c r="I598" s="3">
        <f t="shared" si="19"/>
        <v>36397576</v>
      </c>
    </row>
    <row r="599" spans="1:9" x14ac:dyDescent="0.25">
      <c r="A599">
        <v>21</v>
      </c>
      <c r="B599" t="s">
        <v>7</v>
      </c>
      <c r="C599" s="2">
        <v>34.6</v>
      </c>
      <c r="D599">
        <v>0</v>
      </c>
      <c r="E599" t="s">
        <v>13</v>
      </c>
      <c r="F599" t="s">
        <v>10</v>
      </c>
      <c r="G599" s="9">
        <v>2020177</v>
      </c>
      <c r="H599" t="str">
        <f t="shared" si="18"/>
        <v>over</v>
      </c>
      <c r="I599" s="3">
        <f t="shared" si="19"/>
        <v>2020177</v>
      </c>
    </row>
    <row r="600" spans="1:9" x14ac:dyDescent="0.25">
      <c r="A600">
        <v>46</v>
      </c>
      <c r="B600" t="s">
        <v>7</v>
      </c>
      <c r="C600" s="2">
        <v>34.6</v>
      </c>
      <c r="D600">
        <v>1</v>
      </c>
      <c r="E600" t="s">
        <v>9</v>
      </c>
      <c r="F600" t="s">
        <v>10</v>
      </c>
      <c r="G600" s="9">
        <v>41661602</v>
      </c>
      <c r="H600" t="str">
        <f t="shared" si="18"/>
        <v>over</v>
      </c>
      <c r="I600" s="3">
        <f t="shared" si="19"/>
        <v>41661602</v>
      </c>
    </row>
    <row r="601" spans="1:9" x14ac:dyDescent="0.25">
      <c r="A601">
        <v>22</v>
      </c>
      <c r="B601" t="s">
        <v>7</v>
      </c>
      <c r="C601" s="2">
        <v>34.58</v>
      </c>
      <c r="D601">
        <v>2</v>
      </c>
      <c r="E601" t="s">
        <v>13</v>
      </c>
      <c r="F601" t="s">
        <v>21</v>
      </c>
      <c r="G601" s="9">
        <v>39257582</v>
      </c>
      <c r="H601" t="str">
        <f t="shared" si="18"/>
        <v>over</v>
      </c>
      <c r="I601" s="3">
        <f t="shared" si="19"/>
        <v>39257582</v>
      </c>
    </row>
    <row r="602" spans="1:9" x14ac:dyDescent="0.25">
      <c r="A602">
        <v>43</v>
      </c>
      <c r="B602" t="s">
        <v>7</v>
      </c>
      <c r="C602" s="2">
        <v>34.58</v>
      </c>
      <c r="D602">
        <v>1</v>
      </c>
      <c r="E602" t="s">
        <v>13</v>
      </c>
      <c r="F602" t="s">
        <v>15</v>
      </c>
      <c r="G602" s="9">
        <v>77272532</v>
      </c>
      <c r="H602" t="str">
        <f t="shared" si="18"/>
        <v>over</v>
      </c>
      <c r="I602" s="3">
        <f t="shared" si="19"/>
        <v>77272532</v>
      </c>
    </row>
    <row r="603" spans="1:9" x14ac:dyDescent="0.25">
      <c r="A603">
        <v>64</v>
      </c>
      <c r="B603" t="s">
        <v>11</v>
      </c>
      <c r="C603" s="2">
        <v>34.5</v>
      </c>
      <c r="D603">
        <v>0</v>
      </c>
      <c r="E603" t="s">
        <v>13</v>
      </c>
      <c r="F603" t="s">
        <v>10</v>
      </c>
      <c r="G603" s="9">
        <v>13822803</v>
      </c>
      <c r="H603" t="str">
        <f t="shared" si="18"/>
        <v>over</v>
      </c>
      <c r="I603" s="3">
        <f t="shared" si="19"/>
        <v>13822803</v>
      </c>
    </row>
    <row r="604" spans="1:9" x14ac:dyDescent="0.25">
      <c r="A604">
        <v>36</v>
      </c>
      <c r="B604" t="s">
        <v>11</v>
      </c>
      <c r="C604" s="2">
        <v>34.43</v>
      </c>
      <c r="D604">
        <v>0</v>
      </c>
      <c r="E604" t="s">
        <v>9</v>
      </c>
      <c r="F604" t="s">
        <v>14</v>
      </c>
      <c r="G604" s="9">
        <v>377425757</v>
      </c>
      <c r="H604" t="str">
        <f t="shared" si="18"/>
        <v>over</v>
      </c>
      <c r="I604" s="3">
        <f t="shared" si="19"/>
        <v>377425757</v>
      </c>
    </row>
    <row r="605" spans="1:9" x14ac:dyDescent="0.25">
      <c r="A605">
        <v>18</v>
      </c>
      <c r="B605" t="s">
        <v>11</v>
      </c>
      <c r="C605" s="2">
        <v>34.43</v>
      </c>
      <c r="D605">
        <v>0</v>
      </c>
      <c r="E605" t="s">
        <v>13</v>
      </c>
      <c r="F605" t="s">
        <v>14</v>
      </c>
      <c r="G605" s="9">
        <v>11374697</v>
      </c>
      <c r="H605" t="str">
        <f t="shared" si="18"/>
        <v>over</v>
      </c>
      <c r="I605" s="3">
        <f t="shared" si="19"/>
        <v>11374697</v>
      </c>
    </row>
    <row r="606" spans="1:9" x14ac:dyDescent="0.25">
      <c r="A606">
        <v>36</v>
      </c>
      <c r="B606" t="s">
        <v>11</v>
      </c>
      <c r="C606" s="2">
        <v>34.43</v>
      </c>
      <c r="D606">
        <v>2</v>
      </c>
      <c r="E606" t="s">
        <v>13</v>
      </c>
      <c r="F606" t="s">
        <v>14</v>
      </c>
      <c r="G606" s="9">
        <v>55843057</v>
      </c>
      <c r="H606" t="str">
        <f t="shared" si="18"/>
        <v>over</v>
      </c>
      <c r="I606" s="3">
        <f t="shared" si="19"/>
        <v>55843057</v>
      </c>
    </row>
    <row r="607" spans="1:9" x14ac:dyDescent="0.25">
      <c r="A607">
        <v>56</v>
      </c>
      <c r="B607" t="s">
        <v>11</v>
      </c>
      <c r="C607" s="2">
        <v>34.43</v>
      </c>
      <c r="D607">
        <v>0</v>
      </c>
      <c r="E607" t="s">
        <v>13</v>
      </c>
      <c r="F607" t="s">
        <v>14</v>
      </c>
      <c r="G607" s="9">
        <v>105942257</v>
      </c>
      <c r="H607" t="str">
        <f t="shared" si="18"/>
        <v>over</v>
      </c>
      <c r="I607" s="3">
        <f t="shared" si="19"/>
        <v>105942257</v>
      </c>
    </row>
    <row r="608" spans="1:9" x14ac:dyDescent="0.25">
      <c r="A608">
        <v>23</v>
      </c>
      <c r="B608" t="s">
        <v>11</v>
      </c>
      <c r="C608" s="2">
        <v>34.4</v>
      </c>
      <c r="D608">
        <v>0</v>
      </c>
      <c r="E608" t="s">
        <v>13</v>
      </c>
      <c r="F608" t="s">
        <v>10</v>
      </c>
      <c r="G608" s="9">
        <v>1826843</v>
      </c>
      <c r="H608" t="str">
        <f t="shared" si="18"/>
        <v>over</v>
      </c>
      <c r="I608" s="3">
        <f t="shared" si="19"/>
        <v>1826843</v>
      </c>
    </row>
    <row r="609" spans="1:9" x14ac:dyDescent="0.25">
      <c r="A609">
        <v>19</v>
      </c>
      <c r="B609" t="s">
        <v>11</v>
      </c>
      <c r="C609" s="2">
        <v>34.4</v>
      </c>
      <c r="D609">
        <v>0</v>
      </c>
      <c r="E609" t="s">
        <v>13</v>
      </c>
      <c r="F609" t="s">
        <v>10</v>
      </c>
      <c r="G609" s="9">
        <v>1261859</v>
      </c>
      <c r="H609" t="str">
        <f t="shared" si="18"/>
        <v>over</v>
      </c>
      <c r="I609" s="3">
        <f t="shared" si="19"/>
        <v>1261859</v>
      </c>
    </row>
    <row r="610" spans="1:9" x14ac:dyDescent="0.25">
      <c r="A610">
        <v>43</v>
      </c>
      <c r="B610" t="s">
        <v>7</v>
      </c>
      <c r="C610" s="2">
        <v>34.4</v>
      </c>
      <c r="D610">
        <v>3</v>
      </c>
      <c r="E610" t="s">
        <v>13</v>
      </c>
      <c r="F610" t="s">
        <v>10</v>
      </c>
      <c r="G610" s="9">
        <v>8522003</v>
      </c>
      <c r="H610" t="str">
        <f t="shared" si="18"/>
        <v>over</v>
      </c>
      <c r="I610" s="3">
        <f t="shared" si="19"/>
        <v>8522003</v>
      </c>
    </row>
    <row r="611" spans="1:9" x14ac:dyDescent="0.25">
      <c r="A611">
        <v>29</v>
      </c>
      <c r="B611" t="s">
        <v>11</v>
      </c>
      <c r="C611" s="2">
        <v>34.4</v>
      </c>
      <c r="D611">
        <v>0</v>
      </c>
      <c r="E611" t="s">
        <v>9</v>
      </c>
      <c r="F611" t="s">
        <v>10</v>
      </c>
      <c r="G611" s="9">
        <v>36197699</v>
      </c>
      <c r="H611" t="str">
        <f t="shared" si="18"/>
        <v>over</v>
      </c>
      <c r="I611" s="3">
        <f t="shared" si="19"/>
        <v>36197699</v>
      </c>
    </row>
    <row r="612" spans="1:9" x14ac:dyDescent="0.25">
      <c r="A612">
        <v>31</v>
      </c>
      <c r="B612" t="s">
        <v>11</v>
      </c>
      <c r="C612" s="2">
        <v>34.39</v>
      </c>
      <c r="D612">
        <v>3</v>
      </c>
      <c r="E612" t="s">
        <v>9</v>
      </c>
      <c r="F612" t="s">
        <v>15</v>
      </c>
      <c r="G612" s="9">
        <v>387463551</v>
      </c>
      <c r="H612" t="str">
        <f t="shared" si="18"/>
        <v>over</v>
      </c>
      <c r="I612" s="3">
        <f t="shared" si="19"/>
        <v>387463551</v>
      </c>
    </row>
    <row r="613" spans="1:9" x14ac:dyDescent="0.25">
      <c r="A613">
        <v>58</v>
      </c>
      <c r="B613" t="s">
        <v>11</v>
      </c>
      <c r="C613" s="2">
        <v>34.39</v>
      </c>
      <c r="D613">
        <v>0</v>
      </c>
      <c r="E613" t="s">
        <v>13</v>
      </c>
      <c r="F613" t="s">
        <v>15</v>
      </c>
      <c r="G613" s="9">
        <v>117439341</v>
      </c>
      <c r="H613" t="str">
        <f t="shared" si="18"/>
        <v>over</v>
      </c>
      <c r="I613" s="3">
        <f t="shared" si="19"/>
        <v>117439341</v>
      </c>
    </row>
    <row r="614" spans="1:9" x14ac:dyDescent="0.25">
      <c r="A614">
        <v>35</v>
      </c>
      <c r="B614" t="s">
        <v>11</v>
      </c>
      <c r="C614" s="2">
        <v>34.32</v>
      </c>
      <c r="D614">
        <v>3</v>
      </c>
      <c r="E614" t="s">
        <v>13</v>
      </c>
      <c r="F614" t="s">
        <v>14</v>
      </c>
      <c r="G614" s="9">
        <v>59343798</v>
      </c>
      <c r="H614" t="str">
        <f t="shared" si="18"/>
        <v>over</v>
      </c>
      <c r="I614" s="3">
        <f t="shared" si="19"/>
        <v>59343798</v>
      </c>
    </row>
    <row r="615" spans="1:9" x14ac:dyDescent="0.25">
      <c r="A615">
        <v>39</v>
      </c>
      <c r="B615" t="s">
        <v>7</v>
      </c>
      <c r="C615" s="2">
        <v>34.32</v>
      </c>
      <c r="D615">
        <v>5</v>
      </c>
      <c r="E615" t="s">
        <v>13</v>
      </c>
      <c r="F615" t="s">
        <v>14</v>
      </c>
      <c r="G615" s="9">
        <v>85968278</v>
      </c>
      <c r="H615" t="str">
        <f t="shared" si="18"/>
        <v>over</v>
      </c>
      <c r="I615" s="3">
        <f t="shared" si="19"/>
        <v>85968278</v>
      </c>
    </row>
    <row r="616" spans="1:9" x14ac:dyDescent="0.25">
      <c r="A616">
        <v>44</v>
      </c>
      <c r="B616" t="s">
        <v>11</v>
      </c>
      <c r="C616" s="2">
        <v>34.32</v>
      </c>
      <c r="D616">
        <v>1</v>
      </c>
      <c r="E616" t="s">
        <v>13</v>
      </c>
      <c r="F616" t="s">
        <v>14</v>
      </c>
      <c r="G616" s="9">
        <v>71474728</v>
      </c>
      <c r="H616" t="str">
        <f t="shared" si="18"/>
        <v>over</v>
      </c>
      <c r="I616" s="3">
        <f t="shared" si="19"/>
        <v>71474728</v>
      </c>
    </row>
    <row r="617" spans="1:9" x14ac:dyDescent="0.25">
      <c r="A617">
        <v>48</v>
      </c>
      <c r="B617" t="s">
        <v>11</v>
      </c>
      <c r="C617" s="2">
        <v>34.299999999999997</v>
      </c>
      <c r="D617">
        <v>3</v>
      </c>
      <c r="E617" t="s">
        <v>13</v>
      </c>
      <c r="F617" t="s">
        <v>10</v>
      </c>
      <c r="G617" s="9">
        <v>9563029</v>
      </c>
      <c r="H617" t="str">
        <f t="shared" si="18"/>
        <v>over</v>
      </c>
      <c r="I617" s="3">
        <f t="shared" si="19"/>
        <v>9563029</v>
      </c>
    </row>
    <row r="618" spans="1:9" x14ac:dyDescent="0.25">
      <c r="A618">
        <v>54</v>
      </c>
      <c r="B618" t="s">
        <v>11</v>
      </c>
      <c r="C618" s="2">
        <v>34.21</v>
      </c>
      <c r="D618">
        <v>2</v>
      </c>
      <c r="E618" t="s">
        <v>9</v>
      </c>
      <c r="F618" t="s">
        <v>14</v>
      </c>
      <c r="G618" s="9">
        <v>442607499</v>
      </c>
      <c r="H618" t="str">
        <f t="shared" si="18"/>
        <v>over</v>
      </c>
      <c r="I618" s="3">
        <f t="shared" si="19"/>
        <v>442607499</v>
      </c>
    </row>
    <row r="619" spans="1:9" x14ac:dyDescent="0.25">
      <c r="A619">
        <v>34</v>
      </c>
      <c r="B619" t="s">
        <v>11</v>
      </c>
      <c r="C619" s="2">
        <v>34.21</v>
      </c>
      <c r="D619">
        <v>0</v>
      </c>
      <c r="E619" t="s">
        <v>13</v>
      </c>
      <c r="F619" t="s">
        <v>14</v>
      </c>
      <c r="G619" s="9">
        <v>39351799</v>
      </c>
      <c r="H619" t="str">
        <f t="shared" si="18"/>
        <v>over</v>
      </c>
      <c r="I619" s="3">
        <f t="shared" si="19"/>
        <v>39351799</v>
      </c>
    </row>
    <row r="620" spans="1:9" x14ac:dyDescent="0.25">
      <c r="A620">
        <v>35</v>
      </c>
      <c r="B620" t="s">
        <v>7</v>
      </c>
      <c r="C620" s="2">
        <v>34.21</v>
      </c>
      <c r="D620">
        <v>1</v>
      </c>
      <c r="E620" t="s">
        <v>13</v>
      </c>
      <c r="F620" t="s">
        <v>14</v>
      </c>
      <c r="G620" s="9">
        <v>52452269</v>
      </c>
      <c r="H620" t="str">
        <f t="shared" si="18"/>
        <v>over</v>
      </c>
      <c r="I620" s="3">
        <f t="shared" si="19"/>
        <v>52452269</v>
      </c>
    </row>
    <row r="621" spans="1:9" x14ac:dyDescent="0.25">
      <c r="A621">
        <v>41</v>
      </c>
      <c r="B621" t="s">
        <v>11</v>
      </c>
      <c r="C621" s="2">
        <v>34.21</v>
      </c>
      <c r="D621">
        <v>1</v>
      </c>
      <c r="E621" t="s">
        <v>13</v>
      </c>
      <c r="F621" t="s">
        <v>14</v>
      </c>
      <c r="G621" s="9">
        <v>62897549</v>
      </c>
      <c r="H621" t="str">
        <f t="shared" si="18"/>
        <v>over</v>
      </c>
      <c r="I621" s="3">
        <f t="shared" si="19"/>
        <v>62897549</v>
      </c>
    </row>
    <row r="622" spans="1:9" x14ac:dyDescent="0.25">
      <c r="A622">
        <v>50</v>
      </c>
      <c r="B622" t="s">
        <v>11</v>
      </c>
      <c r="C622" s="2">
        <v>34.200000000000003</v>
      </c>
      <c r="D622">
        <v>2</v>
      </c>
      <c r="E622" t="s">
        <v>9</v>
      </c>
      <c r="F622" t="s">
        <v>10</v>
      </c>
      <c r="G622" s="9">
        <v>42856838</v>
      </c>
      <c r="H622" t="str">
        <f t="shared" si="18"/>
        <v>over</v>
      </c>
      <c r="I622" s="3">
        <f t="shared" si="19"/>
        <v>42856838</v>
      </c>
    </row>
    <row r="623" spans="1:9" x14ac:dyDescent="0.25">
      <c r="A623">
        <v>41</v>
      </c>
      <c r="B623" t="s">
        <v>11</v>
      </c>
      <c r="C623" s="2">
        <v>34.200000000000003</v>
      </c>
      <c r="D623">
        <v>2</v>
      </c>
      <c r="E623" t="s">
        <v>13</v>
      </c>
      <c r="F623" t="s">
        <v>15</v>
      </c>
      <c r="G623" s="9">
        <v>7261741</v>
      </c>
      <c r="H623" t="str">
        <f t="shared" si="18"/>
        <v>over</v>
      </c>
      <c r="I623" s="3">
        <f t="shared" si="19"/>
        <v>7261741</v>
      </c>
    </row>
    <row r="624" spans="1:9" x14ac:dyDescent="0.25">
      <c r="A624">
        <v>51</v>
      </c>
      <c r="B624" t="s">
        <v>7</v>
      </c>
      <c r="C624" s="2">
        <v>34.200000000000003</v>
      </c>
      <c r="D624">
        <v>1</v>
      </c>
      <c r="E624" t="s">
        <v>13</v>
      </c>
      <c r="F624" t="s">
        <v>10</v>
      </c>
      <c r="G624" s="9">
        <v>9872701</v>
      </c>
      <c r="H624" t="str">
        <f t="shared" si="18"/>
        <v>over</v>
      </c>
      <c r="I624" s="3">
        <f t="shared" si="19"/>
        <v>9872701</v>
      </c>
    </row>
    <row r="625" spans="1:9" x14ac:dyDescent="0.25">
      <c r="A625">
        <v>37</v>
      </c>
      <c r="B625" t="s">
        <v>11</v>
      </c>
      <c r="C625" s="2">
        <v>34.200000000000003</v>
      </c>
      <c r="D625">
        <v>1</v>
      </c>
      <c r="E625" t="s">
        <v>9</v>
      </c>
      <c r="F625" t="s">
        <v>21</v>
      </c>
      <c r="G625" s="9">
        <v>39047285</v>
      </c>
      <c r="H625" t="str">
        <f t="shared" si="18"/>
        <v>over</v>
      </c>
      <c r="I625" s="3">
        <f t="shared" si="19"/>
        <v>39047285</v>
      </c>
    </row>
    <row r="626" spans="1:9" x14ac:dyDescent="0.25">
      <c r="A626">
        <v>26</v>
      </c>
      <c r="B626" t="s">
        <v>7</v>
      </c>
      <c r="C626" s="2">
        <v>34.200000000000003</v>
      </c>
      <c r="D626">
        <v>2</v>
      </c>
      <c r="E626" t="s">
        <v>13</v>
      </c>
      <c r="F626" t="s">
        <v>10</v>
      </c>
      <c r="G626" s="9">
        <v>3987926</v>
      </c>
      <c r="H626" t="str">
        <f t="shared" si="18"/>
        <v>over</v>
      </c>
      <c r="I626" s="3">
        <f t="shared" si="19"/>
        <v>3987926</v>
      </c>
    </row>
    <row r="627" spans="1:9" x14ac:dyDescent="0.25">
      <c r="A627">
        <v>18</v>
      </c>
      <c r="B627" t="s">
        <v>11</v>
      </c>
      <c r="C627" s="2">
        <v>34.1</v>
      </c>
      <c r="D627">
        <v>0</v>
      </c>
      <c r="E627" t="s">
        <v>13</v>
      </c>
      <c r="F627" t="s">
        <v>14</v>
      </c>
      <c r="G627" s="9">
        <v>1137011</v>
      </c>
      <c r="H627" t="str">
        <f t="shared" si="18"/>
        <v>over</v>
      </c>
      <c r="I627" s="3">
        <f t="shared" si="19"/>
        <v>1137011</v>
      </c>
    </row>
    <row r="628" spans="1:9" x14ac:dyDescent="0.25">
      <c r="A628">
        <v>19</v>
      </c>
      <c r="B628" t="s">
        <v>11</v>
      </c>
      <c r="C628" s="2">
        <v>34.1</v>
      </c>
      <c r="D628">
        <v>0</v>
      </c>
      <c r="E628" t="s">
        <v>13</v>
      </c>
      <c r="F628" t="s">
        <v>10</v>
      </c>
      <c r="G628" s="9">
        <v>1261442</v>
      </c>
      <c r="H628" t="str">
        <f t="shared" si="18"/>
        <v>over</v>
      </c>
      <c r="I628" s="3">
        <f t="shared" si="19"/>
        <v>1261442</v>
      </c>
    </row>
    <row r="629" spans="1:9" x14ac:dyDescent="0.25">
      <c r="A629">
        <v>52</v>
      </c>
      <c r="B629" t="s">
        <v>11</v>
      </c>
      <c r="C629" s="2">
        <v>34.1</v>
      </c>
      <c r="D629">
        <v>0</v>
      </c>
      <c r="E629" t="s">
        <v>13</v>
      </c>
      <c r="F629" t="s">
        <v>14</v>
      </c>
      <c r="G629" s="9">
        <v>9140951</v>
      </c>
      <c r="H629" t="str">
        <f t="shared" si="18"/>
        <v>over</v>
      </c>
      <c r="I629" s="3">
        <f t="shared" si="19"/>
        <v>9140951</v>
      </c>
    </row>
    <row r="630" spans="1:9" x14ac:dyDescent="0.25">
      <c r="A630">
        <v>51</v>
      </c>
      <c r="B630" t="s">
        <v>7</v>
      </c>
      <c r="C630" s="2">
        <v>34.1</v>
      </c>
      <c r="D630">
        <v>0</v>
      </c>
      <c r="E630" t="s">
        <v>13</v>
      </c>
      <c r="F630" t="s">
        <v>14</v>
      </c>
      <c r="G630" s="9">
        <v>9283562</v>
      </c>
      <c r="H630" t="str">
        <f t="shared" si="18"/>
        <v>over</v>
      </c>
      <c r="I630" s="3">
        <f t="shared" si="19"/>
        <v>9283562</v>
      </c>
    </row>
    <row r="631" spans="1:9" x14ac:dyDescent="0.25">
      <c r="A631">
        <v>37</v>
      </c>
      <c r="B631" t="s">
        <v>11</v>
      </c>
      <c r="C631" s="2">
        <v>34.1</v>
      </c>
      <c r="D631">
        <v>4</v>
      </c>
      <c r="E631" t="s">
        <v>9</v>
      </c>
      <c r="F631" t="s">
        <v>10</v>
      </c>
      <c r="G631" s="9">
        <v>40182246</v>
      </c>
      <c r="H631" t="str">
        <f t="shared" si="18"/>
        <v>over</v>
      </c>
      <c r="I631" s="3">
        <f t="shared" si="19"/>
        <v>40182246</v>
      </c>
    </row>
    <row r="632" spans="1:9" x14ac:dyDescent="0.25">
      <c r="A632">
        <v>39</v>
      </c>
      <c r="B632" t="s">
        <v>7</v>
      </c>
      <c r="C632" s="2">
        <v>34.1</v>
      </c>
      <c r="D632">
        <v>3</v>
      </c>
      <c r="E632" t="s">
        <v>13</v>
      </c>
      <c r="F632" t="s">
        <v>10</v>
      </c>
      <c r="G632" s="9">
        <v>7418522</v>
      </c>
      <c r="H632" t="str">
        <f t="shared" si="18"/>
        <v>over</v>
      </c>
      <c r="I632" s="3">
        <f t="shared" si="19"/>
        <v>7418522</v>
      </c>
    </row>
    <row r="633" spans="1:9" x14ac:dyDescent="0.25">
      <c r="A633">
        <v>42</v>
      </c>
      <c r="B633" t="s">
        <v>11</v>
      </c>
      <c r="C633" s="2">
        <v>34.1</v>
      </c>
      <c r="D633">
        <v>0</v>
      </c>
      <c r="E633" t="s">
        <v>13</v>
      </c>
      <c r="F633" t="s">
        <v>10</v>
      </c>
      <c r="G633" s="9">
        <v>5979731</v>
      </c>
      <c r="H633" t="str">
        <f t="shared" si="18"/>
        <v>over</v>
      </c>
      <c r="I633" s="3">
        <f t="shared" si="19"/>
        <v>5979731</v>
      </c>
    </row>
    <row r="634" spans="1:9" x14ac:dyDescent="0.25">
      <c r="A634">
        <v>39</v>
      </c>
      <c r="B634" t="s">
        <v>11</v>
      </c>
      <c r="C634" s="2">
        <v>34.1</v>
      </c>
      <c r="D634">
        <v>2</v>
      </c>
      <c r="E634" t="s">
        <v>13</v>
      </c>
      <c r="F634" t="s">
        <v>14</v>
      </c>
      <c r="G634" s="9">
        <v>2356301618</v>
      </c>
      <c r="H634" t="str">
        <f t="shared" si="18"/>
        <v>over</v>
      </c>
      <c r="I634" s="3">
        <f t="shared" si="19"/>
        <v>2356301618</v>
      </c>
    </row>
    <row r="635" spans="1:9" x14ac:dyDescent="0.25">
      <c r="A635">
        <v>57</v>
      </c>
      <c r="B635" t="s">
        <v>11</v>
      </c>
      <c r="C635" s="2">
        <v>34.01</v>
      </c>
      <c r="D635">
        <v>0</v>
      </c>
      <c r="E635" t="s">
        <v>13</v>
      </c>
      <c r="F635" t="s">
        <v>15</v>
      </c>
      <c r="G635" s="9">
        <v>113566609</v>
      </c>
      <c r="H635" t="str">
        <f t="shared" si="18"/>
        <v>over</v>
      </c>
      <c r="I635" s="3">
        <f t="shared" si="19"/>
        <v>113566609</v>
      </c>
    </row>
    <row r="636" spans="1:9" x14ac:dyDescent="0.25">
      <c r="A636">
        <v>24</v>
      </c>
      <c r="B636" t="s">
        <v>7</v>
      </c>
      <c r="C636" s="2">
        <v>33.99</v>
      </c>
      <c r="D636">
        <v>0</v>
      </c>
      <c r="E636" t="s">
        <v>13</v>
      </c>
      <c r="F636" t="s">
        <v>14</v>
      </c>
      <c r="G636" s="9">
        <v>24733341</v>
      </c>
      <c r="H636" t="str">
        <f t="shared" si="18"/>
        <v>over</v>
      </c>
      <c r="I636" s="3">
        <f t="shared" si="19"/>
        <v>24733341</v>
      </c>
    </row>
    <row r="637" spans="1:9" x14ac:dyDescent="0.25">
      <c r="A637">
        <v>25</v>
      </c>
      <c r="B637" t="s">
        <v>7</v>
      </c>
      <c r="C637" s="2">
        <v>33.99</v>
      </c>
      <c r="D637">
        <v>1</v>
      </c>
      <c r="E637" t="s">
        <v>13</v>
      </c>
      <c r="F637" t="s">
        <v>14</v>
      </c>
      <c r="G637" s="9">
        <v>32271211</v>
      </c>
      <c r="H637" t="str">
        <f t="shared" si="18"/>
        <v>over</v>
      </c>
      <c r="I637" s="3">
        <f t="shared" si="19"/>
        <v>32271211</v>
      </c>
    </row>
    <row r="638" spans="1:9" x14ac:dyDescent="0.25">
      <c r="A638">
        <v>55</v>
      </c>
      <c r="B638" t="s">
        <v>11</v>
      </c>
      <c r="C638" s="2">
        <v>33.880000000000003</v>
      </c>
      <c r="D638">
        <v>3</v>
      </c>
      <c r="E638" t="s">
        <v>13</v>
      </c>
      <c r="F638" t="s">
        <v>14</v>
      </c>
      <c r="G638" s="9">
        <v>119871682</v>
      </c>
      <c r="H638" t="str">
        <f t="shared" si="18"/>
        <v>over</v>
      </c>
      <c r="I638" s="3">
        <f t="shared" si="19"/>
        <v>119871682</v>
      </c>
    </row>
    <row r="639" spans="1:9" x14ac:dyDescent="0.25">
      <c r="A639">
        <v>64</v>
      </c>
      <c r="B639" t="s">
        <v>11</v>
      </c>
      <c r="C639" s="2">
        <v>33.880000000000003</v>
      </c>
      <c r="D639">
        <v>0</v>
      </c>
      <c r="E639" t="s">
        <v>9</v>
      </c>
      <c r="F639" t="s">
        <v>14</v>
      </c>
      <c r="G639" s="9">
        <v>468892612</v>
      </c>
      <c r="H639" t="str">
        <f t="shared" si="18"/>
        <v>over</v>
      </c>
      <c r="I639" s="3">
        <f t="shared" si="19"/>
        <v>468892612</v>
      </c>
    </row>
    <row r="640" spans="1:9" x14ac:dyDescent="0.25">
      <c r="A640">
        <v>18</v>
      </c>
      <c r="B640" t="s">
        <v>7</v>
      </c>
      <c r="C640" s="2">
        <v>33.880000000000003</v>
      </c>
      <c r="D640">
        <v>0</v>
      </c>
      <c r="E640" t="s">
        <v>13</v>
      </c>
      <c r="F640" t="s">
        <v>14</v>
      </c>
      <c r="G640" s="9">
        <v>1148263485</v>
      </c>
      <c r="H640" t="str">
        <f t="shared" si="18"/>
        <v>over</v>
      </c>
      <c r="I640" s="3">
        <f t="shared" si="19"/>
        <v>1148263485</v>
      </c>
    </row>
    <row r="641" spans="1:9" x14ac:dyDescent="0.25">
      <c r="A641">
        <v>56</v>
      </c>
      <c r="B641" t="s">
        <v>7</v>
      </c>
      <c r="C641" s="2">
        <v>33.82</v>
      </c>
      <c r="D641">
        <v>2</v>
      </c>
      <c r="E641" t="s">
        <v>13</v>
      </c>
      <c r="F641" t="s">
        <v>15</v>
      </c>
      <c r="G641" s="9">
        <v>126433778</v>
      </c>
      <c r="H641" t="str">
        <f t="shared" si="18"/>
        <v>over</v>
      </c>
      <c r="I641" s="3">
        <f t="shared" si="19"/>
        <v>126433778</v>
      </c>
    </row>
    <row r="642" spans="1:9" x14ac:dyDescent="0.25">
      <c r="A642">
        <v>36</v>
      </c>
      <c r="B642" t="s">
        <v>11</v>
      </c>
      <c r="C642" s="2">
        <v>33.82</v>
      </c>
      <c r="D642">
        <v>1</v>
      </c>
      <c r="E642" t="s">
        <v>13</v>
      </c>
      <c r="F642" t="s">
        <v>15</v>
      </c>
      <c r="G642" s="9">
        <v>53774578</v>
      </c>
      <c r="H642" t="str">
        <f t="shared" ref="H642:H705" si="20">IF(C642&lt;18.5,"below",IF(AND(C642&gt;=18.5,C642&lt;25),"normal",IF(C642&gt;=25,"over")))</f>
        <v>over</v>
      </c>
      <c r="I642" s="3">
        <f t="shared" si="19"/>
        <v>53774578</v>
      </c>
    </row>
    <row r="643" spans="1:9" x14ac:dyDescent="0.25">
      <c r="A643">
        <v>32</v>
      </c>
      <c r="B643" t="s">
        <v>11</v>
      </c>
      <c r="C643" s="2">
        <v>33.82</v>
      </c>
      <c r="D643">
        <v>1</v>
      </c>
      <c r="E643" t="s">
        <v>13</v>
      </c>
      <c r="F643" t="s">
        <v>15</v>
      </c>
      <c r="G643" s="9">
        <v>44627218</v>
      </c>
      <c r="H643" t="str">
        <f t="shared" si="20"/>
        <v>over</v>
      </c>
      <c r="I643" s="3">
        <f t="shared" ref="I643:I706" si="21">VALUE(G643)</f>
        <v>44627218</v>
      </c>
    </row>
    <row r="644" spans="1:9" x14ac:dyDescent="0.25">
      <c r="A644">
        <v>28</v>
      </c>
      <c r="B644" t="s">
        <v>11</v>
      </c>
      <c r="C644" s="2">
        <v>33.82</v>
      </c>
      <c r="D644">
        <v>0</v>
      </c>
      <c r="E644" t="s">
        <v>13</v>
      </c>
      <c r="F644" t="s">
        <v>15</v>
      </c>
      <c r="G644" s="9">
        <v>1967333573</v>
      </c>
      <c r="H644" t="str">
        <f t="shared" si="20"/>
        <v>over</v>
      </c>
      <c r="I644" s="3">
        <f t="shared" si="21"/>
        <v>1967333573</v>
      </c>
    </row>
    <row r="645" spans="1:9" x14ac:dyDescent="0.25">
      <c r="A645">
        <v>64</v>
      </c>
      <c r="B645" t="s">
        <v>7</v>
      </c>
      <c r="C645" s="2">
        <v>33.799999999999997</v>
      </c>
      <c r="D645">
        <v>1</v>
      </c>
      <c r="E645" t="s">
        <v>9</v>
      </c>
      <c r="F645" t="s">
        <v>10</v>
      </c>
      <c r="G645" s="9">
        <v>47928.03</v>
      </c>
      <c r="H645" t="str">
        <f t="shared" si="20"/>
        <v>over</v>
      </c>
      <c r="I645" s="3">
        <f t="shared" si="21"/>
        <v>47928.03</v>
      </c>
    </row>
    <row r="646" spans="1:9" x14ac:dyDescent="0.25">
      <c r="A646">
        <v>18</v>
      </c>
      <c r="B646" t="s">
        <v>11</v>
      </c>
      <c r="C646" s="2">
        <v>33.770000000000003</v>
      </c>
      <c r="D646">
        <v>1</v>
      </c>
      <c r="E646" t="s">
        <v>13</v>
      </c>
      <c r="F646" t="s">
        <v>14</v>
      </c>
      <c r="G646" s="9">
        <v>17255523</v>
      </c>
      <c r="H646" t="str">
        <f t="shared" si="20"/>
        <v>over</v>
      </c>
      <c r="I646" s="3">
        <f t="shared" si="21"/>
        <v>17255523</v>
      </c>
    </row>
    <row r="647" spans="1:9" x14ac:dyDescent="0.25">
      <c r="A647">
        <v>22</v>
      </c>
      <c r="B647" t="s">
        <v>11</v>
      </c>
      <c r="C647" s="2">
        <v>33.770000000000003</v>
      </c>
      <c r="D647">
        <v>0</v>
      </c>
      <c r="E647" t="s">
        <v>13</v>
      </c>
      <c r="F647" t="s">
        <v>14</v>
      </c>
      <c r="G647" s="9">
        <v>16746323</v>
      </c>
      <c r="H647" t="str">
        <f t="shared" si="20"/>
        <v>over</v>
      </c>
      <c r="I647" s="3">
        <f t="shared" si="21"/>
        <v>16746323</v>
      </c>
    </row>
    <row r="648" spans="1:9" x14ac:dyDescent="0.25">
      <c r="A648">
        <v>34</v>
      </c>
      <c r="B648" t="s">
        <v>7</v>
      </c>
      <c r="C648" s="2">
        <v>33.700000000000003</v>
      </c>
      <c r="D648">
        <v>1</v>
      </c>
      <c r="E648" t="s">
        <v>13</v>
      </c>
      <c r="F648" t="s">
        <v>10</v>
      </c>
      <c r="G648" s="9">
        <v>5012471</v>
      </c>
      <c r="H648" t="str">
        <f t="shared" si="20"/>
        <v>over</v>
      </c>
      <c r="I648" s="3">
        <f t="shared" si="21"/>
        <v>5012471</v>
      </c>
    </row>
    <row r="649" spans="1:9" x14ac:dyDescent="0.25">
      <c r="A649">
        <v>45</v>
      </c>
      <c r="B649" t="s">
        <v>11</v>
      </c>
      <c r="C649" s="2">
        <v>33.700000000000003</v>
      </c>
      <c r="D649">
        <v>1</v>
      </c>
      <c r="E649" t="s">
        <v>13</v>
      </c>
      <c r="F649" t="s">
        <v>10</v>
      </c>
      <c r="G649" s="9">
        <v>7445918</v>
      </c>
      <c r="H649" t="str">
        <f t="shared" si="20"/>
        <v>over</v>
      </c>
      <c r="I649" s="3">
        <f t="shared" si="21"/>
        <v>7445918</v>
      </c>
    </row>
    <row r="650" spans="1:9" x14ac:dyDescent="0.25">
      <c r="A650">
        <v>50</v>
      </c>
      <c r="B650" t="s">
        <v>7</v>
      </c>
      <c r="C650" s="2">
        <v>33.700000000000003</v>
      </c>
      <c r="D650">
        <v>4</v>
      </c>
      <c r="E650" t="s">
        <v>13</v>
      </c>
      <c r="F650" t="s">
        <v>10</v>
      </c>
      <c r="G650" s="9">
        <v>11299343</v>
      </c>
      <c r="H650" t="str">
        <f t="shared" si="20"/>
        <v>over</v>
      </c>
      <c r="I650" s="3">
        <f t="shared" si="21"/>
        <v>11299343</v>
      </c>
    </row>
    <row r="651" spans="1:9" x14ac:dyDescent="0.25">
      <c r="A651">
        <v>25</v>
      </c>
      <c r="B651" t="s">
        <v>11</v>
      </c>
      <c r="C651" s="2">
        <v>33.659999999999997</v>
      </c>
      <c r="D651">
        <v>4</v>
      </c>
      <c r="E651" t="s">
        <v>13</v>
      </c>
      <c r="F651" t="s">
        <v>14</v>
      </c>
      <c r="G651" s="9">
        <v>45046624</v>
      </c>
      <c r="H651" t="str">
        <f t="shared" si="20"/>
        <v>over</v>
      </c>
      <c r="I651" s="3">
        <f t="shared" si="21"/>
        <v>45046624</v>
      </c>
    </row>
    <row r="652" spans="1:9" x14ac:dyDescent="0.25">
      <c r="A652">
        <v>27</v>
      </c>
      <c r="B652" t="s">
        <v>11</v>
      </c>
      <c r="C652" s="2">
        <v>33.659999999999997</v>
      </c>
      <c r="D652">
        <v>0</v>
      </c>
      <c r="E652" t="s">
        <v>13</v>
      </c>
      <c r="F652" t="s">
        <v>14</v>
      </c>
      <c r="G652" s="9">
        <v>24984144</v>
      </c>
      <c r="H652" t="str">
        <f t="shared" si="20"/>
        <v>over</v>
      </c>
      <c r="I652" s="3">
        <f t="shared" si="21"/>
        <v>24984144</v>
      </c>
    </row>
    <row r="653" spans="1:9" x14ac:dyDescent="0.25">
      <c r="A653">
        <v>56</v>
      </c>
      <c r="B653" t="s">
        <v>11</v>
      </c>
      <c r="C653" s="2">
        <v>33.659999999999997</v>
      </c>
      <c r="D653">
        <v>4</v>
      </c>
      <c r="E653" t="s">
        <v>13</v>
      </c>
      <c r="F653" t="s">
        <v>14</v>
      </c>
      <c r="G653" s="9">
        <v>129491554</v>
      </c>
      <c r="H653" t="str">
        <f t="shared" si="20"/>
        <v>over</v>
      </c>
      <c r="I653" s="3">
        <f t="shared" si="21"/>
        <v>129491554</v>
      </c>
    </row>
    <row r="654" spans="1:9" x14ac:dyDescent="0.25">
      <c r="A654">
        <v>18</v>
      </c>
      <c r="B654" t="s">
        <v>11</v>
      </c>
      <c r="C654" s="2">
        <v>33.659999999999997</v>
      </c>
      <c r="D654">
        <v>0</v>
      </c>
      <c r="E654" t="s">
        <v>13</v>
      </c>
      <c r="F654" t="s">
        <v>14</v>
      </c>
      <c r="G654" s="9">
        <v>11363994</v>
      </c>
      <c r="H654" t="str">
        <f t="shared" si="20"/>
        <v>over</v>
      </c>
      <c r="I654" s="3">
        <f t="shared" si="21"/>
        <v>11363994</v>
      </c>
    </row>
    <row r="655" spans="1:9" x14ac:dyDescent="0.25">
      <c r="A655">
        <v>63</v>
      </c>
      <c r="B655" t="s">
        <v>11</v>
      </c>
      <c r="C655" s="2">
        <v>33.659999999999997</v>
      </c>
      <c r="D655">
        <v>3</v>
      </c>
      <c r="E655" t="s">
        <v>13</v>
      </c>
      <c r="F655" t="s">
        <v>14</v>
      </c>
      <c r="G655" s="9">
        <v>151615344</v>
      </c>
      <c r="H655" t="str">
        <f t="shared" si="20"/>
        <v>over</v>
      </c>
      <c r="I655" s="3">
        <f t="shared" si="21"/>
        <v>151615344</v>
      </c>
    </row>
    <row r="656" spans="1:9" x14ac:dyDescent="0.25">
      <c r="A656">
        <v>21</v>
      </c>
      <c r="B656" t="s">
        <v>7</v>
      </c>
      <c r="C656" s="2">
        <v>33.630000000000003</v>
      </c>
      <c r="D656">
        <v>2</v>
      </c>
      <c r="E656" t="s">
        <v>13</v>
      </c>
      <c r="F656" t="s">
        <v>15</v>
      </c>
      <c r="G656" s="9">
        <v>35798287</v>
      </c>
      <c r="H656" t="str">
        <f t="shared" si="20"/>
        <v>over</v>
      </c>
      <c r="I656" s="3">
        <f t="shared" si="21"/>
        <v>35798287</v>
      </c>
    </row>
    <row r="657" spans="1:9" x14ac:dyDescent="0.25">
      <c r="A657">
        <v>54</v>
      </c>
      <c r="B657" t="s">
        <v>11</v>
      </c>
      <c r="C657" s="2">
        <v>33.630000000000003</v>
      </c>
      <c r="D657">
        <v>1</v>
      </c>
      <c r="E657" t="s">
        <v>13</v>
      </c>
      <c r="F657" t="s">
        <v>15</v>
      </c>
      <c r="G657" s="9">
        <v>108252537</v>
      </c>
      <c r="H657" t="str">
        <f t="shared" si="20"/>
        <v>over</v>
      </c>
      <c r="I657" s="3">
        <f t="shared" si="21"/>
        <v>108252537</v>
      </c>
    </row>
    <row r="658" spans="1:9" x14ac:dyDescent="0.25">
      <c r="A658">
        <v>56</v>
      </c>
      <c r="B658" t="s">
        <v>11</v>
      </c>
      <c r="C658" s="2">
        <v>33.630000000000003</v>
      </c>
      <c r="D658">
        <v>0</v>
      </c>
      <c r="E658" t="s">
        <v>9</v>
      </c>
      <c r="F658" t="s">
        <v>15</v>
      </c>
      <c r="G658" s="9">
        <v>439211837</v>
      </c>
      <c r="H658" t="str">
        <f t="shared" si="20"/>
        <v>over</v>
      </c>
      <c r="I658" s="3">
        <f t="shared" si="21"/>
        <v>439211837</v>
      </c>
    </row>
    <row r="659" spans="1:9" x14ac:dyDescent="0.25">
      <c r="A659">
        <v>24</v>
      </c>
      <c r="B659" t="s">
        <v>11</v>
      </c>
      <c r="C659" s="2">
        <v>33.630000000000003</v>
      </c>
      <c r="D659">
        <v>4</v>
      </c>
      <c r="E659" t="s">
        <v>13</v>
      </c>
      <c r="F659" t="s">
        <v>21</v>
      </c>
      <c r="G659" s="9">
        <v>1712842608</v>
      </c>
      <c r="H659" t="str">
        <f t="shared" si="20"/>
        <v>over</v>
      </c>
      <c r="I659" s="3">
        <f t="shared" si="21"/>
        <v>1712842608</v>
      </c>
    </row>
    <row r="660" spans="1:9" x14ac:dyDescent="0.25">
      <c r="A660">
        <v>57</v>
      </c>
      <c r="B660" t="s">
        <v>11</v>
      </c>
      <c r="C660" s="2">
        <v>33.630000000000003</v>
      </c>
      <c r="D660">
        <v>1</v>
      </c>
      <c r="E660" t="s">
        <v>13</v>
      </c>
      <c r="F660" t="s">
        <v>15</v>
      </c>
      <c r="G660" s="9">
        <v>119451327</v>
      </c>
      <c r="H660" t="str">
        <f t="shared" si="20"/>
        <v>over</v>
      </c>
      <c r="I660" s="3">
        <f t="shared" si="21"/>
        <v>119451327</v>
      </c>
    </row>
    <row r="661" spans="1:9" x14ac:dyDescent="0.25">
      <c r="A661">
        <v>32</v>
      </c>
      <c r="B661" t="s">
        <v>11</v>
      </c>
      <c r="C661" s="2">
        <v>33.630000000000003</v>
      </c>
      <c r="D661">
        <v>1</v>
      </c>
      <c r="E661" t="s">
        <v>9</v>
      </c>
      <c r="F661" t="s">
        <v>21</v>
      </c>
      <c r="G661" s="9">
        <v>376075277</v>
      </c>
      <c r="H661" t="str">
        <f t="shared" si="20"/>
        <v>over</v>
      </c>
      <c r="I661" s="3">
        <f t="shared" si="21"/>
        <v>376075277</v>
      </c>
    </row>
    <row r="662" spans="1:9" x14ac:dyDescent="0.25">
      <c r="A662">
        <v>41</v>
      </c>
      <c r="B662" t="s">
        <v>11</v>
      </c>
      <c r="C662" s="2">
        <v>33.549999999999997</v>
      </c>
      <c r="D662">
        <v>0</v>
      </c>
      <c r="E662" t="s">
        <v>13</v>
      </c>
      <c r="F662" t="s">
        <v>14</v>
      </c>
      <c r="G662" s="9">
        <v>56998375</v>
      </c>
      <c r="H662" t="str">
        <f t="shared" si="20"/>
        <v>over</v>
      </c>
      <c r="I662" s="3">
        <f t="shared" si="21"/>
        <v>56998375</v>
      </c>
    </row>
    <row r="663" spans="1:9" x14ac:dyDescent="0.25">
      <c r="A663">
        <v>33</v>
      </c>
      <c r="B663" t="s">
        <v>7</v>
      </c>
      <c r="C663" s="2">
        <v>33.5</v>
      </c>
      <c r="D663">
        <v>0</v>
      </c>
      <c r="E663" t="s">
        <v>9</v>
      </c>
      <c r="F663" t="s">
        <v>10</v>
      </c>
      <c r="G663" s="9">
        <v>37079372</v>
      </c>
      <c r="H663" t="str">
        <f t="shared" si="20"/>
        <v>over</v>
      </c>
      <c r="I663" s="3">
        <f t="shared" si="21"/>
        <v>37079372</v>
      </c>
    </row>
    <row r="664" spans="1:9" x14ac:dyDescent="0.25">
      <c r="A664">
        <v>46</v>
      </c>
      <c r="B664" t="s">
        <v>7</v>
      </c>
      <c r="C664" s="2">
        <v>33.44</v>
      </c>
      <c r="D664">
        <v>1</v>
      </c>
      <c r="E664" t="s">
        <v>13</v>
      </c>
      <c r="F664" t="s">
        <v>14</v>
      </c>
      <c r="G664" s="9">
        <v>82405896</v>
      </c>
      <c r="H664" t="str">
        <f t="shared" si="20"/>
        <v>over</v>
      </c>
      <c r="I664" s="3">
        <f t="shared" si="21"/>
        <v>82405896</v>
      </c>
    </row>
    <row r="665" spans="1:9" x14ac:dyDescent="0.25">
      <c r="A665">
        <v>46</v>
      </c>
      <c r="B665" t="s">
        <v>11</v>
      </c>
      <c r="C665" s="2">
        <v>33.44</v>
      </c>
      <c r="D665">
        <v>1</v>
      </c>
      <c r="E665" t="s">
        <v>13</v>
      </c>
      <c r="F665" t="s">
        <v>21</v>
      </c>
      <c r="G665" s="9">
        <v>83345896</v>
      </c>
      <c r="H665" t="str">
        <f t="shared" si="20"/>
        <v>over</v>
      </c>
      <c r="I665" s="3">
        <f t="shared" si="21"/>
        <v>83345896</v>
      </c>
    </row>
    <row r="666" spans="1:9" x14ac:dyDescent="0.25">
      <c r="A666">
        <v>58</v>
      </c>
      <c r="B666" t="s">
        <v>7</v>
      </c>
      <c r="C666" s="2">
        <v>33.44</v>
      </c>
      <c r="D666">
        <v>0</v>
      </c>
      <c r="E666" t="s">
        <v>13</v>
      </c>
      <c r="F666" t="s">
        <v>15</v>
      </c>
      <c r="G666" s="9">
        <v>122316136</v>
      </c>
      <c r="H666" t="str">
        <f t="shared" si="20"/>
        <v>over</v>
      </c>
      <c r="I666" s="3">
        <f t="shared" si="21"/>
        <v>122316136</v>
      </c>
    </row>
    <row r="667" spans="1:9" x14ac:dyDescent="0.25">
      <c r="A667">
        <v>33</v>
      </c>
      <c r="B667" t="s">
        <v>11</v>
      </c>
      <c r="C667" s="2">
        <v>33.44</v>
      </c>
      <c r="D667">
        <v>5</v>
      </c>
      <c r="E667" t="s">
        <v>13</v>
      </c>
      <c r="F667" t="s">
        <v>14</v>
      </c>
      <c r="G667" s="9">
        <v>66537886</v>
      </c>
      <c r="H667" t="str">
        <f t="shared" si="20"/>
        <v>over</v>
      </c>
      <c r="I667" s="3">
        <f t="shared" si="21"/>
        <v>66537886</v>
      </c>
    </row>
    <row r="668" spans="1:9" x14ac:dyDescent="0.25">
      <c r="A668">
        <v>28</v>
      </c>
      <c r="B668" t="s">
        <v>7</v>
      </c>
      <c r="C668" s="2">
        <v>33.4</v>
      </c>
      <c r="D668">
        <v>0</v>
      </c>
      <c r="E668" t="s">
        <v>13</v>
      </c>
      <c r="F668" t="s">
        <v>10</v>
      </c>
      <c r="G668" s="9">
        <v>3172018</v>
      </c>
      <c r="H668" t="str">
        <f t="shared" si="20"/>
        <v>over</v>
      </c>
      <c r="I668" s="3">
        <f t="shared" si="21"/>
        <v>3172018</v>
      </c>
    </row>
    <row r="669" spans="1:9" x14ac:dyDescent="0.25">
      <c r="A669">
        <v>36</v>
      </c>
      <c r="B669" t="s">
        <v>11</v>
      </c>
      <c r="C669" s="2">
        <v>33.4</v>
      </c>
      <c r="D669">
        <v>2</v>
      </c>
      <c r="E669" t="s">
        <v>9</v>
      </c>
      <c r="F669" t="s">
        <v>10</v>
      </c>
      <c r="G669" s="9">
        <v>38415474</v>
      </c>
      <c r="H669" t="str">
        <f t="shared" si="20"/>
        <v>over</v>
      </c>
      <c r="I669" s="3">
        <f t="shared" si="21"/>
        <v>38415474</v>
      </c>
    </row>
    <row r="670" spans="1:9" x14ac:dyDescent="0.25">
      <c r="A670">
        <v>23</v>
      </c>
      <c r="B670" t="s">
        <v>7</v>
      </c>
      <c r="C670" s="2">
        <v>33.4</v>
      </c>
      <c r="D670">
        <v>0</v>
      </c>
      <c r="E670" t="s">
        <v>13</v>
      </c>
      <c r="F670" t="s">
        <v>10</v>
      </c>
      <c r="G670" s="9">
        <v>1079593733</v>
      </c>
      <c r="H670" t="str">
        <f t="shared" si="20"/>
        <v>over</v>
      </c>
      <c r="I670" s="3">
        <f t="shared" si="21"/>
        <v>1079593733</v>
      </c>
    </row>
    <row r="671" spans="1:9" x14ac:dyDescent="0.25">
      <c r="A671">
        <v>30</v>
      </c>
      <c r="B671" t="s">
        <v>7</v>
      </c>
      <c r="C671" s="2">
        <v>33.33</v>
      </c>
      <c r="D671">
        <v>1</v>
      </c>
      <c r="E671" t="s">
        <v>13</v>
      </c>
      <c r="F671" t="s">
        <v>14</v>
      </c>
      <c r="G671" s="9">
        <v>41510287</v>
      </c>
      <c r="H671" t="str">
        <f t="shared" si="20"/>
        <v>over</v>
      </c>
      <c r="I671" s="3">
        <f t="shared" si="21"/>
        <v>41510287</v>
      </c>
    </row>
    <row r="672" spans="1:9" x14ac:dyDescent="0.25">
      <c r="A672">
        <v>20</v>
      </c>
      <c r="B672" t="s">
        <v>11</v>
      </c>
      <c r="C672" s="2">
        <v>33.33</v>
      </c>
      <c r="D672">
        <v>0</v>
      </c>
      <c r="E672" t="s">
        <v>13</v>
      </c>
      <c r="F672" t="s">
        <v>14</v>
      </c>
      <c r="G672" s="9">
        <v>13915287</v>
      </c>
      <c r="H672" t="str">
        <f t="shared" si="20"/>
        <v>over</v>
      </c>
      <c r="I672" s="3">
        <f t="shared" si="21"/>
        <v>13915287</v>
      </c>
    </row>
    <row r="673" spans="1:9" x14ac:dyDescent="0.25">
      <c r="A673">
        <v>51</v>
      </c>
      <c r="B673" t="s">
        <v>11</v>
      </c>
      <c r="C673" s="2">
        <v>33.33</v>
      </c>
      <c r="D673">
        <v>3</v>
      </c>
      <c r="E673" t="s">
        <v>13</v>
      </c>
      <c r="F673" t="s">
        <v>14</v>
      </c>
      <c r="G673" s="9">
        <v>105604917</v>
      </c>
      <c r="H673" t="str">
        <f t="shared" si="20"/>
        <v>over</v>
      </c>
      <c r="I673" s="3">
        <f t="shared" si="21"/>
        <v>105604917</v>
      </c>
    </row>
    <row r="674" spans="1:9" x14ac:dyDescent="0.25">
      <c r="A674">
        <v>61</v>
      </c>
      <c r="B674" t="s">
        <v>7</v>
      </c>
      <c r="C674" s="2">
        <v>33.33</v>
      </c>
      <c r="D674">
        <v>4</v>
      </c>
      <c r="E674" t="s">
        <v>13</v>
      </c>
      <c r="F674" t="s">
        <v>14</v>
      </c>
      <c r="G674" s="9">
        <v>3658028216</v>
      </c>
      <c r="H674" t="str">
        <f t="shared" si="20"/>
        <v>over</v>
      </c>
      <c r="I674" s="3">
        <f t="shared" si="21"/>
        <v>3658028216</v>
      </c>
    </row>
    <row r="675" spans="1:9" x14ac:dyDescent="0.25">
      <c r="A675">
        <v>25</v>
      </c>
      <c r="B675" t="s">
        <v>11</v>
      </c>
      <c r="C675" s="2">
        <v>33.33</v>
      </c>
      <c r="D675">
        <v>2</v>
      </c>
      <c r="E675" t="s">
        <v>9</v>
      </c>
      <c r="F675" t="s">
        <v>14</v>
      </c>
      <c r="G675" s="9">
        <v>361245737</v>
      </c>
      <c r="H675" t="str">
        <f t="shared" si="20"/>
        <v>over</v>
      </c>
      <c r="I675" s="3">
        <f t="shared" si="21"/>
        <v>361245737</v>
      </c>
    </row>
    <row r="676" spans="1:9" x14ac:dyDescent="0.25">
      <c r="A676">
        <v>18</v>
      </c>
      <c r="B676" t="s">
        <v>11</v>
      </c>
      <c r="C676" s="2">
        <v>33.33</v>
      </c>
      <c r="D676">
        <v>0</v>
      </c>
      <c r="E676" t="s">
        <v>13</v>
      </c>
      <c r="F676" t="s">
        <v>14</v>
      </c>
      <c r="G676" s="9">
        <v>11359407</v>
      </c>
      <c r="H676" t="str">
        <f t="shared" si="20"/>
        <v>over</v>
      </c>
      <c r="I676" s="3">
        <f t="shared" si="21"/>
        <v>11359407</v>
      </c>
    </row>
    <row r="677" spans="1:9" x14ac:dyDescent="0.25">
      <c r="A677">
        <v>48</v>
      </c>
      <c r="B677" t="s">
        <v>7</v>
      </c>
      <c r="C677" s="2">
        <v>33.33</v>
      </c>
      <c r="D677">
        <v>0</v>
      </c>
      <c r="E677" t="s">
        <v>13</v>
      </c>
      <c r="F677" t="s">
        <v>14</v>
      </c>
      <c r="G677" s="9">
        <v>82836807</v>
      </c>
      <c r="H677" t="str">
        <f t="shared" si="20"/>
        <v>over</v>
      </c>
      <c r="I677" s="3">
        <f t="shared" si="21"/>
        <v>82836807</v>
      </c>
    </row>
    <row r="678" spans="1:9" x14ac:dyDescent="0.25">
      <c r="A678">
        <v>52</v>
      </c>
      <c r="B678" t="s">
        <v>7</v>
      </c>
      <c r="C678" s="2">
        <v>33.299999999999997</v>
      </c>
      <c r="D678">
        <v>2</v>
      </c>
      <c r="E678" t="s">
        <v>13</v>
      </c>
      <c r="F678" t="s">
        <v>10</v>
      </c>
      <c r="G678" s="9">
        <v>10806839</v>
      </c>
      <c r="H678" t="str">
        <f t="shared" si="20"/>
        <v>over</v>
      </c>
      <c r="I678" s="3">
        <f t="shared" si="21"/>
        <v>10806839</v>
      </c>
    </row>
    <row r="679" spans="1:9" x14ac:dyDescent="0.25">
      <c r="A679">
        <v>20</v>
      </c>
      <c r="B679" t="s">
        <v>7</v>
      </c>
      <c r="C679" s="2">
        <v>33.299999999999997</v>
      </c>
      <c r="D679">
        <v>0</v>
      </c>
      <c r="E679" t="s">
        <v>13</v>
      </c>
      <c r="F679" t="s">
        <v>10</v>
      </c>
      <c r="G679" s="9">
        <v>1880487</v>
      </c>
      <c r="H679" t="str">
        <f t="shared" si="20"/>
        <v>over</v>
      </c>
      <c r="I679" s="3">
        <f t="shared" si="21"/>
        <v>1880487</v>
      </c>
    </row>
    <row r="680" spans="1:9" x14ac:dyDescent="0.25">
      <c r="A680">
        <v>53</v>
      </c>
      <c r="B680" t="s">
        <v>7</v>
      </c>
      <c r="C680" s="2">
        <v>33.25</v>
      </c>
      <c r="D680">
        <v>0</v>
      </c>
      <c r="E680" t="s">
        <v>13</v>
      </c>
      <c r="F680" t="s">
        <v>21</v>
      </c>
      <c r="G680" s="9">
        <v>105648845</v>
      </c>
      <c r="H680" t="str">
        <f t="shared" si="20"/>
        <v>over</v>
      </c>
      <c r="I680" s="3">
        <f t="shared" si="21"/>
        <v>105648845</v>
      </c>
    </row>
    <row r="681" spans="1:9" x14ac:dyDescent="0.25">
      <c r="A681">
        <v>52</v>
      </c>
      <c r="B681" t="s">
        <v>11</v>
      </c>
      <c r="C681" s="2">
        <v>33.25</v>
      </c>
      <c r="D681">
        <v>0</v>
      </c>
      <c r="E681" t="s">
        <v>13</v>
      </c>
      <c r="F681" t="s">
        <v>21</v>
      </c>
      <c r="G681" s="9">
        <v>97227695</v>
      </c>
      <c r="H681" t="str">
        <f t="shared" si="20"/>
        <v>over</v>
      </c>
      <c r="I681" s="3">
        <f t="shared" si="21"/>
        <v>97227695</v>
      </c>
    </row>
    <row r="682" spans="1:9" x14ac:dyDescent="0.25">
      <c r="A682">
        <v>34</v>
      </c>
      <c r="B682" t="s">
        <v>7</v>
      </c>
      <c r="C682" s="2">
        <v>33.25</v>
      </c>
      <c r="D682">
        <v>1</v>
      </c>
      <c r="E682" t="s">
        <v>13</v>
      </c>
      <c r="F682" t="s">
        <v>21</v>
      </c>
      <c r="G682" s="9">
        <v>55948455</v>
      </c>
      <c r="H682" t="str">
        <f t="shared" si="20"/>
        <v>over</v>
      </c>
      <c r="I682" s="3">
        <f t="shared" si="21"/>
        <v>55948455</v>
      </c>
    </row>
    <row r="683" spans="1:9" x14ac:dyDescent="0.25">
      <c r="A683">
        <v>62</v>
      </c>
      <c r="B683" t="s">
        <v>7</v>
      </c>
      <c r="C683" s="2">
        <v>33.200000000000003</v>
      </c>
      <c r="D683">
        <v>0</v>
      </c>
      <c r="E683" t="s">
        <v>13</v>
      </c>
      <c r="F683" t="s">
        <v>10</v>
      </c>
      <c r="G683" s="9">
        <v>13462.52</v>
      </c>
      <c r="H683" t="str">
        <f t="shared" si="20"/>
        <v>over</v>
      </c>
      <c r="I683" s="3">
        <f t="shared" si="21"/>
        <v>13462.52</v>
      </c>
    </row>
    <row r="684" spans="1:9" x14ac:dyDescent="0.25">
      <c r="A684">
        <v>60</v>
      </c>
      <c r="B684" t="s">
        <v>11</v>
      </c>
      <c r="C684" s="2">
        <v>33.11</v>
      </c>
      <c r="D684">
        <v>3</v>
      </c>
      <c r="E684" t="s">
        <v>13</v>
      </c>
      <c r="F684" t="s">
        <v>14</v>
      </c>
      <c r="G684" s="9">
        <v>139198229</v>
      </c>
      <c r="H684" t="str">
        <f t="shared" si="20"/>
        <v>over</v>
      </c>
      <c r="I684" s="3">
        <f t="shared" si="21"/>
        <v>139198229</v>
      </c>
    </row>
    <row r="685" spans="1:9" x14ac:dyDescent="0.25">
      <c r="A685">
        <v>19</v>
      </c>
      <c r="B685" t="s">
        <v>7</v>
      </c>
      <c r="C685" s="2">
        <v>33.11</v>
      </c>
      <c r="D685">
        <v>0</v>
      </c>
      <c r="E685" t="s">
        <v>9</v>
      </c>
      <c r="F685" t="s">
        <v>14</v>
      </c>
      <c r="G685" s="9">
        <v>344398559</v>
      </c>
      <c r="H685" t="str">
        <f t="shared" si="20"/>
        <v>over</v>
      </c>
      <c r="I685" s="3">
        <f t="shared" si="21"/>
        <v>344398559</v>
      </c>
    </row>
    <row r="686" spans="1:9" x14ac:dyDescent="0.25">
      <c r="A686">
        <v>48</v>
      </c>
      <c r="B686" t="s">
        <v>7</v>
      </c>
      <c r="C686" s="2">
        <v>33.11</v>
      </c>
      <c r="D686">
        <v>0</v>
      </c>
      <c r="E686" t="s">
        <v>9</v>
      </c>
      <c r="F686" t="s">
        <v>14</v>
      </c>
      <c r="G686" s="9">
        <v>409741649</v>
      </c>
      <c r="H686" t="str">
        <f t="shared" si="20"/>
        <v>over</v>
      </c>
      <c r="I686" s="3">
        <f t="shared" si="21"/>
        <v>409741649</v>
      </c>
    </row>
    <row r="687" spans="1:9" x14ac:dyDescent="0.25">
      <c r="A687">
        <v>28</v>
      </c>
      <c r="B687" t="s">
        <v>7</v>
      </c>
      <c r="C687" s="2">
        <v>33.11</v>
      </c>
      <c r="D687">
        <v>0</v>
      </c>
      <c r="E687" t="s">
        <v>13</v>
      </c>
      <c r="F687" t="s">
        <v>14</v>
      </c>
      <c r="G687" s="9">
        <v>31716149</v>
      </c>
      <c r="H687" t="str">
        <f t="shared" si="20"/>
        <v>over</v>
      </c>
      <c r="I687" s="3">
        <f t="shared" si="21"/>
        <v>31716149</v>
      </c>
    </row>
    <row r="688" spans="1:9" x14ac:dyDescent="0.25">
      <c r="A688">
        <v>19</v>
      </c>
      <c r="B688" t="s">
        <v>11</v>
      </c>
      <c r="C688" s="2">
        <v>33.1</v>
      </c>
      <c r="D688">
        <v>0</v>
      </c>
      <c r="E688" t="s">
        <v>13</v>
      </c>
      <c r="F688" t="s">
        <v>10</v>
      </c>
      <c r="G688" s="9">
        <v>2308295533</v>
      </c>
      <c r="H688" t="str">
        <f t="shared" si="20"/>
        <v>over</v>
      </c>
      <c r="I688" s="3">
        <f t="shared" si="21"/>
        <v>2308295533</v>
      </c>
    </row>
    <row r="689" spans="1:9" x14ac:dyDescent="0.25">
      <c r="A689">
        <v>45</v>
      </c>
      <c r="B689" t="s">
        <v>7</v>
      </c>
      <c r="C689" s="2">
        <v>33.1</v>
      </c>
      <c r="D689">
        <v>0</v>
      </c>
      <c r="E689" t="s">
        <v>13</v>
      </c>
      <c r="F689" t="s">
        <v>10</v>
      </c>
      <c r="G689" s="9">
        <v>7345084</v>
      </c>
      <c r="H689" t="str">
        <f t="shared" si="20"/>
        <v>over</v>
      </c>
      <c r="I689" s="3">
        <f t="shared" si="21"/>
        <v>7345084</v>
      </c>
    </row>
    <row r="690" spans="1:9" x14ac:dyDescent="0.25">
      <c r="A690">
        <v>58</v>
      </c>
      <c r="B690" t="s">
        <v>7</v>
      </c>
      <c r="C690" s="2">
        <v>33.1</v>
      </c>
      <c r="D690">
        <v>0</v>
      </c>
      <c r="E690" t="s">
        <v>13</v>
      </c>
      <c r="F690" t="s">
        <v>10</v>
      </c>
      <c r="G690" s="9">
        <v>11848141</v>
      </c>
      <c r="H690" t="str">
        <f t="shared" si="20"/>
        <v>over</v>
      </c>
      <c r="I690" s="3">
        <f t="shared" si="21"/>
        <v>11848141</v>
      </c>
    </row>
    <row r="691" spans="1:9" x14ac:dyDescent="0.25">
      <c r="A691">
        <v>63</v>
      </c>
      <c r="B691" t="s">
        <v>11</v>
      </c>
      <c r="C691" s="2">
        <v>33.1</v>
      </c>
      <c r="D691">
        <v>0</v>
      </c>
      <c r="E691" t="s">
        <v>13</v>
      </c>
      <c r="F691" t="s">
        <v>10</v>
      </c>
      <c r="G691" s="9">
        <v>13393756</v>
      </c>
      <c r="H691" t="str">
        <f t="shared" si="20"/>
        <v>over</v>
      </c>
      <c r="I691" s="3">
        <f t="shared" si="21"/>
        <v>13393756</v>
      </c>
    </row>
    <row r="692" spans="1:9" x14ac:dyDescent="0.25">
      <c r="A692">
        <v>41</v>
      </c>
      <c r="B692" t="s">
        <v>7</v>
      </c>
      <c r="C692" s="2">
        <v>33.06</v>
      </c>
      <c r="D692">
        <v>2</v>
      </c>
      <c r="E692" t="s">
        <v>13</v>
      </c>
      <c r="F692" t="s">
        <v>15</v>
      </c>
      <c r="G692" s="9">
        <v>77491564</v>
      </c>
      <c r="H692" t="str">
        <f t="shared" si="20"/>
        <v>over</v>
      </c>
      <c r="I692" s="3">
        <f t="shared" si="21"/>
        <v>77491564</v>
      </c>
    </row>
    <row r="693" spans="1:9" x14ac:dyDescent="0.25">
      <c r="A693">
        <v>28</v>
      </c>
      <c r="B693" t="s">
        <v>11</v>
      </c>
      <c r="C693" s="2">
        <v>33</v>
      </c>
      <c r="D693">
        <v>3</v>
      </c>
      <c r="E693" t="s">
        <v>13</v>
      </c>
      <c r="F693" t="s">
        <v>14</v>
      </c>
      <c r="G693" s="9">
        <v>4449462</v>
      </c>
      <c r="H693" t="str">
        <f t="shared" si="20"/>
        <v>over</v>
      </c>
      <c r="I693" s="3">
        <f t="shared" si="21"/>
        <v>4449462</v>
      </c>
    </row>
    <row r="694" spans="1:9" x14ac:dyDescent="0.25">
      <c r="A694">
        <v>20</v>
      </c>
      <c r="B694" t="s">
        <v>11</v>
      </c>
      <c r="C694" s="2">
        <v>33</v>
      </c>
      <c r="D694">
        <v>1</v>
      </c>
      <c r="E694" t="s">
        <v>13</v>
      </c>
      <c r="F694" t="s">
        <v>10</v>
      </c>
      <c r="G694" s="9">
        <v>1980.07</v>
      </c>
      <c r="H694" t="str">
        <f t="shared" si="20"/>
        <v>over</v>
      </c>
      <c r="I694" s="3">
        <f t="shared" si="21"/>
        <v>1980.07</v>
      </c>
    </row>
    <row r="695" spans="1:9" x14ac:dyDescent="0.25">
      <c r="A695">
        <v>28</v>
      </c>
      <c r="B695" t="s">
        <v>7</v>
      </c>
      <c r="C695" s="2">
        <v>33</v>
      </c>
      <c r="D695">
        <v>2</v>
      </c>
      <c r="E695" t="s">
        <v>13</v>
      </c>
      <c r="F695" t="s">
        <v>14</v>
      </c>
      <c r="G695" s="9">
        <v>4349462</v>
      </c>
      <c r="H695" t="str">
        <f t="shared" si="20"/>
        <v>over</v>
      </c>
      <c r="I695" s="3">
        <f t="shared" si="21"/>
        <v>4349462</v>
      </c>
    </row>
    <row r="696" spans="1:9" x14ac:dyDescent="0.25">
      <c r="A696">
        <v>55</v>
      </c>
      <c r="B696" t="s">
        <v>11</v>
      </c>
      <c r="C696" s="2">
        <v>33</v>
      </c>
      <c r="D696">
        <v>0</v>
      </c>
      <c r="E696" t="s">
        <v>13</v>
      </c>
      <c r="F696" t="s">
        <v>14</v>
      </c>
      <c r="G696" s="9">
        <v>2078148892</v>
      </c>
      <c r="H696" t="str">
        <f t="shared" si="20"/>
        <v>over</v>
      </c>
      <c r="I696" s="3">
        <f t="shared" si="21"/>
        <v>2078148892</v>
      </c>
    </row>
    <row r="697" spans="1:9" x14ac:dyDescent="0.25">
      <c r="A697">
        <v>40</v>
      </c>
      <c r="B697" t="s">
        <v>7</v>
      </c>
      <c r="C697" s="2">
        <v>33</v>
      </c>
      <c r="D697">
        <v>3</v>
      </c>
      <c r="E697" t="s">
        <v>13</v>
      </c>
      <c r="F697" t="s">
        <v>14</v>
      </c>
      <c r="G697" s="9">
        <v>7682.67</v>
      </c>
      <c r="H697" t="str">
        <f t="shared" si="20"/>
        <v>over</v>
      </c>
      <c r="I697" s="3">
        <f t="shared" si="21"/>
        <v>7682.67</v>
      </c>
    </row>
    <row r="698" spans="1:9" x14ac:dyDescent="0.25">
      <c r="A698">
        <v>20</v>
      </c>
      <c r="B698" t="s">
        <v>7</v>
      </c>
      <c r="C698" s="2">
        <v>33</v>
      </c>
      <c r="D698">
        <v>0</v>
      </c>
      <c r="E698" t="s">
        <v>13</v>
      </c>
      <c r="F698" t="s">
        <v>14</v>
      </c>
      <c r="G698" s="9">
        <v>1880.07</v>
      </c>
      <c r="H698" t="str">
        <f t="shared" si="20"/>
        <v>over</v>
      </c>
      <c r="I698" s="3">
        <f t="shared" si="21"/>
        <v>1880.07</v>
      </c>
    </row>
    <row r="699" spans="1:9" x14ac:dyDescent="0.25">
      <c r="A699">
        <v>26</v>
      </c>
      <c r="B699" t="s">
        <v>11</v>
      </c>
      <c r="C699" s="2">
        <v>32.9</v>
      </c>
      <c r="D699">
        <v>2</v>
      </c>
      <c r="E699" t="s">
        <v>9</v>
      </c>
      <c r="F699" t="s">
        <v>10</v>
      </c>
      <c r="G699" s="9">
        <v>36085219</v>
      </c>
      <c r="H699" t="str">
        <f t="shared" si="20"/>
        <v>over</v>
      </c>
      <c r="I699" s="3">
        <f t="shared" si="21"/>
        <v>36085219</v>
      </c>
    </row>
    <row r="700" spans="1:9" x14ac:dyDescent="0.25">
      <c r="A700">
        <v>19</v>
      </c>
      <c r="B700" t="s">
        <v>7</v>
      </c>
      <c r="C700" s="2">
        <v>32.9</v>
      </c>
      <c r="D700">
        <v>0</v>
      </c>
      <c r="E700" t="s">
        <v>13</v>
      </c>
      <c r="F700" t="s">
        <v>10</v>
      </c>
      <c r="G700" s="9">
        <v>1748774</v>
      </c>
      <c r="H700" t="str">
        <f t="shared" si="20"/>
        <v>over</v>
      </c>
      <c r="I700" s="3">
        <f t="shared" si="21"/>
        <v>1748774</v>
      </c>
    </row>
    <row r="701" spans="1:9" x14ac:dyDescent="0.25">
      <c r="A701">
        <v>33</v>
      </c>
      <c r="B701" t="s">
        <v>7</v>
      </c>
      <c r="C701" s="2">
        <v>32.9</v>
      </c>
      <c r="D701">
        <v>2</v>
      </c>
      <c r="E701" t="s">
        <v>13</v>
      </c>
      <c r="F701" t="s">
        <v>10</v>
      </c>
      <c r="G701" s="9">
        <v>5375038</v>
      </c>
      <c r="H701" t="str">
        <f t="shared" si="20"/>
        <v>over</v>
      </c>
      <c r="I701" s="3">
        <f t="shared" si="21"/>
        <v>5375038</v>
      </c>
    </row>
    <row r="702" spans="1:9" x14ac:dyDescent="0.25">
      <c r="A702">
        <v>42</v>
      </c>
      <c r="B702" t="s">
        <v>7</v>
      </c>
      <c r="C702" s="2">
        <v>32.869999999999997</v>
      </c>
      <c r="D702">
        <v>0</v>
      </c>
      <c r="E702" t="s">
        <v>13</v>
      </c>
      <c r="F702" t="s">
        <v>21</v>
      </c>
      <c r="G702" s="9">
        <v>70500213</v>
      </c>
      <c r="H702" t="str">
        <f t="shared" si="20"/>
        <v>over</v>
      </c>
      <c r="I702" s="3">
        <f t="shared" si="21"/>
        <v>70500213</v>
      </c>
    </row>
    <row r="703" spans="1:9" x14ac:dyDescent="0.25">
      <c r="A703">
        <v>39</v>
      </c>
      <c r="B703" t="s">
        <v>7</v>
      </c>
      <c r="C703" s="2">
        <v>32.799999999999997</v>
      </c>
      <c r="D703">
        <v>0</v>
      </c>
      <c r="E703" t="s">
        <v>13</v>
      </c>
      <c r="F703" t="s">
        <v>10</v>
      </c>
      <c r="G703" s="9">
        <v>5649715</v>
      </c>
      <c r="H703" t="str">
        <f t="shared" si="20"/>
        <v>over</v>
      </c>
      <c r="I703" s="3">
        <f t="shared" si="21"/>
        <v>5649715</v>
      </c>
    </row>
    <row r="704" spans="1:9" x14ac:dyDescent="0.25">
      <c r="A704">
        <v>34</v>
      </c>
      <c r="B704" t="s">
        <v>11</v>
      </c>
      <c r="C704" s="2">
        <v>32.799999999999997</v>
      </c>
      <c r="D704">
        <v>1</v>
      </c>
      <c r="E704" t="s">
        <v>13</v>
      </c>
      <c r="F704" t="s">
        <v>10</v>
      </c>
      <c r="G704" s="9">
        <v>1435836437</v>
      </c>
      <c r="H704" t="str">
        <f t="shared" si="20"/>
        <v>over</v>
      </c>
      <c r="I704" s="3">
        <f t="shared" si="21"/>
        <v>1435836437</v>
      </c>
    </row>
    <row r="705" spans="1:9" x14ac:dyDescent="0.25">
      <c r="A705">
        <v>60</v>
      </c>
      <c r="B705" t="s">
        <v>11</v>
      </c>
      <c r="C705" s="2">
        <v>32.799999999999997</v>
      </c>
      <c r="D705">
        <v>0</v>
      </c>
      <c r="E705" t="s">
        <v>9</v>
      </c>
      <c r="F705" t="s">
        <v>10</v>
      </c>
      <c r="G705" s="9">
        <v>5259082939</v>
      </c>
      <c r="H705" t="str">
        <f t="shared" si="20"/>
        <v>over</v>
      </c>
      <c r="I705" s="3">
        <f t="shared" si="21"/>
        <v>5259082939</v>
      </c>
    </row>
    <row r="706" spans="1:9" x14ac:dyDescent="0.25">
      <c r="A706">
        <v>23</v>
      </c>
      <c r="B706" t="s">
        <v>7</v>
      </c>
      <c r="C706" s="2">
        <v>32.78</v>
      </c>
      <c r="D706">
        <v>2</v>
      </c>
      <c r="E706" t="s">
        <v>9</v>
      </c>
      <c r="F706" t="s">
        <v>14</v>
      </c>
      <c r="G706" s="9">
        <v>360210112</v>
      </c>
      <c r="H706" t="str">
        <f t="shared" ref="H706:H769" si="22">IF(C706&lt;18.5,"below",IF(AND(C706&gt;=18.5,C706&lt;25),"normal",IF(C706&gt;=25,"over")))</f>
        <v>over</v>
      </c>
      <c r="I706" s="3">
        <f t="shared" si="21"/>
        <v>360210112</v>
      </c>
    </row>
    <row r="707" spans="1:9" x14ac:dyDescent="0.25">
      <c r="A707">
        <v>24</v>
      </c>
      <c r="B707" t="s">
        <v>11</v>
      </c>
      <c r="C707" s="2">
        <v>32.700000000000003</v>
      </c>
      <c r="D707">
        <v>0</v>
      </c>
      <c r="E707" t="s">
        <v>9</v>
      </c>
      <c r="F707" t="s">
        <v>10</v>
      </c>
      <c r="G707" s="9">
        <v>34472841</v>
      </c>
      <c r="H707" t="str">
        <f t="shared" si="22"/>
        <v>over</v>
      </c>
      <c r="I707" s="3">
        <f t="shared" ref="I707:I770" si="23">VALUE(G707)</f>
        <v>34472841</v>
      </c>
    </row>
    <row r="708" spans="1:9" x14ac:dyDescent="0.25">
      <c r="A708">
        <v>23</v>
      </c>
      <c r="B708" t="s">
        <v>11</v>
      </c>
      <c r="C708" s="2">
        <v>32.700000000000003</v>
      </c>
      <c r="D708">
        <v>3</v>
      </c>
      <c r="E708" t="s">
        <v>13</v>
      </c>
      <c r="F708" t="s">
        <v>10</v>
      </c>
      <c r="G708" s="9">
        <v>3591.48</v>
      </c>
      <c r="H708" t="str">
        <f t="shared" si="22"/>
        <v>over</v>
      </c>
      <c r="I708" s="3">
        <f t="shared" si="23"/>
        <v>3591.48</v>
      </c>
    </row>
    <row r="709" spans="1:9" x14ac:dyDescent="0.25">
      <c r="A709">
        <v>31</v>
      </c>
      <c r="B709" t="s">
        <v>7</v>
      </c>
      <c r="C709" s="2">
        <v>32.68</v>
      </c>
      <c r="D709">
        <v>1</v>
      </c>
      <c r="E709" t="s">
        <v>13</v>
      </c>
      <c r="F709" t="s">
        <v>15</v>
      </c>
      <c r="G709" s="9">
        <v>47382682</v>
      </c>
      <c r="H709" t="str">
        <f t="shared" si="22"/>
        <v>over</v>
      </c>
      <c r="I709" s="3">
        <f t="shared" si="23"/>
        <v>47382682</v>
      </c>
    </row>
    <row r="710" spans="1:9" x14ac:dyDescent="0.25">
      <c r="A710">
        <v>54</v>
      </c>
      <c r="B710" t="s">
        <v>7</v>
      </c>
      <c r="C710" s="2">
        <v>32.68</v>
      </c>
      <c r="D710">
        <v>0</v>
      </c>
      <c r="E710" t="s">
        <v>13</v>
      </c>
      <c r="F710" t="s">
        <v>21</v>
      </c>
      <c r="G710" s="9">
        <v>109239332</v>
      </c>
      <c r="H710" t="str">
        <f t="shared" si="22"/>
        <v>over</v>
      </c>
      <c r="I710" s="3">
        <f t="shared" si="23"/>
        <v>109239332</v>
      </c>
    </row>
    <row r="711" spans="1:9" x14ac:dyDescent="0.25">
      <c r="A711">
        <v>21</v>
      </c>
      <c r="B711" t="s">
        <v>7</v>
      </c>
      <c r="C711" s="2">
        <v>32.68</v>
      </c>
      <c r="D711">
        <v>2</v>
      </c>
      <c r="E711" t="s">
        <v>13</v>
      </c>
      <c r="F711" t="s">
        <v>15</v>
      </c>
      <c r="G711" s="9">
        <v>2601895052</v>
      </c>
      <c r="H711" t="str">
        <f t="shared" si="22"/>
        <v>over</v>
      </c>
      <c r="I711" s="3">
        <f t="shared" si="23"/>
        <v>2601895052</v>
      </c>
    </row>
    <row r="712" spans="1:9" x14ac:dyDescent="0.25">
      <c r="A712">
        <v>62</v>
      </c>
      <c r="B712" t="s">
        <v>7</v>
      </c>
      <c r="C712" s="2">
        <v>32.68</v>
      </c>
      <c r="D712">
        <v>0</v>
      </c>
      <c r="E712" t="s">
        <v>13</v>
      </c>
      <c r="F712" t="s">
        <v>15</v>
      </c>
      <c r="G712" s="9">
        <v>138447972</v>
      </c>
      <c r="H712" t="str">
        <f t="shared" si="22"/>
        <v>over</v>
      </c>
      <c r="I712" s="3">
        <f t="shared" si="23"/>
        <v>138447972</v>
      </c>
    </row>
    <row r="713" spans="1:9" x14ac:dyDescent="0.25">
      <c r="A713">
        <v>27</v>
      </c>
      <c r="B713" t="s">
        <v>11</v>
      </c>
      <c r="C713" s="2">
        <v>32.67</v>
      </c>
      <c r="D713">
        <v>0</v>
      </c>
      <c r="E713" t="s">
        <v>13</v>
      </c>
      <c r="F713" t="s">
        <v>14</v>
      </c>
      <c r="G713" s="9">
        <v>24970383</v>
      </c>
      <c r="H713" t="str">
        <f t="shared" si="22"/>
        <v>over</v>
      </c>
      <c r="I713" s="3">
        <f t="shared" si="23"/>
        <v>24970383</v>
      </c>
    </row>
    <row r="714" spans="1:9" x14ac:dyDescent="0.25">
      <c r="A714">
        <v>55</v>
      </c>
      <c r="B714" t="s">
        <v>11</v>
      </c>
      <c r="C714" s="2">
        <v>32.67</v>
      </c>
      <c r="D714">
        <v>1</v>
      </c>
      <c r="E714" t="s">
        <v>13</v>
      </c>
      <c r="F714" t="s">
        <v>14</v>
      </c>
      <c r="G714" s="9">
        <v>108074863</v>
      </c>
      <c r="H714" t="str">
        <f t="shared" si="22"/>
        <v>over</v>
      </c>
      <c r="I714" s="3">
        <f t="shared" si="23"/>
        <v>108074863</v>
      </c>
    </row>
    <row r="715" spans="1:9" x14ac:dyDescent="0.25">
      <c r="A715">
        <v>43</v>
      </c>
      <c r="B715" t="s">
        <v>11</v>
      </c>
      <c r="C715" s="2">
        <v>32.6</v>
      </c>
      <c r="D715">
        <v>2</v>
      </c>
      <c r="E715" t="s">
        <v>13</v>
      </c>
      <c r="F715" t="s">
        <v>10</v>
      </c>
      <c r="G715" s="9">
        <v>7441501</v>
      </c>
      <c r="H715" t="str">
        <f t="shared" si="22"/>
        <v>over</v>
      </c>
      <c r="I715" s="3">
        <f t="shared" si="23"/>
        <v>7441501</v>
      </c>
    </row>
    <row r="716" spans="1:9" x14ac:dyDescent="0.25">
      <c r="A716">
        <v>41</v>
      </c>
      <c r="B716" t="s">
        <v>7</v>
      </c>
      <c r="C716" s="2">
        <v>32.6</v>
      </c>
      <c r="D716">
        <v>3</v>
      </c>
      <c r="E716" t="s">
        <v>13</v>
      </c>
      <c r="F716" t="s">
        <v>10</v>
      </c>
      <c r="G716" s="9">
        <v>7954517</v>
      </c>
      <c r="H716" t="str">
        <f t="shared" si="22"/>
        <v>over</v>
      </c>
      <c r="I716" s="3">
        <f t="shared" si="23"/>
        <v>7954517</v>
      </c>
    </row>
    <row r="717" spans="1:9" x14ac:dyDescent="0.25">
      <c r="A717">
        <v>23</v>
      </c>
      <c r="B717" t="s">
        <v>11</v>
      </c>
      <c r="C717" s="2">
        <v>32.56</v>
      </c>
      <c r="D717">
        <v>0</v>
      </c>
      <c r="E717" t="s">
        <v>13</v>
      </c>
      <c r="F717" t="s">
        <v>14</v>
      </c>
      <c r="G717" s="9">
        <v>18242854</v>
      </c>
      <c r="H717" t="str">
        <f t="shared" si="22"/>
        <v>over</v>
      </c>
      <c r="I717" s="3">
        <f t="shared" si="23"/>
        <v>18242854</v>
      </c>
    </row>
    <row r="718" spans="1:9" x14ac:dyDescent="0.25">
      <c r="A718">
        <v>43</v>
      </c>
      <c r="B718" t="s">
        <v>7</v>
      </c>
      <c r="C718" s="2">
        <v>32.56</v>
      </c>
      <c r="D718">
        <v>3</v>
      </c>
      <c r="E718" t="s">
        <v>9</v>
      </c>
      <c r="F718" t="s">
        <v>14</v>
      </c>
      <c r="G718" s="9">
        <v>409412854</v>
      </c>
      <c r="H718" t="str">
        <f t="shared" si="22"/>
        <v>over</v>
      </c>
      <c r="I718" s="3">
        <f t="shared" si="23"/>
        <v>409412854</v>
      </c>
    </row>
    <row r="719" spans="1:9" x14ac:dyDescent="0.25">
      <c r="A719">
        <v>39</v>
      </c>
      <c r="B719" t="s">
        <v>7</v>
      </c>
      <c r="C719" s="2">
        <v>32.5</v>
      </c>
      <c r="D719">
        <v>1</v>
      </c>
      <c r="E719" t="s">
        <v>13</v>
      </c>
      <c r="F719" t="s">
        <v>10</v>
      </c>
      <c r="G719" s="9">
        <v>6238298</v>
      </c>
      <c r="H719" t="str">
        <f t="shared" si="22"/>
        <v>over</v>
      </c>
      <c r="I719" s="3">
        <f t="shared" si="23"/>
        <v>6238298</v>
      </c>
    </row>
    <row r="720" spans="1:9" x14ac:dyDescent="0.25">
      <c r="A720">
        <v>26</v>
      </c>
      <c r="B720" t="s">
        <v>11</v>
      </c>
      <c r="C720" s="2">
        <v>32.49</v>
      </c>
      <c r="D720">
        <v>1</v>
      </c>
      <c r="E720" t="s">
        <v>13</v>
      </c>
      <c r="F720" t="s">
        <v>21</v>
      </c>
      <c r="G720" s="9">
        <v>34905491</v>
      </c>
      <c r="H720" t="str">
        <f t="shared" si="22"/>
        <v>over</v>
      </c>
      <c r="I720" s="3">
        <f t="shared" si="23"/>
        <v>34905491</v>
      </c>
    </row>
    <row r="721" spans="1:9" x14ac:dyDescent="0.25">
      <c r="A721">
        <v>19</v>
      </c>
      <c r="B721" t="s">
        <v>7</v>
      </c>
      <c r="C721" s="2">
        <v>32.49</v>
      </c>
      <c r="D721">
        <v>0</v>
      </c>
      <c r="E721" t="s">
        <v>9</v>
      </c>
      <c r="F721" t="s">
        <v>15</v>
      </c>
      <c r="G721" s="9">
        <v>3689873308</v>
      </c>
      <c r="H721" t="str">
        <f t="shared" si="22"/>
        <v>over</v>
      </c>
      <c r="I721" s="3">
        <f t="shared" si="23"/>
        <v>3689873308</v>
      </c>
    </row>
    <row r="722" spans="1:9" x14ac:dyDescent="0.25">
      <c r="A722">
        <v>60</v>
      </c>
      <c r="B722" t="s">
        <v>7</v>
      </c>
      <c r="C722" s="2">
        <v>32.450000000000003</v>
      </c>
      <c r="D722">
        <v>0</v>
      </c>
      <c r="E722" t="s">
        <v>9</v>
      </c>
      <c r="F722" t="s">
        <v>14</v>
      </c>
      <c r="G722" s="9">
        <v>450089555</v>
      </c>
      <c r="H722" t="str">
        <f t="shared" si="22"/>
        <v>over</v>
      </c>
      <c r="I722" s="3">
        <f t="shared" si="23"/>
        <v>450089555</v>
      </c>
    </row>
    <row r="723" spans="1:9" x14ac:dyDescent="0.25">
      <c r="A723">
        <v>30</v>
      </c>
      <c r="B723" t="s">
        <v>7</v>
      </c>
      <c r="C723" s="2">
        <v>32.4</v>
      </c>
      <c r="D723">
        <v>1</v>
      </c>
      <c r="E723" t="s">
        <v>13</v>
      </c>
      <c r="F723" t="s">
        <v>10</v>
      </c>
      <c r="G723" s="9">
        <v>4149736</v>
      </c>
      <c r="H723" t="str">
        <f t="shared" si="22"/>
        <v>over</v>
      </c>
      <c r="I723" s="3">
        <f t="shared" si="23"/>
        <v>4149736</v>
      </c>
    </row>
    <row r="724" spans="1:9" x14ac:dyDescent="0.25">
      <c r="A724">
        <v>44</v>
      </c>
      <c r="B724" t="s">
        <v>7</v>
      </c>
      <c r="C724" s="2">
        <v>32.340000000000003</v>
      </c>
      <c r="D724">
        <v>1</v>
      </c>
      <c r="E724" t="s">
        <v>13</v>
      </c>
      <c r="F724" t="s">
        <v>14</v>
      </c>
      <c r="G724" s="9">
        <v>76337206</v>
      </c>
      <c r="H724" t="str">
        <f t="shared" si="22"/>
        <v>over</v>
      </c>
      <c r="I724" s="3">
        <f t="shared" si="23"/>
        <v>76337206</v>
      </c>
    </row>
    <row r="725" spans="1:9" x14ac:dyDescent="0.25">
      <c r="A725">
        <v>39</v>
      </c>
      <c r="B725" t="s">
        <v>11</v>
      </c>
      <c r="C725" s="2">
        <v>32.340000000000003</v>
      </c>
      <c r="D725">
        <v>2</v>
      </c>
      <c r="E725" t="s">
        <v>13</v>
      </c>
      <c r="F725" t="s">
        <v>14</v>
      </c>
      <c r="G725" s="9">
        <v>63380756</v>
      </c>
      <c r="H725" t="str">
        <f t="shared" si="22"/>
        <v>over</v>
      </c>
      <c r="I725" s="3">
        <f t="shared" si="23"/>
        <v>63380756</v>
      </c>
    </row>
    <row r="726" spans="1:9" x14ac:dyDescent="0.25">
      <c r="A726">
        <v>50</v>
      </c>
      <c r="B726" t="s">
        <v>11</v>
      </c>
      <c r="C726" s="2">
        <v>32.299999999999997</v>
      </c>
      <c r="D726">
        <v>1</v>
      </c>
      <c r="E726" t="s">
        <v>9</v>
      </c>
      <c r="F726" t="s">
        <v>21</v>
      </c>
      <c r="G726" s="9">
        <v>41919097</v>
      </c>
      <c r="H726" t="str">
        <f t="shared" si="22"/>
        <v>over</v>
      </c>
      <c r="I726" s="3">
        <f t="shared" si="23"/>
        <v>41919097</v>
      </c>
    </row>
    <row r="727" spans="1:9" x14ac:dyDescent="0.25">
      <c r="A727">
        <v>48</v>
      </c>
      <c r="B727" t="s">
        <v>7</v>
      </c>
      <c r="C727" s="2">
        <v>32.299999999999997</v>
      </c>
      <c r="D727">
        <v>2</v>
      </c>
      <c r="E727" t="s">
        <v>13</v>
      </c>
      <c r="F727" t="s">
        <v>21</v>
      </c>
      <c r="G727" s="9">
        <v>10043249</v>
      </c>
      <c r="H727" t="str">
        <f t="shared" si="22"/>
        <v>over</v>
      </c>
      <c r="I727" s="3">
        <f t="shared" si="23"/>
        <v>10043249</v>
      </c>
    </row>
    <row r="728" spans="1:9" x14ac:dyDescent="0.25">
      <c r="A728">
        <v>56</v>
      </c>
      <c r="B728" t="s">
        <v>7</v>
      </c>
      <c r="C728" s="2">
        <v>32.299999999999997</v>
      </c>
      <c r="D728">
        <v>3</v>
      </c>
      <c r="E728" t="s">
        <v>13</v>
      </c>
      <c r="F728" t="s">
        <v>21</v>
      </c>
      <c r="G728" s="9">
        <v>13430265</v>
      </c>
      <c r="H728" t="str">
        <f t="shared" si="22"/>
        <v>over</v>
      </c>
      <c r="I728" s="3">
        <f t="shared" si="23"/>
        <v>13430265</v>
      </c>
    </row>
    <row r="729" spans="1:9" x14ac:dyDescent="0.25">
      <c r="A729">
        <v>46</v>
      </c>
      <c r="B729" t="s">
        <v>7</v>
      </c>
      <c r="C729" s="2">
        <v>32.299999999999997</v>
      </c>
      <c r="D729">
        <v>2</v>
      </c>
      <c r="E729" t="s">
        <v>13</v>
      </c>
      <c r="F729" t="s">
        <v>21</v>
      </c>
      <c r="G729" s="9">
        <v>9411005</v>
      </c>
      <c r="H729" t="str">
        <f t="shared" si="22"/>
        <v>over</v>
      </c>
      <c r="I729" s="3">
        <f t="shared" si="23"/>
        <v>9411005</v>
      </c>
    </row>
    <row r="730" spans="1:9" x14ac:dyDescent="0.25">
      <c r="A730">
        <v>49</v>
      </c>
      <c r="B730" t="s">
        <v>11</v>
      </c>
      <c r="C730" s="2">
        <v>32.299999999999997</v>
      </c>
      <c r="D730">
        <v>3</v>
      </c>
      <c r="E730" t="s">
        <v>13</v>
      </c>
      <c r="F730" t="s">
        <v>15</v>
      </c>
      <c r="G730" s="9">
        <v>10269.459999999999</v>
      </c>
      <c r="H730" t="str">
        <f t="shared" si="22"/>
        <v>over</v>
      </c>
      <c r="I730" s="3">
        <f t="shared" si="23"/>
        <v>10269.459999999999</v>
      </c>
    </row>
    <row r="731" spans="1:9" x14ac:dyDescent="0.25">
      <c r="A731">
        <v>53</v>
      </c>
      <c r="B731" t="s">
        <v>7</v>
      </c>
      <c r="C731" s="2">
        <v>32.299999999999997</v>
      </c>
      <c r="D731">
        <v>2</v>
      </c>
      <c r="E731" t="s">
        <v>13</v>
      </c>
      <c r="F731" t="s">
        <v>21</v>
      </c>
      <c r="G731" s="9">
        <v>2918648236</v>
      </c>
      <c r="H731" t="str">
        <f t="shared" si="22"/>
        <v>over</v>
      </c>
      <c r="I731" s="3">
        <f t="shared" si="23"/>
        <v>2918648236</v>
      </c>
    </row>
    <row r="732" spans="1:9" x14ac:dyDescent="0.25">
      <c r="A732">
        <v>47</v>
      </c>
      <c r="B732" t="s">
        <v>11</v>
      </c>
      <c r="C732" s="2">
        <v>32.299999999999997</v>
      </c>
      <c r="D732">
        <v>1</v>
      </c>
      <c r="E732" t="s">
        <v>13</v>
      </c>
      <c r="F732" t="s">
        <v>10</v>
      </c>
      <c r="G732" s="9">
        <v>8062764</v>
      </c>
      <c r="H732" t="str">
        <f t="shared" si="22"/>
        <v>over</v>
      </c>
      <c r="I732" s="3">
        <f t="shared" si="23"/>
        <v>8062764</v>
      </c>
    </row>
    <row r="733" spans="1:9" x14ac:dyDescent="0.25">
      <c r="A733">
        <v>40</v>
      </c>
      <c r="B733" t="s">
        <v>11</v>
      </c>
      <c r="C733" s="2">
        <v>32.299999999999997</v>
      </c>
      <c r="D733">
        <v>2</v>
      </c>
      <c r="E733" t="s">
        <v>13</v>
      </c>
      <c r="F733" t="s">
        <v>15</v>
      </c>
      <c r="G733" s="9">
        <v>6986697</v>
      </c>
      <c r="H733" t="str">
        <f t="shared" si="22"/>
        <v>over</v>
      </c>
      <c r="I733" s="3">
        <f t="shared" si="23"/>
        <v>6986697</v>
      </c>
    </row>
    <row r="734" spans="1:9" x14ac:dyDescent="0.25">
      <c r="A734">
        <v>61</v>
      </c>
      <c r="B734" t="s">
        <v>11</v>
      </c>
      <c r="C734" s="2">
        <v>32.299999999999997</v>
      </c>
      <c r="D734">
        <v>2</v>
      </c>
      <c r="E734" t="s">
        <v>13</v>
      </c>
      <c r="F734" t="s">
        <v>15</v>
      </c>
      <c r="G734" s="9">
        <v>14119.62</v>
      </c>
      <c r="H734" t="str">
        <f t="shared" si="22"/>
        <v>over</v>
      </c>
      <c r="I734" s="3">
        <f t="shared" si="23"/>
        <v>14119.62</v>
      </c>
    </row>
    <row r="735" spans="1:9" x14ac:dyDescent="0.25">
      <c r="A735">
        <v>48</v>
      </c>
      <c r="B735" t="s">
        <v>11</v>
      </c>
      <c r="C735" s="2">
        <v>32.299999999999997</v>
      </c>
      <c r="D735">
        <v>1</v>
      </c>
      <c r="E735" t="s">
        <v>13</v>
      </c>
      <c r="F735" t="s">
        <v>15</v>
      </c>
      <c r="G735" s="9">
        <v>8765249</v>
      </c>
      <c r="H735" t="str">
        <f t="shared" si="22"/>
        <v>over</v>
      </c>
      <c r="I735" s="3">
        <f t="shared" si="23"/>
        <v>8765249</v>
      </c>
    </row>
    <row r="736" spans="1:9" x14ac:dyDescent="0.25">
      <c r="A736">
        <v>54</v>
      </c>
      <c r="B736" t="s">
        <v>7</v>
      </c>
      <c r="C736" s="2">
        <v>32.299999999999997</v>
      </c>
      <c r="D736">
        <v>1</v>
      </c>
      <c r="E736" t="s">
        <v>13</v>
      </c>
      <c r="F736" t="s">
        <v>21</v>
      </c>
      <c r="G736" s="9">
        <v>11512405</v>
      </c>
      <c r="H736" t="str">
        <f t="shared" si="22"/>
        <v>over</v>
      </c>
      <c r="I736" s="3">
        <f t="shared" si="23"/>
        <v>11512405</v>
      </c>
    </row>
    <row r="737" spans="1:9" x14ac:dyDescent="0.25">
      <c r="A737">
        <v>50</v>
      </c>
      <c r="B737" t="s">
        <v>11</v>
      </c>
      <c r="C737" s="2">
        <v>32.299999999999997</v>
      </c>
      <c r="D737">
        <v>2</v>
      </c>
      <c r="E737" t="s">
        <v>13</v>
      </c>
      <c r="F737" t="s">
        <v>10</v>
      </c>
      <c r="G737" s="9">
        <v>9630397</v>
      </c>
      <c r="H737" t="str">
        <f t="shared" si="22"/>
        <v>over</v>
      </c>
      <c r="I737" s="3">
        <f t="shared" si="23"/>
        <v>9630397</v>
      </c>
    </row>
    <row r="738" spans="1:9" x14ac:dyDescent="0.25">
      <c r="A738">
        <v>51</v>
      </c>
      <c r="B738" t="s">
        <v>11</v>
      </c>
      <c r="C738" s="2">
        <v>32.299999999999997</v>
      </c>
      <c r="D738">
        <v>1</v>
      </c>
      <c r="E738" t="s">
        <v>13</v>
      </c>
      <c r="F738" t="s">
        <v>21</v>
      </c>
      <c r="G738" s="9">
        <v>9964.06</v>
      </c>
      <c r="H738" t="str">
        <f t="shared" si="22"/>
        <v>over</v>
      </c>
      <c r="I738" s="3">
        <f t="shared" si="23"/>
        <v>9964.06</v>
      </c>
    </row>
    <row r="739" spans="1:9" x14ac:dyDescent="0.25">
      <c r="A739">
        <v>48</v>
      </c>
      <c r="B739" t="s">
        <v>7</v>
      </c>
      <c r="C739" s="2">
        <v>32.229999999999997</v>
      </c>
      <c r="D739">
        <v>1</v>
      </c>
      <c r="E739" t="s">
        <v>13</v>
      </c>
      <c r="F739" t="s">
        <v>14</v>
      </c>
      <c r="G739" s="9">
        <v>88711517</v>
      </c>
      <c r="H739" t="str">
        <f t="shared" si="22"/>
        <v>over</v>
      </c>
      <c r="I739" s="3">
        <f t="shared" si="23"/>
        <v>88711517</v>
      </c>
    </row>
    <row r="740" spans="1:9" x14ac:dyDescent="0.25">
      <c r="A740">
        <v>25</v>
      </c>
      <c r="B740" t="s">
        <v>7</v>
      </c>
      <c r="C740" s="2">
        <v>32.229999999999997</v>
      </c>
      <c r="D740">
        <v>1</v>
      </c>
      <c r="E740" t="s">
        <v>13</v>
      </c>
      <c r="F740" t="s">
        <v>14</v>
      </c>
      <c r="G740" s="9">
        <v>1821816139</v>
      </c>
      <c r="H740" t="str">
        <f t="shared" si="22"/>
        <v>over</v>
      </c>
      <c r="I740" s="3">
        <f t="shared" si="23"/>
        <v>1821816139</v>
      </c>
    </row>
    <row r="741" spans="1:9" x14ac:dyDescent="0.25">
      <c r="A741">
        <v>41</v>
      </c>
      <c r="B741" t="s">
        <v>7</v>
      </c>
      <c r="C741" s="2">
        <v>32.200000000000003</v>
      </c>
      <c r="D741">
        <v>1</v>
      </c>
      <c r="E741" t="s">
        <v>13</v>
      </c>
      <c r="F741" t="s">
        <v>10</v>
      </c>
      <c r="G741" s="9">
        <v>6775961</v>
      </c>
      <c r="H741" t="str">
        <f t="shared" si="22"/>
        <v>over</v>
      </c>
      <c r="I741" s="3">
        <f t="shared" si="23"/>
        <v>6775961</v>
      </c>
    </row>
    <row r="742" spans="1:9" x14ac:dyDescent="0.25">
      <c r="A742">
        <v>63</v>
      </c>
      <c r="B742" t="s">
        <v>7</v>
      </c>
      <c r="C742" s="2">
        <v>32.200000000000003</v>
      </c>
      <c r="D742">
        <v>2</v>
      </c>
      <c r="E742" t="s">
        <v>9</v>
      </c>
      <c r="F742" t="s">
        <v>10</v>
      </c>
      <c r="G742" s="9">
        <v>47305305</v>
      </c>
      <c r="H742" t="str">
        <f t="shared" si="22"/>
        <v>over</v>
      </c>
      <c r="I742" s="3">
        <f t="shared" si="23"/>
        <v>47305305</v>
      </c>
    </row>
    <row r="743" spans="1:9" x14ac:dyDescent="0.25">
      <c r="A743">
        <v>41</v>
      </c>
      <c r="B743" t="s">
        <v>11</v>
      </c>
      <c r="C743" s="2">
        <v>32.200000000000003</v>
      </c>
      <c r="D743">
        <v>2</v>
      </c>
      <c r="E743" t="s">
        <v>13</v>
      </c>
      <c r="F743" t="s">
        <v>10</v>
      </c>
      <c r="G743" s="9">
        <v>6875961</v>
      </c>
      <c r="H743" t="str">
        <f t="shared" si="22"/>
        <v>over</v>
      </c>
      <c r="I743" s="3">
        <f t="shared" si="23"/>
        <v>6875961</v>
      </c>
    </row>
    <row r="744" spans="1:9" x14ac:dyDescent="0.25">
      <c r="A744">
        <v>18</v>
      </c>
      <c r="B744" t="s">
        <v>7</v>
      </c>
      <c r="C744" s="2">
        <v>32.119999999999997</v>
      </c>
      <c r="D744">
        <v>2</v>
      </c>
      <c r="E744" t="s">
        <v>13</v>
      </c>
      <c r="F744" t="s">
        <v>14</v>
      </c>
      <c r="G744" s="9">
        <v>28012588</v>
      </c>
      <c r="H744" t="str">
        <f t="shared" si="22"/>
        <v>over</v>
      </c>
      <c r="I744" s="3">
        <f t="shared" si="23"/>
        <v>28012588</v>
      </c>
    </row>
    <row r="745" spans="1:9" x14ac:dyDescent="0.25">
      <c r="A745">
        <v>29</v>
      </c>
      <c r="B745" t="s">
        <v>7</v>
      </c>
      <c r="C745" s="2">
        <v>32.11</v>
      </c>
      <c r="D745">
        <v>2</v>
      </c>
      <c r="E745" t="s">
        <v>13</v>
      </c>
      <c r="F745" t="s">
        <v>15</v>
      </c>
      <c r="G745" s="9">
        <v>49229159</v>
      </c>
      <c r="H745" t="str">
        <f t="shared" si="22"/>
        <v>over</v>
      </c>
      <c r="I745" s="3">
        <f t="shared" si="23"/>
        <v>49229159</v>
      </c>
    </row>
    <row r="746" spans="1:9" x14ac:dyDescent="0.25">
      <c r="A746">
        <v>19</v>
      </c>
      <c r="B746" t="s">
        <v>7</v>
      </c>
      <c r="C746" s="2">
        <v>32.11</v>
      </c>
      <c r="D746">
        <v>0</v>
      </c>
      <c r="E746" t="s">
        <v>13</v>
      </c>
      <c r="F746" t="s">
        <v>15</v>
      </c>
      <c r="G746" s="9">
        <v>21306759</v>
      </c>
      <c r="H746" t="str">
        <f t="shared" si="22"/>
        <v>over</v>
      </c>
      <c r="I746" s="3">
        <f t="shared" si="23"/>
        <v>21306759</v>
      </c>
    </row>
    <row r="747" spans="1:9" x14ac:dyDescent="0.25">
      <c r="A747">
        <v>56</v>
      </c>
      <c r="B747" t="s">
        <v>11</v>
      </c>
      <c r="C747" s="2">
        <v>32.11</v>
      </c>
      <c r="D747">
        <v>1</v>
      </c>
      <c r="E747" t="s">
        <v>13</v>
      </c>
      <c r="F747" t="s">
        <v>21</v>
      </c>
      <c r="G747" s="9">
        <v>117630009</v>
      </c>
      <c r="H747" t="str">
        <f t="shared" si="22"/>
        <v>over</v>
      </c>
      <c r="I747" s="3">
        <f t="shared" si="23"/>
        <v>117630009</v>
      </c>
    </row>
    <row r="748" spans="1:9" x14ac:dyDescent="0.25">
      <c r="A748">
        <v>62</v>
      </c>
      <c r="B748" t="s">
        <v>11</v>
      </c>
      <c r="C748" s="2">
        <v>32.11</v>
      </c>
      <c r="D748">
        <v>0</v>
      </c>
      <c r="E748" t="s">
        <v>13</v>
      </c>
      <c r="F748" t="s">
        <v>21</v>
      </c>
      <c r="G748" s="9">
        <v>135550049</v>
      </c>
      <c r="H748" t="str">
        <f t="shared" si="22"/>
        <v>over</v>
      </c>
      <c r="I748" s="3">
        <f t="shared" si="23"/>
        <v>135550049</v>
      </c>
    </row>
    <row r="749" spans="1:9" x14ac:dyDescent="0.25">
      <c r="A749">
        <v>50</v>
      </c>
      <c r="B749" t="s">
        <v>11</v>
      </c>
      <c r="C749" s="2">
        <v>32.11</v>
      </c>
      <c r="D749">
        <v>2</v>
      </c>
      <c r="E749" t="s">
        <v>13</v>
      </c>
      <c r="F749" t="s">
        <v>21</v>
      </c>
      <c r="G749" s="9">
        <v>2533333284</v>
      </c>
      <c r="H749" t="str">
        <f t="shared" si="22"/>
        <v>over</v>
      </c>
      <c r="I749" s="3">
        <f t="shared" si="23"/>
        <v>2533333284</v>
      </c>
    </row>
    <row r="750" spans="1:9" x14ac:dyDescent="0.25">
      <c r="A750">
        <v>29</v>
      </c>
      <c r="B750" t="s">
        <v>11</v>
      </c>
      <c r="C750" s="2">
        <v>32.11</v>
      </c>
      <c r="D750">
        <v>2</v>
      </c>
      <c r="E750" t="s">
        <v>13</v>
      </c>
      <c r="F750" t="s">
        <v>15</v>
      </c>
      <c r="G750" s="9">
        <v>44339159</v>
      </c>
      <c r="H750" t="str">
        <f t="shared" si="22"/>
        <v>over</v>
      </c>
      <c r="I750" s="3">
        <f t="shared" si="23"/>
        <v>44339159</v>
      </c>
    </row>
    <row r="751" spans="1:9" x14ac:dyDescent="0.25">
      <c r="A751">
        <v>22</v>
      </c>
      <c r="B751" t="s">
        <v>11</v>
      </c>
      <c r="C751" s="2">
        <v>32.11</v>
      </c>
      <c r="D751">
        <v>0</v>
      </c>
      <c r="E751" t="s">
        <v>13</v>
      </c>
      <c r="F751" t="s">
        <v>15</v>
      </c>
      <c r="G751" s="9">
        <v>20553249</v>
      </c>
      <c r="H751" t="str">
        <f t="shared" si="22"/>
        <v>over</v>
      </c>
      <c r="I751" s="3">
        <f t="shared" si="23"/>
        <v>20553249</v>
      </c>
    </row>
    <row r="752" spans="1:9" x14ac:dyDescent="0.25">
      <c r="A752">
        <v>59</v>
      </c>
      <c r="B752" t="s">
        <v>7</v>
      </c>
      <c r="C752" s="2">
        <v>32.1</v>
      </c>
      <c r="D752">
        <v>3</v>
      </c>
      <c r="E752" t="s">
        <v>13</v>
      </c>
      <c r="F752" t="s">
        <v>10</v>
      </c>
      <c r="G752" s="9">
        <v>14007222</v>
      </c>
      <c r="H752" t="str">
        <f t="shared" si="22"/>
        <v>over</v>
      </c>
      <c r="I752" s="3">
        <f t="shared" si="23"/>
        <v>14007222</v>
      </c>
    </row>
    <row r="753" spans="1:9" x14ac:dyDescent="0.25">
      <c r="A753">
        <v>58</v>
      </c>
      <c r="B753" t="s">
        <v>11</v>
      </c>
      <c r="C753" s="2">
        <v>32.01</v>
      </c>
      <c r="D753">
        <v>1</v>
      </c>
      <c r="E753" t="s">
        <v>13</v>
      </c>
      <c r="F753" t="s">
        <v>14</v>
      </c>
      <c r="G753" s="9">
        <v>119466259</v>
      </c>
      <c r="H753" t="str">
        <f t="shared" si="22"/>
        <v>over</v>
      </c>
      <c r="I753" s="3">
        <f t="shared" si="23"/>
        <v>119466259</v>
      </c>
    </row>
    <row r="754" spans="1:9" x14ac:dyDescent="0.25">
      <c r="A754">
        <v>24</v>
      </c>
      <c r="B754" t="s">
        <v>11</v>
      </c>
      <c r="C754" s="2">
        <v>32.01</v>
      </c>
      <c r="D754">
        <v>0</v>
      </c>
      <c r="E754" t="s">
        <v>13</v>
      </c>
      <c r="F754" t="s">
        <v>14</v>
      </c>
      <c r="G754" s="9">
        <v>19815819</v>
      </c>
      <c r="H754" t="str">
        <f t="shared" si="22"/>
        <v>over</v>
      </c>
      <c r="I754" s="3">
        <f t="shared" si="23"/>
        <v>19815819</v>
      </c>
    </row>
    <row r="755" spans="1:9" x14ac:dyDescent="0.25">
      <c r="A755">
        <v>47</v>
      </c>
      <c r="B755" t="s">
        <v>7</v>
      </c>
      <c r="C755" s="2">
        <v>32</v>
      </c>
      <c r="D755">
        <v>1</v>
      </c>
      <c r="E755" t="s">
        <v>13</v>
      </c>
      <c r="F755" t="s">
        <v>10</v>
      </c>
      <c r="G755" s="9">
        <v>8551347</v>
      </c>
      <c r="H755" t="str">
        <f t="shared" si="22"/>
        <v>over</v>
      </c>
      <c r="I755" s="3">
        <f t="shared" si="23"/>
        <v>8551347</v>
      </c>
    </row>
    <row r="756" spans="1:9" x14ac:dyDescent="0.25">
      <c r="A756">
        <v>34</v>
      </c>
      <c r="B756" t="s">
        <v>7</v>
      </c>
      <c r="C756" s="2">
        <v>31.92</v>
      </c>
      <c r="D756">
        <v>1</v>
      </c>
      <c r="E756" t="s">
        <v>9</v>
      </c>
      <c r="F756" t="s">
        <v>21</v>
      </c>
      <c r="G756" s="9">
        <v>377018768</v>
      </c>
      <c r="H756" t="str">
        <f t="shared" si="22"/>
        <v>over</v>
      </c>
      <c r="I756" s="3">
        <f t="shared" si="23"/>
        <v>377018768</v>
      </c>
    </row>
    <row r="757" spans="1:9" x14ac:dyDescent="0.25">
      <c r="A757">
        <v>19</v>
      </c>
      <c r="B757" t="s">
        <v>11</v>
      </c>
      <c r="C757" s="2">
        <v>31.92</v>
      </c>
      <c r="D757">
        <v>0</v>
      </c>
      <c r="E757" t="s">
        <v>9</v>
      </c>
      <c r="F757" t="s">
        <v>15</v>
      </c>
      <c r="G757" s="9">
        <v>337502918</v>
      </c>
      <c r="H757" t="str">
        <f t="shared" si="22"/>
        <v>over</v>
      </c>
      <c r="I757" s="3">
        <f t="shared" si="23"/>
        <v>337502918</v>
      </c>
    </row>
    <row r="758" spans="1:9" x14ac:dyDescent="0.25">
      <c r="A758">
        <v>39</v>
      </c>
      <c r="B758" t="s">
        <v>7</v>
      </c>
      <c r="C758" s="2">
        <v>31.92</v>
      </c>
      <c r="D758">
        <v>2</v>
      </c>
      <c r="E758" t="s">
        <v>13</v>
      </c>
      <c r="F758" t="s">
        <v>15</v>
      </c>
      <c r="G758" s="9">
        <v>72094918</v>
      </c>
      <c r="H758" t="str">
        <f t="shared" si="22"/>
        <v>over</v>
      </c>
      <c r="I758" s="3">
        <f t="shared" si="23"/>
        <v>72094918</v>
      </c>
    </row>
    <row r="759" spans="1:9" x14ac:dyDescent="0.25">
      <c r="A759">
        <v>20</v>
      </c>
      <c r="B759" t="s">
        <v>7</v>
      </c>
      <c r="C759" s="2">
        <v>31.92</v>
      </c>
      <c r="D759">
        <v>0</v>
      </c>
      <c r="E759" t="s">
        <v>13</v>
      </c>
      <c r="F759" t="s">
        <v>15</v>
      </c>
      <c r="G759" s="9">
        <v>22615688</v>
      </c>
      <c r="H759" t="str">
        <f t="shared" si="22"/>
        <v>over</v>
      </c>
      <c r="I759" s="3">
        <f t="shared" si="23"/>
        <v>22615688</v>
      </c>
    </row>
    <row r="760" spans="1:9" x14ac:dyDescent="0.25">
      <c r="A760">
        <v>18</v>
      </c>
      <c r="B760" t="s">
        <v>7</v>
      </c>
      <c r="C760" s="2">
        <v>31.92</v>
      </c>
      <c r="D760">
        <v>0</v>
      </c>
      <c r="E760" t="s">
        <v>13</v>
      </c>
      <c r="F760" t="s">
        <v>21</v>
      </c>
      <c r="G760" s="9">
        <v>22059808</v>
      </c>
      <c r="H760" t="str">
        <f t="shared" si="22"/>
        <v>over</v>
      </c>
      <c r="I760" s="3">
        <f t="shared" si="23"/>
        <v>22059808</v>
      </c>
    </row>
    <row r="761" spans="1:9" x14ac:dyDescent="0.25">
      <c r="A761">
        <v>54</v>
      </c>
      <c r="B761" t="s">
        <v>7</v>
      </c>
      <c r="C761" s="2">
        <v>31.9</v>
      </c>
      <c r="D761">
        <v>3</v>
      </c>
      <c r="E761" t="s">
        <v>13</v>
      </c>
      <c r="F761" t="s">
        <v>14</v>
      </c>
      <c r="G761" s="9">
        <v>2732273386</v>
      </c>
      <c r="H761" t="str">
        <f t="shared" si="22"/>
        <v>over</v>
      </c>
      <c r="I761" s="3">
        <f t="shared" si="23"/>
        <v>2732273386</v>
      </c>
    </row>
    <row r="762" spans="1:9" x14ac:dyDescent="0.25">
      <c r="A762">
        <v>49</v>
      </c>
      <c r="B762" t="s">
        <v>7</v>
      </c>
      <c r="C762" s="2">
        <v>31.9</v>
      </c>
      <c r="D762">
        <v>5</v>
      </c>
      <c r="E762" t="s">
        <v>13</v>
      </c>
      <c r="F762" t="s">
        <v>10</v>
      </c>
      <c r="G762" s="9">
        <v>11552904</v>
      </c>
      <c r="H762" t="str">
        <f t="shared" si="22"/>
        <v>over</v>
      </c>
      <c r="I762" s="3">
        <f t="shared" si="23"/>
        <v>11552904</v>
      </c>
    </row>
    <row r="763" spans="1:9" x14ac:dyDescent="0.25">
      <c r="A763">
        <v>54</v>
      </c>
      <c r="B763" t="s">
        <v>7</v>
      </c>
      <c r="C763" s="2">
        <v>31.9</v>
      </c>
      <c r="D763">
        <v>1</v>
      </c>
      <c r="E763" t="s">
        <v>13</v>
      </c>
      <c r="F763" t="s">
        <v>14</v>
      </c>
      <c r="G763" s="9">
        <v>10928849</v>
      </c>
      <c r="H763" t="str">
        <f t="shared" si="22"/>
        <v>over</v>
      </c>
      <c r="I763" s="3">
        <f t="shared" si="23"/>
        <v>10928849</v>
      </c>
    </row>
    <row r="764" spans="1:9" x14ac:dyDescent="0.25">
      <c r="A764">
        <v>63</v>
      </c>
      <c r="B764" t="s">
        <v>7</v>
      </c>
      <c r="C764" s="2">
        <v>31.8</v>
      </c>
      <c r="D764">
        <v>0</v>
      </c>
      <c r="E764" t="s">
        <v>13</v>
      </c>
      <c r="F764" t="s">
        <v>10</v>
      </c>
      <c r="G764" s="9">
        <v>13880949</v>
      </c>
      <c r="H764" t="str">
        <f t="shared" si="22"/>
        <v>over</v>
      </c>
      <c r="I764" s="3">
        <f t="shared" si="23"/>
        <v>13880949</v>
      </c>
    </row>
    <row r="765" spans="1:9" x14ac:dyDescent="0.25">
      <c r="A765">
        <v>59</v>
      </c>
      <c r="B765" t="s">
        <v>11</v>
      </c>
      <c r="C765" s="2">
        <v>31.79</v>
      </c>
      <c r="D765">
        <v>2</v>
      </c>
      <c r="E765" t="s">
        <v>13</v>
      </c>
      <c r="F765" t="s">
        <v>14</v>
      </c>
      <c r="G765" s="9">
        <v>129287911</v>
      </c>
      <c r="H765" t="str">
        <f t="shared" si="22"/>
        <v>over</v>
      </c>
      <c r="I765" s="3">
        <f t="shared" si="23"/>
        <v>129287911</v>
      </c>
    </row>
    <row r="766" spans="1:9" x14ac:dyDescent="0.25">
      <c r="A766">
        <v>20</v>
      </c>
      <c r="B766" t="s">
        <v>7</v>
      </c>
      <c r="C766" s="2">
        <v>31.79</v>
      </c>
      <c r="D766">
        <v>2</v>
      </c>
      <c r="E766" t="s">
        <v>13</v>
      </c>
      <c r="F766" t="s">
        <v>14</v>
      </c>
      <c r="G766" s="9">
        <v>30563881</v>
      </c>
      <c r="H766" t="str">
        <f t="shared" si="22"/>
        <v>over</v>
      </c>
      <c r="I766" s="3">
        <f t="shared" si="23"/>
        <v>30563881</v>
      </c>
    </row>
    <row r="767" spans="1:9" x14ac:dyDescent="0.25">
      <c r="A767">
        <v>56</v>
      </c>
      <c r="B767" t="s">
        <v>11</v>
      </c>
      <c r="C767" s="2">
        <v>31.79</v>
      </c>
      <c r="D767">
        <v>2</v>
      </c>
      <c r="E767" t="s">
        <v>9</v>
      </c>
      <c r="F767" t="s">
        <v>14</v>
      </c>
      <c r="G767" s="9">
        <v>438138661</v>
      </c>
      <c r="H767" t="str">
        <f t="shared" si="22"/>
        <v>over</v>
      </c>
      <c r="I767" s="3">
        <f t="shared" si="23"/>
        <v>438138661</v>
      </c>
    </row>
    <row r="768" spans="1:9" x14ac:dyDescent="0.25">
      <c r="A768">
        <v>45</v>
      </c>
      <c r="B768" t="s">
        <v>7</v>
      </c>
      <c r="C768" s="2">
        <v>31.79</v>
      </c>
      <c r="D768">
        <v>0</v>
      </c>
      <c r="E768" t="s">
        <v>13</v>
      </c>
      <c r="F768" t="s">
        <v>14</v>
      </c>
      <c r="G768" s="9">
        <v>1792930337</v>
      </c>
      <c r="H768" t="str">
        <f t="shared" si="22"/>
        <v>over</v>
      </c>
      <c r="I768" s="3">
        <f t="shared" si="23"/>
        <v>1792930337</v>
      </c>
    </row>
    <row r="769" spans="1:9" x14ac:dyDescent="0.25">
      <c r="A769">
        <v>22</v>
      </c>
      <c r="B769" t="s">
        <v>11</v>
      </c>
      <c r="C769" s="2">
        <v>31.73</v>
      </c>
      <c r="D769">
        <v>0</v>
      </c>
      <c r="E769" t="s">
        <v>13</v>
      </c>
      <c r="F769" t="s">
        <v>21</v>
      </c>
      <c r="G769" s="9">
        <v>22547967</v>
      </c>
      <c r="H769" t="str">
        <f t="shared" si="22"/>
        <v>over</v>
      </c>
      <c r="I769" s="3">
        <f t="shared" si="23"/>
        <v>22547967</v>
      </c>
    </row>
    <row r="770" spans="1:9" x14ac:dyDescent="0.25">
      <c r="A770">
        <v>62</v>
      </c>
      <c r="B770" t="s">
        <v>7</v>
      </c>
      <c r="C770" s="2">
        <v>31.73</v>
      </c>
      <c r="D770">
        <v>0</v>
      </c>
      <c r="E770" t="s">
        <v>13</v>
      </c>
      <c r="F770" t="s">
        <v>21</v>
      </c>
      <c r="G770" s="9">
        <v>140434767</v>
      </c>
      <c r="H770" t="str">
        <f t="shared" ref="H770:H833" si="24">IF(C770&lt;18.5,"below",IF(AND(C770&gt;=18.5,C770&lt;25),"normal",IF(C770&gt;=25,"over")))</f>
        <v>over</v>
      </c>
      <c r="I770" s="3">
        <f t="shared" si="23"/>
        <v>140434767</v>
      </c>
    </row>
    <row r="771" spans="1:9" x14ac:dyDescent="0.25">
      <c r="A771">
        <v>52</v>
      </c>
      <c r="B771" t="s">
        <v>7</v>
      </c>
      <c r="C771" s="2">
        <v>31.73</v>
      </c>
      <c r="D771">
        <v>2</v>
      </c>
      <c r="E771" t="s">
        <v>13</v>
      </c>
      <c r="F771" t="s">
        <v>15</v>
      </c>
      <c r="G771" s="9">
        <v>111876567</v>
      </c>
      <c r="H771" t="str">
        <f t="shared" si="24"/>
        <v>over</v>
      </c>
      <c r="I771" s="3">
        <f t="shared" ref="I771:I834" si="25">VALUE(G771)</f>
        <v>111876567</v>
      </c>
    </row>
    <row r="772" spans="1:9" x14ac:dyDescent="0.25">
      <c r="A772">
        <v>23</v>
      </c>
      <c r="B772" t="s">
        <v>11</v>
      </c>
      <c r="C772" s="2">
        <v>31.73</v>
      </c>
      <c r="D772">
        <v>3</v>
      </c>
      <c r="E772" t="s">
        <v>9</v>
      </c>
      <c r="F772" t="s">
        <v>21</v>
      </c>
      <c r="G772" s="9">
        <v>361891017</v>
      </c>
      <c r="H772" t="str">
        <f t="shared" si="24"/>
        <v>over</v>
      </c>
      <c r="I772" s="3">
        <f t="shared" si="25"/>
        <v>361891017</v>
      </c>
    </row>
    <row r="773" spans="1:9" x14ac:dyDescent="0.25">
      <c r="A773">
        <v>18</v>
      </c>
      <c r="B773" t="s">
        <v>11</v>
      </c>
      <c r="C773" s="2">
        <v>31.73</v>
      </c>
      <c r="D773">
        <v>0</v>
      </c>
      <c r="E773" t="s">
        <v>9</v>
      </c>
      <c r="F773" t="s">
        <v>21</v>
      </c>
      <c r="G773" s="9">
        <v>337326867</v>
      </c>
      <c r="H773" t="str">
        <f t="shared" si="24"/>
        <v>over</v>
      </c>
      <c r="I773" s="3">
        <f t="shared" si="25"/>
        <v>337326867</v>
      </c>
    </row>
    <row r="774" spans="1:9" x14ac:dyDescent="0.25">
      <c r="A774">
        <v>29</v>
      </c>
      <c r="B774" t="s">
        <v>11</v>
      </c>
      <c r="C774" s="2">
        <v>31.73</v>
      </c>
      <c r="D774">
        <v>2</v>
      </c>
      <c r="E774" t="s">
        <v>13</v>
      </c>
      <c r="F774" t="s">
        <v>15</v>
      </c>
      <c r="G774" s="9">
        <v>44333877</v>
      </c>
      <c r="H774" t="str">
        <f t="shared" si="24"/>
        <v>over</v>
      </c>
      <c r="I774" s="3">
        <f t="shared" si="25"/>
        <v>44333877</v>
      </c>
    </row>
    <row r="775" spans="1:9" x14ac:dyDescent="0.25">
      <c r="A775">
        <v>18</v>
      </c>
      <c r="B775" t="s">
        <v>11</v>
      </c>
      <c r="C775" s="2">
        <v>31.68</v>
      </c>
      <c r="D775">
        <v>2</v>
      </c>
      <c r="E775" t="s">
        <v>9</v>
      </c>
      <c r="F775" t="s">
        <v>14</v>
      </c>
      <c r="G775" s="9">
        <v>343031672</v>
      </c>
      <c r="H775" t="str">
        <f t="shared" si="24"/>
        <v>over</v>
      </c>
      <c r="I775" s="3">
        <f t="shared" si="25"/>
        <v>343031672</v>
      </c>
    </row>
    <row r="776" spans="1:9" x14ac:dyDescent="0.25">
      <c r="A776">
        <v>28</v>
      </c>
      <c r="B776" t="s">
        <v>11</v>
      </c>
      <c r="C776" s="2">
        <v>31.68</v>
      </c>
      <c r="D776">
        <v>0</v>
      </c>
      <c r="E776" t="s">
        <v>9</v>
      </c>
      <c r="F776" t="s">
        <v>14</v>
      </c>
      <c r="G776" s="9">
        <v>346721472</v>
      </c>
      <c r="H776" t="str">
        <f t="shared" si="24"/>
        <v>over</v>
      </c>
      <c r="I776" s="3">
        <f t="shared" si="25"/>
        <v>346721472</v>
      </c>
    </row>
    <row r="777" spans="1:9" x14ac:dyDescent="0.25">
      <c r="A777">
        <v>41</v>
      </c>
      <c r="B777" t="s">
        <v>7</v>
      </c>
      <c r="C777" s="2">
        <v>31.6</v>
      </c>
      <c r="D777">
        <v>0</v>
      </c>
      <c r="E777" t="s">
        <v>13</v>
      </c>
      <c r="F777" t="s">
        <v>10</v>
      </c>
      <c r="G777" s="9">
        <v>6186127</v>
      </c>
      <c r="H777" t="str">
        <f t="shared" si="24"/>
        <v>over</v>
      </c>
      <c r="I777" s="3">
        <f t="shared" si="25"/>
        <v>6186127</v>
      </c>
    </row>
    <row r="778" spans="1:9" x14ac:dyDescent="0.25">
      <c r="A778">
        <v>50</v>
      </c>
      <c r="B778" t="s">
        <v>7</v>
      </c>
      <c r="C778" s="2">
        <v>31.6</v>
      </c>
      <c r="D778">
        <v>2</v>
      </c>
      <c r="E778" t="s">
        <v>13</v>
      </c>
      <c r="F778" t="s">
        <v>10</v>
      </c>
      <c r="G778" s="9">
        <v>10118424</v>
      </c>
      <c r="H778" t="str">
        <f t="shared" si="24"/>
        <v>over</v>
      </c>
      <c r="I778" s="3">
        <f t="shared" si="25"/>
        <v>10118424</v>
      </c>
    </row>
    <row r="779" spans="1:9" x14ac:dyDescent="0.25">
      <c r="A779">
        <v>54</v>
      </c>
      <c r="B779" t="s">
        <v>11</v>
      </c>
      <c r="C779" s="2">
        <v>31.6</v>
      </c>
      <c r="D779">
        <v>0</v>
      </c>
      <c r="E779" t="s">
        <v>13</v>
      </c>
      <c r="F779" t="s">
        <v>10</v>
      </c>
      <c r="G779" s="9">
        <v>9850432</v>
      </c>
      <c r="H779" t="str">
        <f t="shared" si="24"/>
        <v>over</v>
      </c>
      <c r="I779" s="3">
        <f t="shared" si="25"/>
        <v>9850432</v>
      </c>
    </row>
    <row r="780" spans="1:9" x14ac:dyDescent="0.25">
      <c r="A780">
        <v>61</v>
      </c>
      <c r="B780" t="s">
        <v>11</v>
      </c>
      <c r="C780" s="2">
        <v>31.57</v>
      </c>
      <c r="D780">
        <v>0</v>
      </c>
      <c r="E780" t="s">
        <v>13</v>
      </c>
      <c r="F780" t="s">
        <v>14</v>
      </c>
      <c r="G780" s="9">
        <v>125576053</v>
      </c>
      <c r="H780" t="str">
        <f t="shared" si="24"/>
        <v>over</v>
      </c>
      <c r="I780" s="3">
        <f t="shared" si="25"/>
        <v>125576053</v>
      </c>
    </row>
    <row r="781" spans="1:9" x14ac:dyDescent="0.25">
      <c r="A781">
        <v>30</v>
      </c>
      <c r="B781" t="s">
        <v>11</v>
      </c>
      <c r="C781" s="2">
        <v>31.57</v>
      </c>
      <c r="D781">
        <v>3</v>
      </c>
      <c r="E781" t="s">
        <v>13</v>
      </c>
      <c r="F781" t="s">
        <v>14</v>
      </c>
      <c r="G781" s="9">
        <v>48375823</v>
      </c>
      <c r="H781" t="str">
        <f t="shared" si="24"/>
        <v>over</v>
      </c>
      <c r="I781" s="3">
        <f t="shared" si="25"/>
        <v>48375823</v>
      </c>
    </row>
    <row r="782" spans="1:9" x14ac:dyDescent="0.25">
      <c r="A782">
        <v>32</v>
      </c>
      <c r="B782" t="s">
        <v>7</v>
      </c>
      <c r="C782" s="2">
        <v>31.54</v>
      </c>
      <c r="D782">
        <v>1</v>
      </c>
      <c r="E782" t="s">
        <v>13</v>
      </c>
      <c r="F782" t="s">
        <v>21</v>
      </c>
      <c r="G782" s="9">
        <v>51485526</v>
      </c>
      <c r="H782" t="str">
        <f t="shared" si="24"/>
        <v>over</v>
      </c>
      <c r="I782" s="3">
        <f t="shared" si="25"/>
        <v>51485526</v>
      </c>
    </row>
    <row r="783" spans="1:9" x14ac:dyDescent="0.25">
      <c r="A783">
        <v>57</v>
      </c>
      <c r="B783" t="s">
        <v>11</v>
      </c>
      <c r="C783" s="2">
        <v>31.54</v>
      </c>
      <c r="D783">
        <v>0</v>
      </c>
      <c r="E783" t="s">
        <v>13</v>
      </c>
      <c r="F783" t="s">
        <v>15</v>
      </c>
      <c r="G783" s="9">
        <v>113532276</v>
      </c>
      <c r="H783" t="str">
        <f t="shared" si="24"/>
        <v>over</v>
      </c>
      <c r="I783" s="3">
        <f t="shared" si="25"/>
        <v>113532276</v>
      </c>
    </row>
    <row r="784" spans="1:9" x14ac:dyDescent="0.25">
      <c r="A784">
        <v>36</v>
      </c>
      <c r="B784" t="s">
        <v>11</v>
      </c>
      <c r="C784" s="2">
        <v>31.5</v>
      </c>
      <c r="D784">
        <v>0</v>
      </c>
      <c r="E784" t="s">
        <v>13</v>
      </c>
      <c r="F784" t="s">
        <v>10</v>
      </c>
      <c r="G784" s="9">
        <v>4402233</v>
      </c>
      <c r="H784" t="str">
        <f t="shared" si="24"/>
        <v>over</v>
      </c>
      <c r="I784" s="3">
        <f t="shared" si="25"/>
        <v>4402233</v>
      </c>
    </row>
    <row r="785" spans="1:9" x14ac:dyDescent="0.25">
      <c r="A785">
        <v>32</v>
      </c>
      <c r="B785" t="s">
        <v>11</v>
      </c>
      <c r="C785" s="2">
        <v>31.5</v>
      </c>
      <c r="D785">
        <v>1</v>
      </c>
      <c r="E785" t="s">
        <v>13</v>
      </c>
      <c r="F785" t="s">
        <v>10</v>
      </c>
      <c r="G785" s="9">
        <v>4076497</v>
      </c>
      <c r="H785" t="str">
        <f t="shared" si="24"/>
        <v>over</v>
      </c>
      <c r="I785" s="3">
        <f t="shared" si="25"/>
        <v>4076497</v>
      </c>
    </row>
    <row r="786" spans="1:9" x14ac:dyDescent="0.25">
      <c r="A786">
        <v>62</v>
      </c>
      <c r="B786" t="s">
        <v>11</v>
      </c>
      <c r="C786" s="2">
        <v>31.46</v>
      </c>
      <c r="D786">
        <v>1</v>
      </c>
      <c r="E786" t="s">
        <v>13</v>
      </c>
      <c r="F786" t="s">
        <v>14</v>
      </c>
      <c r="G786" s="9">
        <v>2700098473</v>
      </c>
      <c r="H786" t="str">
        <f t="shared" si="24"/>
        <v>over</v>
      </c>
      <c r="I786" s="3">
        <f t="shared" si="25"/>
        <v>2700098473</v>
      </c>
    </row>
    <row r="787" spans="1:9" x14ac:dyDescent="0.25">
      <c r="A787">
        <v>20</v>
      </c>
      <c r="B787" t="s">
        <v>7</v>
      </c>
      <c r="C787" s="2">
        <v>31.46</v>
      </c>
      <c r="D787">
        <v>0</v>
      </c>
      <c r="E787" t="s">
        <v>13</v>
      </c>
      <c r="F787" t="s">
        <v>14</v>
      </c>
      <c r="G787" s="9">
        <v>18779294</v>
      </c>
      <c r="H787" t="str">
        <f t="shared" si="24"/>
        <v>over</v>
      </c>
      <c r="I787" s="3">
        <f t="shared" si="25"/>
        <v>18779294</v>
      </c>
    </row>
    <row r="788" spans="1:9" x14ac:dyDescent="0.25">
      <c r="A788">
        <v>27</v>
      </c>
      <c r="B788" t="s">
        <v>7</v>
      </c>
      <c r="C788" s="2">
        <v>31.4</v>
      </c>
      <c r="D788">
        <v>0</v>
      </c>
      <c r="E788" t="s">
        <v>9</v>
      </c>
      <c r="F788" t="s">
        <v>10</v>
      </c>
      <c r="G788" s="9">
        <v>34838873</v>
      </c>
      <c r="H788" t="str">
        <f t="shared" si="24"/>
        <v>over</v>
      </c>
      <c r="I788" s="3">
        <f t="shared" si="25"/>
        <v>34838873</v>
      </c>
    </row>
    <row r="789" spans="1:9" x14ac:dyDescent="0.25">
      <c r="A789">
        <v>30</v>
      </c>
      <c r="B789" t="s">
        <v>11</v>
      </c>
      <c r="C789" s="2">
        <v>31.4</v>
      </c>
      <c r="D789">
        <v>1</v>
      </c>
      <c r="E789" t="s">
        <v>13</v>
      </c>
      <c r="F789" t="s">
        <v>10</v>
      </c>
      <c r="G789" s="9">
        <v>3659346</v>
      </c>
      <c r="H789" t="str">
        <f t="shared" si="24"/>
        <v>over</v>
      </c>
      <c r="I789" s="3">
        <f t="shared" si="25"/>
        <v>3659346</v>
      </c>
    </row>
    <row r="790" spans="1:9" x14ac:dyDescent="0.25">
      <c r="A790">
        <v>23</v>
      </c>
      <c r="B790" t="s">
        <v>7</v>
      </c>
      <c r="C790" s="2">
        <v>31.4</v>
      </c>
      <c r="D790">
        <v>0</v>
      </c>
      <c r="E790" t="s">
        <v>9</v>
      </c>
      <c r="F790" t="s">
        <v>10</v>
      </c>
      <c r="G790" s="9">
        <v>34166273</v>
      </c>
      <c r="H790" t="str">
        <f t="shared" si="24"/>
        <v>over</v>
      </c>
      <c r="I790" s="3">
        <f t="shared" si="25"/>
        <v>34166273</v>
      </c>
    </row>
    <row r="791" spans="1:9" x14ac:dyDescent="0.25">
      <c r="A791">
        <v>44</v>
      </c>
      <c r="B791" t="s">
        <v>11</v>
      </c>
      <c r="C791" s="2">
        <v>31.35</v>
      </c>
      <c r="D791">
        <v>1</v>
      </c>
      <c r="E791" t="s">
        <v>9</v>
      </c>
      <c r="F791" t="s">
        <v>21</v>
      </c>
      <c r="G791" s="9">
        <v>395564945</v>
      </c>
      <c r="H791" t="str">
        <f t="shared" si="24"/>
        <v>over</v>
      </c>
      <c r="I791" s="3">
        <f t="shared" si="25"/>
        <v>395564945</v>
      </c>
    </row>
    <row r="792" spans="1:9" x14ac:dyDescent="0.25">
      <c r="A792">
        <v>49</v>
      </c>
      <c r="B792" t="s">
        <v>11</v>
      </c>
      <c r="C792" s="2">
        <v>31.35</v>
      </c>
      <c r="D792">
        <v>1</v>
      </c>
      <c r="E792" t="s">
        <v>13</v>
      </c>
      <c r="F792" t="s">
        <v>21</v>
      </c>
      <c r="G792" s="9">
        <v>92901395</v>
      </c>
      <c r="H792" t="str">
        <f t="shared" si="24"/>
        <v>over</v>
      </c>
      <c r="I792" s="3">
        <f t="shared" si="25"/>
        <v>92901395</v>
      </c>
    </row>
    <row r="793" spans="1:9" x14ac:dyDescent="0.25">
      <c r="A793">
        <v>18</v>
      </c>
      <c r="B793" t="s">
        <v>7</v>
      </c>
      <c r="C793" s="2">
        <v>31.35</v>
      </c>
      <c r="D793">
        <v>0</v>
      </c>
      <c r="E793" t="s">
        <v>13</v>
      </c>
      <c r="F793" t="s">
        <v>14</v>
      </c>
      <c r="G793" s="9">
        <v>16221885</v>
      </c>
      <c r="H793" t="str">
        <f t="shared" si="24"/>
        <v>over</v>
      </c>
      <c r="I793" s="3">
        <f t="shared" si="25"/>
        <v>16221885</v>
      </c>
    </row>
    <row r="794" spans="1:9" x14ac:dyDescent="0.25">
      <c r="A794">
        <v>22</v>
      </c>
      <c r="B794" t="s">
        <v>11</v>
      </c>
      <c r="C794" s="2">
        <v>31.35</v>
      </c>
      <c r="D794">
        <v>1</v>
      </c>
      <c r="E794" t="s">
        <v>13</v>
      </c>
      <c r="F794" t="s">
        <v>15</v>
      </c>
      <c r="G794" s="9">
        <v>26432685</v>
      </c>
      <c r="H794" t="str">
        <f t="shared" si="24"/>
        <v>over</v>
      </c>
      <c r="I794" s="3">
        <f t="shared" si="25"/>
        <v>26432685</v>
      </c>
    </row>
    <row r="795" spans="1:9" x14ac:dyDescent="0.25">
      <c r="A795">
        <v>53</v>
      </c>
      <c r="B795" t="s">
        <v>11</v>
      </c>
      <c r="C795" s="2">
        <v>31.35</v>
      </c>
      <c r="D795">
        <v>0</v>
      </c>
      <c r="E795" t="s">
        <v>13</v>
      </c>
      <c r="F795" t="s">
        <v>14</v>
      </c>
      <c r="G795" s="9">
        <v>2734604207</v>
      </c>
      <c r="H795" t="str">
        <f t="shared" si="24"/>
        <v>over</v>
      </c>
      <c r="I795" s="3">
        <f t="shared" si="25"/>
        <v>2734604207</v>
      </c>
    </row>
    <row r="796" spans="1:9" x14ac:dyDescent="0.25">
      <c r="A796">
        <v>60</v>
      </c>
      <c r="B796" t="s">
        <v>11</v>
      </c>
      <c r="C796" s="2">
        <v>31.35</v>
      </c>
      <c r="D796">
        <v>3</v>
      </c>
      <c r="E796" t="s">
        <v>9</v>
      </c>
      <c r="F796" t="s">
        <v>15</v>
      </c>
      <c r="G796" s="9">
        <v>461305265</v>
      </c>
      <c r="H796" t="str">
        <f t="shared" si="24"/>
        <v>over</v>
      </c>
      <c r="I796" s="3">
        <f t="shared" si="25"/>
        <v>461305265</v>
      </c>
    </row>
    <row r="797" spans="1:9" x14ac:dyDescent="0.25">
      <c r="A797">
        <v>59</v>
      </c>
      <c r="B797" t="s">
        <v>7</v>
      </c>
      <c r="C797" s="2">
        <v>31.35</v>
      </c>
      <c r="D797">
        <v>0</v>
      </c>
      <c r="E797" t="s">
        <v>13</v>
      </c>
      <c r="F797" t="s">
        <v>15</v>
      </c>
      <c r="G797" s="9">
        <v>126221795</v>
      </c>
      <c r="H797" t="str">
        <f t="shared" si="24"/>
        <v>over</v>
      </c>
      <c r="I797" s="3">
        <f t="shared" si="25"/>
        <v>126221795</v>
      </c>
    </row>
    <row r="798" spans="1:9" x14ac:dyDescent="0.25">
      <c r="A798">
        <v>18</v>
      </c>
      <c r="B798" t="s">
        <v>7</v>
      </c>
      <c r="C798" s="2">
        <v>31.35</v>
      </c>
      <c r="D798">
        <v>4</v>
      </c>
      <c r="E798" t="s">
        <v>13</v>
      </c>
      <c r="F798" t="s">
        <v>21</v>
      </c>
      <c r="G798" s="9">
        <v>45611885</v>
      </c>
      <c r="H798" t="str">
        <f t="shared" si="24"/>
        <v>over</v>
      </c>
      <c r="I798" s="3">
        <f t="shared" si="25"/>
        <v>45611885</v>
      </c>
    </row>
    <row r="799" spans="1:9" x14ac:dyDescent="0.25">
      <c r="A799">
        <v>64</v>
      </c>
      <c r="B799" t="s">
        <v>7</v>
      </c>
      <c r="C799" s="2">
        <v>31.3</v>
      </c>
      <c r="D799">
        <v>2</v>
      </c>
      <c r="E799" t="s">
        <v>9</v>
      </c>
      <c r="F799" t="s">
        <v>10</v>
      </c>
      <c r="G799" s="9">
        <v>47291055</v>
      </c>
      <c r="H799" t="str">
        <f t="shared" si="24"/>
        <v>over</v>
      </c>
      <c r="I799" s="3">
        <f t="shared" si="25"/>
        <v>47291055</v>
      </c>
    </row>
    <row r="800" spans="1:9" x14ac:dyDescent="0.25">
      <c r="A800">
        <v>54</v>
      </c>
      <c r="B800" t="s">
        <v>7</v>
      </c>
      <c r="C800" s="2">
        <v>31.24</v>
      </c>
      <c r="D800">
        <v>0</v>
      </c>
      <c r="E800" t="s">
        <v>13</v>
      </c>
      <c r="F800" t="s">
        <v>14</v>
      </c>
      <c r="G800" s="9">
        <v>103389316</v>
      </c>
      <c r="H800" t="str">
        <f t="shared" si="24"/>
        <v>over</v>
      </c>
      <c r="I800" s="3">
        <f t="shared" si="25"/>
        <v>103389316</v>
      </c>
    </row>
    <row r="801" spans="1:9" x14ac:dyDescent="0.25">
      <c r="A801">
        <v>52</v>
      </c>
      <c r="B801" t="s">
        <v>7</v>
      </c>
      <c r="C801" s="2">
        <v>31.2</v>
      </c>
      <c r="D801">
        <v>0</v>
      </c>
      <c r="E801" t="s">
        <v>13</v>
      </c>
      <c r="F801" t="s">
        <v>10</v>
      </c>
      <c r="G801" s="9">
        <v>9625.92</v>
      </c>
      <c r="H801" t="str">
        <f t="shared" si="24"/>
        <v>over</v>
      </c>
      <c r="I801" s="3">
        <f t="shared" si="25"/>
        <v>9625.92</v>
      </c>
    </row>
    <row r="802" spans="1:9" x14ac:dyDescent="0.25">
      <c r="A802">
        <v>57</v>
      </c>
      <c r="B802" t="s">
        <v>7</v>
      </c>
      <c r="C802" s="2">
        <v>31.16</v>
      </c>
      <c r="D802">
        <v>0</v>
      </c>
      <c r="E802" t="s">
        <v>9</v>
      </c>
      <c r="F802" t="s">
        <v>15</v>
      </c>
      <c r="G802" s="9">
        <v>435789394</v>
      </c>
      <c r="H802" t="str">
        <f t="shared" si="24"/>
        <v>over</v>
      </c>
      <c r="I802" s="3">
        <f t="shared" si="25"/>
        <v>435789394</v>
      </c>
    </row>
    <row r="803" spans="1:9" x14ac:dyDescent="0.25">
      <c r="A803">
        <v>61</v>
      </c>
      <c r="B803" t="s">
        <v>7</v>
      </c>
      <c r="C803" s="2">
        <v>31.16</v>
      </c>
      <c r="D803">
        <v>0</v>
      </c>
      <c r="E803" t="s">
        <v>13</v>
      </c>
      <c r="F803" t="s">
        <v>15</v>
      </c>
      <c r="G803" s="9">
        <v>134290354</v>
      </c>
      <c r="H803" t="str">
        <f t="shared" si="24"/>
        <v>over</v>
      </c>
      <c r="I803" s="3">
        <f t="shared" si="25"/>
        <v>134290354</v>
      </c>
    </row>
    <row r="804" spans="1:9" x14ac:dyDescent="0.25">
      <c r="A804">
        <v>53</v>
      </c>
      <c r="B804" t="s">
        <v>11</v>
      </c>
      <c r="C804" s="2">
        <v>31.16</v>
      </c>
      <c r="D804">
        <v>1</v>
      </c>
      <c r="E804" t="s">
        <v>13</v>
      </c>
      <c r="F804" t="s">
        <v>15</v>
      </c>
      <c r="G804" s="9">
        <v>104619794</v>
      </c>
      <c r="H804" t="str">
        <f t="shared" si="24"/>
        <v>over</v>
      </c>
      <c r="I804" s="3">
        <f t="shared" si="25"/>
        <v>104619794</v>
      </c>
    </row>
    <row r="805" spans="1:9" x14ac:dyDescent="0.25">
      <c r="A805">
        <v>29</v>
      </c>
      <c r="B805" t="s">
        <v>7</v>
      </c>
      <c r="C805" s="2">
        <v>31.16</v>
      </c>
      <c r="D805">
        <v>0</v>
      </c>
      <c r="E805" t="s">
        <v>13</v>
      </c>
      <c r="F805" t="s">
        <v>21</v>
      </c>
      <c r="G805" s="9">
        <v>39435954</v>
      </c>
      <c r="H805" t="str">
        <f t="shared" si="24"/>
        <v>over</v>
      </c>
      <c r="I805" s="3">
        <f t="shared" si="25"/>
        <v>39435954</v>
      </c>
    </row>
    <row r="806" spans="1:9" x14ac:dyDescent="0.25">
      <c r="A806">
        <v>20</v>
      </c>
      <c r="B806" t="s">
        <v>11</v>
      </c>
      <c r="C806" s="2">
        <v>31.13</v>
      </c>
      <c r="D806">
        <v>2</v>
      </c>
      <c r="E806" t="s">
        <v>13</v>
      </c>
      <c r="F806" t="s">
        <v>14</v>
      </c>
      <c r="G806" s="9">
        <v>25664707</v>
      </c>
      <c r="H806" t="str">
        <f t="shared" si="24"/>
        <v>over</v>
      </c>
      <c r="I806" s="3">
        <f t="shared" si="25"/>
        <v>25664707</v>
      </c>
    </row>
    <row r="807" spans="1:9" x14ac:dyDescent="0.25">
      <c r="A807">
        <v>48</v>
      </c>
      <c r="B807" t="s">
        <v>7</v>
      </c>
      <c r="C807" s="2">
        <v>31.13</v>
      </c>
      <c r="D807">
        <v>0</v>
      </c>
      <c r="E807" t="s">
        <v>13</v>
      </c>
      <c r="F807" t="s">
        <v>14</v>
      </c>
      <c r="G807" s="9">
        <v>82806227</v>
      </c>
      <c r="H807" t="str">
        <f t="shared" si="24"/>
        <v>over</v>
      </c>
      <c r="I807" s="3">
        <f t="shared" si="25"/>
        <v>82806227</v>
      </c>
    </row>
    <row r="808" spans="1:9" x14ac:dyDescent="0.25">
      <c r="A808">
        <v>27</v>
      </c>
      <c r="B808" t="s">
        <v>11</v>
      </c>
      <c r="C808" s="2">
        <v>31.13</v>
      </c>
      <c r="D808">
        <v>1</v>
      </c>
      <c r="E808" t="s">
        <v>9</v>
      </c>
      <c r="F808" t="s">
        <v>14</v>
      </c>
      <c r="G808" s="9">
        <v>348064677</v>
      </c>
      <c r="H808" t="str">
        <f t="shared" si="24"/>
        <v>over</v>
      </c>
      <c r="I808" s="3">
        <f t="shared" si="25"/>
        <v>348064677</v>
      </c>
    </row>
    <row r="809" spans="1:9" x14ac:dyDescent="0.25">
      <c r="A809">
        <v>18</v>
      </c>
      <c r="B809" t="s">
        <v>7</v>
      </c>
      <c r="C809" s="2">
        <v>31.13</v>
      </c>
      <c r="D809">
        <v>0</v>
      </c>
      <c r="E809" t="s">
        <v>13</v>
      </c>
      <c r="F809" t="s">
        <v>14</v>
      </c>
      <c r="G809" s="9">
        <v>16218827</v>
      </c>
      <c r="H809" t="str">
        <f t="shared" si="24"/>
        <v>over</v>
      </c>
      <c r="I809" s="3">
        <f t="shared" si="25"/>
        <v>16218827</v>
      </c>
    </row>
    <row r="810" spans="1:9" x14ac:dyDescent="0.25">
      <c r="A810">
        <v>21</v>
      </c>
      <c r="B810" t="s">
        <v>11</v>
      </c>
      <c r="C810" s="2">
        <v>31.1</v>
      </c>
      <c r="D810">
        <v>0</v>
      </c>
      <c r="E810" t="s">
        <v>13</v>
      </c>
      <c r="F810" t="s">
        <v>10</v>
      </c>
      <c r="G810" s="9">
        <v>1526312</v>
      </c>
      <c r="H810" t="str">
        <f t="shared" si="24"/>
        <v>over</v>
      </c>
      <c r="I810" s="3">
        <f t="shared" si="25"/>
        <v>1526312</v>
      </c>
    </row>
    <row r="811" spans="1:9" x14ac:dyDescent="0.25">
      <c r="A811">
        <v>21</v>
      </c>
      <c r="B811" t="s">
        <v>11</v>
      </c>
      <c r="C811" s="2">
        <v>31.02</v>
      </c>
      <c r="D811">
        <v>0</v>
      </c>
      <c r="E811" t="s">
        <v>13</v>
      </c>
      <c r="F811" t="s">
        <v>14</v>
      </c>
      <c r="G811" s="9">
        <v>1658649771</v>
      </c>
      <c r="H811" t="str">
        <f t="shared" si="24"/>
        <v>over</v>
      </c>
      <c r="I811" s="3">
        <f t="shared" si="25"/>
        <v>1658649771</v>
      </c>
    </row>
    <row r="812" spans="1:9" x14ac:dyDescent="0.25">
      <c r="A812">
        <v>41</v>
      </c>
      <c r="B812" t="s">
        <v>7</v>
      </c>
      <c r="C812" s="2">
        <v>31.02</v>
      </c>
      <c r="D812">
        <v>0</v>
      </c>
      <c r="E812" t="s">
        <v>13</v>
      </c>
      <c r="F812" t="s">
        <v>14</v>
      </c>
      <c r="G812" s="9">
        <v>61853208</v>
      </c>
      <c r="H812" t="str">
        <f t="shared" si="24"/>
        <v>over</v>
      </c>
      <c r="I812" s="3">
        <f t="shared" si="25"/>
        <v>61853208</v>
      </c>
    </row>
    <row r="813" spans="1:9" x14ac:dyDescent="0.25">
      <c r="A813">
        <v>22</v>
      </c>
      <c r="B813" t="s">
        <v>7</v>
      </c>
      <c r="C813" s="2">
        <v>31.02</v>
      </c>
      <c r="D813">
        <v>3</v>
      </c>
      <c r="E813" t="s">
        <v>9</v>
      </c>
      <c r="F813" t="s">
        <v>14</v>
      </c>
      <c r="G813" s="9">
        <v>355955898</v>
      </c>
      <c r="H813" t="str">
        <f t="shared" si="24"/>
        <v>over</v>
      </c>
      <c r="I813" s="3">
        <f t="shared" si="25"/>
        <v>355955898</v>
      </c>
    </row>
    <row r="814" spans="1:9" x14ac:dyDescent="0.25">
      <c r="A814">
        <v>35</v>
      </c>
      <c r="B814" t="s">
        <v>7</v>
      </c>
      <c r="C814" s="2">
        <v>31</v>
      </c>
      <c r="D814">
        <v>1</v>
      </c>
      <c r="E814" t="s">
        <v>13</v>
      </c>
      <c r="F814" t="s">
        <v>10</v>
      </c>
      <c r="G814" s="9">
        <v>5240765</v>
      </c>
      <c r="H814" t="str">
        <f t="shared" si="24"/>
        <v>over</v>
      </c>
      <c r="I814" s="3">
        <f t="shared" si="25"/>
        <v>5240765</v>
      </c>
    </row>
    <row r="815" spans="1:9" x14ac:dyDescent="0.25">
      <c r="A815">
        <v>38</v>
      </c>
      <c r="B815" t="s">
        <v>11</v>
      </c>
      <c r="C815" s="2">
        <v>31</v>
      </c>
      <c r="D815">
        <v>1</v>
      </c>
      <c r="E815" t="s">
        <v>13</v>
      </c>
      <c r="F815" t="s">
        <v>10</v>
      </c>
      <c r="G815" s="9">
        <v>5488262</v>
      </c>
      <c r="H815" t="str">
        <f t="shared" si="24"/>
        <v>over</v>
      </c>
      <c r="I815" s="3">
        <f t="shared" si="25"/>
        <v>5488262</v>
      </c>
    </row>
    <row r="816" spans="1:9" x14ac:dyDescent="0.25">
      <c r="A816">
        <v>50</v>
      </c>
      <c r="B816" t="s">
        <v>11</v>
      </c>
      <c r="C816" s="2">
        <v>30.97</v>
      </c>
      <c r="D816">
        <v>3</v>
      </c>
      <c r="E816" t="s">
        <v>13</v>
      </c>
      <c r="F816" t="s">
        <v>15</v>
      </c>
      <c r="G816" s="9">
        <v>106005483</v>
      </c>
      <c r="H816" t="str">
        <f t="shared" si="24"/>
        <v>over</v>
      </c>
      <c r="I816" s="3">
        <f t="shared" si="25"/>
        <v>106005483</v>
      </c>
    </row>
    <row r="817" spans="1:9" x14ac:dyDescent="0.25">
      <c r="A817">
        <v>30</v>
      </c>
      <c r="B817" t="s">
        <v>7</v>
      </c>
      <c r="C817" s="2">
        <v>30.9</v>
      </c>
      <c r="D817">
        <v>3</v>
      </c>
      <c r="E817" t="s">
        <v>13</v>
      </c>
      <c r="F817" t="s">
        <v>10</v>
      </c>
      <c r="G817" s="9">
        <v>5325651</v>
      </c>
      <c r="H817" t="str">
        <f t="shared" si="24"/>
        <v>over</v>
      </c>
      <c r="I817" s="3">
        <f t="shared" si="25"/>
        <v>5325651</v>
      </c>
    </row>
    <row r="818" spans="1:9" x14ac:dyDescent="0.25">
      <c r="A818">
        <v>45</v>
      </c>
      <c r="B818" t="s">
        <v>7</v>
      </c>
      <c r="C818" s="2">
        <v>30.9</v>
      </c>
      <c r="D818">
        <v>2</v>
      </c>
      <c r="E818" t="s">
        <v>13</v>
      </c>
      <c r="F818" t="s">
        <v>10</v>
      </c>
      <c r="G818" s="9">
        <v>8520026</v>
      </c>
      <c r="H818" t="str">
        <f t="shared" si="24"/>
        <v>over</v>
      </c>
      <c r="I818" s="3">
        <f t="shared" si="25"/>
        <v>8520026</v>
      </c>
    </row>
    <row r="819" spans="1:9" x14ac:dyDescent="0.25">
      <c r="A819">
        <v>49</v>
      </c>
      <c r="B819" t="s">
        <v>11</v>
      </c>
      <c r="C819" s="2">
        <v>30.9</v>
      </c>
      <c r="D819">
        <v>0</v>
      </c>
      <c r="E819" t="s">
        <v>9</v>
      </c>
      <c r="F819" t="s">
        <v>10</v>
      </c>
      <c r="G819" s="9">
        <v>39727614</v>
      </c>
      <c r="H819" t="str">
        <f t="shared" si="24"/>
        <v>over</v>
      </c>
      <c r="I819" s="3">
        <f t="shared" si="25"/>
        <v>39727614</v>
      </c>
    </row>
    <row r="820" spans="1:9" x14ac:dyDescent="0.25">
      <c r="A820">
        <v>37</v>
      </c>
      <c r="B820" t="s">
        <v>7</v>
      </c>
      <c r="C820" s="2">
        <v>30.8</v>
      </c>
      <c r="D820">
        <v>2</v>
      </c>
      <c r="E820" t="s">
        <v>13</v>
      </c>
      <c r="F820" t="s">
        <v>14</v>
      </c>
      <c r="G820" s="9">
        <v>6313759</v>
      </c>
      <c r="H820" t="str">
        <f t="shared" si="24"/>
        <v>over</v>
      </c>
      <c r="I820" s="3">
        <f t="shared" si="25"/>
        <v>6313759</v>
      </c>
    </row>
    <row r="821" spans="1:9" x14ac:dyDescent="0.25">
      <c r="A821">
        <v>54</v>
      </c>
      <c r="B821" t="s">
        <v>7</v>
      </c>
      <c r="C821" s="2">
        <v>30.8</v>
      </c>
      <c r="D821">
        <v>3</v>
      </c>
      <c r="E821" t="s">
        <v>13</v>
      </c>
      <c r="F821" t="s">
        <v>10</v>
      </c>
      <c r="G821" s="9">
        <v>12105.32</v>
      </c>
      <c r="H821" t="str">
        <f t="shared" si="24"/>
        <v>over</v>
      </c>
      <c r="I821" s="3">
        <f t="shared" si="25"/>
        <v>12105.32</v>
      </c>
    </row>
    <row r="822" spans="1:9" x14ac:dyDescent="0.25">
      <c r="A822">
        <v>37</v>
      </c>
      <c r="B822" t="s">
        <v>11</v>
      </c>
      <c r="C822" s="2">
        <v>30.8</v>
      </c>
      <c r="D822">
        <v>0</v>
      </c>
      <c r="E822" t="s">
        <v>13</v>
      </c>
      <c r="F822" t="s">
        <v>10</v>
      </c>
      <c r="G822" s="9">
        <v>4646759</v>
      </c>
      <c r="H822" t="str">
        <f t="shared" si="24"/>
        <v>over</v>
      </c>
      <c r="I822" s="3">
        <f t="shared" si="25"/>
        <v>4646759</v>
      </c>
    </row>
    <row r="823" spans="1:9" x14ac:dyDescent="0.25">
      <c r="A823">
        <v>32</v>
      </c>
      <c r="B823" t="s">
        <v>11</v>
      </c>
      <c r="C823" s="2">
        <v>30.8</v>
      </c>
      <c r="D823">
        <v>3</v>
      </c>
      <c r="E823" t="s">
        <v>13</v>
      </c>
      <c r="F823" t="s">
        <v>10</v>
      </c>
      <c r="G823" s="9">
        <v>5253524</v>
      </c>
      <c r="H823" t="str">
        <f t="shared" si="24"/>
        <v>over</v>
      </c>
      <c r="I823" s="3">
        <f t="shared" si="25"/>
        <v>5253524</v>
      </c>
    </row>
    <row r="824" spans="1:9" x14ac:dyDescent="0.25">
      <c r="A824">
        <v>34</v>
      </c>
      <c r="B824" t="s">
        <v>11</v>
      </c>
      <c r="C824" s="2">
        <v>30.8</v>
      </c>
      <c r="D824">
        <v>0</v>
      </c>
      <c r="E824" t="s">
        <v>9</v>
      </c>
      <c r="F824" t="s">
        <v>10</v>
      </c>
      <c r="G824" s="9">
        <v>35491.64</v>
      </c>
      <c r="H824" t="str">
        <f t="shared" si="24"/>
        <v>over</v>
      </c>
      <c r="I824" s="3">
        <f t="shared" si="25"/>
        <v>35491.64</v>
      </c>
    </row>
    <row r="825" spans="1:9" x14ac:dyDescent="0.25">
      <c r="A825">
        <v>63</v>
      </c>
      <c r="B825" t="s">
        <v>11</v>
      </c>
      <c r="C825" s="2">
        <v>30.8</v>
      </c>
      <c r="D825">
        <v>0</v>
      </c>
      <c r="E825" t="s">
        <v>13</v>
      </c>
      <c r="F825" t="s">
        <v>10</v>
      </c>
      <c r="G825" s="9">
        <v>13390559</v>
      </c>
      <c r="H825" t="str">
        <f t="shared" si="24"/>
        <v>over</v>
      </c>
      <c r="I825" s="3">
        <f t="shared" si="25"/>
        <v>13390559</v>
      </c>
    </row>
    <row r="826" spans="1:9" x14ac:dyDescent="0.25">
      <c r="A826">
        <v>46</v>
      </c>
      <c r="B826" t="s">
        <v>7</v>
      </c>
      <c r="C826" s="2">
        <v>30.8</v>
      </c>
      <c r="D826">
        <v>3</v>
      </c>
      <c r="E826" t="s">
        <v>13</v>
      </c>
      <c r="F826" t="s">
        <v>10</v>
      </c>
      <c r="G826" s="9">
        <v>9414.92</v>
      </c>
      <c r="H826" t="str">
        <f t="shared" si="24"/>
        <v>over</v>
      </c>
      <c r="I826" s="3">
        <f t="shared" si="25"/>
        <v>9414.92</v>
      </c>
    </row>
    <row r="827" spans="1:9" x14ac:dyDescent="0.25">
      <c r="A827">
        <v>54</v>
      </c>
      <c r="B827" t="s">
        <v>11</v>
      </c>
      <c r="C827" s="2">
        <v>30.8</v>
      </c>
      <c r="D827">
        <v>1</v>
      </c>
      <c r="E827" t="s">
        <v>9</v>
      </c>
      <c r="F827" t="s">
        <v>14</v>
      </c>
      <c r="G827" s="9">
        <v>41999.519999999997</v>
      </c>
      <c r="H827" t="str">
        <f t="shared" si="24"/>
        <v>over</v>
      </c>
      <c r="I827" s="3">
        <f t="shared" si="25"/>
        <v>41999.519999999997</v>
      </c>
    </row>
    <row r="828" spans="1:9" x14ac:dyDescent="0.25">
      <c r="A828">
        <v>52</v>
      </c>
      <c r="B828" t="s">
        <v>7</v>
      </c>
      <c r="C828" s="2">
        <v>30.78</v>
      </c>
      <c r="D828">
        <v>1</v>
      </c>
      <c r="E828" t="s">
        <v>13</v>
      </c>
      <c r="F828" t="s">
        <v>21</v>
      </c>
      <c r="G828" s="9">
        <v>107973362</v>
      </c>
      <c r="H828" t="str">
        <f t="shared" si="24"/>
        <v>over</v>
      </c>
      <c r="I828" s="3">
        <f t="shared" si="25"/>
        <v>107973362</v>
      </c>
    </row>
    <row r="829" spans="1:9" x14ac:dyDescent="0.25">
      <c r="A829">
        <v>49</v>
      </c>
      <c r="B829" t="s">
        <v>7</v>
      </c>
      <c r="C829" s="2">
        <v>30.78</v>
      </c>
      <c r="D829">
        <v>1</v>
      </c>
      <c r="E829" t="s">
        <v>13</v>
      </c>
      <c r="F829" t="s">
        <v>21</v>
      </c>
      <c r="G829" s="9">
        <v>97783472</v>
      </c>
      <c r="H829" t="str">
        <f t="shared" si="24"/>
        <v>over</v>
      </c>
      <c r="I829" s="3">
        <f t="shared" si="25"/>
        <v>97783472</v>
      </c>
    </row>
    <row r="830" spans="1:9" x14ac:dyDescent="0.25">
      <c r="A830">
        <v>48</v>
      </c>
      <c r="B830" t="s">
        <v>11</v>
      </c>
      <c r="C830" s="2">
        <v>30.78</v>
      </c>
      <c r="D830">
        <v>3</v>
      </c>
      <c r="E830" t="s">
        <v>13</v>
      </c>
      <c r="F830" t="s">
        <v>21</v>
      </c>
      <c r="G830" s="9">
        <v>101411362</v>
      </c>
      <c r="H830" t="str">
        <f t="shared" si="24"/>
        <v>over</v>
      </c>
      <c r="I830" s="3">
        <f t="shared" si="25"/>
        <v>101411362</v>
      </c>
    </row>
    <row r="831" spans="1:9" x14ac:dyDescent="0.25">
      <c r="A831">
        <v>41</v>
      </c>
      <c r="B831" t="s">
        <v>11</v>
      </c>
      <c r="C831" s="2">
        <v>30.78</v>
      </c>
      <c r="D831">
        <v>3</v>
      </c>
      <c r="E831" t="s">
        <v>9</v>
      </c>
      <c r="F831" t="s">
        <v>21</v>
      </c>
      <c r="G831" s="9">
        <v>395974072</v>
      </c>
      <c r="H831" t="str">
        <f t="shared" si="24"/>
        <v>over</v>
      </c>
      <c r="I831" s="3">
        <f t="shared" si="25"/>
        <v>395974072</v>
      </c>
    </row>
    <row r="832" spans="1:9" x14ac:dyDescent="0.25">
      <c r="A832">
        <v>37</v>
      </c>
      <c r="B832" t="s">
        <v>7</v>
      </c>
      <c r="C832" s="2">
        <v>30.78</v>
      </c>
      <c r="D832">
        <v>0</v>
      </c>
      <c r="E832" t="s">
        <v>9</v>
      </c>
      <c r="F832" t="s">
        <v>21</v>
      </c>
      <c r="G832" s="9">
        <v>372701512</v>
      </c>
      <c r="H832" t="str">
        <f t="shared" si="24"/>
        <v>over</v>
      </c>
      <c r="I832" s="3">
        <f t="shared" si="25"/>
        <v>372701512</v>
      </c>
    </row>
    <row r="833" spans="1:9" x14ac:dyDescent="0.25">
      <c r="A833">
        <v>44</v>
      </c>
      <c r="B833" t="s">
        <v>11</v>
      </c>
      <c r="C833" s="2">
        <v>30.69</v>
      </c>
      <c r="D833">
        <v>2</v>
      </c>
      <c r="E833" t="s">
        <v>13</v>
      </c>
      <c r="F833" t="s">
        <v>14</v>
      </c>
      <c r="G833" s="9">
        <v>77314271</v>
      </c>
      <c r="H833" t="str">
        <f t="shared" si="24"/>
        <v>over</v>
      </c>
      <c r="I833" s="3">
        <f t="shared" si="25"/>
        <v>77314271</v>
      </c>
    </row>
    <row r="834" spans="1:9" x14ac:dyDescent="0.25">
      <c r="A834">
        <v>38</v>
      </c>
      <c r="B834" t="s">
        <v>7</v>
      </c>
      <c r="C834" s="2">
        <v>30.69</v>
      </c>
      <c r="D834">
        <v>1</v>
      </c>
      <c r="E834" t="s">
        <v>13</v>
      </c>
      <c r="F834" t="s">
        <v>14</v>
      </c>
      <c r="G834" s="9">
        <v>59768311</v>
      </c>
      <c r="H834" t="str">
        <f t="shared" ref="H834:H897" si="26">IF(C834&lt;18.5,"below",IF(AND(C834&gt;=18.5,C834&lt;25),"normal",IF(C834&gt;=25,"over")))</f>
        <v>over</v>
      </c>
      <c r="I834" s="3">
        <f t="shared" si="25"/>
        <v>59768311</v>
      </c>
    </row>
    <row r="835" spans="1:9" x14ac:dyDescent="0.25">
      <c r="A835">
        <v>19</v>
      </c>
      <c r="B835" t="s">
        <v>11</v>
      </c>
      <c r="C835" s="2">
        <v>30.59</v>
      </c>
      <c r="D835">
        <v>0</v>
      </c>
      <c r="E835" t="s">
        <v>13</v>
      </c>
      <c r="F835" t="s">
        <v>15</v>
      </c>
      <c r="G835" s="9">
        <v>16395631</v>
      </c>
      <c r="H835" t="str">
        <f t="shared" si="26"/>
        <v>over</v>
      </c>
      <c r="I835" s="3">
        <f t="shared" ref="I835:I898" si="27">VALUE(G835)</f>
        <v>16395631</v>
      </c>
    </row>
    <row r="836" spans="1:9" x14ac:dyDescent="0.25">
      <c r="A836">
        <v>25</v>
      </c>
      <c r="B836" t="s">
        <v>11</v>
      </c>
      <c r="C836" s="2">
        <v>30.59</v>
      </c>
      <c r="D836">
        <v>0</v>
      </c>
      <c r="E836" t="s">
        <v>13</v>
      </c>
      <c r="F836" t="s">
        <v>21</v>
      </c>
      <c r="G836" s="9">
        <v>27273951</v>
      </c>
      <c r="H836" t="str">
        <f t="shared" si="26"/>
        <v>over</v>
      </c>
      <c r="I836" s="3">
        <f t="shared" si="27"/>
        <v>27273951</v>
      </c>
    </row>
    <row r="837" spans="1:9" x14ac:dyDescent="0.25">
      <c r="A837">
        <v>19</v>
      </c>
      <c r="B837" t="s">
        <v>7</v>
      </c>
      <c r="C837" s="2">
        <v>30.59</v>
      </c>
      <c r="D837">
        <v>2</v>
      </c>
      <c r="E837" t="s">
        <v>13</v>
      </c>
      <c r="F837" t="s">
        <v>15</v>
      </c>
      <c r="G837" s="9">
        <v>2405968019</v>
      </c>
      <c r="H837" t="str">
        <f t="shared" si="26"/>
        <v>over</v>
      </c>
      <c r="I837" s="3">
        <f t="shared" si="27"/>
        <v>2405968019</v>
      </c>
    </row>
    <row r="838" spans="1:9" x14ac:dyDescent="0.25">
      <c r="A838">
        <v>41</v>
      </c>
      <c r="B838" t="s">
        <v>11</v>
      </c>
      <c r="C838" s="2">
        <v>30.59</v>
      </c>
      <c r="D838">
        <v>2</v>
      </c>
      <c r="E838" t="s">
        <v>13</v>
      </c>
      <c r="F838" t="s">
        <v>15</v>
      </c>
      <c r="G838" s="9">
        <v>72567231</v>
      </c>
      <c r="H838" t="str">
        <f t="shared" si="26"/>
        <v>over</v>
      </c>
      <c r="I838" s="3">
        <f t="shared" si="27"/>
        <v>72567231</v>
      </c>
    </row>
    <row r="839" spans="1:9" x14ac:dyDescent="0.25">
      <c r="A839">
        <v>19</v>
      </c>
      <c r="B839" t="s">
        <v>11</v>
      </c>
      <c r="C839" s="2">
        <v>30.59</v>
      </c>
      <c r="D839">
        <v>0</v>
      </c>
      <c r="E839" t="s">
        <v>13</v>
      </c>
      <c r="F839" t="s">
        <v>15</v>
      </c>
      <c r="G839" s="9">
        <v>16395631</v>
      </c>
      <c r="H839" t="str">
        <f t="shared" si="26"/>
        <v>over</v>
      </c>
      <c r="I839" s="3">
        <f t="shared" si="27"/>
        <v>16395631</v>
      </c>
    </row>
    <row r="840" spans="1:9" x14ac:dyDescent="0.25">
      <c r="A840">
        <v>27</v>
      </c>
      <c r="B840" t="s">
        <v>7</v>
      </c>
      <c r="C840" s="2">
        <v>30.59</v>
      </c>
      <c r="D840">
        <v>1</v>
      </c>
      <c r="E840" t="s">
        <v>13</v>
      </c>
      <c r="F840" t="s">
        <v>21</v>
      </c>
      <c r="G840" s="9">
        <v>1679641194</v>
      </c>
      <c r="H840" t="str">
        <f t="shared" si="26"/>
        <v>over</v>
      </c>
      <c r="I840" s="3">
        <f t="shared" si="27"/>
        <v>1679641194</v>
      </c>
    </row>
    <row r="841" spans="1:9" x14ac:dyDescent="0.25">
      <c r="A841">
        <v>20</v>
      </c>
      <c r="B841" t="s">
        <v>7</v>
      </c>
      <c r="C841" s="2">
        <v>30.59</v>
      </c>
      <c r="D841">
        <v>0</v>
      </c>
      <c r="E841" t="s">
        <v>13</v>
      </c>
      <c r="F841" t="s">
        <v>21</v>
      </c>
      <c r="G841" s="9">
        <v>24597201</v>
      </c>
      <c r="H841" t="str">
        <f t="shared" si="26"/>
        <v>over</v>
      </c>
      <c r="I841" s="3">
        <f t="shared" si="27"/>
        <v>24597201</v>
      </c>
    </row>
    <row r="842" spans="1:9" x14ac:dyDescent="0.25">
      <c r="A842">
        <v>35</v>
      </c>
      <c r="B842" t="s">
        <v>11</v>
      </c>
      <c r="C842" s="2">
        <v>30.5</v>
      </c>
      <c r="D842">
        <v>1</v>
      </c>
      <c r="E842" t="s">
        <v>13</v>
      </c>
      <c r="F842" t="s">
        <v>10</v>
      </c>
      <c r="G842" s="9">
        <v>4751.07</v>
      </c>
      <c r="H842" t="str">
        <f t="shared" si="26"/>
        <v>over</v>
      </c>
      <c r="I842" s="3">
        <f t="shared" si="27"/>
        <v>4751.07</v>
      </c>
    </row>
    <row r="843" spans="1:9" x14ac:dyDescent="0.25">
      <c r="A843">
        <v>60</v>
      </c>
      <c r="B843" t="s">
        <v>7</v>
      </c>
      <c r="C843" s="2">
        <v>30.5</v>
      </c>
      <c r="D843">
        <v>0</v>
      </c>
      <c r="E843" t="s">
        <v>13</v>
      </c>
      <c r="F843" t="s">
        <v>10</v>
      </c>
      <c r="G843" s="9">
        <v>12638195</v>
      </c>
      <c r="H843" t="str">
        <f t="shared" si="26"/>
        <v>over</v>
      </c>
      <c r="I843" s="3">
        <f t="shared" si="27"/>
        <v>12638195</v>
      </c>
    </row>
    <row r="844" spans="1:9" x14ac:dyDescent="0.25">
      <c r="A844">
        <v>27</v>
      </c>
      <c r="B844" t="s">
        <v>11</v>
      </c>
      <c r="C844" s="2">
        <v>30.5</v>
      </c>
      <c r="D844">
        <v>0</v>
      </c>
      <c r="E844" t="s">
        <v>13</v>
      </c>
      <c r="F844" t="s">
        <v>10</v>
      </c>
      <c r="G844" s="9">
        <v>2494022</v>
      </c>
      <c r="H844" t="str">
        <f t="shared" si="26"/>
        <v>over</v>
      </c>
      <c r="I844" s="3">
        <f t="shared" si="27"/>
        <v>2494022</v>
      </c>
    </row>
    <row r="845" spans="1:9" x14ac:dyDescent="0.25">
      <c r="A845">
        <v>55</v>
      </c>
      <c r="B845" t="s">
        <v>7</v>
      </c>
      <c r="C845" s="2">
        <v>30.5</v>
      </c>
      <c r="D845">
        <v>0</v>
      </c>
      <c r="E845" t="s">
        <v>13</v>
      </c>
      <c r="F845" t="s">
        <v>10</v>
      </c>
      <c r="G845" s="9">
        <v>10704.47</v>
      </c>
      <c r="H845" t="str">
        <f t="shared" si="26"/>
        <v>over</v>
      </c>
      <c r="I845" s="3">
        <f t="shared" si="27"/>
        <v>10704.47</v>
      </c>
    </row>
    <row r="846" spans="1:9" x14ac:dyDescent="0.25">
      <c r="A846">
        <v>18</v>
      </c>
      <c r="B846" t="s">
        <v>11</v>
      </c>
      <c r="C846" s="2">
        <v>30.4</v>
      </c>
      <c r="D846">
        <v>3</v>
      </c>
      <c r="E846" t="s">
        <v>13</v>
      </c>
      <c r="F846" t="s">
        <v>21</v>
      </c>
      <c r="G846" s="9">
        <v>3481868</v>
      </c>
      <c r="H846" t="str">
        <f t="shared" si="26"/>
        <v>over</v>
      </c>
      <c r="I846" s="3">
        <f t="shared" si="27"/>
        <v>3481868</v>
      </c>
    </row>
    <row r="847" spans="1:9" x14ac:dyDescent="0.25">
      <c r="A847">
        <v>27</v>
      </c>
      <c r="B847" t="s">
        <v>7</v>
      </c>
      <c r="C847" s="2">
        <v>30.4</v>
      </c>
      <c r="D847">
        <v>3</v>
      </c>
      <c r="E847" t="s">
        <v>13</v>
      </c>
      <c r="F847" t="s">
        <v>15</v>
      </c>
      <c r="G847" s="9">
        <v>188047524</v>
      </c>
      <c r="H847" t="str">
        <f t="shared" si="26"/>
        <v>over</v>
      </c>
      <c r="I847" s="3">
        <f t="shared" si="27"/>
        <v>188047524</v>
      </c>
    </row>
    <row r="848" spans="1:9" x14ac:dyDescent="0.25">
      <c r="A848">
        <v>19</v>
      </c>
      <c r="B848" t="s">
        <v>11</v>
      </c>
      <c r="C848" s="2">
        <v>30.4</v>
      </c>
      <c r="D848">
        <v>0</v>
      </c>
      <c r="E848" t="s">
        <v>13</v>
      </c>
      <c r="F848" t="s">
        <v>10</v>
      </c>
      <c r="G848" s="9">
        <v>1256299</v>
      </c>
      <c r="H848" t="str">
        <f t="shared" si="26"/>
        <v>over</v>
      </c>
      <c r="I848" s="3">
        <f t="shared" si="27"/>
        <v>1256299</v>
      </c>
    </row>
    <row r="849" spans="1:9" x14ac:dyDescent="0.25">
      <c r="A849">
        <v>22</v>
      </c>
      <c r="B849" t="s">
        <v>7</v>
      </c>
      <c r="C849" s="2">
        <v>30.4</v>
      </c>
      <c r="D849">
        <v>0</v>
      </c>
      <c r="E849" t="s">
        <v>9</v>
      </c>
      <c r="F849" t="s">
        <v>15</v>
      </c>
      <c r="G849" s="9">
        <v>33907548</v>
      </c>
      <c r="H849" t="str">
        <f t="shared" si="26"/>
        <v>over</v>
      </c>
      <c r="I849" s="3">
        <f t="shared" si="27"/>
        <v>33907548</v>
      </c>
    </row>
    <row r="850" spans="1:9" x14ac:dyDescent="0.25">
      <c r="A850">
        <v>22</v>
      </c>
      <c r="B850" t="s">
        <v>7</v>
      </c>
      <c r="C850" s="2">
        <v>30.4</v>
      </c>
      <c r="D850">
        <v>0</v>
      </c>
      <c r="E850" t="s">
        <v>13</v>
      </c>
      <c r="F850" t="s">
        <v>21</v>
      </c>
      <c r="G850" s="9">
        <v>2741948</v>
      </c>
      <c r="H850" t="str">
        <f t="shared" si="26"/>
        <v>over</v>
      </c>
      <c r="I850" s="3">
        <f t="shared" si="27"/>
        <v>2741948</v>
      </c>
    </row>
    <row r="851" spans="1:9" x14ac:dyDescent="0.25">
      <c r="A851">
        <v>45</v>
      </c>
      <c r="B851" t="s">
        <v>11</v>
      </c>
      <c r="C851" s="2">
        <v>30.36</v>
      </c>
      <c r="D851">
        <v>0</v>
      </c>
      <c r="E851" t="s">
        <v>9</v>
      </c>
      <c r="F851" t="s">
        <v>14</v>
      </c>
      <c r="G851" s="9">
        <v>6259287309</v>
      </c>
      <c r="H851" t="str">
        <f t="shared" si="26"/>
        <v>over</v>
      </c>
      <c r="I851" s="3">
        <f t="shared" si="27"/>
        <v>6259287309</v>
      </c>
    </row>
    <row r="852" spans="1:9" x14ac:dyDescent="0.25">
      <c r="A852">
        <v>49</v>
      </c>
      <c r="B852" t="s">
        <v>11</v>
      </c>
      <c r="C852" s="2">
        <v>30.3</v>
      </c>
      <c r="D852">
        <v>0</v>
      </c>
      <c r="E852" t="s">
        <v>13</v>
      </c>
      <c r="F852" t="s">
        <v>10</v>
      </c>
      <c r="G852" s="9">
        <v>8116.68</v>
      </c>
      <c r="H852" t="str">
        <f t="shared" si="26"/>
        <v>over</v>
      </c>
      <c r="I852" s="3">
        <f t="shared" si="27"/>
        <v>8116.68</v>
      </c>
    </row>
    <row r="853" spans="1:9" x14ac:dyDescent="0.25">
      <c r="A853">
        <v>27</v>
      </c>
      <c r="B853" t="s">
        <v>11</v>
      </c>
      <c r="C853" s="2">
        <v>30.3</v>
      </c>
      <c r="D853">
        <v>3</v>
      </c>
      <c r="E853" t="s">
        <v>13</v>
      </c>
      <c r="F853" t="s">
        <v>10</v>
      </c>
      <c r="G853" s="9">
        <v>4260744</v>
      </c>
      <c r="H853" t="str">
        <f t="shared" si="26"/>
        <v>over</v>
      </c>
      <c r="I853" s="3">
        <f t="shared" si="27"/>
        <v>4260744</v>
      </c>
    </row>
    <row r="854" spans="1:9" x14ac:dyDescent="0.25">
      <c r="A854">
        <v>25</v>
      </c>
      <c r="B854" t="s">
        <v>7</v>
      </c>
      <c r="C854" s="2">
        <v>30.3</v>
      </c>
      <c r="D854">
        <v>0</v>
      </c>
      <c r="E854" t="s">
        <v>13</v>
      </c>
      <c r="F854" t="s">
        <v>10</v>
      </c>
      <c r="G854" s="9">
        <v>2632992</v>
      </c>
      <c r="H854" t="str">
        <f t="shared" si="26"/>
        <v>over</v>
      </c>
      <c r="I854" s="3">
        <f t="shared" si="27"/>
        <v>2632992</v>
      </c>
    </row>
    <row r="855" spans="1:9" x14ac:dyDescent="0.25">
      <c r="A855">
        <v>19</v>
      </c>
      <c r="B855" t="s">
        <v>11</v>
      </c>
      <c r="C855" s="2">
        <v>30.25</v>
      </c>
      <c r="D855">
        <v>0</v>
      </c>
      <c r="E855" t="s">
        <v>9</v>
      </c>
      <c r="F855" t="s">
        <v>14</v>
      </c>
      <c r="G855" s="9">
        <v>325483405</v>
      </c>
      <c r="H855" t="str">
        <f t="shared" si="26"/>
        <v>over</v>
      </c>
      <c r="I855" s="3">
        <f t="shared" si="27"/>
        <v>325483405</v>
      </c>
    </row>
    <row r="856" spans="1:9" x14ac:dyDescent="0.25">
      <c r="A856">
        <v>33</v>
      </c>
      <c r="B856" t="s">
        <v>11</v>
      </c>
      <c r="C856" s="2">
        <v>30.25</v>
      </c>
      <c r="D856">
        <v>0</v>
      </c>
      <c r="E856" t="s">
        <v>13</v>
      </c>
      <c r="F856" t="s">
        <v>14</v>
      </c>
      <c r="G856" s="9">
        <v>37043545</v>
      </c>
      <c r="H856" t="str">
        <f t="shared" si="26"/>
        <v>over</v>
      </c>
      <c r="I856" s="3">
        <f t="shared" si="27"/>
        <v>37043545</v>
      </c>
    </row>
    <row r="857" spans="1:9" x14ac:dyDescent="0.25">
      <c r="A857">
        <v>24</v>
      </c>
      <c r="B857" t="s">
        <v>7</v>
      </c>
      <c r="C857" s="2">
        <v>30.21</v>
      </c>
      <c r="D857">
        <v>3</v>
      </c>
      <c r="E857" t="s">
        <v>13</v>
      </c>
      <c r="F857" t="s">
        <v>15</v>
      </c>
      <c r="G857" s="9">
        <v>46180799</v>
      </c>
      <c r="H857" t="str">
        <f t="shared" si="26"/>
        <v>over</v>
      </c>
      <c r="I857" s="3">
        <f t="shared" si="27"/>
        <v>46180799</v>
      </c>
    </row>
    <row r="858" spans="1:9" x14ac:dyDescent="0.25">
      <c r="A858">
        <v>54</v>
      </c>
      <c r="B858" t="s">
        <v>11</v>
      </c>
      <c r="C858" s="2">
        <v>30.21</v>
      </c>
      <c r="D858">
        <v>0</v>
      </c>
      <c r="E858" t="s">
        <v>13</v>
      </c>
      <c r="F858" t="s">
        <v>15</v>
      </c>
      <c r="G858" s="9">
        <v>102314999</v>
      </c>
      <c r="H858" t="str">
        <f t="shared" si="26"/>
        <v>over</v>
      </c>
      <c r="I858" s="3">
        <f t="shared" si="27"/>
        <v>102314999</v>
      </c>
    </row>
    <row r="859" spans="1:9" x14ac:dyDescent="0.25">
      <c r="A859">
        <v>34</v>
      </c>
      <c r="B859" t="s">
        <v>7</v>
      </c>
      <c r="C859" s="2">
        <v>30.21</v>
      </c>
      <c r="D859">
        <v>1</v>
      </c>
      <c r="E859" t="s">
        <v>9</v>
      </c>
      <c r="F859" t="s">
        <v>15</v>
      </c>
      <c r="G859" s="9">
        <v>439438761</v>
      </c>
      <c r="H859" t="str">
        <f t="shared" si="26"/>
        <v>over</v>
      </c>
      <c r="I859" s="3">
        <f t="shared" si="27"/>
        <v>439438761</v>
      </c>
    </row>
    <row r="860" spans="1:9" x14ac:dyDescent="0.25">
      <c r="A860">
        <v>38</v>
      </c>
      <c r="B860" t="s">
        <v>7</v>
      </c>
      <c r="C860" s="2">
        <v>30.21</v>
      </c>
      <c r="D860">
        <v>3</v>
      </c>
      <c r="E860" t="s">
        <v>13</v>
      </c>
      <c r="F860" t="s">
        <v>15</v>
      </c>
      <c r="G860" s="9">
        <v>75371639</v>
      </c>
      <c r="H860" t="str">
        <f t="shared" si="26"/>
        <v>over</v>
      </c>
      <c r="I860" s="3">
        <f t="shared" si="27"/>
        <v>75371639</v>
      </c>
    </row>
    <row r="861" spans="1:9" x14ac:dyDescent="0.25">
      <c r="A861">
        <v>45</v>
      </c>
      <c r="B861" t="s">
        <v>11</v>
      </c>
      <c r="C861" s="2">
        <v>30.2</v>
      </c>
      <c r="D861">
        <v>1</v>
      </c>
      <c r="E861" t="s">
        <v>13</v>
      </c>
      <c r="F861" t="s">
        <v>10</v>
      </c>
      <c r="G861" s="9">
        <v>7441053</v>
      </c>
      <c r="H861" t="str">
        <f t="shared" si="26"/>
        <v>over</v>
      </c>
      <c r="I861" s="3">
        <f t="shared" si="27"/>
        <v>7441053</v>
      </c>
    </row>
    <row r="862" spans="1:9" x14ac:dyDescent="0.25">
      <c r="A862">
        <v>48</v>
      </c>
      <c r="B862" t="s">
        <v>11</v>
      </c>
      <c r="C862" s="2">
        <v>30.2</v>
      </c>
      <c r="D862">
        <v>2</v>
      </c>
      <c r="E862" t="s">
        <v>13</v>
      </c>
      <c r="F862" t="s">
        <v>10</v>
      </c>
      <c r="G862" s="9">
        <v>8968.33</v>
      </c>
      <c r="H862" t="str">
        <f t="shared" si="26"/>
        <v>over</v>
      </c>
      <c r="I862" s="3">
        <f t="shared" si="27"/>
        <v>8968.33</v>
      </c>
    </row>
    <row r="863" spans="1:9" x14ac:dyDescent="0.25">
      <c r="A863">
        <v>46</v>
      </c>
      <c r="B863" t="s">
        <v>7</v>
      </c>
      <c r="C863" s="2">
        <v>30.2</v>
      </c>
      <c r="D863">
        <v>2</v>
      </c>
      <c r="E863" t="s">
        <v>13</v>
      </c>
      <c r="F863" t="s">
        <v>10</v>
      </c>
      <c r="G863" s="9">
        <v>8825086</v>
      </c>
      <c r="H863" t="str">
        <f t="shared" si="26"/>
        <v>over</v>
      </c>
      <c r="I863" s="3">
        <f t="shared" si="27"/>
        <v>8825086</v>
      </c>
    </row>
    <row r="864" spans="1:9" x14ac:dyDescent="0.25">
      <c r="A864">
        <v>52</v>
      </c>
      <c r="B864" t="s">
        <v>11</v>
      </c>
      <c r="C864" s="2">
        <v>30.2</v>
      </c>
      <c r="D864">
        <v>1</v>
      </c>
      <c r="E864" t="s">
        <v>13</v>
      </c>
      <c r="F864" t="s">
        <v>10</v>
      </c>
      <c r="G864" s="9">
        <v>9724.5300000000007</v>
      </c>
      <c r="H864" t="str">
        <f t="shared" si="26"/>
        <v>over</v>
      </c>
      <c r="I864" s="3">
        <f t="shared" si="27"/>
        <v>9724.5300000000007</v>
      </c>
    </row>
    <row r="865" spans="1:9" x14ac:dyDescent="0.25">
      <c r="A865">
        <v>44</v>
      </c>
      <c r="B865" t="s">
        <v>11</v>
      </c>
      <c r="C865" s="2">
        <v>30.2</v>
      </c>
      <c r="D865">
        <v>2</v>
      </c>
      <c r="E865" t="s">
        <v>9</v>
      </c>
      <c r="F865" t="s">
        <v>10</v>
      </c>
      <c r="G865" s="9">
        <v>38998546</v>
      </c>
      <c r="H865" t="str">
        <f t="shared" si="26"/>
        <v>over</v>
      </c>
      <c r="I865" s="3">
        <f t="shared" si="27"/>
        <v>38998546</v>
      </c>
    </row>
    <row r="866" spans="1:9" x14ac:dyDescent="0.25">
      <c r="A866">
        <v>25</v>
      </c>
      <c r="B866" t="s">
        <v>7</v>
      </c>
      <c r="C866" s="2">
        <v>30.2</v>
      </c>
      <c r="D866">
        <v>0</v>
      </c>
      <c r="E866" t="s">
        <v>9</v>
      </c>
      <c r="F866" t="s">
        <v>10</v>
      </c>
      <c r="G866" s="9">
        <v>33900653</v>
      </c>
      <c r="H866" t="str">
        <f t="shared" si="26"/>
        <v>over</v>
      </c>
      <c r="I866" s="3">
        <f t="shared" si="27"/>
        <v>33900653</v>
      </c>
    </row>
    <row r="867" spans="1:9" x14ac:dyDescent="0.25">
      <c r="A867">
        <v>55</v>
      </c>
      <c r="B867" t="s">
        <v>7</v>
      </c>
      <c r="C867" s="2">
        <v>30.14</v>
      </c>
      <c r="D867">
        <v>2</v>
      </c>
      <c r="E867" t="s">
        <v>13</v>
      </c>
      <c r="F867" t="s">
        <v>14</v>
      </c>
      <c r="G867" s="9">
        <v>118819696</v>
      </c>
      <c r="H867" t="str">
        <f t="shared" si="26"/>
        <v>over</v>
      </c>
      <c r="I867" s="3">
        <f t="shared" si="27"/>
        <v>118819696</v>
      </c>
    </row>
    <row r="868" spans="1:9" x14ac:dyDescent="0.25">
      <c r="A868">
        <v>18</v>
      </c>
      <c r="B868" t="s">
        <v>11</v>
      </c>
      <c r="C868" s="2">
        <v>30.14</v>
      </c>
      <c r="D868">
        <v>0</v>
      </c>
      <c r="E868" t="s">
        <v>13</v>
      </c>
      <c r="F868" t="s">
        <v>14</v>
      </c>
      <c r="G868" s="9">
        <v>11315066</v>
      </c>
      <c r="H868" t="str">
        <f t="shared" si="26"/>
        <v>over</v>
      </c>
      <c r="I868" s="3">
        <f t="shared" si="27"/>
        <v>11315066</v>
      </c>
    </row>
    <row r="869" spans="1:9" x14ac:dyDescent="0.25">
      <c r="A869">
        <v>24</v>
      </c>
      <c r="B869" t="s">
        <v>7</v>
      </c>
      <c r="C869" s="2">
        <v>30.1</v>
      </c>
      <c r="D869">
        <v>3</v>
      </c>
      <c r="E869" t="s">
        <v>13</v>
      </c>
      <c r="F869" t="s">
        <v>10</v>
      </c>
      <c r="G869" s="9">
        <v>4234927</v>
      </c>
      <c r="H869" t="str">
        <f t="shared" si="26"/>
        <v>over</v>
      </c>
      <c r="I869" s="3">
        <f t="shared" si="27"/>
        <v>4234927</v>
      </c>
    </row>
    <row r="870" spans="1:9" x14ac:dyDescent="0.25">
      <c r="A870">
        <v>43</v>
      </c>
      <c r="B870" t="s">
        <v>11</v>
      </c>
      <c r="C870" s="2">
        <v>30.1</v>
      </c>
      <c r="D870">
        <v>1</v>
      </c>
      <c r="E870" t="s">
        <v>13</v>
      </c>
      <c r="F870" t="s">
        <v>10</v>
      </c>
      <c r="G870" s="9">
        <v>6849026</v>
      </c>
      <c r="H870" t="str">
        <f t="shared" si="26"/>
        <v>over</v>
      </c>
      <c r="I870" s="3">
        <f t="shared" si="27"/>
        <v>6849026</v>
      </c>
    </row>
    <row r="871" spans="1:9" x14ac:dyDescent="0.25">
      <c r="A871">
        <v>32</v>
      </c>
      <c r="B871" t="s">
        <v>11</v>
      </c>
      <c r="C871" s="2">
        <v>30.03</v>
      </c>
      <c r="D871">
        <v>1</v>
      </c>
      <c r="E871" t="s">
        <v>13</v>
      </c>
      <c r="F871" t="s">
        <v>14</v>
      </c>
      <c r="G871" s="9">
        <v>40744537</v>
      </c>
      <c r="H871" t="str">
        <f t="shared" si="26"/>
        <v>over</v>
      </c>
      <c r="I871" s="3">
        <f t="shared" si="27"/>
        <v>40744537</v>
      </c>
    </row>
    <row r="872" spans="1:9" x14ac:dyDescent="0.25">
      <c r="A872">
        <v>18</v>
      </c>
      <c r="B872" t="s">
        <v>11</v>
      </c>
      <c r="C872" s="2">
        <v>30.03</v>
      </c>
      <c r="D872">
        <v>1</v>
      </c>
      <c r="E872" t="s">
        <v>13</v>
      </c>
      <c r="F872" t="s">
        <v>14</v>
      </c>
      <c r="G872" s="9">
        <v>17203537</v>
      </c>
      <c r="H872" t="str">
        <f t="shared" si="26"/>
        <v>over</v>
      </c>
      <c r="I872" s="3">
        <f t="shared" si="27"/>
        <v>17203537</v>
      </c>
    </row>
    <row r="873" spans="1:9" x14ac:dyDescent="0.25">
      <c r="A873">
        <v>51</v>
      </c>
      <c r="B873" t="s">
        <v>11</v>
      </c>
      <c r="C873" s="2">
        <v>30.03</v>
      </c>
      <c r="D873">
        <v>1</v>
      </c>
      <c r="E873" t="s">
        <v>13</v>
      </c>
      <c r="F873" t="s">
        <v>14</v>
      </c>
      <c r="G873" s="9">
        <v>93779047</v>
      </c>
      <c r="H873" t="str">
        <f t="shared" si="26"/>
        <v>over</v>
      </c>
      <c r="I873" s="3">
        <f t="shared" si="27"/>
        <v>93779047</v>
      </c>
    </row>
    <row r="874" spans="1:9" x14ac:dyDescent="0.25">
      <c r="A874">
        <v>54</v>
      </c>
      <c r="B874" t="s">
        <v>11</v>
      </c>
      <c r="C874" s="2">
        <v>30.02</v>
      </c>
      <c r="D874">
        <v>0</v>
      </c>
      <c r="E874" t="s">
        <v>13</v>
      </c>
      <c r="F874" t="s">
        <v>15</v>
      </c>
      <c r="G874" s="9">
        <v>2447647851</v>
      </c>
      <c r="H874" t="str">
        <f t="shared" si="26"/>
        <v>over</v>
      </c>
      <c r="I874" s="3">
        <f t="shared" si="27"/>
        <v>2447647851</v>
      </c>
    </row>
    <row r="875" spans="1:9" x14ac:dyDescent="0.25">
      <c r="A875">
        <v>62</v>
      </c>
      <c r="B875" t="s">
        <v>11</v>
      </c>
      <c r="C875" s="2">
        <v>30.02</v>
      </c>
      <c r="D875">
        <v>0</v>
      </c>
      <c r="E875" t="s">
        <v>13</v>
      </c>
      <c r="F875" t="s">
        <v>15</v>
      </c>
      <c r="G875" s="9">
        <v>133520998</v>
      </c>
      <c r="H875" t="str">
        <f t="shared" si="26"/>
        <v>over</v>
      </c>
      <c r="I875" s="3">
        <f t="shared" si="27"/>
        <v>133520998</v>
      </c>
    </row>
    <row r="876" spans="1:9" x14ac:dyDescent="0.25">
      <c r="A876">
        <v>36</v>
      </c>
      <c r="B876" t="s">
        <v>7</v>
      </c>
      <c r="C876" s="2">
        <v>30.02</v>
      </c>
      <c r="D876">
        <v>0</v>
      </c>
      <c r="E876" t="s">
        <v>13</v>
      </c>
      <c r="F876" t="s">
        <v>15</v>
      </c>
      <c r="G876" s="9">
        <v>52721758</v>
      </c>
      <c r="H876" t="str">
        <f t="shared" si="26"/>
        <v>over</v>
      </c>
      <c r="I876" s="3">
        <f t="shared" si="27"/>
        <v>52721758</v>
      </c>
    </row>
    <row r="877" spans="1:9" x14ac:dyDescent="0.25">
      <c r="A877">
        <v>19</v>
      </c>
      <c r="B877" t="s">
        <v>7</v>
      </c>
      <c r="C877" s="2">
        <v>30.02</v>
      </c>
      <c r="D877">
        <v>0</v>
      </c>
      <c r="E877" t="s">
        <v>9</v>
      </c>
      <c r="F877" t="s">
        <v>15</v>
      </c>
      <c r="G877" s="9">
        <v>333075508</v>
      </c>
      <c r="H877" t="str">
        <f t="shared" si="26"/>
        <v>over</v>
      </c>
      <c r="I877" s="3">
        <f t="shared" si="27"/>
        <v>333075508</v>
      </c>
    </row>
    <row r="878" spans="1:9" x14ac:dyDescent="0.25">
      <c r="A878">
        <v>42</v>
      </c>
      <c r="B878" t="s">
        <v>11</v>
      </c>
      <c r="C878" s="2">
        <v>30</v>
      </c>
      <c r="D878">
        <v>0</v>
      </c>
      <c r="E878" t="s">
        <v>9</v>
      </c>
      <c r="F878" t="s">
        <v>10</v>
      </c>
      <c r="G878" s="9">
        <v>22144032</v>
      </c>
      <c r="H878" t="str">
        <f t="shared" si="26"/>
        <v>over</v>
      </c>
      <c r="I878" s="3">
        <f t="shared" si="27"/>
        <v>22144032</v>
      </c>
    </row>
    <row r="879" spans="1:9" x14ac:dyDescent="0.25">
      <c r="A879">
        <v>26</v>
      </c>
      <c r="B879" t="s">
        <v>11</v>
      </c>
      <c r="C879" s="2">
        <v>30</v>
      </c>
      <c r="D879">
        <v>1</v>
      </c>
      <c r="E879" t="s">
        <v>13</v>
      </c>
      <c r="F879" t="s">
        <v>10</v>
      </c>
      <c r="G879" s="9">
        <v>2904088</v>
      </c>
      <c r="H879" t="str">
        <f t="shared" si="26"/>
        <v>over</v>
      </c>
      <c r="I879" s="3">
        <f t="shared" si="27"/>
        <v>2904088</v>
      </c>
    </row>
    <row r="880" spans="1:9" x14ac:dyDescent="0.25">
      <c r="A880">
        <v>61</v>
      </c>
      <c r="B880" t="s">
        <v>7</v>
      </c>
      <c r="C880" s="2">
        <v>29.92</v>
      </c>
      <c r="D880">
        <v>3</v>
      </c>
      <c r="E880" t="s">
        <v>9</v>
      </c>
      <c r="F880" t="s">
        <v>14</v>
      </c>
      <c r="G880" s="9">
        <v>309421918</v>
      </c>
      <c r="H880" t="str">
        <f t="shared" si="26"/>
        <v>over</v>
      </c>
      <c r="I880" s="3">
        <f t="shared" si="27"/>
        <v>309421918</v>
      </c>
    </row>
    <row r="881" spans="1:9" x14ac:dyDescent="0.25">
      <c r="A881">
        <v>26</v>
      </c>
      <c r="B881" t="s">
        <v>7</v>
      </c>
      <c r="C881" s="2">
        <v>29.92</v>
      </c>
      <c r="D881">
        <v>2</v>
      </c>
      <c r="E881" t="s">
        <v>13</v>
      </c>
      <c r="F881" t="s">
        <v>14</v>
      </c>
      <c r="G881" s="9">
        <v>39819768</v>
      </c>
      <c r="H881" t="str">
        <f t="shared" si="26"/>
        <v>over</v>
      </c>
      <c r="I881" s="3">
        <f t="shared" si="27"/>
        <v>39819768</v>
      </c>
    </row>
    <row r="882" spans="1:9" x14ac:dyDescent="0.25">
      <c r="A882">
        <v>26</v>
      </c>
      <c r="B882" t="s">
        <v>7</v>
      </c>
      <c r="C882" s="2">
        <v>29.92</v>
      </c>
      <c r="D882">
        <v>1</v>
      </c>
      <c r="E882" t="s">
        <v>13</v>
      </c>
      <c r="F882" t="s">
        <v>14</v>
      </c>
      <c r="G882" s="9">
        <v>33929768</v>
      </c>
      <c r="H882" t="str">
        <f t="shared" si="26"/>
        <v>over</v>
      </c>
      <c r="I882" s="3">
        <f t="shared" si="27"/>
        <v>33929768</v>
      </c>
    </row>
    <row r="883" spans="1:9" x14ac:dyDescent="0.25">
      <c r="A883">
        <v>36</v>
      </c>
      <c r="B883" t="s">
        <v>7</v>
      </c>
      <c r="C883" s="2">
        <v>29.92</v>
      </c>
      <c r="D883">
        <v>1</v>
      </c>
      <c r="E883" t="s">
        <v>13</v>
      </c>
      <c r="F883" t="s">
        <v>14</v>
      </c>
      <c r="G883" s="9">
        <v>54780368</v>
      </c>
      <c r="H883" t="str">
        <f t="shared" si="26"/>
        <v>over</v>
      </c>
      <c r="I883" s="3">
        <f t="shared" si="27"/>
        <v>54780368</v>
      </c>
    </row>
    <row r="884" spans="1:9" x14ac:dyDescent="0.25">
      <c r="A884">
        <v>62</v>
      </c>
      <c r="B884" t="s">
        <v>7</v>
      </c>
      <c r="C884" s="2">
        <v>29.92</v>
      </c>
      <c r="D884">
        <v>0</v>
      </c>
      <c r="E884" t="s">
        <v>13</v>
      </c>
      <c r="F884" t="s">
        <v>14</v>
      </c>
      <c r="G884" s="9">
        <v>134579608</v>
      </c>
      <c r="H884" t="str">
        <f t="shared" si="26"/>
        <v>over</v>
      </c>
      <c r="I884" s="3">
        <f t="shared" si="27"/>
        <v>134579608</v>
      </c>
    </row>
    <row r="885" spans="1:9" x14ac:dyDescent="0.25">
      <c r="A885">
        <v>36</v>
      </c>
      <c r="B885" t="s">
        <v>7</v>
      </c>
      <c r="C885" s="2">
        <v>29.92</v>
      </c>
      <c r="D885">
        <v>0</v>
      </c>
      <c r="E885" t="s">
        <v>13</v>
      </c>
      <c r="F885" t="s">
        <v>14</v>
      </c>
      <c r="G885" s="9">
        <v>48890368</v>
      </c>
      <c r="H885" t="str">
        <f t="shared" si="26"/>
        <v>over</v>
      </c>
      <c r="I885" s="3">
        <f t="shared" si="27"/>
        <v>48890368</v>
      </c>
    </row>
    <row r="886" spans="1:9" x14ac:dyDescent="0.25">
      <c r="A886">
        <v>40</v>
      </c>
      <c r="B886" t="s">
        <v>11</v>
      </c>
      <c r="C886" s="2">
        <v>29.9</v>
      </c>
      <c r="D886">
        <v>2</v>
      </c>
      <c r="E886" t="s">
        <v>13</v>
      </c>
      <c r="F886" t="s">
        <v>10</v>
      </c>
      <c r="G886" s="9">
        <v>6600361</v>
      </c>
      <c r="H886" t="str">
        <f t="shared" si="26"/>
        <v>over</v>
      </c>
      <c r="I886" s="3">
        <f t="shared" si="27"/>
        <v>6600361</v>
      </c>
    </row>
    <row r="887" spans="1:9" x14ac:dyDescent="0.25">
      <c r="A887">
        <v>55</v>
      </c>
      <c r="B887" t="s">
        <v>11</v>
      </c>
      <c r="C887" s="2">
        <v>29.9</v>
      </c>
      <c r="D887">
        <v>0</v>
      </c>
      <c r="E887" t="s">
        <v>13</v>
      </c>
      <c r="F887" t="s">
        <v>10</v>
      </c>
      <c r="G887" s="9">
        <v>10214636</v>
      </c>
      <c r="H887" t="str">
        <f t="shared" si="26"/>
        <v>over</v>
      </c>
      <c r="I887" s="3">
        <f t="shared" si="27"/>
        <v>10214636</v>
      </c>
    </row>
    <row r="888" spans="1:9" x14ac:dyDescent="0.25">
      <c r="A888">
        <v>43</v>
      </c>
      <c r="B888" t="s">
        <v>7</v>
      </c>
      <c r="C888" s="2">
        <v>29.9</v>
      </c>
      <c r="D888">
        <v>1</v>
      </c>
      <c r="E888" t="s">
        <v>13</v>
      </c>
      <c r="F888" t="s">
        <v>10</v>
      </c>
      <c r="G888" s="9">
        <v>7337748</v>
      </c>
      <c r="H888" t="str">
        <f t="shared" si="26"/>
        <v>over</v>
      </c>
      <c r="I888" s="3">
        <f t="shared" si="27"/>
        <v>7337748</v>
      </c>
    </row>
    <row r="889" spans="1:9" x14ac:dyDescent="0.25">
      <c r="A889">
        <v>37</v>
      </c>
      <c r="B889" t="s">
        <v>11</v>
      </c>
      <c r="C889" s="2">
        <v>29.83</v>
      </c>
      <c r="D889">
        <v>2</v>
      </c>
      <c r="E889" t="s">
        <v>13</v>
      </c>
      <c r="F889" t="s">
        <v>21</v>
      </c>
      <c r="G889" s="9">
        <v>64064107</v>
      </c>
      <c r="H889" t="str">
        <f t="shared" si="26"/>
        <v>over</v>
      </c>
      <c r="I889" s="3">
        <f t="shared" si="27"/>
        <v>64064107</v>
      </c>
    </row>
    <row r="890" spans="1:9" x14ac:dyDescent="0.25">
      <c r="A890">
        <v>59</v>
      </c>
      <c r="B890" t="s">
        <v>11</v>
      </c>
      <c r="C890" s="2">
        <v>29.83</v>
      </c>
      <c r="D890">
        <v>3</v>
      </c>
      <c r="E890" t="s">
        <v>9</v>
      </c>
      <c r="F890" t="s">
        <v>21</v>
      </c>
      <c r="G890" s="9">
        <v>301849367</v>
      </c>
      <c r="H890" t="str">
        <f t="shared" si="26"/>
        <v>over</v>
      </c>
      <c r="I890" s="3">
        <f t="shared" si="27"/>
        <v>301849367</v>
      </c>
    </row>
    <row r="891" spans="1:9" x14ac:dyDescent="0.25">
      <c r="A891">
        <v>47</v>
      </c>
      <c r="B891" t="s">
        <v>11</v>
      </c>
      <c r="C891" s="2">
        <v>29.83</v>
      </c>
      <c r="D891">
        <v>3</v>
      </c>
      <c r="E891" t="s">
        <v>13</v>
      </c>
      <c r="F891" t="s">
        <v>15</v>
      </c>
      <c r="G891" s="9">
        <v>96203307</v>
      </c>
      <c r="H891" t="str">
        <f t="shared" si="26"/>
        <v>over</v>
      </c>
      <c r="I891" s="3">
        <f t="shared" si="27"/>
        <v>96203307</v>
      </c>
    </row>
    <row r="892" spans="1:9" x14ac:dyDescent="0.25">
      <c r="A892">
        <v>49</v>
      </c>
      <c r="B892" t="s">
        <v>11</v>
      </c>
      <c r="C892" s="2">
        <v>29.83</v>
      </c>
      <c r="D892">
        <v>1</v>
      </c>
      <c r="E892" t="s">
        <v>13</v>
      </c>
      <c r="F892" t="s">
        <v>21</v>
      </c>
      <c r="G892" s="9">
        <v>92880267</v>
      </c>
      <c r="H892" t="str">
        <f t="shared" si="26"/>
        <v>over</v>
      </c>
      <c r="I892" s="3">
        <f t="shared" si="27"/>
        <v>92880267</v>
      </c>
    </row>
    <row r="893" spans="1:9" x14ac:dyDescent="0.25">
      <c r="A893">
        <v>55</v>
      </c>
      <c r="B893" t="s">
        <v>7</v>
      </c>
      <c r="C893" s="2">
        <v>29.83</v>
      </c>
      <c r="D893">
        <v>0</v>
      </c>
      <c r="E893" t="s">
        <v>13</v>
      </c>
      <c r="F893" t="s">
        <v>21</v>
      </c>
      <c r="G893" s="9">
        <v>112865387</v>
      </c>
      <c r="H893" t="str">
        <f t="shared" si="26"/>
        <v>over</v>
      </c>
      <c r="I893" s="3">
        <f t="shared" si="27"/>
        <v>112865387</v>
      </c>
    </row>
    <row r="894" spans="1:9" x14ac:dyDescent="0.25">
      <c r="A894">
        <v>24</v>
      </c>
      <c r="B894" t="s">
        <v>11</v>
      </c>
      <c r="C894" s="2">
        <v>29.83</v>
      </c>
      <c r="D894">
        <v>0</v>
      </c>
      <c r="E894" t="s">
        <v>9</v>
      </c>
      <c r="F894" t="s">
        <v>21</v>
      </c>
      <c r="G894" s="9">
        <v>186484217</v>
      </c>
      <c r="H894" t="str">
        <f t="shared" si="26"/>
        <v>over</v>
      </c>
      <c r="I894" s="3">
        <f t="shared" si="27"/>
        <v>186484217</v>
      </c>
    </row>
    <row r="895" spans="1:9" x14ac:dyDescent="0.25">
      <c r="A895">
        <v>40</v>
      </c>
      <c r="B895" t="s">
        <v>7</v>
      </c>
      <c r="C895" s="2">
        <v>29.81</v>
      </c>
      <c r="D895">
        <v>1</v>
      </c>
      <c r="E895" t="s">
        <v>13</v>
      </c>
      <c r="F895" t="s">
        <v>14</v>
      </c>
      <c r="G895" s="9">
        <v>65002359</v>
      </c>
      <c r="H895" t="str">
        <f t="shared" si="26"/>
        <v>over</v>
      </c>
      <c r="I895" s="3">
        <f t="shared" si="27"/>
        <v>65002359</v>
      </c>
    </row>
    <row r="896" spans="1:9" x14ac:dyDescent="0.25">
      <c r="A896">
        <v>44</v>
      </c>
      <c r="B896" t="s">
        <v>7</v>
      </c>
      <c r="C896" s="2">
        <v>29.81</v>
      </c>
      <c r="D896">
        <v>2</v>
      </c>
      <c r="E896" t="s">
        <v>13</v>
      </c>
      <c r="F896" t="s">
        <v>14</v>
      </c>
      <c r="G896" s="9">
        <v>82192039</v>
      </c>
      <c r="H896" t="str">
        <f t="shared" si="26"/>
        <v>over</v>
      </c>
      <c r="I896" s="3">
        <f t="shared" si="27"/>
        <v>82192039</v>
      </c>
    </row>
    <row r="897" spans="1:9" x14ac:dyDescent="0.25">
      <c r="A897">
        <v>57</v>
      </c>
      <c r="B897" t="s">
        <v>7</v>
      </c>
      <c r="C897" s="2">
        <v>29.81</v>
      </c>
      <c r="D897">
        <v>0</v>
      </c>
      <c r="E897" t="s">
        <v>9</v>
      </c>
      <c r="F897" t="s">
        <v>14</v>
      </c>
      <c r="G897" s="9">
        <v>275339129</v>
      </c>
      <c r="H897" t="str">
        <f t="shared" si="26"/>
        <v>over</v>
      </c>
      <c r="I897" s="3">
        <f t="shared" si="27"/>
        <v>275339129</v>
      </c>
    </row>
    <row r="898" spans="1:9" x14ac:dyDescent="0.25">
      <c r="A898">
        <v>31</v>
      </c>
      <c r="B898" t="s">
        <v>11</v>
      </c>
      <c r="C898" s="2">
        <v>29.81</v>
      </c>
      <c r="D898">
        <v>0</v>
      </c>
      <c r="E898" t="s">
        <v>9</v>
      </c>
      <c r="F898" t="s">
        <v>14</v>
      </c>
      <c r="G898" s="9">
        <v>193503689</v>
      </c>
      <c r="H898" t="str">
        <f t="shared" ref="H898:H961" si="28">IF(C898&lt;18.5,"below",IF(AND(C898&gt;=18.5,C898&lt;25),"normal",IF(C898&gt;=25,"over")))</f>
        <v>over</v>
      </c>
      <c r="I898" s="3">
        <f t="shared" si="27"/>
        <v>193503689</v>
      </c>
    </row>
    <row r="899" spans="1:9" x14ac:dyDescent="0.25">
      <c r="A899">
        <v>32</v>
      </c>
      <c r="B899" t="s">
        <v>7</v>
      </c>
      <c r="C899" s="2">
        <v>29.8</v>
      </c>
      <c r="D899">
        <v>2</v>
      </c>
      <c r="E899" t="s">
        <v>13</v>
      </c>
      <c r="F899" t="s">
        <v>10</v>
      </c>
      <c r="G899" s="9">
        <v>5152134</v>
      </c>
      <c r="H899" t="str">
        <f t="shared" si="28"/>
        <v>over</v>
      </c>
      <c r="I899" s="3">
        <f t="shared" ref="I899:I962" si="29">VALUE(G899)</f>
        <v>5152134</v>
      </c>
    </row>
    <row r="900" spans="1:9" x14ac:dyDescent="0.25">
      <c r="A900">
        <v>19</v>
      </c>
      <c r="B900" t="s">
        <v>7</v>
      </c>
      <c r="C900" s="2">
        <v>29.8</v>
      </c>
      <c r="D900">
        <v>0</v>
      </c>
      <c r="E900" t="s">
        <v>13</v>
      </c>
      <c r="F900" t="s">
        <v>10</v>
      </c>
      <c r="G900" s="9">
        <v>1744465</v>
      </c>
      <c r="H900" t="str">
        <f t="shared" si="28"/>
        <v>over</v>
      </c>
      <c r="I900" s="3">
        <f t="shared" si="29"/>
        <v>1744465</v>
      </c>
    </row>
    <row r="901" spans="1:9" x14ac:dyDescent="0.25">
      <c r="A901">
        <v>47</v>
      </c>
      <c r="B901" t="s">
        <v>11</v>
      </c>
      <c r="C901" s="2">
        <v>29.8</v>
      </c>
      <c r="D901">
        <v>3</v>
      </c>
      <c r="E901" t="s">
        <v>9</v>
      </c>
      <c r="F901" t="s">
        <v>10</v>
      </c>
      <c r="G901" s="9">
        <v>25309489</v>
      </c>
      <c r="H901" t="str">
        <f t="shared" si="28"/>
        <v>over</v>
      </c>
      <c r="I901" s="3">
        <f t="shared" si="29"/>
        <v>25309489</v>
      </c>
    </row>
    <row r="902" spans="1:9" x14ac:dyDescent="0.25">
      <c r="A902">
        <v>37</v>
      </c>
      <c r="B902" t="s">
        <v>11</v>
      </c>
      <c r="C902" s="2">
        <v>29.8</v>
      </c>
      <c r="D902">
        <v>0</v>
      </c>
      <c r="E902" t="s">
        <v>13</v>
      </c>
      <c r="F902" t="s">
        <v>10</v>
      </c>
      <c r="G902" s="9">
        <v>2042060465</v>
      </c>
      <c r="H902" t="str">
        <f t="shared" si="28"/>
        <v>over</v>
      </c>
      <c r="I902" s="3">
        <f t="shared" si="29"/>
        <v>2042060465</v>
      </c>
    </row>
    <row r="903" spans="1:9" x14ac:dyDescent="0.25">
      <c r="A903">
        <v>55</v>
      </c>
      <c r="B903" t="s">
        <v>7</v>
      </c>
      <c r="C903" s="2">
        <v>29.7</v>
      </c>
      <c r="D903">
        <v>2</v>
      </c>
      <c r="E903" t="s">
        <v>13</v>
      </c>
      <c r="F903" t="s">
        <v>10</v>
      </c>
      <c r="G903" s="9">
        <v>11881358</v>
      </c>
      <c r="H903" t="str">
        <f t="shared" si="28"/>
        <v>over</v>
      </c>
      <c r="I903" s="3">
        <f t="shared" si="29"/>
        <v>11881358</v>
      </c>
    </row>
    <row r="904" spans="1:9" x14ac:dyDescent="0.25">
      <c r="A904">
        <v>48</v>
      </c>
      <c r="B904" t="s">
        <v>11</v>
      </c>
      <c r="C904" s="2">
        <v>29.7</v>
      </c>
      <c r="D904">
        <v>0</v>
      </c>
      <c r="E904" t="s">
        <v>13</v>
      </c>
      <c r="F904" t="s">
        <v>14</v>
      </c>
      <c r="G904" s="9">
        <v>7789635</v>
      </c>
      <c r="H904" t="str">
        <f t="shared" si="28"/>
        <v>over</v>
      </c>
      <c r="I904" s="3">
        <f t="shared" si="29"/>
        <v>7789635</v>
      </c>
    </row>
    <row r="905" spans="1:9" x14ac:dyDescent="0.25">
      <c r="A905">
        <v>59</v>
      </c>
      <c r="B905" t="s">
        <v>11</v>
      </c>
      <c r="C905" s="2">
        <v>29.7</v>
      </c>
      <c r="D905">
        <v>2</v>
      </c>
      <c r="E905" t="s">
        <v>13</v>
      </c>
      <c r="F905" t="s">
        <v>14</v>
      </c>
      <c r="G905" s="9">
        <v>12925886</v>
      </c>
      <c r="H905" t="str">
        <f t="shared" si="28"/>
        <v>over</v>
      </c>
      <c r="I905" s="3">
        <f t="shared" si="29"/>
        <v>12925886</v>
      </c>
    </row>
    <row r="906" spans="1:9" x14ac:dyDescent="0.25">
      <c r="A906">
        <v>36</v>
      </c>
      <c r="B906" t="s">
        <v>11</v>
      </c>
      <c r="C906" s="2">
        <v>29.7</v>
      </c>
      <c r="D906">
        <v>0</v>
      </c>
      <c r="E906" t="s">
        <v>13</v>
      </c>
      <c r="F906" t="s">
        <v>14</v>
      </c>
      <c r="G906" s="9">
        <v>4399731</v>
      </c>
      <c r="H906" t="str">
        <f t="shared" si="28"/>
        <v>over</v>
      </c>
      <c r="I906" s="3">
        <f t="shared" si="29"/>
        <v>4399731</v>
      </c>
    </row>
    <row r="907" spans="1:9" x14ac:dyDescent="0.25">
      <c r="A907">
        <v>25</v>
      </c>
      <c r="B907" t="s">
        <v>11</v>
      </c>
      <c r="C907" s="2">
        <v>29.7</v>
      </c>
      <c r="D907">
        <v>3</v>
      </c>
      <c r="E907" t="s">
        <v>9</v>
      </c>
      <c r="F907" t="s">
        <v>10</v>
      </c>
      <c r="G907" s="9">
        <v>19933458</v>
      </c>
      <c r="H907" t="str">
        <f t="shared" si="28"/>
        <v>over</v>
      </c>
      <c r="I907" s="3">
        <f t="shared" si="29"/>
        <v>19933458</v>
      </c>
    </row>
    <row r="908" spans="1:9" x14ac:dyDescent="0.25">
      <c r="A908">
        <v>37</v>
      </c>
      <c r="B908" t="s">
        <v>11</v>
      </c>
      <c r="C908" s="2">
        <v>29.64</v>
      </c>
      <c r="D908">
        <v>0</v>
      </c>
      <c r="E908" t="s">
        <v>13</v>
      </c>
      <c r="F908" t="s">
        <v>15</v>
      </c>
      <c r="G908" s="9">
        <v>50281466</v>
      </c>
      <c r="H908" t="str">
        <f t="shared" si="28"/>
        <v>over</v>
      </c>
      <c r="I908" s="3">
        <f t="shared" si="29"/>
        <v>50281466</v>
      </c>
    </row>
    <row r="909" spans="1:9" x14ac:dyDescent="0.25">
      <c r="A909">
        <v>29</v>
      </c>
      <c r="B909" t="s">
        <v>11</v>
      </c>
      <c r="C909" s="2">
        <v>29.64</v>
      </c>
      <c r="D909">
        <v>1</v>
      </c>
      <c r="E909" t="s">
        <v>13</v>
      </c>
      <c r="F909" t="s">
        <v>21</v>
      </c>
      <c r="G909" s="9">
        <v>2027780751</v>
      </c>
      <c r="H909" t="str">
        <f t="shared" si="28"/>
        <v>over</v>
      </c>
      <c r="I909" s="3">
        <f t="shared" si="29"/>
        <v>2027780751</v>
      </c>
    </row>
    <row r="910" spans="1:9" x14ac:dyDescent="0.25">
      <c r="A910">
        <v>26</v>
      </c>
      <c r="B910" t="s">
        <v>7</v>
      </c>
      <c r="C910" s="2">
        <v>29.64</v>
      </c>
      <c r="D910">
        <v>4</v>
      </c>
      <c r="E910" t="s">
        <v>13</v>
      </c>
      <c r="F910" t="s">
        <v>21</v>
      </c>
      <c r="G910" s="9">
        <v>2467166334</v>
      </c>
      <c r="H910" t="str">
        <f t="shared" si="28"/>
        <v>over</v>
      </c>
      <c r="I910" s="3">
        <f t="shared" si="29"/>
        <v>2467166334</v>
      </c>
    </row>
    <row r="911" spans="1:9" x14ac:dyDescent="0.25">
      <c r="A911">
        <v>60</v>
      </c>
      <c r="B911" t="s">
        <v>11</v>
      </c>
      <c r="C911" s="2">
        <v>29.64</v>
      </c>
      <c r="D911">
        <v>0</v>
      </c>
      <c r="E911" t="s">
        <v>13</v>
      </c>
      <c r="F911" t="s">
        <v>21</v>
      </c>
      <c r="G911" s="9">
        <v>127309996</v>
      </c>
      <c r="H911" t="str">
        <f t="shared" si="28"/>
        <v>over</v>
      </c>
      <c r="I911" s="3">
        <f t="shared" si="29"/>
        <v>127309996</v>
      </c>
    </row>
    <row r="912" spans="1:9" x14ac:dyDescent="0.25">
      <c r="A912">
        <v>41</v>
      </c>
      <c r="B912" t="s">
        <v>11</v>
      </c>
      <c r="C912" s="2">
        <v>29.64</v>
      </c>
      <c r="D912">
        <v>5</v>
      </c>
      <c r="E912" t="s">
        <v>13</v>
      </c>
      <c r="F912" t="s">
        <v>21</v>
      </c>
      <c r="G912" s="9">
        <v>92224026</v>
      </c>
      <c r="H912" t="str">
        <f t="shared" si="28"/>
        <v>over</v>
      </c>
      <c r="I912" s="3">
        <f t="shared" si="29"/>
        <v>92224026</v>
      </c>
    </row>
    <row r="913" spans="1:9" x14ac:dyDescent="0.25">
      <c r="A913">
        <v>40</v>
      </c>
      <c r="B913" t="s">
        <v>7</v>
      </c>
      <c r="C913" s="2">
        <v>29.6</v>
      </c>
      <c r="D913">
        <v>0</v>
      </c>
      <c r="E913" t="s">
        <v>13</v>
      </c>
      <c r="F913" t="s">
        <v>10</v>
      </c>
      <c r="G913" s="9">
        <v>5910944</v>
      </c>
      <c r="H913" t="str">
        <f t="shared" si="28"/>
        <v>over</v>
      </c>
      <c r="I913" s="3">
        <f t="shared" si="29"/>
        <v>5910944</v>
      </c>
    </row>
    <row r="914" spans="1:9" x14ac:dyDescent="0.25">
      <c r="A914">
        <v>39</v>
      </c>
      <c r="B914" t="s">
        <v>11</v>
      </c>
      <c r="C914" s="2">
        <v>29.6</v>
      </c>
      <c r="D914">
        <v>4</v>
      </c>
      <c r="E914" t="s">
        <v>13</v>
      </c>
      <c r="F914" t="s">
        <v>10</v>
      </c>
      <c r="G914" s="9">
        <v>7512267</v>
      </c>
      <c r="H914" t="str">
        <f t="shared" si="28"/>
        <v>over</v>
      </c>
      <c r="I914" s="3">
        <f t="shared" si="29"/>
        <v>7512267</v>
      </c>
    </row>
    <row r="915" spans="1:9" x14ac:dyDescent="0.25">
      <c r="A915">
        <v>20</v>
      </c>
      <c r="B915" t="s">
        <v>7</v>
      </c>
      <c r="C915" s="2">
        <v>29.6</v>
      </c>
      <c r="D915">
        <v>0</v>
      </c>
      <c r="E915" t="s">
        <v>13</v>
      </c>
      <c r="F915" t="s">
        <v>10</v>
      </c>
      <c r="G915" s="9">
        <v>1875344</v>
      </c>
      <c r="H915" t="str">
        <f t="shared" si="28"/>
        <v>over</v>
      </c>
      <c r="I915" s="3">
        <f t="shared" si="29"/>
        <v>1875344</v>
      </c>
    </row>
    <row r="916" spans="1:9" x14ac:dyDescent="0.25">
      <c r="A916">
        <v>48</v>
      </c>
      <c r="B916" t="s">
        <v>11</v>
      </c>
      <c r="C916" s="2">
        <v>29.6</v>
      </c>
      <c r="D916">
        <v>0</v>
      </c>
      <c r="E916" t="s">
        <v>13</v>
      </c>
      <c r="F916" t="s">
        <v>10</v>
      </c>
      <c r="G916" s="9">
        <v>2123218226</v>
      </c>
      <c r="H916" t="str">
        <f t="shared" si="28"/>
        <v>over</v>
      </c>
      <c r="I916" s="3">
        <f t="shared" si="29"/>
        <v>2123218226</v>
      </c>
    </row>
    <row r="917" spans="1:9" x14ac:dyDescent="0.25">
      <c r="A917">
        <v>29</v>
      </c>
      <c r="B917" t="s">
        <v>7</v>
      </c>
      <c r="C917" s="2">
        <v>29.59</v>
      </c>
      <c r="D917">
        <v>1</v>
      </c>
      <c r="E917" t="s">
        <v>13</v>
      </c>
      <c r="F917" t="s">
        <v>14</v>
      </c>
      <c r="G917" s="9">
        <v>39474131</v>
      </c>
      <c r="H917" t="str">
        <f t="shared" si="28"/>
        <v>over</v>
      </c>
      <c r="I917" s="3">
        <f t="shared" si="29"/>
        <v>39474131</v>
      </c>
    </row>
    <row r="918" spans="1:9" x14ac:dyDescent="0.25">
      <c r="A918">
        <v>32</v>
      </c>
      <c r="B918" t="s">
        <v>7</v>
      </c>
      <c r="C918" s="2">
        <v>29.59</v>
      </c>
      <c r="D918">
        <v>1</v>
      </c>
      <c r="E918" t="s">
        <v>13</v>
      </c>
      <c r="F918" t="s">
        <v>14</v>
      </c>
      <c r="G918" s="9">
        <v>45628421</v>
      </c>
      <c r="H918" t="str">
        <f t="shared" si="28"/>
        <v>over</v>
      </c>
      <c r="I918" s="3">
        <f t="shared" si="29"/>
        <v>45628421</v>
      </c>
    </row>
    <row r="919" spans="1:9" x14ac:dyDescent="0.25">
      <c r="A919">
        <v>37</v>
      </c>
      <c r="B919" t="s">
        <v>7</v>
      </c>
      <c r="C919" s="2">
        <v>29.5</v>
      </c>
      <c r="D919">
        <v>2</v>
      </c>
      <c r="E919" t="s">
        <v>13</v>
      </c>
      <c r="F919" t="s">
        <v>10</v>
      </c>
      <c r="G919" s="9">
        <v>6311952</v>
      </c>
      <c r="H919" t="str">
        <f t="shared" si="28"/>
        <v>over</v>
      </c>
      <c r="I919" s="3">
        <f t="shared" si="29"/>
        <v>6311952</v>
      </c>
    </row>
    <row r="920" spans="1:9" x14ac:dyDescent="0.25">
      <c r="A920">
        <v>42</v>
      </c>
      <c r="B920" t="s">
        <v>7</v>
      </c>
      <c r="C920" s="2">
        <v>29.48</v>
      </c>
      <c r="D920">
        <v>2</v>
      </c>
      <c r="E920" t="s">
        <v>13</v>
      </c>
      <c r="F920" t="s">
        <v>14</v>
      </c>
      <c r="G920" s="9">
        <v>76403092</v>
      </c>
      <c r="H920" t="str">
        <f t="shared" si="28"/>
        <v>over</v>
      </c>
      <c r="I920" s="3">
        <f t="shared" si="29"/>
        <v>76403092</v>
      </c>
    </row>
    <row r="921" spans="1:9" x14ac:dyDescent="0.25">
      <c r="A921">
        <v>26</v>
      </c>
      <c r="B921" t="s">
        <v>7</v>
      </c>
      <c r="C921" s="2">
        <v>29.48</v>
      </c>
      <c r="D921">
        <v>1</v>
      </c>
      <c r="E921" t="s">
        <v>13</v>
      </c>
      <c r="F921" t="s">
        <v>14</v>
      </c>
      <c r="G921" s="9">
        <v>33923652</v>
      </c>
      <c r="H921" t="str">
        <f t="shared" si="28"/>
        <v>over</v>
      </c>
      <c r="I921" s="3">
        <f t="shared" si="29"/>
        <v>33923652</v>
      </c>
    </row>
    <row r="922" spans="1:9" x14ac:dyDescent="0.25">
      <c r="A922">
        <v>53</v>
      </c>
      <c r="B922" t="s">
        <v>11</v>
      </c>
      <c r="C922" s="2">
        <v>29.48</v>
      </c>
      <c r="D922">
        <v>0</v>
      </c>
      <c r="E922" t="s">
        <v>13</v>
      </c>
      <c r="F922" t="s">
        <v>14</v>
      </c>
      <c r="G922" s="9">
        <v>94876442</v>
      </c>
      <c r="H922" t="str">
        <f t="shared" si="28"/>
        <v>over</v>
      </c>
      <c r="I922" s="3">
        <f t="shared" si="29"/>
        <v>94876442</v>
      </c>
    </row>
    <row r="923" spans="1:9" x14ac:dyDescent="0.25">
      <c r="A923">
        <v>26</v>
      </c>
      <c r="B923" t="s">
        <v>11</v>
      </c>
      <c r="C923" s="2">
        <v>29.45</v>
      </c>
      <c r="D923">
        <v>0</v>
      </c>
      <c r="E923" t="s">
        <v>13</v>
      </c>
      <c r="F923" t="s">
        <v>21</v>
      </c>
      <c r="G923" s="9">
        <v>28973235</v>
      </c>
      <c r="H923" t="str">
        <f t="shared" si="28"/>
        <v>over</v>
      </c>
      <c r="I923" s="3">
        <f t="shared" si="29"/>
        <v>28973235</v>
      </c>
    </row>
    <row r="924" spans="1:9" x14ac:dyDescent="0.25">
      <c r="A924">
        <v>33</v>
      </c>
      <c r="B924" t="s">
        <v>11</v>
      </c>
      <c r="C924" s="2">
        <v>29.4</v>
      </c>
      <c r="D924">
        <v>4</v>
      </c>
      <c r="E924" t="s">
        <v>13</v>
      </c>
      <c r="F924" t="s">
        <v>10</v>
      </c>
      <c r="G924" s="9">
        <v>6059173</v>
      </c>
      <c r="H924" t="str">
        <f t="shared" si="28"/>
        <v>over</v>
      </c>
      <c r="I924" s="3">
        <f t="shared" si="29"/>
        <v>6059173</v>
      </c>
    </row>
    <row r="925" spans="1:9" x14ac:dyDescent="0.25">
      <c r="A925">
        <v>18</v>
      </c>
      <c r="B925" t="s">
        <v>11</v>
      </c>
      <c r="C925" s="2">
        <v>29.37</v>
      </c>
      <c r="D925">
        <v>1</v>
      </c>
      <c r="E925" t="s">
        <v>13</v>
      </c>
      <c r="F925" t="s">
        <v>14</v>
      </c>
      <c r="G925" s="9">
        <v>17194363</v>
      </c>
      <c r="H925" t="str">
        <f t="shared" si="28"/>
        <v>over</v>
      </c>
      <c r="I925" s="3">
        <f t="shared" si="29"/>
        <v>17194363</v>
      </c>
    </row>
    <row r="926" spans="1:9" x14ac:dyDescent="0.25">
      <c r="A926">
        <v>47</v>
      </c>
      <c r="B926" t="s">
        <v>7</v>
      </c>
      <c r="C926" s="2">
        <v>29.37</v>
      </c>
      <c r="D926">
        <v>1</v>
      </c>
      <c r="E926" t="s">
        <v>13</v>
      </c>
      <c r="F926" t="s">
        <v>14</v>
      </c>
      <c r="G926" s="9">
        <v>85476913</v>
      </c>
      <c r="H926" t="str">
        <f t="shared" si="28"/>
        <v>over</v>
      </c>
      <c r="I926" s="3">
        <f t="shared" si="29"/>
        <v>85476913</v>
      </c>
    </row>
    <row r="927" spans="1:9" x14ac:dyDescent="0.25">
      <c r="A927">
        <v>24</v>
      </c>
      <c r="B927" t="s">
        <v>11</v>
      </c>
      <c r="C927" s="2">
        <v>29.3</v>
      </c>
      <c r="D927">
        <v>0</v>
      </c>
      <c r="E927" t="s">
        <v>13</v>
      </c>
      <c r="F927" t="s">
        <v>10</v>
      </c>
      <c r="G927" s="9">
        <v>1977815</v>
      </c>
      <c r="H927" t="str">
        <f t="shared" si="28"/>
        <v>over</v>
      </c>
      <c r="I927" s="3">
        <f t="shared" si="29"/>
        <v>1977815</v>
      </c>
    </row>
    <row r="928" spans="1:9" x14ac:dyDescent="0.25">
      <c r="A928">
        <v>40</v>
      </c>
      <c r="B928" t="s">
        <v>7</v>
      </c>
      <c r="C928" s="2">
        <v>29.3</v>
      </c>
      <c r="D928">
        <v>4</v>
      </c>
      <c r="E928" t="s">
        <v>13</v>
      </c>
      <c r="F928" t="s">
        <v>10</v>
      </c>
      <c r="G928" s="9">
        <v>1582882173</v>
      </c>
      <c r="H928" t="str">
        <f t="shared" si="28"/>
        <v>over</v>
      </c>
      <c r="I928" s="3">
        <f t="shared" si="29"/>
        <v>1582882173</v>
      </c>
    </row>
    <row r="929" spans="1:9" x14ac:dyDescent="0.25">
      <c r="A929">
        <v>34</v>
      </c>
      <c r="B929" t="s">
        <v>7</v>
      </c>
      <c r="C929" s="2">
        <v>29.26</v>
      </c>
      <c r="D929">
        <v>3</v>
      </c>
      <c r="E929" t="s">
        <v>13</v>
      </c>
      <c r="F929" t="s">
        <v>14</v>
      </c>
      <c r="G929" s="9">
        <v>61842994</v>
      </c>
      <c r="H929" t="str">
        <f t="shared" si="28"/>
        <v>over</v>
      </c>
      <c r="I929" s="3">
        <f t="shared" si="29"/>
        <v>61842994</v>
      </c>
    </row>
    <row r="930" spans="1:9" x14ac:dyDescent="0.25">
      <c r="A930">
        <v>31</v>
      </c>
      <c r="B930" t="s">
        <v>7</v>
      </c>
      <c r="C930" s="2">
        <v>29.26</v>
      </c>
      <c r="D930">
        <v>1</v>
      </c>
      <c r="E930" t="s">
        <v>13</v>
      </c>
      <c r="F930" t="s">
        <v>14</v>
      </c>
      <c r="G930" s="9">
        <v>43505144</v>
      </c>
      <c r="H930" t="str">
        <f t="shared" si="28"/>
        <v>over</v>
      </c>
      <c r="I930" s="3">
        <f t="shared" si="29"/>
        <v>43505144</v>
      </c>
    </row>
    <row r="931" spans="1:9" x14ac:dyDescent="0.25">
      <c r="A931">
        <v>28</v>
      </c>
      <c r="B931" t="s">
        <v>11</v>
      </c>
      <c r="C931" s="2">
        <v>29.26</v>
      </c>
      <c r="D931">
        <v>2</v>
      </c>
      <c r="E931" t="s">
        <v>13</v>
      </c>
      <c r="F931" t="s">
        <v>21</v>
      </c>
      <c r="G931" s="9">
        <v>44382634</v>
      </c>
      <c r="H931" t="str">
        <f t="shared" si="28"/>
        <v>over</v>
      </c>
      <c r="I931" s="3">
        <f t="shared" si="29"/>
        <v>44382634</v>
      </c>
    </row>
    <row r="932" spans="1:9" x14ac:dyDescent="0.25">
      <c r="A932">
        <v>38</v>
      </c>
      <c r="B932" t="s">
        <v>11</v>
      </c>
      <c r="C932" s="2">
        <v>29.26</v>
      </c>
      <c r="D932">
        <v>2</v>
      </c>
      <c r="E932" t="s">
        <v>13</v>
      </c>
      <c r="F932" t="s">
        <v>15</v>
      </c>
      <c r="G932" s="9">
        <v>64578434</v>
      </c>
      <c r="H932" t="str">
        <f t="shared" si="28"/>
        <v>over</v>
      </c>
      <c r="I932" s="3">
        <f t="shared" si="29"/>
        <v>64578434</v>
      </c>
    </row>
    <row r="933" spans="1:9" x14ac:dyDescent="0.25">
      <c r="A933">
        <v>54</v>
      </c>
      <c r="B933" t="s">
        <v>11</v>
      </c>
      <c r="C933" s="2">
        <v>29.2</v>
      </c>
      <c r="D933">
        <v>1</v>
      </c>
      <c r="E933" t="s">
        <v>13</v>
      </c>
      <c r="F933" t="s">
        <v>10</v>
      </c>
      <c r="G933" s="9">
        <v>10436096</v>
      </c>
      <c r="H933" t="str">
        <f t="shared" si="28"/>
        <v>over</v>
      </c>
      <c r="I933" s="3">
        <f t="shared" si="29"/>
        <v>10436096</v>
      </c>
    </row>
    <row r="934" spans="1:9" x14ac:dyDescent="0.25">
      <c r="A934">
        <v>27</v>
      </c>
      <c r="B934" t="s">
        <v>11</v>
      </c>
      <c r="C934" s="2">
        <v>29.15</v>
      </c>
      <c r="D934">
        <v>0</v>
      </c>
      <c r="E934" t="s">
        <v>9</v>
      </c>
      <c r="F934" t="s">
        <v>14</v>
      </c>
      <c r="G934" s="9">
        <v>182464955</v>
      </c>
      <c r="H934" t="str">
        <f t="shared" si="28"/>
        <v>over</v>
      </c>
      <c r="I934" s="3">
        <f t="shared" si="29"/>
        <v>182464955</v>
      </c>
    </row>
    <row r="935" spans="1:9" x14ac:dyDescent="0.25">
      <c r="A935">
        <v>26</v>
      </c>
      <c r="B935" t="s">
        <v>11</v>
      </c>
      <c r="C935" s="2">
        <v>29.15</v>
      </c>
      <c r="D935">
        <v>1</v>
      </c>
      <c r="E935" t="s">
        <v>13</v>
      </c>
      <c r="F935" t="s">
        <v>14</v>
      </c>
      <c r="G935" s="9">
        <v>29029065</v>
      </c>
      <c r="H935" t="str">
        <f t="shared" si="28"/>
        <v>over</v>
      </c>
      <c r="I935" s="3">
        <f t="shared" si="29"/>
        <v>29029065</v>
      </c>
    </row>
    <row r="936" spans="1:9" x14ac:dyDescent="0.25">
      <c r="A936">
        <v>31</v>
      </c>
      <c r="B936" t="s">
        <v>7</v>
      </c>
      <c r="C936" s="2">
        <v>29.1</v>
      </c>
      <c r="D936">
        <v>0</v>
      </c>
      <c r="E936" t="s">
        <v>13</v>
      </c>
      <c r="F936" t="s">
        <v>10</v>
      </c>
      <c r="G936" s="9">
        <v>3761292</v>
      </c>
      <c r="H936" t="str">
        <f t="shared" si="28"/>
        <v>over</v>
      </c>
      <c r="I936" s="3">
        <f t="shared" si="29"/>
        <v>3761292</v>
      </c>
    </row>
    <row r="937" spans="1:9" x14ac:dyDescent="0.25">
      <c r="A937">
        <v>19</v>
      </c>
      <c r="B937" t="s">
        <v>11</v>
      </c>
      <c r="C937" s="2">
        <v>29.07</v>
      </c>
      <c r="D937">
        <v>0</v>
      </c>
      <c r="E937" t="s">
        <v>9</v>
      </c>
      <c r="F937" t="s">
        <v>15</v>
      </c>
      <c r="G937" s="9">
        <v>173526803</v>
      </c>
      <c r="H937" t="str">
        <f t="shared" si="28"/>
        <v>over</v>
      </c>
      <c r="I937" s="3">
        <f t="shared" si="29"/>
        <v>173526803</v>
      </c>
    </row>
    <row r="938" spans="1:9" x14ac:dyDescent="0.25">
      <c r="A938">
        <v>61</v>
      </c>
      <c r="B938" t="s">
        <v>7</v>
      </c>
      <c r="C938" s="2">
        <v>29.07</v>
      </c>
      <c r="D938">
        <v>0</v>
      </c>
      <c r="E938" t="s">
        <v>9</v>
      </c>
      <c r="F938" t="s">
        <v>15</v>
      </c>
      <c r="G938" s="9">
        <v>291413603</v>
      </c>
      <c r="H938" t="str">
        <f t="shared" si="28"/>
        <v>over</v>
      </c>
      <c r="I938" s="3">
        <f t="shared" si="29"/>
        <v>291413603</v>
      </c>
    </row>
    <row r="939" spans="1:9" x14ac:dyDescent="0.25">
      <c r="A939">
        <v>36</v>
      </c>
      <c r="B939" t="s">
        <v>7</v>
      </c>
      <c r="C939" s="2">
        <v>29.04</v>
      </c>
      <c r="D939">
        <v>4</v>
      </c>
      <c r="E939" t="s">
        <v>13</v>
      </c>
      <c r="F939" t="s">
        <v>14</v>
      </c>
      <c r="G939" s="9">
        <v>72438136</v>
      </c>
      <c r="H939" t="str">
        <f t="shared" si="28"/>
        <v>over</v>
      </c>
      <c r="I939" s="3">
        <f t="shared" si="29"/>
        <v>72438136</v>
      </c>
    </row>
    <row r="940" spans="1:9" x14ac:dyDescent="0.25">
      <c r="A940">
        <v>58</v>
      </c>
      <c r="B940" t="s">
        <v>7</v>
      </c>
      <c r="C940" s="2">
        <v>29</v>
      </c>
      <c r="D940">
        <v>0</v>
      </c>
      <c r="E940" t="s">
        <v>13</v>
      </c>
      <c r="F940" t="s">
        <v>10</v>
      </c>
      <c r="G940" s="9">
        <v>11842442</v>
      </c>
      <c r="H940" t="str">
        <f t="shared" si="28"/>
        <v>over</v>
      </c>
      <c r="I940" s="3">
        <f t="shared" si="29"/>
        <v>11842442</v>
      </c>
    </row>
    <row r="941" spans="1:9" x14ac:dyDescent="0.25">
      <c r="A941">
        <v>42</v>
      </c>
      <c r="B941" t="s">
        <v>7</v>
      </c>
      <c r="C941" s="2">
        <v>29</v>
      </c>
      <c r="D941">
        <v>1</v>
      </c>
      <c r="E941" t="s">
        <v>13</v>
      </c>
      <c r="F941" t="s">
        <v>10</v>
      </c>
      <c r="G941" s="9">
        <v>7050642</v>
      </c>
      <c r="H941" t="str">
        <f t="shared" si="28"/>
        <v>over</v>
      </c>
      <c r="I941" s="3">
        <f t="shared" si="29"/>
        <v>7050642</v>
      </c>
    </row>
    <row r="942" spans="1:9" x14ac:dyDescent="0.25">
      <c r="A942">
        <v>38</v>
      </c>
      <c r="B942" t="s">
        <v>7</v>
      </c>
      <c r="C942" s="2">
        <v>28.93</v>
      </c>
      <c r="D942">
        <v>1</v>
      </c>
      <c r="E942" t="s">
        <v>13</v>
      </c>
      <c r="F942" t="s">
        <v>14</v>
      </c>
      <c r="G942" s="9">
        <v>59743847</v>
      </c>
      <c r="H942" t="str">
        <f t="shared" si="28"/>
        <v>over</v>
      </c>
      <c r="I942" s="3">
        <f t="shared" si="29"/>
        <v>59743847</v>
      </c>
    </row>
    <row r="943" spans="1:9" x14ac:dyDescent="0.25">
      <c r="A943">
        <v>32</v>
      </c>
      <c r="B943" t="s">
        <v>7</v>
      </c>
      <c r="C943" s="2">
        <v>28.93</v>
      </c>
      <c r="D943">
        <v>0</v>
      </c>
      <c r="E943" t="s">
        <v>13</v>
      </c>
      <c r="F943" t="s">
        <v>14</v>
      </c>
      <c r="G943" s="9">
        <v>39729247</v>
      </c>
      <c r="H943" t="str">
        <f t="shared" si="28"/>
        <v>over</v>
      </c>
      <c r="I943" s="3">
        <f t="shared" si="29"/>
        <v>39729247</v>
      </c>
    </row>
    <row r="944" spans="1:9" x14ac:dyDescent="0.25">
      <c r="A944">
        <v>32</v>
      </c>
      <c r="B944" t="s">
        <v>11</v>
      </c>
      <c r="C944" s="2">
        <v>28.93</v>
      </c>
      <c r="D944">
        <v>1</v>
      </c>
      <c r="E944" t="s">
        <v>9</v>
      </c>
      <c r="F944" t="s">
        <v>14</v>
      </c>
      <c r="G944" s="9">
        <v>197196947</v>
      </c>
      <c r="H944" t="str">
        <f t="shared" si="28"/>
        <v>over</v>
      </c>
      <c r="I944" s="3">
        <f t="shared" si="29"/>
        <v>197196947</v>
      </c>
    </row>
    <row r="945" spans="1:9" x14ac:dyDescent="0.25">
      <c r="A945">
        <v>19</v>
      </c>
      <c r="B945" t="s">
        <v>7</v>
      </c>
      <c r="C945" s="2">
        <v>28.9</v>
      </c>
      <c r="D945">
        <v>0</v>
      </c>
      <c r="E945" t="s">
        <v>13</v>
      </c>
      <c r="F945" t="s">
        <v>10</v>
      </c>
      <c r="G945" s="9">
        <v>1743214</v>
      </c>
      <c r="H945" t="str">
        <f t="shared" si="28"/>
        <v>over</v>
      </c>
      <c r="I945" s="3">
        <f t="shared" si="29"/>
        <v>1743214</v>
      </c>
    </row>
    <row r="946" spans="1:9" x14ac:dyDescent="0.25">
      <c r="A946">
        <v>46</v>
      </c>
      <c r="B946" t="s">
        <v>7</v>
      </c>
      <c r="C946" s="2">
        <v>28.9</v>
      </c>
      <c r="D946">
        <v>2</v>
      </c>
      <c r="E946" t="s">
        <v>13</v>
      </c>
      <c r="F946" t="s">
        <v>10</v>
      </c>
      <c r="G946" s="9">
        <v>8823279</v>
      </c>
      <c r="H946" t="str">
        <f t="shared" si="28"/>
        <v>over</v>
      </c>
      <c r="I946" s="3">
        <f t="shared" si="29"/>
        <v>8823279</v>
      </c>
    </row>
    <row r="947" spans="1:9" x14ac:dyDescent="0.25">
      <c r="A947">
        <v>35</v>
      </c>
      <c r="B947" t="s">
        <v>11</v>
      </c>
      <c r="C947" s="2">
        <v>28.9</v>
      </c>
      <c r="D947">
        <v>3</v>
      </c>
      <c r="E947" t="s">
        <v>13</v>
      </c>
      <c r="F947" t="s">
        <v>10</v>
      </c>
      <c r="G947" s="9">
        <v>5926846</v>
      </c>
      <c r="H947" t="str">
        <f t="shared" si="28"/>
        <v>over</v>
      </c>
      <c r="I947" s="3">
        <f t="shared" si="29"/>
        <v>5926846</v>
      </c>
    </row>
    <row r="948" spans="1:9" x14ac:dyDescent="0.25">
      <c r="A948">
        <v>60</v>
      </c>
      <c r="B948" t="s">
        <v>11</v>
      </c>
      <c r="C948" s="2">
        <v>28.9</v>
      </c>
      <c r="D948">
        <v>0</v>
      </c>
      <c r="E948" t="s">
        <v>13</v>
      </c>
      <c r="F948" t="s">
        <v>10</v>
      </c>
      <c r="G948" s="9">
        <v>12146971</v>
      </c>
      <c r="H948" t="str">
        <f t="shared" si="28"/>
        <v>over</v>
      </c>
      <c r="I948" s="3">
        <f t="shared" si="29"/>
        <v>12146971</v>
      </c>
    </row>
    <row r="949" spans="1:9" x14ac:dyDescent="0.25">
      <c r="A949">
        <v>48</v>
      </c>
      <c r="B949" t="s">
        <v>7</v>
      </c>
      <c r="C949" s="2">
        <v>28.9</v>
      </c>
      <c r="D949">
        <v>0</v>
      </c>
      <c r="E949" t="s">
        <v>13</v>
      </c>
      <c r="F949" t="s">
        <v>10</v>
      </c>
      <c r="G949" s="9">
        <v>8277523</v>
      </c>
      <c r="H949" t="str">
        <f t="shared" si="28"/>
        <v>over</v>
      </c>
      <c r="I949" s="3">
        <f t="shared" si="29"/>
        <v>8277523</v>
      </c>
    </row>
    <row r="950" spans="1:9" x14ac:dyDescent="0.25">
      <c r="A950">
        <v>32</v>
      </c>
      <c r="B950" t="s">
        <v>11</v>
      </c>
      <c r="C950" s="2">
        <v>28.88</v>
      </c>
      <c r="D950">
        <v>0</v>
      </c>
      <c r="E950" t="s">
        <v>13</v>
      </c>
      <c r="F950" t="s">
        <v>15</v>
      </c>
      <c r="G950" s="9">
        <v>38668552</v>
      </c>
      <c r="H950" t="str">
        <f t="shared" si="28"/>
        <v>over</v>
      </c>
      <c r="I950" s="3">
        <f t="shared" si="29"/>
        <v>38668552</v>
      </c>
    </row>
    <row r="951" spans="1:9" x14ac:dyDescent="0.25">
      <c r="A951">
        <v>28</v>
      </c>
      <c r="B951" t="s">
        <v>7</v>
      </c>
      <c r="C951" s="2">
        <v>28.88</v>
      </c>
      <c r="D951">
        <v>1</v>
      </c>
      <c r="E951" t="s">
        <v>13</v>
      </c>
      <c r="F951" t="s">
        <v>21</v>
      </c>
      <c r="G951" s="9">
        <v>43377352</v>
      </c>
      <c r="H951" t="str">
        <f t="shared" si="28"/>
        <v>over</v>
      </c>
      <c r="I951" s="3">
        <f t="shared" si="29"/>
        <v>43377352</v>
      </c>
    </row>
    <row r="952" spans="1:9" x14ac:dyDescent="0.25">
      <c r="A952">
        <v>48</v>
      </c>
      <c r="B952" t="s">
        <v>7</v>
      </c>
      <c r="C952" s="2">
        <v>28.88</v>
      </c>
      <c r="D952">
        <v>1</v>
      </c>
      <c r="E952" t="s">
        <v>13</v>
      </c>
      <c r="F952" t="s">
        <v>15</v>
      </c>
      <c r="G952" s="9">
        <v>92494952</v>
      </c>
      <c r="H952" t="str">
        <f t="shared" si="28"/>
        <v>over</v>
      </c>
      <c r="I952" s="3">
        <f t="shared" si="29"/>
        <v>92494952</v>
      </c>
    </row>
    <row r="953" spans="1:9" x14ac:dyDescent="0.25">
      <c r="A953">
        <v>36</v>
      </c>
      <c r="B953" t="s">
        <v>11</v>
      </c>
      <c r="C953" s="2">
        <v>28.88</v>
      </c>
      <c r="D953">
        <v>3</v>
      </c>
      <c r="E953" t="s">
        <v>13</v>
      </c>
      <c r="F953" t="s">
        <v>21</v>
      </c>
      <c r="G953" s="9">
        <v>67485912</v>
      </c>
      <c r="H953" t="str">
        <f t="shared" si="28"/>
        <v>over</v>
      </c>
      <c r="I953" s="3">
        <f t="shared" si="29"/>
        <v>67485912</v>
      </c>
    </row>
    <row r="954" spans="1:9" x14ac:dyDescent="0.25">
      <c r="A954">
        <v>19</v>
      </c>
      <c r="B954" t="s">
        <v>7</v>
      </c>
      <c r="C954" s="2">
        <v>28.88</v>
      </c>
      <c r="D954">
        <v>0</v>
      </c>
      <c r="E954" t="s">
        <v>9</v>
      </c>
      <c r="F954" t="s">
        <v>15</v>
      </c>
      <c r="G954" s="9">
        <v>177485062</v>
      </c>
      <c r="H954" t="str">
        <f t="shared" si="28"/>
        <v>over</v>
      </c>
      <c r="I954" s="3">
        <f t="shared" si="29"/>
        <v>177485062</v>
      </c>
    </row>
    <row r="955" spans="1:9" x14ac:dyDescent="0.25">
      <c r="A955">
        <v>53</v>
      </c>
      <c r="B955" t="s">
        <v>11</v>
      </c>
      <c r="C955" s="2">
        <v>28.88</v>
      </c>
      <c r="D955">
        <v>0</v>
      </c>
      <c r="E955" t="s">
        <v>13</v>
      </c>
      <c r="F955" t="s">
        <v>15</v>
      </c>
      <c r="G955" s="9">
        <v>98698102</v>
      </c>
      <c r="H955" t="str">
        <f t="shared" si="28"/>
        <v>over</v>
      </c>
      <c r="I955" s="3">
        <f t="shared" si="29"/>
        <v>98698102</v>
      </c>
    </row>
    <row r="956" spans="1:9" x14ac:dyDescent="0.25">
      <c r="A956">
        <v>22</v>
      </c>
      <c r="B956" t="s">
        <v>11</v>
      </c>
      <c r="C956" s="2">
        <v>28.88</v>
      </c>
      <c r="D956">
        <v>0</v>
      </c>
      <c r="E956" t="s">
        <v>13</v>
      </c>
      <c r="F956" t="s">
        <v>21</v>
      </c>
      <c r="G956" s="9">
        <v>22508352</v>
      </c>
      <c r="H956" t="str">
        <f t="shared" si="28"/>
        <v>over</v>
      </c>
      <c r="I956" s="3">
        <f t="shared" si="29"/>
        <v>22508352</v>
      </c>
    </row>
    <row r="957" spans="1:9" x14ac:dyDescent="0.25">
      <c r="A957">
        <v>54</v>
      </c>
      <c r="B957" t="s">
        <v>7</v>
      </c>
      <c r="C957" s="2">
        <v>28.88</v>
      </c>
      <c r="D957">
        <v>2</v>
      </c>
      <c r="E957" t="s">
        <v>13</v>
      </c>
      <c r="F957" t="s">
        <v>21</v>
      </c>
      <c r="G957" s="9">
        <v>120966512</v>
      </c>
      <c r="H957" t="str">
        <f t="shared" si="28"/>
        <v>over</v>
      </c>
      <c r="I957" s="3">
        <f t="shared" si="29"/>
        <v>120966512</v>
      </c>
    </row>
    <row r="958" spans="1:9" x14ac:dyDescent="0.25">
      <c r="A958">
        <v>22</v>
      </c>
      <c r="B958" t="s">
        <v>7</v>
      </c>
      <c r="C958" s="2">
        <v>28.82</v>
      </c>
      <c r="D958">
        <v>0</v>
      </c>
      <c r="E958" t="s">
        <v>13</v>
      </c>
      <c r="F958" t="s">
        <v>14</v>
      </c>
      <c r="G958" s="9">
        <v>21567518</v>
      </c>
      <c r="H958" t="str">
        <f t="shared" si="28"/>
        <v>over</v>
      </c>
      <c r="I958" s="3">
        <f t="shared" si="29"/>
        <v>21567518</v>
      </c>
    </row>
    <row r="959" spans="1:9" x14ac:dyDescent="0.25">
      <c r="A959">
        <v>41</v>
      </c>
      <c r="B959" t="s">
        <v>11</v>
      </c>
      <c r="C959" s="2">
        <v>28.8</v>
      </c>
      <c r="D959">
        <v>1</v>
      </c>
      <c r="E959" t="s">
        <v>13</v>
      </c>
      <c r="F959" t="s">
        <v>10</v>
      </c>
      <c r="G959" s="9">
        <v>6282235</v>
      </c>
      <c r="H959" t="str">
        <f t="shared" si="28"/>
        <v>over</v>
      </c>
      <c r="I959" s="3">
        <f t="shared" si="29"/>
        <v>6282235</v>
      </c>
    </row>
    <row r="960" spans="1:9" x14ac:dyDescent="0.25">
      <c r="A960">
        <v>60</v>
      </c>
      <c r="B960" t="s">
        <v>7</v>
      </c>
      <c r="C960" s="2">
        <v>28.7</v>
      </c>
      <c r="D960">
        <v>1</v>
      </c>
      <c r="E960" t="s">
        <v>13</v>
      </c>
      <c r="F960" t="s">
        <v>10</v>
      </c>
      <c r="G960" s="9">
        <v>13224693</v>
      </c>
      <c r="H960" t="str">
        <f t="shared" si="28"/>
        <v>over</v>
      </c>
      <c r="I960" s="3">
        <f t="shared" si="29"/>
        <v>13224693</v>
      </c>
    </row>
    <row r="961" spans="1:9" x14ac:dyDescent="0.25">
      <c r="A961">
        <v>19</v>
      </c>
      <c r="B961" t="s">
        <v>11</v>
      </c>
      <c r="C961" s="2">
        <v>28.7</v>
      </c>
      <c r="D961">
        <v>0</v>
      </c>
      <c r="E961" t="s">
        <v>13</v>
      </c>
      <c r="F961" t="s">
        <v>10</v>
      </c>
      <c r="G961" s="9">
        <v>1253936</v>
      </c>
      <c r="H961" t="str">
        <f t="shared" si="28"/>
        <v>over</v>
      </c>
      <c r="I961" s="3">
        <f t="shared" si="29"/>
        <v>1253936</v>
      </c>
    </row>
    <row r="962" spans="1:9" x14ac:dyDescent="0.25">
      <c r="A962">
        <v>45</v>
      </c>
      <c r="B962" t="s">
        <v>11</v>
      </c>
      <c r="C962" s="2">
        <v>28.7</v>
      </c>
      <c r="D962">
        <v>2</v>
      </c>
      <c r="E962" t="s">
        <v>13</v>
      </c>
      <c r="F962" t="s">
        <v>10</v>
      </c>
      <c r="G962" s="9">
        <v>8027968</v>
      </c>
      <c r="H962" t="str">
        <f t="shared" ref="H962:H1025" si="30">IF(C962&lt;18.5,"below",IF(AND(C962&gt;=18.5,C962&lt;25),"normal",IF(C962&gt;=25,"over")))</f>
        <v>over</v>
      </c>
      <c r="I962" s="3">
        <f t="shared" si="29"/>
        <v>8027968</v>
      </c>
    </row>
    <row r="963" spans="1:9" x14ac:dyDescent="0.25">
      <c r="A963">
        <v>57</v>
      </c>
      <c r="B963" t="s">
        <v>7</v>
      </c>
      <c r="C963" s="2">
        <v>28.7</v>
      </c>
      <c r="D963">
        <v>0</v>
      </c>
      <c r="E963" t="s">
        <v>13</v>
      </c>
      <c r="F963" t="s">
        <v>10</v>
      </c>
      <c r="G963" s="9">
        <v>11455.28</v>
      </c>
      <c r="H963" t="str">
        <f t="shared" si="30"/>
        <v>over</v>
      </c>
      <c r="I963" s="3">
        <f t="shared" ref="I963:I1026" si="31">VALUE(G963)</f>
        <v>11455.28</v>
      </c>
    </row>
    <row r="964" spans="1:9" x14ac:dyDescent="0.25">
      <c r="A964">
        <v>49</v>
      </c>
      <c r="B964" t="s">
        <v>11</v>
      </c>
      <c r="C964" s="2">
        <v>28.7</v>
      </c>
      <c r="D964">
        <v>1</v>
      </c>
      <c r="E964" t="s">
        <v>13</v>
      </c>
      <c r="F964" t="s">
        <v>10</v>
      </c>
      <c r="G964" s="9">
        <v>8703456</v>
      </c>
      <c r="H964" t="str">
        <f t="shared" si="30"/>
        <v>over</v>
      </c>
      <c r="I964" s="3">
        <f t="shared" si="31"/>
        <v>8703456</v>
      </c>
    </row>
    <row r="965" spans="1:9" x14ac:dyDescent="0.25">
      <c r="A965">
        <v>40</v>
      </c>
      <c r="B965" t="s">
        <v>7</v>
      </c>
      <c r="C965" s="2">
        <v>28.69</v>
      </c>
      <c r="D965">
        <v>3</v>
      </c>
      <c r="E965" t="s">
        <v>13</v>
      </c>
      <c r="F965" t="s">
        <v>15</v>
      </c>
      <c r="G965" s="9">
        <v>80596791</v>
      </c>
      <c r="H965" t="str">
        <f t="shared" si="30"/>
        <v>over</v>
      </c>
      <c r="I965" s="3">
        <f t="shared" si="31"/>
        <v>80596791</v>
      </c>
    </row>
    <row r="966" spans="1:9" x14ac:dyDescent="0.25">
      <c r="A966">
        <v>30</v>
      </c>
      <c r="B966" t="s">
        <v>11</v>
      </c>
      <c r="C966" s="2">
        <v>28.69</v>
      </c>
      <c r="D966">
        <v>3</v>
      </c>
      <c r="E966" t="s">
        <v>9</v>
      </c>
      <c r="F966" t="s">
        <v>15</v>
      </c>
      <c r="G966" s="9">
        <v>207459891</v>
      </c>
      <c r="H966" t="str">
        <f t="shared" si="30"/>
        <v>over</v>
      </c>
      <c r="I966" s="3">
        <f t="shared" si="31"/>
        <v>207459891</v>
      </c>
    </row>
    <row r="967" spans="1:9" x14ac:dyDescent="0.25">
      <c r="A967">
        <v>49</v>
      </c>
      <c r="B967" t="s">
        <v>11</v>
      </c>
      <c r="C967" s="2">
        <v>28.69</v>
      </c>
      <c r="D967">
        <v>3</v>
      </c>
      <c r="E967" t="s">
        <v>13</v>
      </c>
      <c r="F967" t="s">
        <v>15</v>
      </c>
      <c r="G967" s="9">
        <v>102644421</v>
      </c>
      <c r="H967" t="str">
        <f t="shared" si="30"/>
        <v>over</v>
      </c>
      <c r="I967" s="3">
        <f t="shared" si="31"/>
        <v>102644421</v>
      </c>
    </row>
    <row r="968" spans="1:9" x14ac:dyDescent="0.25">
      <c r="A968">
        <v>19</v>
      </c>
      <c r="B968" t="s">
        <v>7</v>
      </c>
      <c r="C968" s="2">
        <v>28.6</v>
      </c>
      <c r="D968">
        <v>5</v>
      </c>
      <c r="E968" t="s">
        <v>13</v>
      </c>
      <c r="F968" t="s">
        <v>10</v>
      </c>
      <c r="G968" s="9">
        <v>4687797</v>
      </c>
      <c r="H968" t="str">
        <f t="shared" si="30"/>
        <v>over</v>
      </c>
      <c r="I968" s="3">
        <f t="shared" si="31"/>
        <v>4687797</v>
      </c>
    </row>
    <row r="969" spans="1:9" x14ac:dyDescent="0.25">
      <c r="A969">
        <v>45</v>
      </c>
      <c r="B969" t="s">
        <v>7</v>
      </c>
      <c r="C969" s="2">
        <v>28.6</v>
      </c>
      <c r="D969">
        <v>2</v>
      </c>
      <c r="E969" t="s">
        <v>13</v>
      </c>
      <c r="F969" t="s">
        <v>14</v>
      </c>
      <c r="G969" s="9">
        <v>8516829</v>
      </c>
      <c r="H969" t="str">
        <f t="shared" si="30"/>
        <v>over</v>
      </c>
      <c r="I969" s="3">
        <f t="shared" si="31"/>
        <v>8516829</v>
      </c>
    </row>
    <row r="970" spans="1:9" x14ac:dyDescent="0.25">
      <c r="A970">
        <v>53</v>
      </c>
      <c r="B970" t="s">
        <v>11</v>
      </c>
      <c r="C970" s="2">
        <v>28.6</v>
      </c>
      <c r="D970">
        <v>3</v>
      </c>
      <c r="E970" t="s">
        <v>13</v>
      </c>
      <c r="F970" t="s">
        <v>10</v>
      </c>
      <c r="G970" s="9">
        <v>11253421</v>
      </c>
      <c r="H970" t="str">
        <f t="shared" si="30"/>
        <v>over</v>
      </c>
      <c r="I970" s="3">
        <f t="shared" si="31"/>
        <v>11253421</v>
      </c>
    </row>
    <row r="971" spans="1:9" x14ac:dyDescent="0.25">
      <c r="A971">
        <v>31</v>
      </c>
      <c r="B971" t="s">
        <v>11</v>
      </c>
      <c r="C971" s="2">
        <v>28.5</v>
      </c>
      <c r="D971">
        <v>5</v>
      </c>
      <c r="E971" t="s">
        <v>13</v>
      </c>
      <c r="F971" t="s">
        <v>21</v>
      </c>
      <c r="G971" s="9">
        <v>6799458</v>
      </c>
      <c r="H971" t="str">
        <f t="shared" si="30"/>
        <v>over</v>
      </c>
      <c r="I971" s="3">
        <f t="shared" si="31"/>
        <v>6799458</v>
      </c>
    </row>
    <row r="972" spans="1:9" x14ac:dyDescent="0.25">
      <c r="A972">
        <v>24</v>
      </c>
      <c r="B972" t="s">
        <v>11</v>
      </c>
      <c r="C972" s="2">
        <v>28.5</v>
      </c>
      <c r="D972">
        <v>2</v>
      </c>
      <c r="E972" t="s">
        <v>13</v>
      </c>
      <c r="F972" t="s">
        <v>15</v>
      </c>
      <c r="G972" s="9">
        <v>3537703</v>
      </c>
      <c r="H972" t="str">
        <f t="shared" si="30"/>
        <v>over</v>
      </c>
      <c r="I972" s="3">
        <f t="shared" si="31"/>
        <v>3537703</v>
      </c>
    </row>
    <row r="973" spans="1:9" x14ac:dyDescent="0.25">
      <c r="A973">
        <v>24</v>
      </c>
      <c r="B973" t="s">
        <v>11</v>
      </c>
      <c r="C973" s="2">
        <v>28.5</v>
      </c>
      <c r="D973">
        <v>0</v>
      </c>
      <c r="E973" t="s">
        <v>9</v>
      </c>
      <c r="F973" t="s">
        <v>21</v>
      </c>
      <c r="G973" s="9">
        <v>3514752848</v>
      </c>
      <c r="H973" t="str">
        <f t="shared" si="30"/>
        <v>over</v>
      </c>
      <c r="I973" s="3">
        <f t="shared" si="31"/>
        <v>3514752848</v>
      </c>
    </row>
    <row r="974" spans="1:9" x14ac:dyDescent="0.25">
      <c r="A974">
        <v>18</v>
      </c>
      <c r="B974" t="s">
        <v>11</v>
      </c>
      <c r="C974" s="2">
        <v>28.5</v>
      </c>
      <c r="D974">
        <v>0</v>
      </c>
      <c r="E974" t="s">
        <v>13</v>
      </c>
      <c r="F974" t="s">
        <v>21</v>
      </c>
      <c r="G974" s="9">
        <v>1712227</v>
      </c>
      <c r="H974" t="str">
        <f t="shared" si="30"/>
        <v>over</v>
      </c>
      <c r="I974" s="3">
        <f t="shared" si="31"/>
        <v>1712227</v>
      </c>
    </row>
    <row r="975" spans="1:9" x14ac:dyDescent="0.25">
      <c r="A975">
        <v>27</v>
      </c>
      <c r="B975" t="s">
        <v>11</v>
      </c>
      <c r="C975" s="2">
        <v>28.5</v>
      </c>
      <c r="D975">
        <v>0</v>
      </c>
      <c r="E975" t="s">
        <v>9</v>
      </c>
      <c r="F975" t="s">
        <v>15</v>
      </c>
      <c r="G975" s="9">
        <v>18310742</v>
      </c>
      <c r="H975" t="str">
        <f t="shared" si="30"/>
        <v>over</v>
      </c>
      <c r="I975" s="3">
        <f t="shared" si="31"/>
        <v>18310742</v>
      </c>
    </row>
    <row r="976" spans="1:9" x14ac:dyDescent="0.25">
      <c r="A976">
        <v>23</v>
      </c>
      <c r="B976" t="s">
        <v>7</v>
      </c>
      <c r="C976" s="2">
        <v>28.49</v>
      </c>
      <c r="D976">
        <v>1</v>
      </c>
      <c r="E976" t="s">
        <v>9</v>
      </c>
      <c r="F976" t="s">
        <v>14</v>
      </c>
      <c r="G976" s="9">
        <v>183282381</v>
      </c>
      <c r="H976" t="str">
        <f t="shared" si="30"/>
        <v>over</v>
      </c>
      <c r="I976" s="3">
        <f t="shared" si="31"/>
        <v>183282381</v>
      </c>
    </row>
    <row r="977" spans="1:9" x14ac:dyDescent="0.25">
      <c r="A977">
        <v>19</v>
      </c>
      <c r="B977" t="s">
        <v>7</v>
      </c>
      <c r="C977" s="2">
        <v>28.4</v>
      </c>
      <c r="D977">
        <v>1</v>
      </c>
      <c r="E977" t="s">
        <v>13</v>
      </c>
      <c r="F977" t="s">
        <v>10</v>
      </c>
      <c r="G977" s="9">
        <v>2331519</v>
      </c>
      <c r="H977" t="str">
        <f t="shared" si="30"/>
        <v>over</v>
      </c>
      <c r="I977" s="3">
        <f t="shared" si="31"/>
        <v>2331519</v>
      </c>
    </row>
    <row r="978" spans="1:9" x14ac:dyDescent="0.25">
      <c r="A978">
        <v>19</v>
      </c>
      <c r="B978" t="s">
        <v>11</v>
      </c>
      <c r="C978" s="2">
        <v>28.4</v>
      </c>
      <c r="D978">
        <v>1</v>
      </c>
      <c r="E978" t="s">
        <v>13</v>
      </c>
      <c r="F978" t="s">
        <v>10</v>
      </c>
      <c r="G978" s="9">
        <v>1842519</v>
      </c>
      <c r="H978" t="str">
        <f t="shared" si="30"/>
        <v>over</v>
      </c>
      <c r="I978" s="3">
        <f t="shared" si="31"/>
        <v>1842519</v>
      </c>
    </row>
    <row r="979" spans="1:9" x14ac:dyDescent="0.25">
      <c r="A979">
        <v>30</v>
      </c>
      <c r="B979" t="s">
        <v>7</v>
      </c>
      <c r="C979" s="2">
        <v>28.38</v>
      </c>
      <c r="D979">
        <v>1</v>
      </c>
      <c r="E979" t="s">
        <v>9</v>
      </c>
      <c r="F979" t="s">
        <v>14</v>
      </c>
      <c r="G979" s="9">
        <v>195219682</v>
      </c>
      <c r="H979" t="str">
        <f t="shared" si="30"/>
        <v>over</v>
      </c>
      <c r="I979" s="3">
        <f t="shared" si="31"/>
        <v>195219682</v>
      </c>
    </row>
    <row r="980" spans="1:9" x14ac:dyDescent="0.25">
      <c r="A980">
        <v>63</v>
      </c>
      <c r="B980" t="s">
        <v>11</v>
      </c>
      <c r="C980" s="2">
        <v>28.31</v>
      </c>
      <c r="D980">
        <v>0</v>
      </c>
      <c r="E980" t="s">
        <v>13</v>
      </c>
      <c r="F980" t="s">
        <v>15</v>
      </c>
      <c r="G980" s="9">
        <v>137700979</v>
      </c>
      <c r="H980" t="str">
        <f t="shared" si="30"/>
        <v>over</v>
      </c>
      <c r="I980" s="3">
        <f t="shared" si="31"/>
        <v>137700979</v>
      </c>
    </row>
    <row r="981" spans="1:9" x14ac:dyDescent="0.25">
      <c r="A981">
        <v>23</v>
      </c>
      <c r="B981" t="s">
        <v>7</v>
      </c>
      <c r="C981" s="2">
        <v>28.31</v>
      </c>
      <c r="D981">
        <v>0</v>
      </c>
      <c r="E981" t="s">
        <v>9</v>
      </c>
      <c r="F981" t="s">
        <v>15</v>
      </c>
      <c r="G981" s="9">
        <v>180339679</v>
      </c>
      <c r="H981" t="str">
        <f t="shared" si="30"/>
        <v>over</v>
      </c>
      <c r="I981" s="3">
        <f t="shared" si="31"/>
        <v>180339679</v>
      </c>
    </row>
    <row r="982" spans="1:9" x14ac:dyDescent="0.25">
      <c r="A982">
        <v>61</v>
      </c>
      <c r="B982" t="s">
        <v>11</v>
      </c>
      <c r="C982" s="2">
        <v>28.31</v>
      </c>
      <c r="D982">
        <v>1</v>
      </c>
      <c r="E982" t="s">
        <v>9</v>
      </c>
      <c r="F982" t="s">
        <v>15</v>
      </c>
      <c r="G982" s="9">
        <v>288686639</v>
      </c>
      <c r="H982" t="str">
        <f t="shared" si="30"/>
        <v>over</v>
      </c>
      <c r="I982" s="3">
        <f t="shared" si="31"/>
        <v>288686639</v>
      </c>
    </row>
    <row r="983" spans="1:9" x14ac:dyDescent="0.25">
      <c r="A983">
        <v>19</v>
      </c>
      <c r="B983" t="s">
        <v>7</v>
      </c>
      <c r="C983" s="2">
        <v>28.31</v>
      </c>
      <c r="D983">
        <v>0</v>
      </c>
      <c r="E983" t="s">
        <v>9</v>
      </c>
      <c r="F983" t="s">
        <v>15</v>
      </c>
      <c r="G983" s="9">
        <v>174689839</v>
      </c>
      <c r="H983" t="str">
        <f t="shared" si="30"/>
        <v>over</v>
      </c>
      <c r="I983" s="3">
        <f t="shared" si="31"/>
        <v>174689839</v>
      </c>
    </row>
    <row r="984" spans="1:9" x14ac:dyDescent="0.25">
      <c r="A984">
        <v>42</v>
      </c>
      <c r="B984" t="s">
        <v>11</v>
      </c>
      <c r="C984" s="2">
        <v>28.31</v>
      </c>
      <c r="D984">
        <v>3</v>
      </c>
      <c r="E984" t="s">
        <v>9</v>
      </c>
      <c r="F984" t="s">
        <v>15</v>
      </c>
      <c r="G984" s="9">
        <v>3278745859</v>
      </c>
      <c r="H984" t="str">
        <f t="shared" si="30"/>
        <v>over</v>
      </c>
      <c r="I984" s="3">
        <f t="shared" si="31"/>
        <v>3278745859</v>
      </c>
    </row>
    <row r="985" spans="1:9" x14ac:dyDescent="0.25">
      <c r="A985">
        <v>56</v>
      </c>
      <c r="B985" t="s">
        <v>7</v>
      </c>
      <c r="C985" s="2">
        <v>28.31</v>
      </c>
      <c r="D985">
        <v>0</v>
      </c>
      <c r="E985" t="s">
        <v>13</v>
      </c>
      <c r="F985" t="s">
        <v>21</v>
      </c>
      <c r="G985" s="9">
        <v>116577189</v>
      </c>
      <c r="H985" t="str">
        <f t="shared" si="30"/>
        <v>over</v>
      </c>
      <c r="I985" s="3">
        <f t="shared" si="31"/>
        <v>116577189</v>
      </c>
    </row>
    <row r="986" spans="1:9" x14ac:dyDescent="0.25">
      <c r="A986">
        <v>22</v>
      </c>
      <c r="B986" t="s">
        <v>11</v>
      </c>
      <c r="C986" s="2">
        <v>28.31</v>
      </c>
      <c r="D986">
        <v>1</v>
      </c>
      <c r="E986" t="s">
        <v>13</v>
      </c>
      <c r="F986" t="s">
        <v>15</v>
      </c>
      <c r="G986" s="9">
        <v>26390429</v>
      </c>
      <c r="H986" t="str">
        <f t="shared" si="30"/>
        <v>over</v>
      </c>
      <c r="I986" s="3">
        <f t="shared" si="31"/>
        <v>26390429</v>
      </c>
    </row>
    <row r="987" spans="1:9" x14ac:dyDescent="0.25">
      <c r="A987">
        <v>41</v>
      </c>
      <c r="B987" t="s">
        <v>7</v>
      </c>
      <c r="C987" s="2">
        <v>28.31</v>
      </c>
      <c r="D987">
        <v>1</v>
      </c>
      <c r="E987" t="s">
        <v>13</v>
      </c>
      <c r="F987" t="s">
        <v>15</v>
      </c>
      <c r="G987" s="9">
        <v>71535539</v>
      </c>
      <c r="H987" t="str">
        <f t="shared" si="30"/>
        <v>over</v>
      </c>
      <c r="I987" s="3">
        <f t="shared" si="31"/>
        <v>71535539</v>
      </c>
    </row>
    <row r="988" spans="1:9" x14ac:dyDescent="0.25">
      <c r="A988">
        <v>18</v>
      </c>
      <c r="B988" t="s">
        <v>11</v>
      </c>
      <c r="C988" s="2">
        <v>28.31</v>
      </c>
      <c r="D988">
        <v>1</v>
      </c>
      <c r="E988" t="s">
        <v>13</v>
      </c>
      <c r="F988" t="s">
        <v>21</v>
      </c>
      <c r="G988" s="9">
        <v>1127233139</v>
      </c>
      <c r="H988" t="str">
        <f t="shared" si="30"/>
        <v>over</v>
      </c>
      <c r="I988" s="3">
        <f t="shared" si="31"/>
        <v>1127233139</v>
      </c>
    </row>
    <row r="989" spans="1:9" x14ac:dyDescent="0.25">
      <c r="A989">
        <v>19</v>
      </c>
      <c r="B989" t="s">
        <v>7</v>
      </c>
      <c r="C989" s="2">
        <v>28.3</v>
      </c>
      <c r="D989">
        <v>0</v>
      </c>
      <c r="E989" t="s">
        <v>9</v>
      </c>
      <c r="F989" t="s">
        <v>10</v>
      </c>
      <c r="G989" s="9">
        <v>17081.080000000002</v>
      </c>
      <c r="H989" t="str">
        <f t="shared" si="30"/>
        <v>over</v>
      </c>
      <c r="I989" s="3">
        <f t="shared" si="31"/>
        <v>17081.080000000002</v>
      </c>
    </row>
    <row r="990" spans="1:9" x14ac:dyDescent="0.25">
      <c r="A990">
        <v>39</v>
      </c>
      <c r="B990" t="s">
        <v>11</v>
      </c>
      <c r="C990" s="2">
        <v>28.3</v>
      </c>
      <c r="D990">
        <v>1</v>
      </c>
      <c r="E990" t="s">
        <v>9</v>
      </c>
      <c r="F990" t="s">
        <v>10</v>
      </c>
      <c r="G990" s="9">
        <v>21082.16</v>
      </c>
      <c r="H990" t="str">
        <f t="shared" si="30"/>
        <v>over</v>
      </c>
      <c r="I990" s="3">
        <f t="shared" si="31"/>
        <v>21082.16</v>
      </c>
    </row>
    <row r="991" spans="1:9" x14ac:dyDescent="0.25">
      <c r="A991">
        <v>33</v>
      </c>
      <c r="B991" t="s">
        <v>7</v>
      </c>
      <c r="C991" s="2">
        <v>28.27</v>
      </c>
      <c r="D991">
        <v>1</v>
      </c>
      <c r="E991" t="s">
        <v>13</v>
      </c>
      <c r="F991" t="s">
        <v>14</v>
      </c>
      <c r="G991" s="9">
        <v>47796023</v>
      </c>
      <c r="H991" t="str">
        <f t="shared" si="30"/>
        <v>over</v>
      </c>
      <c r="I991" s="3">
        <f t="shared" si="31"/>
        <v>47796023</v>
      </c>
    </row>
    <row r="992" spans="1:9" x14ac:dyDescent="0.25">
      <c r="A992">
        <v>38</v>
      </c>
      <c r="B992" t="s">
        <v>11</v>
      </c>
      <c r="C992" s="2">
        <v>28.27</v>
      </c>
      <c r="D992">
        <v>1</v>
      </c>
      <c r="E992" t="s">
        <v>13</v>
      </c>
      <c r="F992" t="s">
        <v>14</v>
      </c>
      <c r="G992" s="9">
        <v>54844673</v>
      </c>
      <c r="H992" t="str">
        <f t="shared" si="30"/>
        <v>over</v>
      </c>
      <c r="I992" s="3">
        <f t="shared" si="31"/>
        <v>54844673</v>
      </c>
    </row>
    <row r="993" spans="1:9" x14ac:dyDescent="0.25">
      <c r="A993">
        <v>61</v>
      </c>
      <c r="B993" t="s">
        <v>7</v>
      </c>
      <c r="C993" s="2">
        <v>28.2</v>
      </c>
      <c r="D993">
        <v>0</v>
      </c>
      <c r="E993" t="s">
        <v>13</v>
      </c>
      <c r="F993" t="s">
        <v>10</v>
      </c>
      <c r="G993" s="9">
        <v>13041921</v>
      </c>
      <c r="H993" t="str">
        <f t="shared" si="30"/>
        <v>over</v>
      </c>
      <c r="I993" s="3">
        <f t="shared" si="31"/>
        <v>13041921</v>
      </c>
    </row>
    <row r="994" spans="1:9" x14ac:dyDescent="0.25">
      <c r="A994">
        <v>50</v>
      </c>
      <c r="B994" t="s">
        <v>7</v>
      </c>
      <c r="C994" s="2">
        <v>28.16</v>
      </c>
      <c r="D994">
        <v>3</v>
      </c>
      <c r="E994" t="s">
        <v>13</v>
      </c>
      <c r="F994" t="s">
        <v>14</v>
      </c>
      <c r="G994" s="9">
        <v>107026424</v>
      </c>
      <c r="H994" t="str">
        <f t="shared" si="30"/>
        <v>over</v>
      </c>
      <c r="I994" s="3">
        <f t="shared" si="31"/>
        <v>107026424</v>
      </c>
    </row>
    <row r="995" spans="1:9" x14ac:dyDescent="0.25">
      <c r="A995">
        <v>40</v>
      </c>
      <c r="B995" t="s">
        <v>7</v>
      </c>
      <c r="C995" s="2">
        <v>28.12</v>
      </c>
      <c r="D995">
        <v>1</v>
      </c>
      <c r="E995" t="s">
        <v>9</v>
      </c>
      <c r="F995" t="s">
        <v>21</v>
      </c>
      <c r="G995" s="9">
        <v>223315668</v>
      </c>
      <c r="H995" t="str">
        <f t="shared" si="30"/>
        <v>over</v>
      </c>
      <c r="I995" s="3">
        <f t="shared" si="31"/>
        <v>223315668</v>
      </c>
    </row>
    <row r="996" spans="1:9" x14ac:dyDescent="0.25">
      <c r="A996">
        <v>23</v>
      </c>
      <c r="B996" t="s">
        <v>7</v>
      </c>
      <c r="C996" s="2">
        <v>28.12</v>
      </c>
      <c r="D996">
        <v>0</v>
      </c>
      <c r="E996" t="s">
        <v>13</v>
      </c>
      <c r="F996" t="s">
        <v>15</v>
      </c>
      <c r="G996" s="9">
        <v>26901138</v>
      </c>
      <c r="H996" t="str">
        <f t="shared" si="30"/>
        <v>over</v>
      </c>
      <c r="I996" s="3">
        <f t="shared" si="31"/>
        <v>26901138</v>
      </c>
    </row>
    <row r="997" spans="1:9" x14ac:dyDescent="0.25">
      <c r="A997">
        <v>50</v>
      </c>
      <c r="B997" t="s">
        <v>7</v>
      </c>
      <c r="C997" s="2">
        <v>28.12</v>
      </c>
      <c r="D997">
        <v>3</v>
      </c>
      <c r="E997" t="s">
        <v>13</v>
      </c>
      <c r="F997" t="s">
        <v>15</v>
      </c>
      <c r="G997" s="9">
        <v>110855868</v>
      </c>
      <c r="H997" t="str">
        <f t="shared" si="30"/>
        <v>over</v>
      </c>
      <c r="I997" s="3">
        <f t="shared" si="31"/>
        <v>110855868</v>
      </c>
    </row>
    <row r="998" spans="1:9" x14ac:dyDescent="0.25">
      <c r="A998">
        <v>32</v>
      </c>
      <c r="B998" t="s">
        <v>11</v>
      </c>
      <c r="C998" s="2">
        <v>28.12</v>
      </c>
      <c r="D998">
        <v>4</v>
      </c>
      <c r="E998" t="s">
        <v>9</v>
      </c>
      <c r="F998" t="s">
        <v>15</v>
      </c>
      <c r="G998" s="9">
        <v>214724788</v>
      </c>
      <c r="H998" t="str">
        <f t="shared" si="30"/>
        <v>over</v>
      </c>
      <c r="I998" s="3">
        <f t="shared" si="31"/>
        <v>214724788</v>
      </c>
    </row>
    <row r="999" spans="1:9" x14ac:dyDescent="0.25">
      <c r="A999">
        <v>53</v>
      </c>
      <c r="B999" t="s">
        <v>7</v>
      </c>
      <c r="C999" s="2">
        <v>28.1</v>
      </c>
      <c r="D999">
        <v>3</v>
      </c>
      <c r="E999" t="s">
        <v>13</v>
      </c>
      <c r="F999" t="s">
        <v>10</v>
      </c>
      <c r="G999" s="9">
        <v>11741726</v>
      </c>
      <c r="H999" t="str">
        <f t="shared" si="30"/>
        <v>over</v>
      </c>
      <c r="I999" s="3">
        <f t="shared" si="31"/>
        <v>11741726</v>
      </c>
    </row>
    <row r="1000" spans="1:9" x14ac:dyDescent="0.25">
      <c r="A1000">
        <v>57</v>
      </c>
      <c r="B1000" t="s">
        <v>11</v>
      </c>
      <c r="C1000" s="2">
        <v>28.1</v>
      </c>
      <c r="D1000">
        <v>0</v>
      </c>
      <c r="E1000" t="s">
        <v>13</v>
      </c>
      <c r="F1000" t="s">
        <v>10</v>
      </c>
      <c r="G1000" s="9">
        <v>10965446</v>
      </c>
      <c r="H1000" t="str">
        <f t="shared" si="30"/>
        <v>over</v>
      </c>
      <c r="I1000" s="3">
        <f t="shared" si="31"/>
        <v>10965446</v>
      </c>
    </row>
    <row r="1001" spans="1:9" x14ac:dyDescent="0.25">
      <c r="A1001">
        <v>22</v>
      </c>
      <c r="B1001" t="s">
        <v>7</v>
      </c>
      <c r="C1001" s="2">
        <v>28.05</v>
      </c>
      <c r="D1001">
        <v>0</v>
      </c>
      <c r="E1001" t="s">
        <v>13</v>
      </c>
      <c r="F1001" t="s">
        <v>14</v>
      </c>
      <c r="G1001" s="9">
        <v>21556815</v>
      </c>
      <c r="H1001" t="str">
        <f t="shared" si="30"/>
        <v>over</v>
      </c>
      <c r="I1001" s="3">
        <f t="shared" si="31"/>
        <v>21556815</v>
      </c>
    </row>
    <row r="1002" spans="1:9" x14ac:dyDescent="0.25">
      <c r="A1002">
        <v>46</v>
      </c>
      <c r="B1002" t="s">
        <v>7</v>
      </c>
      <c r="C1002" s="2">
        <v>28.05</v>
      </c>
      <c r="D1002">
        <v>1</v>
      </c>
      <c r="E1002" t="s">
        <v>13</v>
      </c>
      <c r="F1002" t="s">
        <v>14</v>
      </c>
      <c r="G1002" s="9">
        <v>82330975</v>
      </c>
      <c r="H1002" t="str">
        <f t="shared" si="30"/>
        <v>over</v>
      </c>
      <c r="I1002" s="3">
        <f t="shared" si="31"/>
        <v>82330975</v>
      </c>
    </row>
    <row r="1003" spans="1:9" x14ac:dyDescent="0.25">
      <c r="A1003">
        <v>41</v>
      </c>
      <c r="B1003" t="s">
        <v>7</v>
      </c>
      <c r="C1003" s="2">
        <v>28.05</v>
      </c>
      <c r="D1003">
        <v>1</v>
      </c>
      <c r="E1003" t="s">
        <v>13</v>
      </c>
      <c r="F1003" t="s">
        <v>14</v>
      </c>
      <c r="G1003" s="9">
        <v>67701925</v>
      </c>
      <c r="H1003" t="str">
        <f t="shared" si="30"/>
        <v>over</v>
      </c>
      <c r="I1003" s="3">
        <f t="shared" si="31"/>
        <v>67701925</v>
      </c>
    </row>
    <row r="1004" spans="1:9" x14ac:dyDescent="0.25">
      <c r="A1004">
        <v>48</v>
      </c>
      <c r="B1004" t="s">
        <v>11</v>
      </c>
      <c r="C1004" s="2">
        <v>28</v>
      </c>
      <c r="D1004">
        <v>1</v>
      </c>
      <c r="E1004" t="s">
        <v>9</v>
      </c>
      <c r="F1004" t="s">
        <v>10</v>
      </c>
      <c r="G1004" s="9">
        <v>23568272</v>
      </c>
      <c r="H1004" t="str">
        <f t="shared" si="30"/>
        <v>over</v>
      </c>
      <c r="I1004" s="3">
        <f t="shared" si="31"/>
        <v>23568272</v>
      </c>
    </row>
    <row r="1005" spans="1:9" x14ac:dyDescent="0.25">
      <c r="A1005">
        <v>38</v>
      </c>
      <c r="B1005" t="s">
        <v>7</v>
      </c>
      <c r="C1005" s="2">
        <v>28</v>
      </c>
      <c r="D1005">
        <v>3</v>
      </c>
      <c r="E1005" t="s">
        <v>13</v>
      </c>
      <c r="F1005" t="s">
        <v>10</v>
      </c>
      <c r="G1005" s="9">
        <v>7151092</v>
      </c>
      <c r="H1005" t="str">
        <f t="shared" si="30"/>
        <v>over</v>
      </c>
      <c r="I1005" s="3">
        <f t="shared" si="31"/>
        <v>7151092</v>
      </c>
    </row>
    <row r="1006" spans="1:9" x14ac:dyDescent="0.25">
      <c r="A1006">
        <v>23</v>
      </c>
      <c r="B1006" t="s">
        <v>7</v>
      </c>
      <c r="C1006" s="2">
        <v>28</v>
      </c>
      <c r="D1006">
        <v>0</v>
      </c>
      <c r="E1006" t="s">
        <v>13</v>
      </c>
      <c r="F1006" t="s">
        <v>10</v>
      </c>
      <c r="G1006" s="9">
        <v>1312667745</v>
      </c>
      <c r="H1006" t="str">
        <f t="shared" si="30"/>
        <v>over</v>
      </c>
      <c r="I1006" s="3">
        <f t="shared" si="31"/>
        <v>1312667745</v>
      </c>
    </row>
    <row r="1007" spans="1:9" x14ac:dyDescent="0.25">
      <c r="A1007">
        <v>29</v>
      </c>
      <c r="B1007" t="s">
        <v>11</v>
      </c>
      <c r="C1007" s="2">
        <v>27.94</v>
      </c>
      <c r="D1007">
        <v>0</v>
      </c>
      <c r="E1007" t="s">
        <v>13</v>
      </c>
      <c r="F1007" t="s">
        <v>14</v>
      </c>
      <c r="G1007" s="9">
        <v>28671196</v>
      </c>
      <c r="H1007" t="str">
        <f t="shared" si="30"/>
        <v>over</v>
      </c>
      <c r="I1007" s="3">
        <f t="shared" si="31"/>
        <v>28671196</v>
      </c>
    </row>
    <row r="1008" spans="1:9" x14ac:dyDescent="0.25">
      <c r="A1008">
        <v>29</v>
      </c>
      <c r="B1008" t="s">
        <v>7</v>
      </c>
      <c r="C1008" s="2">
        <v>27.94</v>
      </c>
      <c r="D1008">
        <v>1</v>
      </c>
      <c r="E1008" t="s">
        <v>9</v>
      </c>
      <c r="F1008" t="s">
        <v>14</v>
      </c>
      <c r="G1008" s="9">
        <v>191077796</v>
      </c>
      <c r="H1008" t="str">
        <f t="shared" si="30"/>
        <v>over</v>
      </c>
      <c r="I1008" s="3">
        <f t="shared" si="31"/>
        <v>191077796</v>
      </c>
    </row>
    <row r="1009" spans="1:9" x14ac:dyDescent="0.25">
      <c r="A1009">
        <v>57</v>
      </c>
      <c r="B1009" t="s">
        <v>11</v>
      </c>
      <c r="C1009" s="2">
        <v>27.94</v>
      </c>
      <c r="D1009">
        <v>1</v>
      </c>
      <c r="E1009" t="s">
        <v>13</v>
      </c>
      <c r="F1009" t="s">
        <v>14</v>
      </c>
      <c r="G1009" s="9">
        <v>115542236</v>
      </c>
      <c r="H1009" t="str">
        <f t="shared" si="30"/>
        <v>over</v>
      </c>
      <c r="I1009" s="3">
        <f t="shared" si="31"/>
        <v>115542236</v>
      </c>
    </row>
    <row r="1010" spans="1:9" x14ac:dyDescent="0.25">
      <c r="A1010">
        <v>20</v>
      </c>
      <c r="B1010" t="s">
        <v>11</v>
      </c>
      <c r="C1010" s="2">
        <v>27.93</v>
      </c>
      <c r="D1010">
        <v>0</v>
      </c>
      <c r="E1010" t="s">
        <v>13</v>
      </c>
      <c r="F1010" t="s">
        <v>21</v>
      </c>
      <c r="G1010" s="9">
        <v>19670227</v>
      </c>
      <c r="H1010" t="str">
        <f t="shared" si="30"/>
        <v>over</v>
      </c>
      <c r="I1010" s="3">
        <f t="shared" si="31"/>
        <v>19670227</v>
      </c>
    </row>
    <row r="1011" spans="1:9" x14ac:dyDescent="0.25">
      <c r="A1011">
        <v>30</v>
      </c>
      <c r="B1011" t="s">
        <v>7</v>
      </c>
      <c r="C1011" s="2">
        <v>27.93</v>
      </c>
      <c r="D1011">
        <v>0</v>
      </c>
      <c r="E1011" t="s">
        <v>13</v>
      </c>
      <c r="F1011" t="s">
        <v>21</v>
      </c>
      <c r="G1011" s="9">
        <v>41375227</v>
      </c>
      <c r="H1011" t="str">
        <f t="shared" si="30"/>
        <v>over</v>
      </c>
      <c r="I1011" s="3">
        <f t="shared" si="31"/>
        <v>41375227</v>
      </c>
    </row>
    <row r="1012" spans="1:9" x14ac:dyDescent="0.25">
      <c r="A1012">
        <v>48</v>
      </c>
      <c r="B1012" t="s">
        <v>7</v>
      </c>
      <c r="C1012" s="2">
        <v>27.93</v>
      </c>
      <c r="D1012">
        <v>4</v>
      </c>
      <c r="E1012" t="s">
        <v>13</v>
      </c>
      <c r="F1012" t="s">
        <v>15</v>
      </c>
      <c r="G1012" s="9">
        <v>110151747</v>
      </c>
      <c r="H1012" t="str">
        <f t="shared" si="30"/>
        <v>over</v>
      </c>
      <c r="I1012" s="3">
        <f t="shared" si="31"/>
        <v>110151747</v>
      </c>
    </row>
    <row r="1013" spans="1:9" x14ac:dyDescent="0.25">
      <c r="A1013">
        <v>19</v>
      </c>
      <c r="B1013" t="s">
        <v>7</v>
      </c>
      <c r="C1013" s="2">
        <v>27.93</v>
      </c>
      <c r="D1013">
        <v>3</v>
      </c>
      <c r="E1013" t="s">
        <v>13</v>
      </c>
      <c r="F1013" t="s">
        <v>15</v>
      </c>
      <c r="G1013" s="9">
        <v>1883870366</v>
      </c>
      <c r="H1013" t="str">
        <f t="shared" si="30"/>
        <v>over</v>
      </c>
      <c r="I1013" s="3">
        <f t="shared" si="31"/>
        <v>1883870366</v>
      </c>
    </row>
    <row r="1014" spans="1:9" x14ac:dyDescent="0.25">
      <c r="A1014">
        <v>19</v>
      </c>
      <c r="B1014" t="s">
        <v>7</v>
      </c>
      <c r="C1014" s="2">
        <v>27.9</v>
      </c>
      <c r="D1014">
        <v>0</v>
      </c>
      <c r="E1014" t="s">
        <v>9</v>
      </c>
      <c r="F1014" t="s">
        <v>10</v>
      </c>
      <c r="G1014" s="9">
        <v>16884924</v>
      </c>
      <c r="H1014" t="str">
        <f t="shared" si="30"/>
        <v>over</v>
      </c>
      <c r="I1014" s="3">
        <f t="shared" si="31"/>
        <v>16884924</v>
      </c>
    </row>
    <row r="1015" spans="1:9" x14ac:dyDescent="0.25">
      <c r="A1015">
        <v>50</v>
      </c>
      <c r="B1015" t="s">
        <v>7</v>
      </c>
      <c r="C1015" s="2">
        <v>27.83</v>
      </c>
      <c r="D1015">
        <v>3</v>
      </c>
      <c r="E1015" t="s">
        <v>13</v>
      </c>
      <c r="F1015" t="s">
        <v>14</v>
      </c>
      <c r="G1015" s="9">
        <v>1974938338</v>
      </c>
      <c r="H1015" t="str">
        <f t="shared" si="30"/>
        <v>over</v>
      </c>
      <c r="I1015" s="3">
        <f t="shared" si="31"/>
        <v>1974938338</v>
      </c>
    </row>
    <row r="1016" spans="1:9" x14ac:dyDescent="0.25">
      <c r="A1016">
        <v>59</v>
      </c>
      <c r="B1016" t="s">
        <v>7</v>
      </c>
      <c r="C1016" s="2">
        <v>27.83</v>
      </c>
      <c r="D1016">
        <v>3</v>
      </c>
      <c r="E1016" t="s">
        <v>13</v>
      </c>
      <c r="F1016" t="s">
        <v>14</v>
      </c>
      <c r="G1016" s="9">
        <v>140012867</v>
      </c>
      <c r="H1016" t="str">
        <f t="shared" si="30"/>
        <v>over</v>
      </c>
      <c r="I1016" s="3">
        <f t="shared" si="31"/>
        <v>140012867</v>
      </c>
    </row>
    <row r="1017" spans="1:9" x14ac:dyDescent="0.25">
      <c r="A1017">
        <v>47</v>
      </c>
      <c r="B1017" t="s">
        <v>7</v>
      </c>
      <c r="C1017" s="2">
        <v>27.83</v>
      </c>
      <c r="D1017">
        <v>0</v>
      </c>
      <c r="E1017" t="s">
        <v>9</v>
      </c>
      <c r="F1017" t="s">
        <v>14</v>
      </c>
      <c r="G1017" s="9">
        <v>230654207</v>
      </c>
      <c r="H1017" t="str">
        <f t="shared" si="30"/>
        <v>over</v>
      </c>
      <c r="I1017" s="3">
        <f t="shared" si="31"/>
        <v>230654207</v>
      </c>
    </row>
    <row r="1018" spans="1:9" x14ac:dyDescent="0.25">
      <c r="A1018">
        <v>45</v>
      </c>
      <c r="B1018" t="s">
        <v>7</v>
      </c>
      <c r="C1018" s="2">
        <v>27.83</v>
      </c>
      <c r="D1018">
        <v>2</v>
      </c>
      <c r="E1018" t="s">
        <v>13</v>
      </c>
      <c r="F1018" t="s">
        <v>14</v>
      </c>
      <c r="G1018" s="9">
        <v>85157587</v>
      </c>
      <c r="H1018" t="str">
        <f t="shared" si="30"/>
        <v>over</v>
      </c>
      <c r="I1018" s="3">
        <f t="shared" si="31"/>
        <v>85157587</v>
      </c>
    </row>
    <row r="1019" spans="1:9" x14ac:dyDescent="0.25">
      <c r="A1019">
        <v>43</v>
      </c>
      <c r="B1019" t="s">
        <v>11</v>
      </c>
      <c r="C1019" s="2">
        <v>27.8</v>
      </c>
      <c r="D1019">
        <v>0</v>
      </c>
      <c r="E1019" t="s">
        <v>9</v>
      </c>
      <c r="F1019" t="s">
        <v>10</v>
      </c>
      <c r="G1019" s="9">
        <v>378297242</v>
      </c>
      <c r="H1019" t="str">
        <f t="shared" si="30"/>
        <v>over</v>
      </c>
      <c r="I1019" s="3">
        <f t="shared" si="31"/>
        <v>378297242</v>
      </c>
    </row>
    <row r="1020" spans="1:9" x14ac:dyDescent="0.25">
      <c r="A1020">
        <v>37</v>
      </c>
      <c r="B1020" t="s">
        <v>7</v>
      </c>
      <c r="C1020" s="2">
        <v>27.74</v>
      </c>
      <c r="D1020">
        <v>3</v>
      </c>
      <c r="E1020" t="s">
        <v>13</v>
      </c>
      <c r="F1020" t="s">
        <v>15</v>
      </c>
      <c r="G1020" s="9">
        <v>72815056</v>
      </c>
      <c r="H1020" t="str">
        <f t="shared" si="30"/>
        <v>over</v>
      </c>
      <c r="I1020" s="3">
        <f t="shared" si="31"/>
        <v>72815056</v>
      </c>
    </row>
    <row r="1021" spans="1:9" x14ac:dyDescent="0.25">
      <c r="A1021">
        <v>46</v>
      </c>
      <c r="B1021" t="s">
        <v>7</v>
      </c>
      <c r="C1021" s="2">
        <v>27.74</v>
      </c>
      <c r="D1021">
        <v>0</v>
      </c>
      <c r="E1021" t="s">
        <v>13</v>
      </c>
      <c r="F1021" t="s">
        <v>15</v>
      </c>
      <c r="G1021" s="9">
        <v>80266666</v>
      </c>
      <c r="H1021" t="str">
        <f t="shared" si="30"/>
        <v>over</v>
      </c>
      <c r="I1021" s="3">
        <f t="shared" si="31"/>
        <v>80266666</v>
      </c>
    </row>
    <row r="1022" spans="1:9" x14ac:dyDescent="0.25">
      <c r="A1022">
        <v>35</v>
      </c>
      <c r="B1022" t="s">
        <v>11</v>
      </c>
      <c r="C1022" s="2">
        <v>27.74</v>
      </c>
      <c r="D1022">
        <v>2</v>
      </c>
      <c r="E1022" t="s">
        <v>9</v>
      </c>
      <c r="F1022" t="s">
        <v>21</v>
      </c>
      <c r="G1022" s="9">
        <v>209840936</v>
      </c>
      <c r="H1022" t="str">
        <f t="shared" si="30"/>
        <v>over</v>
      </c>
      <c r="I1022" s="3">
        <f t="shared" si="31"/>
        <v>209840936</v>
      </c>
    </row>
    <row r="1023" spans="1:9" x14ac:dyDescent="0.25">
      <c r="A1023">
        <v>63</v>
      </c>
      <c r="B1023" t="s">
        <v>7</v>
      </c>
      <c r="C1023" s="2">
        <v>27.74</v>
      </c>
      <c r="D1023">
        <v>0</v>
      </c>
      <c r="E1023" t="s">
        <v>9</v>
      </c>
      <c r="F1023" t="s">
        <v>21</v>
      </c>
      <c r="G1023" s="9">
        <v>295231656</v>
      </c>
      <c r="H1023" t="str">
        <f t="shared" si="30"/>
        <v>over</v>
      </c>
      <c r="I1023" s="3">
        <f t="shared" si="31"/>
        <v>295231656</v>
      </c>
    </row>
    <row r="1024" spans="1:9" x14ac:dyDescent="0.25">
      <c r="A1024">
        <v>36</v>
      </c>
      <c r="B1024" t="s">
        <v>7</v>
      </c>
      <c r="C1024" s="2">
        <v>27.74</v>
      </c>
      <c r="D1024">
        <v>0</v>
      </c>
      <c r="E1024" t="s">
        <v>13</v>
      </c>
      <c r="F1024" t="s">
        <v>21</v>
      </c>
      <c r="G1024" s="9">
        <v>54690066</v>
      </c>
      <c r="H1024" t="str">
        <f t="shared" si="30"/>
        <v>over</v>
      </c>
      <c r="I1024" s="3">
        <f t="shared" si="31"/>
        <v>54690066</v>
      </c>
    </row>
    <row r="1025" spans="1:9" x14ac:dyDescent="0.25">
      <c r="A1025">
        <v>51</v>
      </c>
      <c r="B1025" t="s">
        <v>11</v>
      </c>
      <c r="C1025" s="2">
        <v>27.74</v>
      </c>
      <c r="D1025">
        <v>1</v>
      </c>
      <c r="E1025" t="s">
        <v>13</v>
      </c>
      <c r="F1025" t="s">
        <v>21</v>
      </c>
      <c r="G1025" s="9">
        <v>99577216</v>
      </c>
      <c r="H1025" t="str">
        <f t="shared" si="30"/>
        <v>over</v>
      </c>
      <c r="I1025" s="3">
        <f t="shared" si="31"/>
        <v>99577216</v>
      </c>
    </row>
    <row r="1026" spans="1:9" x14ac:dyDescent="0.25">
      <c r="A1026">
        <v>59</v>
      </c>
      <c r="B1026" t="s">
        <v>7</v>
      </c>
      <c r="C1026" s="2">
        <v>27.72</v>
      </c>
      <c r="D1026">
        <v>3</v>
      </c>
      <c r="E1026" t="s">
        <v>13</v>
      </c>
      <c r="F1026" t="s">
        <v>14</v>
      </c>
      <c r="G1026" s="9">
        <v>140011338</v>
      </c>
      <c r="H1026" t="str">
        <f t="shared" ref="H1026:H1089" si="32">IF(C1026&lt;18.5,"below",IF(AND(C1026&gt;=18.5,C1026&lt;25),"normal",IF(C1026&gt;=25,"over")))</f>
        <v>over</v>
      </c>
      <c r="I1026" s="3">
        <f t="shared" si="31"/>
        <v>140011338</v>
      </c>
    </row>
    <row r="1027" spans="1:9" x14ac:dyDescent="0.25">
      <c r="A1027">
        <v>46</v>
      </c>
      <c r="B1027" t="s">
        <v>7</v>
      </c>
      <c r="C1027" s="2">
        <v>27.72</v>
      </c>
      <c r="D1027">
        <v>1</v>
      </c>
      <c r="E1027" t="s">
        <v>13</v>
      </c>
      <c r="F1027" t="s">
        <v>14</v>
      </c>
      <c r="G1027" s="9">
        <v>82326388</v>
      </c>
      <c r="H1027" t="str">
        <f t="shared" si="32"/>
        <v>over</v>
      </c>
      <c r="I1027" s="3">
        <f t="shared" ref="I1027:I1090" si="33">VALUE(G1027)</f>
        <v>82326388</v>
      </c>
    </row>
    <row r="1028" spans="1:9" x14ac:dyDescent="0.25">
      <c r="A1028">
        <v>34</v>
      </c>
      <c r="B1028" t="s">
        <v>7</v>
      </c>
      <c r="C1028" s="2">
        <v>27.72</v>
      </c>
      <c r="D1028">
        <v>0</v>
      </c>
      <c r="E1028" t="s">
        <v>13</v>
      </c>
      <c r="F1028" t="s">
        <v>14</v>
      </c>
      <c r="G1028" s="9">
        <v>44151588</v>
      </c>
      <c r="H1028" t="str">
        <f t="shared" si="32"/>
        <v>over</v>
      </c>
      <c r="I1028" s="3">
        <f t="shared" si="33"/>
        <v>44151588</v>
      </c>
    </row>
    <row r="1029" spans="1:9" x14ac:dyDescent="0.25">
      <c r="A1029">
        <v>24</v>
      </c>
      <c r="B1029" t="s">
        <v>7</v>
      </c>
      <c r="C1029" s="2">
        <v>27.72</v>
      </c>
      <c r="D1029">
        <v>0</v>
      </c>
      <c r="E1029" t="s">
        <v>13</v>
      </c>
      <c r="F1029" t="s">
        <v>14</v>
      </c>
      <c r="G1029" s="9">
        <v>24646188</v>
      </c>
      <c r="H1029" t="str">
        <f t="shared" si="32"/>
        <v>over</v>
      </c>
      <c r="I1029" s="3">
        <f t="shared" si="33"/>
        <v>24646188</v>
      </c>
    </row>
    <row r="1030" spans="1:9" x14ac:dyDescent="0.25">
      <c r="A1030">
        <v>19</v>
      </c>
      <c r="B1030" t="s">
        <v>11</v>
      </c>
      <c r="C1030" s="2">
        <v>27.7</v>
      </c>
      <c r="D1030">
        <v>0</v>
      </c>
      <c r="E1030" t="s">
        <v>9</v>
      </c>
      <c r="F1030" t="s">
        <v>10</v>
      </c>
      <c r="G1030" s="9">
        <v>16297846</v>
      </c>
      <c r="H1030" t="str">
        <f t="shared" si="32"/>
        <v>over</v>
      </c>
      <c r="I1030" s="3">
        <f t="shared" si="33"/>
        <v>16297846</v>
      </c>
    </row>
    <row r="1031" spans="1:9" x14ac:dyDescent="0.25">
      <c r="A1031">
        <v>30</v>
      </c>
      <c r="B1031" t="s">
        <v>7</v>
      </c>
      <c r="C1031" s="2">
        <v>27.7</v>
      </c>
      <c r="D1031">
        <v>0</v>
      </c>
      <c r="E1031" t="s">
        <v>13</v>
      </c>
      <c r="F1031" t="s">
        <v>10</v>
      </c>
      <c r="G1031" s="9">
        <v>3554203</v>
      </c>
      <c r="H1031" t="str">
        <f t="shared" si="32"/>
        <v>over</v>
      </c>
      <c r="I1031" s="3">
        <f t="shared" si="33"/>
        <v>3554203</v>
      </c>
    </row>
    <row r="1032" spans="1:9" x14ac:dyDescent="0.25">
      <c r="A1032">
        <v>35</v>
      </c>
      <c r="B1032" t="s">
        <v>7</v>
      </c>
      <c r="C1032" s="2">
        <v>27.7</v>
      </c>
      <c r="D1032">
        <v>3</v>
      </c>
      <c r="E1032" t="s">
        <v>13</v>
      </c>
      <c r="F1032" t="s">
        <v>10</v>
      </c>
      <c r="G1032" s="9">
        <v>6414178</v>
      </c>
      <c r="H1032" t="str">
        <f t="shared" si="32"/>
        <v>over</v>
      </c>
      <c r="I1032" s="3">
        <f t="shared" si="33"/>
        <v>6414178</v>
      </c>
    </row>
    <row r="1033" spans="1:9" x14ac:dyDescent="0.25">
      <c r="A1033">
        <v>35</v>
      </c>
      <c r="B1033" t="s">
        <v>11</v>
      </c>
      <c r="C1033" s="2">
        <v>27.61</v>
      </c>
      <c r="D1033">
        <v>1</v>
      </c>
      <c r="E1033" t="s">
        <v>13</v>
      </c>
      <c r="F1033" t="s">
        <v>14</v>
      </c>
      <c r="G1033" s="9">
        <v>47470529</v>
      </c>
      <c r="H1033" t="str">
        <f t="shared" si="32"/>
        <v>over</v>
      </c>
      <c r="I1033" s="3">
        <f t="shared" si="33"/>
        <v>47470529</v>
      </c>
    </row>
    <row r="1034" spans="1:9" x14ac:dyDescent="0.25">
      <c r="A1034">
        <v>24</v>
      </c>
      <c r="B1034" t="s">
        <v>7</v>
      </c>
      <c r="C1034" s="2">
        <v>27.6</v>
      </c>
      <c r="D1034">
        <v>0</v>
      </c>
      <c r="E1034" t="s">
        <v>13</v>
      </c>
      <c r="F1034" t="s">
        <v>10</v>
      </c>
      <c r="G1034" s="9">
        <v>1895522017</v>
      </c>
      <c r="H1034" t="str">
        <f t="shared" si="32"/>
        <v>over</v>
      </c>
      <c r="I1034" s="3">
        <f t="shared" si="33"/>
        <v>1895522017</v>
      </c>
    </row>
    <row r="1035" spans="1:9" x14ac:dyDescent="0.25">
      <c r="A1035">
        <v>46</v>
      </c>
      <c r="B1035" t="s">
        <v>11</v>
      </c>
      <c r="C1035" s="2">
        <v>27.6</v>
      </c>
      <c r="D1035">
        <v>0</v>
      </c>
      <c r="E1035" t="s">
        <v>13</v>
      </c>
      <c r="F1035" t="s">
        <v>10</v>
      </c>
      <c r="G1035" s="9">
        <v>2460304837</v>
      </c>
      <c r="H1035" t="str">
        <f t="shared" si="32"/>
        <v>over</v>
      </c>
      <c r="I1035" s="3">
        <f t="shared" si="33"/>
        <v>2460304837</v>
      </c>
    </row>
    <row r="1036" spans="1:9" x14ac:dyDescent="0.25">
      <c r="A1036">
        <v>50</v>
      </c>
      <c r="B1036" t="s">
        <v>7</v>
      </c>
      <c r="C1036" s="2">
        <v>27.6</v>
      </c>
      <c r="D1036">
        <v>1</v>
      </c>
      <c r="E1036" t="s">
        <v>9</v>
      </c>
      <c r="F1036" t="s">
        <v>10</v>
      </c>
      <c r="G1036" s="9">
        <v>24520264</v>
      </c>
      <c r="H1036" t="str">
        <f t="shared" si="32"/>
        <v>over</v>
      </c>
      <c r="I1036" s="3">
        <f t="shared" si="33"/>
        <v>24520264</v>
      </c>
    </row>
    <row r="1037" spans="1:9" x14ac:dyDescent="0.25">
      <c r="A1037">
        <v>19</v>
      </c>
      <c r="B1037" t="s">
        <v>11</v>
      </c>
      <c r="C1037" s="2">
        <v>27.6</v>
      </c>
      <c r="D1037">
        <v>0</v>
      </c>
      <c r="E1037" t="s">
        <v>13</v>
      </c>
      <c r="F1037" t="s">
        <v>10</v>
      </c>
      <c r="G1037" s="9">
        <v>1252407</v>
      </c>
      <c r="H1037" t="str">
        <f t="shared" si="32"/>
        <v>over</v>
      </c>
      <c r="I1037" s="3">
        <f t="shared" si="33"/>
        <v>1252407</v>
      </c>
    </row>
    <row r="1038" spans="1:9" x14ac:dyDescent="0.25">
      <c r="A1038">
        <v>38</v>
      </c>
      <c r="B1038" t="s">
        <v>7</v>
      </c>
      <c r="C1038" s="2">
        <v>27.6</v>
      </c>
      <c r="D1038">
        <v>0</v>
      </c>
      <c r="E1038" t="s">
        <v>13</v>
      </c>
      <c r="F1038" t="s">
        <v>10</v>
      </c>
      <c r="G1038" s="9">
        <v>5383536</v>
      </c>
      <c r="H1038" t="str">
        <f t="shared" si="32"/>
        <v>over</v>
      </c>
      <c r="I1038" s="3">
        <f t="shared" si="33"/>
        <v>5383536</v>
      </c>
    </row>
    <row r="1039" spans="1:9" x14ac:dyDescent="0.25">
      <c r="A1039">
        <v>25</v>
      </c>
      <c r="B1039" t="s">
        <v>11</v>
      </c>
      <c r="C1039" s="2">
        <v>27.55</v>
      </c>
      <c r="D1039">
        <v>0</v>
      </c>
      <c r="E1039" t="s">
        <v>13</v>
      </c>
      <c r="F1039" t="s">
        <v>15</v>
      </c>
      <c r="G1039" s="9">
        <v>25231695</v>
      </c>
      <c r="H1039" t="str">
        <f t="shared" si="32"/>
        <v>over</v>
      </c>
      <c r="I1039" s="3">
        <f t="shared" si="33"/>
        <v>25231695</v>
      </c>
    </row>
    <row r="1040" spans="1:9" x14ac:dyDescent="0.25">
      <c r="A1040">
        <v>36</v>
      </c>
      <c r="B1040" t="s">
        <v>11</v>
      </c>
      <c r="C1040" s="2">
        <v>27.55</v>
      </c>
      <c r="D1040">
        <v>3</v>
      </c>
      <c r="E1040" t="s">
        <v>13</v>
      </c>
      <c r="F1040" t="s">
        <v>21</v>
      </c>
      <c r="G1040" s="9">
        <v>67467425</v>
      </c>
      <c r="H1040" t="str">
        <f t="shared" si="32"/>
        <v>over</v>
      </c>
      <c r="I1040" s="3">
        <f t="shared" si="33"/>
        <v>67467425</v>
      </c>
    </row>
    <row r="1041" spans="1:9" x14ac:dyDescent="0.25">
      <c r="A1041">
        <v>62</v>
      </c>
      <c r="B1041" t="s">
        <v>11</v>
      </c>
      <c r="C1041" s="2">
        <v>27.55</v>
      </c>
      <c r="D1041">
        <v>1</v>
      </c>
      <c r="E1041" t="s">
        <v>13</v>
      </c>
      <c r="F1041" t="s">
        <v>15</v>
      </c>
      <c r="G1041" s="9">
        <v>139376665</v>
      </c>
      <c r="H1041" t="str">
        <f t="shared" si="32"/>
        <v>over</v>
      </c>
      <c r="I1041" s="3">
        <f t="shared" si="33"/>
        <v>139376665</v>
      </c>
    </row>
    <row r="1042" spans="1:9" x14ac:dyDescent="0.25">
      <c r="A1042">
        <v>60</v>
      </c>
      <c r="B1042" t="s">
        <v>7</v>
      </c>
      <c r="C1042" s="2">
        <v>27.55</v>
      </c>
      <c r="D1042">
        <v>0</v>
      </c>
      <c r="E1042" t="s">
        <v>13</v>
      </c>
      <c r="F1042" t="s">
        <v>21</v>
      </c>
      <c r="G1042" s="9">
        <v>132170945</v>
      </c>
      <c r="H1042" t="str">
        <f t="shared" si="32"/>
        <v>over</v>
      </c>
      <c r="I1042" s="3">
        <f t="shared" si="33"/>
        <v>132170945</v>
      </c>
    </row>
    <row r="1043" spans="1:9" x14ac:dyDescent="0.25">
      <c r="A1043">
        <v>34</v>
      </c>
      <c r="B1043" t="s">
        <v>7</v>
      </c>
      <c r="C1043" s="2">
        <v>27.5</v>
      </c>
      <c r="D1043">
        <v>1</v>
      </c>
      <c r="E1043" t="s">
        <v>13</v>
      </c>
      <c r="F1043" t="s">
        <v>10</v>
      </c>
      <c r="G1043" s="9">
        <v>5003853</v>
      </c>
      <c r="H1043" t="str">
        <f t="shared" si="32"/>
        <v>over</v>
      </c>
      <c r="I1043" s="3">
        <f t="shared" si="33"/>
        <v>5003853</v>
      </c>
    </row>
    <row r="1044" spans="1:9" x14ac:dyDescent="0.25">
      <c r="A1044">
        <v>59</v>
      </c>
      <c r="B1044" t="s">
        <v>11</v>
      </c>
      <c r="C1044" s="2">
        <v>27.5</v>
      </c>
      <c r="D1044">
        <v>1</v>
      </c>
      <c r="E1044" t="s">
        <v>13</v>
      </c>
      <c r="F1044" t="s">
        <v>10</v>
      </c>
      <c r="G1044" s="9">
        <v>12333828</v>
      </c>
      <c r="H1044" t="str">
        <f t="shared" si="32"/>
        <v>over</v>
      </c>
      <c r="I1044" s="3">
        <f t="shared" si="33"/>
        <v>12333828</v>
      </c>
    </row>
    <row r="1045" spans="1:9" x14ac:dyDescent="0.25">
      <c r="A1045">
        <v>28</v>
      </c>
      <c r="B1045" t="s">
        <v>7</v>
      </c>
      <c r="C1045" s="2">
        <v>27.5</v>
      </c>
      <c r="D1045">
        <v>2</v>
      </c>
      <c r="E1045" t="s">
        <v>13</v>
      </c>
      <c r="F1045" t="s">
        <v>10</v>
      </c>
      <c r="G1045" s="9">
        <v>2017767113</v>
      </c>
      <c r="H1045" t="str">
        <f t="shared" si="32"/>
        <v>over</v>
      </c>
      <c r="I1045" s="3">
        <f t="shared" si="33"/>
        <v>2017767113</v>
      </c>
    </row>
    <row r="1046" spans="1:9" x14ac:dyDescent="0.25">
      <c r="A1046">
        <v>44</v>
      </c>
      <c r="B1046" t="s">
        <v>7</v>
      </c>
      <c r="C1046" s="2">
        <v>27.5</v>
      </c>
      <c r="D1046">
        <v>1</v>
      </c>
      <c r="E1046" t="s">
        <v>13</v>
      </c>
      <c r="F1046" t="s">
        <v>10</v>
      </c>
      <c r="G1046" s="9">
        <v>7626993</v>
      </c>
      <c r="H1046" t="str">
        <f t="shared" si="32"/>
        <v>over</v>
      </c>
      <c r="I1046" s="3">
        <f t="shared" si="33"/>
        <v>7626993</v>
      </c>
    </row>
    <row r="1047" spans="1:9" x14ac:dyDescent="0.25">
      <c r="A1047">
        <v>59</v>
      </c>
      <c r="B1047" t="s">
        <v>7</v>
      </c>
      <c r="C1047" s="2">
        <v>27.5</v>
      </c>
      <c r="D1047">
        <v>0</v>
      </c>
      <c r="E1047" t="s">
        <v>13</v>
      </c>
      <c r="F1047" t="s">
        <v>10</v>
      </c>
      <c r="G1047" s="9">
        <v>12233828</v>
      </c>
      <c r="H1047" t="str">
        <f t="shared" si="32"/>
        <v>over</v>
      </c>
      <c r="I1047" s="3">
        <f t="shared" si="33"/>
        <v>12233828</v>
      </c>
    </row>
    <row r="1048" spans="1:9" x14ac:dyDescent="0.25">
      <c r="A1048">
        <v>45</v>
      </c>
      <c r="B1048" t="s">
        <v>11</v>
      </c>
      <c r="C1048" s="2">
        <v>27.5</v>
      </c>
      <c r="D1048">
        <v>3</v>
      </c>
      <c r="E1048" t="s">
        <v>13</v>
      </c>
      <c r="F1048" t="s">
        <v>10</v>
      </c>
      <c r="G1048" s="9">
        <v>8615.2999999999993</v>
      </c>
      <c r="H1048" t="str">
        <f t="shared" si="32"/>
        <v>over</v>
      </c>
      <c r="I1048" s="3">
        <f t="shared" si="33"/>
        <v>8615.2999999999993</v>
      </c>
    </row>
    <row r="1049" spans="1:9" x14ac:dyDescent="0.25">
      <c r="A1049">
        <v>44</v>
      </c>
      <c r="B1049" t="s">
        <v>11</v>
      </c>
      <c r="C1049" s="2">
        <v>27.4</v>
      </c>
      <c r="D1049">
        <v>2</v>
      </c>
      <c r="E1049" t="s">
        <v>13</v>
      </c>
      <c r="F1049" t="s">
        <v>10</v>
      </c>
      <c r="G1049" s="9">
        <v>7726854</v>
      </c>
      <c r="H1049" t="str">
        <f t="shared" si="32"/>
        <v>over</v>
      </c>
      <c r="I1049" s="3">
        <f t="shared" si="33"/>
        <v>7726854</v>
      </c>
    </row>
    <row r="1050" spans="1:9" x14ac:dyDescent="0.25">
      <c r="A1050">
        <v>40</v>
      </c>
      <c r="B1050" t="s">
        <v>7</v>
      </c>
      <c r="C1050" s="2">
        <v>27.4</v>
      </c>
      <c r="D1050">
        <v>1</v>
      </c>
      <c r="E1050" t="s">
        <v>13</v>
      </c>
      <c r="F1050" t="s">
        <v>10</v>
      </c>
      <c r="G1050" s="9">
        <v>6496886</v>
      </c>
      <c r="H1050" t="str">
        <f t="shared" si="32"/>
        <v>over</v>
      </c>
      <c r="I1050" s="3">
        <f t="shared" si="33"/>
        <v>6496886</v>
      </c>
    </row>
    <row r="1051" spans="1:9" x14ac:dyDescent="0.25">
      <c r="A1051">
        <v>43</v>
      </c>
      <c r="B1051" t="s">
        <v>11</v>
      </c>
      <c r="C1051" s="2">
        <v>27.36</v>
      </c>
      <c r="D1051">
        <v>3</v>
      </c>
      <c r="E1051" t="s">
        <v>13</v>
      </c>
      <c r="F1051" t="s">
        <v>21</v>
      </c>
      <c r="G1051" s="9">
        <v>86062174</v>
      </c>
      <c r="H1051" t="str">
        <f t="shared" si="32"/>
        <v>over</v>
      </c>
      <c r="I1051" s="3">
        <f t="shared" si="33"/>
        <v>86062174</v>
      </c>
    </row>
    <row r="1052" spans="1:9" x14ac:dyDescent="0.25">
      <c r="A1052">
        <v>52</v>
      </c>
      <c r="B1052" t="s">
        <v>11</v>
      </c>
      <c r="C1052" s="2">
        <v>27.36</v>
      </c>
      <c r="D1052">
        <v>0</v>
      </c>
      <c r="E1052" t="s">
        <v>9</v>
      </c>
      <c r="F1052" t="s">
        <v>15</v>
      </c>
      <c r="G1052" s="9">
        <v>243936224</v>
      </c>
      <c r="H1052" t="str">
        <f t="shared" si="32"/>
        <v>over</v>
      </c>
      <c r="I1052" s="3">
        <f t="shared" si="33"/>
        <v>243936224</v>
      </c>
    </row>
    <row r="1053" spans="1:9" x14ac:dyDescent="0.25">
      <c r="A1053">
        <v>50</v>
      </c>
      <c r="B1053" t="s">
        <v>7</v>
      </c>
      <c r="C1053" s="2">
        <v>27.36</v>
      </c>
      <c r="D1053">
        <v>0</v>
      </c>
      <c r="E1053" t="s">
        <v>13</v>
      </c>
      <c r="F1053" t="s">
        <v>21</v>
      </c>
      <c r="G1053" s="9">
        <v>2565657526</v>
      </c>
      <c r="H1053" t="str">
        <f t="shared" si="32"/>
        <v>over</v>
      </c>
      <c r="I1053" s="3">
        <f t="shared" si="33"/>
        <v>2565657526</v>
      </c>
    </row>
    <row r="1054" spans="1:9" x14ac:dyDescent="0.25">
      <c r="A1054">
        <v>21</v>
      </c>
      <c r="B1054" t="s">
        <v>11</v>
      </c>
      <c r="C1054" s="2">
        <v>27.36</v>
      </c>
      <c r="D1054">
        <v>0</v>
      </c>
      <c r="E1054" t="s">
        <v>13</v>
      </c>
      <c r="F1054" t="s">
        <v>21</v>
      </c>
      <c r="G1054" s="9">
        <v>21041134</v>
      </c>
      <c r="H1054" t="str">
        <f t="shared" si="32"/>
        <v>over</v>
      </c>
      <c r="I1054" s="3">
        <f t="shared" si="33"/>
        <v>21041134</v>
      </c>
    </row>
    <row r="1055" spans="1:9" x14ac:dyDescent="0.25">
      <c r="A1055">
        <v>23</v>
      </c>
      <c r="B1055" t="s">
        <v>11</v>
      </c>
      <c r="C1055" s="2">
        <v>27.36</v>
      </c>
      <c r="D1055">
        <v>1</v>
      </c>
      <c r="E1055" t="s">
        <v>13</v>
      </c>
      <c r="F1055" t="s">
        <v>15</v>
      </c>
      <c r="G1055" s="9">
        <v>27890574</v>
      </c>
      <c r="H1055" t="str">
        <f t="shared" si="32"/>
        <v>over</v>
      </c>
      <c r="I1055" s="3">
        <f t="shared" si="33"/>
        <v>27890574</v>
      </c>
    </row>
    <row r="1056" spans="1:9" x14ac:dyDescent="0.25">
      <c r="A1056">
        <v>18</v>
      </c>
      <c r="B1056" t="s">
        <v>11</v>
      </c>
      <c r="C1056" s="2">
        <v>27.36</v>
      </c>
      <c r="D1056">
        <v>1</v>
      </c>
      <c r="E1056" t="s">
        <v>9</v>
      </c>
      <c r="F1056" t="s">
        <v>21</v>
      </c>
      <c r="G1056" s="9">
        <v>171786824</v>
      </c>
      <c r="H1056" t="str">
        <f t="shared" si="32"/>
        <v>over</v>
      </c>
      <c r="I1056" s="3">
        <f t="shared" si="33"/>
        <v>171786824</v>
      </c>
    </row>
    <row r="1057" spans="1:9" x14ac:dyDescent="0.25">
      <c r="A1057">
        <v>48</v>
      </c>
      <c r="B1057" t="s">
        <v>7</v>
      </c>
      <c r="C1057" s="2">
        <v>27.36</v>
      </c>
      <c r="D1057">
        <v>1</v>
      </c>
      <c r="E1057" t="s">
        <v>13</v>
      </c>
      <c r="F1057" t="s">
        <v>21</v>
      </c>
      <c r="G1057" s="9">
        <v>94473824</v>
      </c>
      <c r="H1057" t="str">
        <f t="shared" si="32"/>
        <v>over</v>
      </c>
      <c r="I1057" s="3">
        <f t="shared" si="33"/>
        <v>94473824</v>
      </c>
    </row>
    <row r="1058" spans="1:9" x14ac:dyDescent="0.25">
      <c r="A1058">
        <v>20</v>
      </c>
      <c r="B1058" t="s">
        <v>11</v>
      </c>
      <c r="C1058" s="2">
        <v>27.3</v>
      </c>
      <c r="D1058">
        <v>0</v>
      </c>
      <c r="E1058" t="s">
        <v>9</v>
      </c>
      <c r="F1058" t="s">
        <v>10</v>
      </c>
      <c r="G1058" s="9">
        <v>16232847</v>
      </c>
      <c r="H1058" t="str">
        <f t="shared" si="32"/>
        <v>over</v>
      </c>
      <c r="I1058" s="3">
        <f t="shared" si="33"/>
        <v>16232847</v>
      </c>
    </row>
    <row r="1059" spans="1:9" x14ac:dyDescent="0.25">
      <c r="A1059">
        <v>18</v>
      </c>
      <c r="B1059" t="s">
        <v>7</v>
      </c>
      <c r="C1059" s="2">
        <v>27.28</v>
      </c>
      <c r="D1059">
        <v>3</v>
      </c>
      <c r="E1059" t="s">
        <v>9</v>
      </c>
      <c r="F1059" t="s">
        <v>14</v>
      </c>
      <c r="G1059" s="9">
        <v>182234512</v>
      </c>
      <c r="H1059" t="str">
        <f t="shared" si="32"/>
        <v>over</v>
      </c>
      <c r="I1059" s="3">
        <f t="shared" si="33"/>
        <v>182234512</v>
      </c>
    </row>
    <row r="1060" spans="1:9" x14ac:dyDescent="0.25">
      <c r="A1060">
        <v>56</v>
      </c>
      <c r="B1060" t="s">
        <v>7</v>
      </c>
      <c r="C1060" s="2">
        <v>27.2</v>
      </c>
      <c r="D1060">
        <v>0</v>
      </c>
      <c r="E1060" t="s">
        <v>13</v>
      </c>
      <c r="F1060" t="s">
        <v>10</v>
      </c>
      <c r="G1060" s="9">
        <v>11073176</v>
      </c>
      <c r="H1060" t="str">
        <f t="shared" si="32"/>
        <v>over</v>
      </c>
      <c r="I1060" s="3">
        <f t="shared" si="33"/>
        <v>11073176</v>
      </c>
    </row>
    <row r="1061" spans="1:9" x14ac:dyDescent="0.25">
      <c r="A1061">
        <v>29</v>
      </c>
      <c r="B1061" t="s">
        <v>11</v>
      </c>
      <c r="C1061" s="2">
        <v>27.2</v>
      </c>
      <c r="D1061">
        <v>0</v>
      </c>
      <c r="E1061" t="s">
        <v>13</v>
      </c>
      <c r="F1061" t="s">
        <v>10</v>
      </c>
      <c r="G1061" s="9">
        <v>2866091</v>
      </c>
      <c r="H1061" t="str">
        <f t="shared" si="32"/>
        <v>over</v>
      </c>
      <c r="I1061" s="3">
        <f t="shared" si="33"/>
        <v>2866091</v>
      </c>
    </row>
    <row r="1062" spans="1:9" x14ac:dyDescent="0.25">
      <c r="A1062">
        <v>49</v>
      </c>
      <c r="B1062" t="s">
        <v>7</v>
      </c>
      <c r="C1062" s="2">
        <v>27.17</v>
      </c>
      <c r="D1062">
        <v>0</v>
      </c>
      <c r="E1062" t="s">
        <v>13</v>
      </c>
      <c r="F1062" t="s">
        <v>14</v>
      </c>
      <c r="G1062" s="9">
        <v>86013293</v>
      </c>
      <c r="H1062" t="str">
        <f t="shared" si="32"/>
        <v>over</v>
      </c>
      <c r="I1062" s="3">
        <f t="shared" si="33"/>
        <v>86013293</v>
      </c>
    </row>
    <row r="1063" spans="1:9" x14ac:dyDescent="0.25">
      <c r="A1063">
        <v>58</v>
      </c>
      <c r="B1063" t="s">
        <v>7</v>
      </c>
      <c r="C1063" s="2">
        <v>27.17</v>
      </c>
      <c r="D1063">
        <v>0</v>
      </c>
      <c r="E1063" t="s">
        <v>13</v>
      </c>
      <c r="F1063" t="s">
        <v>15</v>
      </c>
      <c r="G1063" s="9">
        <v>122228983</v>
      </c>
      <c r="H1063" t="str">
        <f t="shared" si="32"/>
        <v>over</v>
      </c>
      <c r="I1063" s="3">
        <f t="shared" si="33"/>
        <v>122228983</v>
      </c>
    </row>
    <row r="1064" spans="1:9" x14ac:dyDescent="0.25">
      <c r="A1064">
        <v>33</v>
      </c>
      <c r="B1064" t="s">
        <v>11</v>
      </c>
      <c r="C1064" s="2">
        <v>27.1</v>
      </c>
      <c r="D1064">
        <v>1</v>
      </c>
      <c r="E1064" t="s">
        <v>9</v>
      </c>
      <c r="F1064" t="s">
        <v>10</v>
      </c>
      <c r="G1064" s="9">
        <v>19040876</v>
      </c>
      <c r="H1064" t="str">
        <f t="shared" si="32"/>
        <v>over</v>
      </c>
      <c r="I1064" s="3">
        <f t="shared" si="33"/>
        <v>19040876</v>
      </c>
    </row>
    <row r="1065" spans="1:9" x14ac:dyDescent="0.25">
      <c r="A1065">
        <v>49</v>
      </c>
      <c r="B1065" t="s">
        <v>7</v>
      </c>
      <c r="C1065" s="2">
        <v>27.1</v>
      </c>
      <c r="D1065">
        <v>1</v>
      </c>
      <c r="E1065" t="s">
        <v>13</v>
      </c>
      <c r="F1065" t="s">
        <v>10</v>
      </c>
      <c r="G1065" s="9">
        <v>261403603</v>
      </c>
      <c r="H1065" t="str">
        <f t="shared" si="32"/>
        <v>over</v>
      </c>
      <c r="I1065" s="3">
        <f t="shared" si="33"/>
        <v>261403603</v>
      </c>
    </row>
    <row r="1066" spans="1:9" x14ac:dyDescent="0.25">
      <c r="A1066">
        <v>35</v>
      </c>
      <c r="B1066" t="s">
        <v>11</v>
      </c>
      <c r="C1066" s="2">
        <v>27.1</v>
      </c>
      <c r="D1066">
        <v>1</v>
      </c>
      <c r="E1066" t="s">
        <v>13</v>
      </c>
      <c r="F1066" t="s">
        <v>10</v>
      </c>
      <c r="G1066" s="9">
        <v>4746344</v>
      </c>
      <c r="H1066" t="str">
        <f t="shared" si="32"/>
        <v>over</v>
      </c>
      <c r="I1066" s="3">
        <f t="shared" si="33"/>
        <v>4746344</v>
      </c>
    </row>
    <row r="1067" spans="1:9" x14ac:dyDescent="0.25">
      <c r="A1067">
        <v>22</v>
      </c>
      <c r="B1067" t="s">
        <v>7</v>
      </c>
      <c r="C1067" s="2">
        <v>27.1</v>
      </c>
      <c r="D1067">
        <v>0</v>
      </c>
      <c r="E1067" t="s">
        <v>13</v>
      </c>
      <c r="F1067" t="s">
        <v>10</v>
      </c>
      <c r="G1067" s="9">
        <v>2154361</v>
      </c>
      <c r="H1067" t="str">
        <f t="shared" si="32"/>
        <v>over</v>
      </c>
      <c r="I1067" s="3">
        <f t="shared" si="33"/>
        <v>2154361</v>
      </c>
    </row>
    <row r="1068" spans="1:9" x14ac:dyDescent="0.25">
      <c r="A1068">
        <v>26</v>
      </c>
      <c r="B1068" t="s">
        <v>11</v>
      </c>
      <c r="C1068" s="2">
        <v>27.06</v>
      </c>
      <c r="D1068">
        <v>0</v>
      </c>
      <c r="E1068" t="s">
        <v>9</v>
      </c>
      <c r="F1068" t="s">
        <v>14</v>
      </c>
      <c r="G1068" s="9">
        <v>170433414</v>
      </c>
      <c r="H1068" t="str">
        <f t="shared" si="32"/>
        <v>over</v>
      </c>
      <c r="I1068" s="3">
        <f t="shared" si="33"/>
        <v>170433414</v>
      </c>
    </row>
    <row r="1069" spans="1:9" x14ac:dyDescent="0.25">
      <c r="A1069">
        <v>34</v>
      </c>
      <c r="B1069" t="s">
        <v>11</v>
      </c>
      <c r="C1069" s="2">
        <v>27</v>
      </c>
      <c r="D1069">
        <v>2</v>
      </c>
      <c r="E1069" t="s">
        <v>13</v>
      </c>
      <c r="F1069" t="s">
        <v>10</v>
      </c>
      <c r="G1069" s="9">
        <v>1173784884</v>
      </c>
      <c r="H1069" t="str">
        <f t="shared" si="32"/>
        <v>over</v>
      </c>
      <c r="I1069" s="3">
        <f t="shared" si="33"/>
        <v>1173784884</v>
      </c>
    </row>
    <row r="1070" spans="1:9" x14ac:dyDescent="0.25">
      <c r="A1070">
        <v>55</v>
      </c>
      <c r="B1070" t="s">
        <v>7</v>
      </c>
      <c r="C1070" s="2">
        <v>26.98</v>
      </c>
      <c r="D1070">
        <v>0</v>
      </c>
      <c r="E1070" t="s">
        <v>13</v>
      </c>
      <c r="F1070" t="s">
        <v>15</v>
      </c>
      <c r="G1070" s="9">
        <v>110825772</v>
      </c>
      <c r="H1070" t="str">
        <f t="shared" si="32"/>
        <v>over</v>
      </c>
      <c r="I1070" s="3">
        <f t="shared" si="33"/>
        <v>110825772</v>
      </c>
    </row>
    <row r="1071" spans="1:9" x14ac:dyDescent="0.25">
      <c r="A1071">
        <v>63</v>
      </c>
      <c r="B1071" t="s">
        <v>7</v>
      </c>
      <c r="C1071" s="2">
        <v>26.98</v>
      </c>
      <c r="D1071">
        <v>0</v>
      </c>
      <c r="E1071" t="s">
        <v>9</v>
      </c>
      <c r="F1071" t="s">
        <v>15</v>
      </c>
      <c r="G1071" s="9">
        <v>289504692</v>
      </c>
      <c r="H1071" t="str">
        <f t="shared" si="32"/>
        <v>over</v>
      </c>
      <c r="I1071" s="3">
        <f t="shared" si="33"/>
        <v>289504692</v>
      </c>
    </row>
    <row r="1072" spans="1:9" x14ac:dyDescent="0.25">
      <c r="A1072">
        <v>28</v>
      </c>
      <c r="B1072" t="s">
        <v>11</v>
      </c>
      <c r="C1072" s="2">
        <v>26.98</v>
      </c>
      <c r="D1072">
        <v>2</v>
      </c>
      <c r="E1072" t="s">
        <v>13</v>
      </c>
      <c r="F1072" t="s">
        <v>21</v>
      </c>
      <c r="G1072" s="9">
        <v>44350942</v>
      </c>
      <c r="H1072" t="str">
        <f t="shared" si="32"/>
        <v>over</v>
      </c>
      <c r="I1072" s="3">
        <f t="shared" si="33"/>
        <v>44350942</v>
      </c>
    </row>
    <row r="1073" spans="1:9" x14ac:dyDescent="0.25">
      <c r="A1073">
        <v>42</v>
      </c>
      <c r="B1073" t="s">
        <v>11</v>
      </c>
      <c r="C1073" s="2">
        <v>26.9</v>
      </c>
      <c r="D1073">
        <v>0</v>
      </c>
      <c r="E1073" t="s">
        <v>13</v>
      </c>
      <c r="F1073" t="s">
        <v>10</v>
      </c>
      <c r="G1073" s="9">
        <v>5969723</v>
      </c>
      <c r="H1073" t="str">
        <f t="shared" si="32"/>
        <v>over</v>
      </c>
      <c r="I1073" s="3">
        <f t="shared" si="33"/>
        <v>5969723</v>
      </c>
    </row>
    <row r="1074" spans="1:9" x14ac:dyDescent="0.25">
      <c r="A1074">
        <v>20</v>
      </c>
      <c r="B1074" t="s">
        <v>7</v>
      </c>
      <c r="C1074" s="2">
        <v>26.84</v>
      </c>
      <c r="D1074">
        <v>1</v>
      </c>
      <c r="E1074" t="s">
        <v>9</v>
      </c>
      <c r="F1074" t="s">
        <v>14</v>
      </c>
      <c r="G1074" s="9">
        <v>170852676</v>
      </c>
      <c r="H1074" t="str">
        <f t="shared" si="32"/>
        <v>over</v>
      </c>
      <c r="I1074" s="3">
        <f t="shared" si="33"/>
        <v>170852676</v>
      </c>
    </row>
    <row r="1075" spans="1:9" x14ac:dyDescent="0.25">
      <c r="A1075">
        <v>22</v>
      </c>
      <c r="B1075" t="s">
        <v>11</v>
      </c>
      <c r="C1075" s="2">
        <v>26.84</v>
      </c>
      <c r="D1075">
        <v>0</v>
      </c>
      <c r="E1075" t="s">
        <v>13</v>
      </c>
      <c r="F1075" t="s">
        <v>14</v>
      </c>
      <c r="G1075" s="9">
        <v>16649996</v>
      </c>
      <c r="H1075" t="str">
        <f t="shared" si="32"/>
        <v>over</v>
      </c>
      <c r="I1075" s="3">
        <f t="shared" si="33"/>
        <v>16649996</v>
      </c>
    </row>
    <row r="1076" spans="1:9" x14ac:dyDescent="0.25">
      <c r="A1076">
        <v>55</v>
      </c>
      <c r="B1076" t="s">
        <v>7</v>
      </c>
      <c r="C1076" s="2">
        <v>26.8</v>
      </c>
      <c r="D1076">
        <v>1</v>
      </c>
      <c r="E1076" t="s">
        <v>13</v>
      </c>
      <c r="F1076" t="s">
        <v>10</v>
      </c>
      <c r="G1076" s="9">
        <v>3516013457</v>
      </c>
      <c r="H1076" t="str">
        <f t="shared" si="32"/>
        <v>over</v>
      </c>
      <c r="I1076" s="3">
        <f t="shared" si="33"/>
        <v>3516013457</v>
      </c>
    </row>
    <row r="1077" spans="1:9" x14ac:dyDescent="0.25">
      <c r="A1077">
        <v>25</v>
      </c>
      <c r="B1077" t="s">
        <v>11</v>
      </c>
      <c r="C1077" s="2">
        <v>26.8</v>
      </c>
      <c r="D1077">
        <v>3</v>
      </c>
      <c r="E1077" t="s">
        <v>13</v>
      </c>
      <c r="F1077" t="s">
        <v>10</v>
      </c>
      <c r="G1077" s="9">
        <v>3906127</v>
      </c>
      <c r="H1077" t="str">
        <f t="shared" si="32"/>
        <v>over</v>
      </c>
      <c r="I1077" s="3">
        <f t="shared" si="33"/>
        <v>3906127</v>
      </c>
    </row>
    <row r="1078" spans="1:9" x14ac:dyDescent="0.25">
      <c r="A1078">
        <v>24</v>
      </c>
      <c r="B1078" t="s">
        <v>11</v>
      </c>
      <c r="C1078" s="2">
        <v>26.79</v>
      </c>
      <c r="D1078">
        <v>1</v>
      </c>
      <c r="E1078" t="s">
        <v>13</v>
      </c>
      <c r="F1078" t="s">
        <v>15</v>
      </c>
      <c r="G1078" s="9">
        <v>1260988702</v>
      </c>
      <c r="H1078" t="str">
        <f t="shared" si="32"/>
        <v>over</v>
      </c>
      <c r="I1078" s="3">
        <f t="shared" si="33"/>
        <v>1260988702</v>
      </c>
    </row>
    <row r="1079" spans="1:9" x14ac:dyDescent="0.25">
      <c r="A1079">
        <v>25</v>
      </c>
      <c r="B1079" t="s">
        <v>7</v>
      </c>
      <c r="C1079" s="2">
        <v>26.79</v>
      </c>
      <c r="D1079">
        <v>2</v>
      </c>
      <c r="E1079" t="s">
        <v>13</v>
      </c>
      <c r="F1079" t="s">
        <v>15</v>
      </c>
      <c r="G1079" s="9">
        <v>41891131</v>
      </c>
      <c r="H1079" t="str">
        <f t="shared" si="32"/>
        <v>over</v>
      </c>
      <c r="I1079" s="3">
        <f t="shared" si="33"/>
        <v>41891131</v>
      </c>
    </row>
    <row r="1080" spans="1:9" x14ac:dyDescent="0.25">
      <c r="A1080">
        <v>34</v>
      </c>
      <c r="B1080" t="s">
        <v>7</v>
      </c>
      <c r="C1080" s="2">
        <v>26.73</v>
      </c>
      <c r="D1080">
        <v>1</v>
      </c>
      <c r="E1080" t="s">
        <v>13</v>
      </c>
      <c r="F1080" t="s">
        <v>14</v>
      </c>
      <c r="G1080" s="9">
        <v>50027827</v>
      </c>
      <c r="H1080" t="str">
        <f t="shared" si="32"/>
        <v>over</v>
      </c>
      <c r="I1080" s="3">
        <f t="shared" si="33"/>
        <v>50027827</v>
      </c>
    </row>
    <row r="1081" spans="1:9" x14ac:dyDescent="0.25">
      <c r="A1081">
        <v>18</v>
      </c>
      <c r="B1081" t="s">
        <v>7</v>
      </c>
      <c r="C1081" s="2">
        <v>26.73</v>
      </c>
      <c r="D1081">
        <v>0</v>
      </c>
      <c r="E1081" t="s">
        <v>13</v>
      </c>
      <c r="F1081" t="s">
        <v>14</v>
      </c>
      <c r="G1081" s="9">
        <v>16157667</v>
      </c>
      <c r="H1081" t="str">
        <f t="shared" si="32"/>
        <v>over</v>
      </c>
      <c r="I1081" s="3">
        <f t="shared" si="33"/>
        <v>16157667</v>
      </c>
    </row>
    <row r="1082" spans="1:9" x14ac:dyDescent="0.25">
      <c r="A1082">
        <v>53</v>
      </c>
      <c r="B1082" t="s">
        <v>7</v>
      </c>
      <c r="C1082" s="2">
        <v>26.7</v>
      </c>
      <c r="D1082">
        <v>2</v>
      </c>
      <c r="E1082" t="s">
        <v>13</v>
      </c>
      <c r="F1082" t="s">
        <v>10</v>
      </c>
      <c r="G1082" s="9">
        <v>11150.78</v>
      </c>
      <c r="H1082" t="str">
        <f t="shared" si="32"/>
        <v>over</v>
      </c>
      <c r="I1082" s="3">
        <f t="shared" si="33"/>
        <v>11150.78</v>
      </c>
    </row>
    <row r="1083" spans="1:9" x14ac:dyDescent="0.25">
      <c r="A1083">
        <v>43</v>
      </c>
      <c r="B1083" t="s">
        <v>7</v>
      </c>
      <c r="C1083" s="2">
        <v>26.7</v>
      </c>
      <c r="D1083">
        <v>2</v>
      </c>
      <c r="E1083" t="s">
        <v>9</v>
      </c>
      <c r="F1083" t="s">
        <v>10</v>
      </c>
      <c r="G1083" s="9">
        <v>22478.6</v>
      </c>
      <c r="H1083" t="str">
        <f t="shared" si="32"/>
        <v>over</v>
      </c>
      <c r="I1083" s="3">
        <f t="shared" si="33"/>
        <v>22478.6</v>
      </c>
    </row>
    <row r="1084" spans="1:9" x14ac:dyDescent="0.25">
      <c r="A1084">
        <v>46</v>
      </c>
      <c r="B1084" t="s">
        <v>11</v>
      </c>
      <c r="C1084" s="2">
        <v>26.62</v>
      </c>
      <c r="D1084">
        <v>1</v>
      </c>
      <c r="E1084" t="s">
        <v>13</v>
      </c>
      <c r="F1084" t="s">
        <v>14</v>
      </c>
      <c r="G1084" s="9">
        <v>77421098</v>
      </c>
      <c r="H1084" t="str">
        <f t="shared" si="32"/>
        <v>over</v>
      </c>
      <c r="I1084" s="3">
        <f t="shared" si="33"/>
        <v>77421098</v>
      </c>
    </row>
    <row r="1085" spans="1:9" x14ac:dyDescent="0.25">
      <c r="A1085">
        <v>31</v>
      </c>
      <c r="B1085" t="s">
        <v>7</v>
      </c>
      <c r="C1085" s="2">
        <v>26.62</v>
      </c>
      <c r="D1085">
        <v>0</v>
      </c>
      <c r="E1085" t="s">
        <v>13</v>
      </c>
      <c r="F1085" t="s">
        <v>14</v>
      </c>
      <c r="G1085" s="9">
        <v>37578448</v>
      </c>
      <c r="H1085" t="str">
        <f t="shared" si="32"/>
        <v>over</v>
      </c>
      <c r="I1085" s="3">
        <f t="shared" si="33"/>
        <v>37578448</v>
      </c>
    </row>
    <row r="1086" spans="1:9" x14ac:dyDescent="0.25">
      <c r="A1086">
        <v>24</v>
      </c>
      <c r="B1086" t="s">
        <v>7</v>
      </c>
      <c r="C1086" s="2">
        <v>26.6</v>
      </c>
      <c r="D1086">
        <v>0</v>
      </c>
      <c r="E1086" t="s">
        <v>13</v>
      </c>
      <c r="F1086" t="s">
        <v>21</v>
      </c>
      <c r="G1086" s="9">
        <v>3046062</v>
      </c>
      <c r="H1086" t="str">
        <f t="shared" si="32"/>
        <v>over</v>
      </c>
      <c r="I1086" s="3">
        <f t="shared" si="33"/>
        <v>3046062</v>
      </c>
    </row>
    <row r="1087" spans="1:9" x14ac:dyDescent="0.25">
      <c r="A1087">
        <v>42</v>
      </c>
      <c r="B1087" t="s">
        <v>7</v>
      </c>
      <c r="C1087" s="2">
        <v>26.6</v>
      </c>
      <c r="D1087">
        <v>0</v>
      </c>
      <c r="E1087" t="s">
        <v>9</v>
      </c>
      <c r="F1087" t="s">
        <v>15</v>
      </c>
      <c r="G1087" s="9">
        <v>21348706</v>
      </c>
      <c r="H1087" t="str">
        <f t="shared" si="32"/>
        <v>over</v>
      </c>
      <c r="I1087" s="3">
        <f t="shared" si="33"/>
        <v>21348706</v>
      </c>
    </row>
    <row r="1088" spans="1:9" x14ac:dyDescent="0.25">
      <c r="A1088">
        <v>56</v>
      </c>
      <c r="B1088" t="s">
        <v>7</v>
      </c>
      <c r="C1088" s="2">
        <v>26.6</v>
      </c>
      <c r="D1088">
        <v>1</v>
      </c>
      <c r="E1088" t="s">
        <v>13</v>
      </c>
      <c r="F1088" t="s">
        <v>15</v>
      </c>
      <c r="G1088" s="9">
        <v>12044342</v>
      </c>
      <c r="H1088" t="str">
        <f t="shared" si="32"/>
        <v>over</v>
      </c>
      <c r="I1088" s="3">
        <f t="shared" si="33"/>
        <v>12044342</v>
      </c>
    </row>
    <row r="1089" spans="1:9" x14ac:dyDescent="0.25">
      <c r="A1089">
        <v>53</v>
      </c>
      <c r="B1089" t="s">
        <v>7</v>
      </c>
      <c r="C1089" s="2">
        <v>26.6</v>
      </c>
      <c r="D1089">
        <v>0</v>
      </c>
      <c r="E1089" t="s">
        <v>13</v>
      </c>
      <c r="F1089" t="s">
        <v>15</v>
      </c>
      <c r="G1089" s="9">
        <v>10355641</v>
      </c>
      <c r="H1089" t="str">
        <f t="shared" si="32"/>
        <v>over</v>
      </c>
      <c r="I1089" s="3">
        <f t="shared" si="33"/>
        <v>10355641</v>
      </c>
    </row>
    <row r="1090" spans="1:9" x14ac:dyDescent="0.25">
      <c r="A1090">
        <v>47</v>
      </c>
      <c r="B1090" t="s">
        <v>7</v>
      </c>
      <c r="C1090" s="2">
        <v>26.6</v>
      </c>
      <c r="D1090">
        <v>2</v>
      </c>
      <c r="E1090" t="s">
        <v>13</v>
      </c>
      <c r="F1090" t="s">
        <v>21</v>
      </c>
      <c r="G1090" s="9">
        <v>9715841</v>
      </c>
      <c r="H1090" t="str">
        <f t="shared" ref="H1090:H1153" si="34">IF(C1090&lt;18.5,"below",IF(AND(C1090&gt;=18.5,C1090&lt;25),"normal",IF(C1090&gt;=25,"over")))</f>
        <v>over</v>
      </c>
      <c r="I1090" s="3">
        <f t="shared" si="33"/>
        <v>9715841</v>
      </c>
    </row>
    <row r="1091" spans="1:9" x14ac:dyDescent="0.25">
      <c r="A1091">
        <v>50</v>
      </c>
      <c r="B1091" t="s">
        <v>11</v>
      </c>
      <c r="C1091" s="2">
        <v>26.6</v>
      </c>
      <c r="D1091">
        <v>0</v>
      </c>
      <c r="E1091" t="s">
        <v>13</v>
      </c>
      <c r="F1091" t="s">
        <v>10</v>
      </c>
      <c r="G1091" s="9">
        <v>8444474</v>
      </c>
      <c r="H1091" t="str">
        <f t="shared" si="34"/>
        <v>over</v>
      </c>
      <c r="I1091" s="3">
        <f t="shared" ref="I1091:I1154" si="35">VALUE(G1091)</f>
        <v>8444474</v>
      </c>
    </row>
    <row r="1092" spans="1:9" x14ac:dyDescent="0.25">
      <c r="A1092">
        <v>23</v>
      </c>
      <c r="B1092" t="s">
        <v>11</v>
      </c>
      <c r="C1092" s="2">
        <v>26.51</v>
      </c>
      <c r="D1092">
        <v>0</v>
      </c>
      <c r="E1092" t="s">
        <v>13</v>
      </c>
      <c r="F1092" t="s">
        <v>14</v>
      </c>
      <c r="G1092" s="9">
        <v>18158759</v>
      </c>
      <c r="H1092" t="str">
        <f t="shared" si="34"/>
        <v>over</v>
      </c>
      <c r="I1092" s="3">
        <f t="shared" si="35"/>
        <v>18158759</v>
      </c>
    </row>
    <row r="1093" spans="1:9" x14ac:dyDescent="0.25">
      <c r="A1093">
        <v>28</v>
      </c>
      <c r="B1093" t="s">
        <v>7</v>
      </c>
      <c r="C1093" s="2">
        <v>26.51</v>
      </c>
      <c r="D1093">
        <v>2</v>
      </c>
      <c r="E1093" t="s">
        <v>13</v>
      </c>
      <c r="F1093" t="s">
        <v>14</v>
      </c>
      <c r="G1093" s="9">
        <v>43404409</v>
      </c>
      <c r="H1093" t="str">
        <f t="shared" si="34"/>
        <v>over</v>
      </c>
      <c r="I1093" s="3">
        <f t="shared" si="35"/>
        <v>43404409</v>
      </c>
    </row>
    <row r="1094" spans="1:9" x14ac:dyDescent="0.25">
      <c r="A1094">
        <v>44</v>
      </c>
      <c r="B1094" t="s">
        <v>7</v>
      </c>
      <c r="C1094" s="2">
        <v>26.41</v>
      </c>
      <c r="D1094">
        <v>0</v>
      </c>
      <c r="E1094" t="s">
        <v>13</v>
      </c>
      <c r="F1094" t="s">
        <v>15</v>
      </c>
      <c r="G1094" s="9">
        <v>74194779</v>
      </c>
      <c r="H1094" t="str">
        <f t="shared" si="34"/>
        <v>over</v>
      </c>
      <c r="I1094" s="3">
        <f t="shared" si="35"/>
        <v>74194779</v>
      </c>
    </row>
    <row r="1095" spans="1:9" x14ac:dyDescent="0.25">
      <c r="A1095">
        <v>39</v>
      </c>
      <c r="B1095" t="s">
        <v>11</v>
      </c>
      <c r="C1095" s="2">
        <v>26.41</v>
      </c>
      <c r="D1095">
        <v>0</v>
      </c>
      <c r="E1095" t="s">
        <v>9</v>
      </c>
      <c r="F1095" t="s">
        <v>21</v>
      </c>
      <c r="G1095" s="9">
        <v>201493229</v>
      </c>
      <c r="H1095" t="str">
        <f t="shared" si="34"/>
        <v>over</v>
      </c>
      <c r="I1095" s="3">
        <f t="shared" si="35"/>
        <v>201493229</v>
      </c>
    </row>
    <row r="1096" spans="1:9" x14ac:dyDescent="0.25">
      <c r="A1096">
        <v>53</v>
      </c>
      <c r="B1096" t="s">
        <v>11</v>
      </c>
      <c r="C1096" s="2">
        <v>26.41</v>
      </c>
      <c r="D1096">
        <v>2</v>
      </c>
      <c r="E1096" t="s">
        <v>13</v>
      </c>
      <c r="F1096" t="s">
        <v>21</v>
      </c>
      <c r="G1096" s="9">
        <v>112443769</v>
      </c>
      <c r="H1096" t="str">
        <f t="shared" si="34"/>
        <v>over</v>
      </c>
      <c r="I1096" s="3">
        <f t="shared" si="35"/>
        <v>112443769</v>
      </c>
    </row>
    <row r="1097" spans="1:9" x14ac:dyDescent="0.25">
      <c r="A1097">
        <v>34</v>
      </c>
      <c r="B1097" t="s">
        <v>7</v>
      </c>
      <c r="C1097" s="2">
        <v>26.41</v>
      </c>
      <c r="D1097">
        <v>1</v>
      </c>
      <c r="E1097" t="s">
        <v>13</v>
      </c>
      <c r="F1097" t="s">
        <v>15</v>
      </c>
      <c r="G1097" s="9">
        <v>53853379</v>
      </c>
      <c r="H1097" t="str">
        <f t="shared" si="34"/>
        <v>over</v>
      </c>
      <c r="I1097" s="3">
        <f t="shared" si="35"/>
        <v>53853379</v>
      </c>
    </row>
    <row r="1098" spans="1:9" x14ac:dyDescent="0.25">
      <c r="A1098">
        <v>50</v>
      </c>
      <c r="B1098" t="s">
        <v>11</v>
      </c>
      <c r="C1098" s="2">
        <v>26.41</v>
      </c>
      <c r="D1098">
        <v>0</v>
      </c>
      <c r="E1098" t="s">
        <v>13</v>
      </c>
      <c r="F1098" t="s">
        <v>15</v>
      </c>
      <c r="G1098" s="9">
        <v>88272099</v>
      </c>
      <c r="H1098" t="str">
        <f t="shared" si="34"/>
        <v>over</v>
      </c>
      <c r="I1098" s="3">
        <f t="shared" si="35"/>
        <v>88272099</v>
      </c>
    </row>
    <row r="1099" spans="1:9" x14ac:dyDescent="0.25">
      <c r="A1099">
        <v>64</v>
      </c>
      <c r="B1099" t="s">
        <v>11</v>
      </c>
      <c r="C1099" s="2">
        <v>26.41</v>
      </c>
      <c r="D1099">
        <v>0</v>
      </c>
      <c r="E1099" t="s">
        <v>13</v>
      </c>
      <c r="F1099" t="s">
        <v>21</v>
      </c>
      <c r="G1099" s="9">
        <v>143945579</v>
      </c>
      <c r="H1099" t="str">
        <f t="shared" si="34"/>
        <v>over</v>
      </c>
      <c r="I1099" s="3">
        <f t="shared" si="35"/>
        <v>143945579</v>
      </c>
    </row>
    <row r="1100" spans="1:9" x14ac:dyDescent="0.25">
      <c r="A1100">
        <v>59</v>
      </c>
      <c r="B1100" t="s">
        <v>11</v>
      </c>
      <c r="C1100" s="2">
        <v>26.4</v>
      </c>
      <c r="D1100">
        <v>0</v>
      </c>
      <c r="E1100" t="s">
        <v>13</v>
      </c>
      <c r="F1100" t="s">
        <v>14</v>
      </c>
      <c r="G1100" s="9">
        <v>11743299</v>
      </c>
      <c r="H1100" t="str">
        <f t="shared" si="34"/>
        <v>over</v>
      </c>
      <c r="I1100" s="3">
        <f t="shared" si="35"/>
        <v>11743299</v>
      </c>
    </row>
    <row r="1101" spans="1:9" x14ac:dyDescent="0.25">
      <c r="A1101">
        <v>52</v>
      </c>
      <c r="B1101" t="s">
        <v>11</v>
      </c>
      <c r="C1101" s="2">
        <v>26.4</v>
      </c>
      <c r="D1101">
        <v>3</v>
      </c>
      <c r="E1101" t="s">
        <v>13</v>
      </c>
      <c r="F1101" t="s">
        <v>14</v>
      </c>
      <c r="G1101" s="9">
        <v>2599282104</v>
      </c>
      <c r="H1101" t="str">
        <f t="shared" si="34"/>
        <v>over</v>
      </c>
      <c r="I1101" s="3">
        <f t="shared" si="35"/>
        <v>2599282104</v>
      </c>
    </row>
    <row r="1102" spans="1:9" x14ac:dyDescent="0.25">
      <c r="A1102">
        <v>21</v>
      </c>
      <c r="B1102" t="s">
        <v>7</v>
      </c>
      <c r="C1102" s="2">
        <v>26.4</v>
      </c>
      <c r="D1102">
        <v>1</v>
      </c>
      <c r="E1102" t="s">
        <v>13</v>
      </c>
      <c r="F1102" t="s">
        <v>10</v>
      </c>
      <c r="G1102" s="9">
        <v>2597779</v>
      </c>
      <c r="H1102" t="str">
        <f t="shared" si="34"/>
        <v>over</v>
      </c>
      <c r="I1102" s="3">
        <f t="shared" si="35"/>
        <v>2597779</v>
      </c>
    </row>
    <row r="1103" spans="1:9" x14ac:dyDescent="0.25">
      <c r="A1103">
        <v>37</v>
      </c>
      <c r="B1103" t="s">
        <v>7</v>
      </c>
      <c r="C1103" s="2">
        <v>26.4</v>
      </c>
      <c r="D1103">
        <v>0</v>
      </c>
      <c r="E1103" t="s">
        <v>9</v>
      </c>
      <c r="F1103" t="s">
        <v>14</v>
      </c>
      <c r="G1103" s="9">
        <v>19539243</v>
      </c>
      <c r="H1103" t="str">
        <f t="shared" si="34"/>
        <v>over</v>
      </c>
      <c r="I1103" s="3">
        <f t="shared" si="35"/>
        <v>19539243</v>
      </c>
    </row>
    <row r="1104" spans="1:9" x14ac:dyDescent="0.25">
      <c r="A1104">
        <v>62</v>
      </c>
      <c r="B1104" t="s">
        <v>7</v>
      </c>
      <c r="C1104" s="2">
        <v>26.29</v>
      </c>
      <c r="D1104">
        <v>0</v>
      </c>
      <c r="E1104" t="s">
        <v>9</v>
      </c>
      <c r="F1104" t="s">
        <v>14</v>
      </c>
      <c r="G1104" s="9">
        <v>278087251</v>
      </c>
      <c r="H1104" t="str">
        <f t="shared" si="34"/>
        <v>over</v>
      </c>
      <c r="I1104" s="3">
        <f t="shared" si="35"/>
        <v>278087251</v>
      </c>
    </row>
    <row r="1105" spans="1:9" x14ac:dyDescent="0.25">
      <c r="A1105">
        <v>25</v>
      </c>
      <c r="B1105" t="s">
        <v>11</v>
      </c>
      <c r="C1105" s="2">
        <v>26.22</v>
      </c>
      <c r="D1105">
        <v>0</v>
      </c>
      <c r="E1105" t="s">
        <v>13</v>
      </c>
      <c r="F1105" t="s">
        <v>21</v>
      </c>
      <c r="G1105" s="9">
        <v>27213208</v>
      </c>
      <c r="H1105" t="str">
        <f t="shared" si="34"/>
        <v>over</v>
      </c>
      <c r="I1105" s="3">
        <f t="shared" si="35"/>
        <v>27213208</v>
      </c>
    </row>
    <row r="1106" spans="1:9" x14ac:dyDescent="0.25">
      <c r="A1106">
        <v>63</v>
      </c>
      <c r="B1106" t="s">
        <v>7</v>
      </c>
      <c r="C1106" s="2">
        <v>26.22</v>
      </c>
      <c r="D1106">
        <v>0</v>
      </c>
      <c r="E1106" t="s">
        <v>13</v>
      </c>
      <c r="F1106" t="s">
        <v>15</v>
      </c>
      <c r="G1106" s="9">
        <v>142561928</v>
      </c>
      <c r="H1106" t="str">
        <f t="shared" si="34"/>
        <v>over</v>
      </c>
      <c r="I1106" s="3">
        <f t="shared" si="35"/>
        <v>142561928</v>
      </c>
    </row>
    <row r="1107" spans="1:9" x14ac:dyDescent="0.25">
      <c r="A1107">
        <v>39</v>
      </c>
      <c r="B1107" t="s">
        <v>11</v>
      </c>
      <c r="C1107" s="2">
        <v>26.22</v>
      </c>
      <c r="D1107">
        <v>1</v>
      </c>
      <c r="E1107" t="s">
        <v>13</v>
      </c>
      <c r="F1107" t="s">
        <v>15</v>
      </c>
      <c r="G1107" s="9">
        <v>61235688</v>
      </c>
      <c r="H1107" t="str">
        <f t="shared" si="34"/>
        <v>over</v>
      </c>
      <c r="I1107" s="3">
        <f t="shared" si="35"/>
        <v>61235688</v>
      </c>
    </row>
    <row r="1108" spans="1:9" x14ac:dyDescent="0.25">
      <c r="A1108">
        <v>50</v>
      </c>
      <c r="B1108" t="s">
        <v>7</v>
      </c>
      <c r="C1108" s="2">
        <v>26.22</v>
      </c>
      <c r="D1108">
        <v>2</v>
      </c>
      <c r="E1108" t="s">
        <v>13</v>
      </c>
      <c r="F1108" t="s">
        <v>15</v>
      </c>
      <c r="G1108" s="9">
        <v>104939458</v>
      </c>
      <c r="H1108" t="str">
        <f t="shared" si="34"/>
        <v>over</v>
      </c>
      <c r="I1108" s="3">
        <f t="shared" si="35"/>
        <v>104939458</v>
      </c>
    </row>
    <row r="1109" spans="1:9" x14ac:dyDescent="0.25">
      <c r="A1109">
        <v>36</v>
      </c>
      <c r="B1109" t="s">
        <v>7</v>
      </c>
      <c r="C1109" s="2">
        <v>26.2</v>
      </c>
      <c r="D1109">
        <v>0</v>
      </c>
      <c r="E1109" t="s">
        <v>13</v>
      </c>
      <c r="F1109" t="s">
        <v>10</v>
      </c>
      <c r="G1109" s="9">
        <v>4883866</v>
      </c>
      <c r="H1109" t="str">
        <f t="shared" si="34"/>
        <v>over</v>
      </c>
      <c r="I1109" s="3">
        <f t="shared" si="35"/>
        <v>4883866</v>
      </c>
    </row>
    <row r="1110" spans="1:9" x14ac:dyDescent="0.25">
      <c r="A1110">
        <v>42</v>
      </c>
      <c r="B1110" t="s">
        <v>7</v>
      </c>
      <c r="C1110" s="2">
        <v>26.18</v>
      </c>
      <c r="D1110">
        <v>1</v>
      </c>
      <c r="E1110" t="s">
        <v>13</v>
      </c>
      <c r="F1110" t="s">
        <v>14</v>
      </c>
      <c r="G1110" s="9">
        <v>70467222</v>
      </c>
      <c r="H1110" t="str">
        <f t="shared" si="34"/>
        <v>over</v>
      </c>
      <c r="I1110" s="3">
        <f t="shared" si="35"/>
        <v>70467222</v>
      </c>
    </row>
    <row r="1111" spans="1:9" x14ac:dyDescent="0.25">
      <c r="A1111">
        <v>18</v>
      </c>
      <c r="B1111" t="s">
        <v>11</v>
      </c>
      <c r="C1111" s="2">
        <v>26.18</v>
      </c>
      <c r="D1111">
        <v>2</v>
      </c>
      <c r="E1111" t="s">
        <v>13</v>
      </c>
      <c r="F1111" t="s">
        <v>14</v>
      </c>
      <c r="G1111" s="9">
        <v>23040022</v>
      </c>
      <c r="H1111" t="str">
        <f t="shared" si="34"/>
        <v>over</v>
      </c>
      <c r="I1111" s="3">
        <f t="shared" si="35"/>
        <v>23040022</v>
      </c>
    </row>
    <row r="1112" spans="1:9" x14ac:dyDescent="0.25">
      <c r="A1112">
        <v>42</v>
      </c>
      <c r="B1112" t="s">
        <v>11</v>
      </c>
      <c r="C1112" s="2">
        <v>26.07</v>
      </c>
      <c r="D1112">
        <v>1</v>
      </c>
      <c r="E1112" t="s">
        <v>9</v>
      </c>
      <c r="F1112" t="s">
        <v>14</v>
      </c>
      <c r="G1112" s="9">
        <v>3824559327</v>
      </c>
      <c r="H1112" t="str">
        <f t="shared" si="34"/>
        <v>over</v>
      </c>
      <c r="I1112" s="3">
        <f t="shared" si="35"/>
        <v>3824559327</v>
      </c>
    </row>
    <row r="1113" spans="1:9" x14ac:dyDescent="0.25">
      <c r="A1113">
        <v>43</v>
      </c>
      <c r="B1113" t="s">
        <v>11</v>
      </c>
      <c r="C1113" s="2">
        <v>26.03</v>
      </c>
      <c r="D1113">
        <v>0</v>
      </c>
      <c r="E1113" t="s">
        <v>13</v>
      </c>
      <c r="F1113" t="s">
        <v>21</v>
      </c>
      <c r="G1113" s="9">
        <v>68373687</v>
      </c>
      <c r="H1113" t="str">
        <f t="shared" si="34"/>
        <v>over</v>
      </c>
      <c r="I1113" s="3">
        <f t="shared" si="35"/>
        <v>68373687</v>
      </c>
    </row>
    <row r="1114" spans="1:9" x14ac:dyDescent="0.25">
      <c r="A1114">
        <v>29</v>
      </c>
      <c r="B1114" t="s">
        <v>7</v>
      </c>
      <c r="C1114" s="2">
        <v>26.03</v>
      </c>
      <c r="D1114">
        <v>0</v>
      </c>
      <c r="E1114" t="s">
        <v>13</v>
      </c>
      <c r="F1114" t="s">
        <v>15</v>
      </c>
      <c r="G1114" s="9">
        <v>37364647</v>
      </c>
      <c r="H1114" t="str">
        <f t="shared" si="34"/>
        <v>over</v>
      </c>
      <c r="I1114" s="3">
        <f t="shared" si="35"/>
        <v>37364647</v>
      </c>
    </row>
    <row r="1115" spans="1:9" x14ac:dyDescent="0.25">
      <c r="A1115">
        <v>27</v>
      </c>
      <c r="B1115" t="s">
        <v>11</v>
      </c>
      <c r="C1115" s="2">
        <v>26.03</v>
      </c>
      <c r="D1115">
        <v>0</v>
      </c>
      <c r="E1115" t="s">
        <v>13</v>
      </c>
      <c r="F1115" t="s">
        <v>21</v>
      </c>
      <c r="G1115" s="9">
        <v>30708087</v>
      </c>
      <c r="H1115" t="str">
        <f t="shared" si="34"/>
        <v>over</v>
      </c>
      <c r="I1115" s="3">
        <f t="shared" si="35"/>
        <v>30708087</v>
      </c>
    </row>
    <row r="1116" spans="1:9" x14ac:dyDescent="0.25">
      <c r="A1116">
        <v>19</v>
      </c>
      <c r="B1116" t="s">
        <v>11</v>
      </c>
      <c r="C1116" s="2">
        <v>26.03</v>
      </c>
      <c r="D1116">
        <v>1</v>
      </c>
      <c r="E1116" t="s">
        <v>9</v>
      </c>
      <c r="F1116" t="s">
        <v>15</v>
      </c>
      <c r="G1116" s="9">
        <v>164508947</v>
      </c>
      <c r="H1116" t="str">
        <f t="shared" si="34"/>
        <v>over</v>
      </c>
      <c r="I1116" s="3">
        <f t="shared" si="35"/>
        <v>164508947</v>
      </c>
    </row>
    <row r="1117" spans="1:9" x14ac:dyDescent="0.25">
      <c r="A1117">
        <v>21</v>
      </c>
      <c r="B1117" t="s">
        <v>11</v>
      </c>
      <c r="C1117" s="2">
        <v>26.03</v>
      </c>
      <c r="D1117">
        <v>0</v>
      </c>
      <c r="E1117" t="s">
        <v>13</v>
      </c>
      <c r="F1117" t="s">
        <v>21</v>
      </c>
      <c r="G1117" s="9">
        <v>21022647</v>
      </c>
      <c r="H1117" t="str">
        <f t="shared" si="34"/>
        <v>over</v>
      </c>
      <c r="I1117" s="3">
        <f t="shared" si="35"/>
        <v>21022647</v>
      </c>
    </row>
    <row r="1118" spans="1:9" x14ac:dyDescent="0.25">
      <c r="A1118">
        <v>29</v>
      </c>
      <c r="B1118" t="s">
        <v>7</v>
      </c>
      <c r="C1118" s="2">
        <v>25.9</v>
      </c>
      <c r="D1118">
        <v>0</v>
      </c>
      <c r="E1118" t="s">
        <v>13</v>
      </c>
      <c r="F1118" t="s">
        <v>10</v>
      </c>
      <c r="G1118" s="9">
        <v>3353284</v>
      </c>
      <c r="H1118" t="str">
        <f t="shared" si="34"/>
        <v>over</v>
      </c>
      <c r="I1118" s="3">
        <f t="shared" si="35"/>
        <v>3353284</v>
      </c>
    </row>
    <row r="1119" spans="1:9" x14ac:dyDescent="0.25">
      <c r="A1119">
        <v>31</v>
      </c>
      <c r="B1119" t="s">
        <v>11</v>
      </c>
      <c r="C1119" s="2">
        <v>25.9</v>
      </c>
      <c r="D1119">
        <v>3</v>
      </c>
      <c r="E1119" t="s">
        <v>9</v>
      </c>
      <c r="F1119" t="s">
        <v>10</v>
      </c>
      <c r="G1119" s="9">
        <v>19199944</v>
      </c>
      <c r="H1119" t="str">
        <f t="shared" si="34"/>
        <v>over</v>
      </c>
      <c r="I1119" s="3">
        <f t="shared" si="35"/>
        <v>19199944</v>
      </c>
    </row>
    <row r="1120" spans="1:9" x14ac:dyDescent="0.25">
      <c r="A1120">
        <v>36</v>
      </c>
      <c r="B1120" t="s">
        <v>7</v>
      </c>
      <c r="C1120" s="2">
        <v>25.9</v>
      </c>
      <c r="D1120">
        <v>1</v>
      </c>
      <c r="E1120" t="s">
        <v>13</v>
      </c>
      <c r="F1120" t="s">
        <v>10</v>
      </c>
      <c r="G1120" s="9">
        <v>5472449</v>
      </c>
      <c r="H1120" t="str">
        <f t="shared" si="34"/>
        <v>over</v>
      </c>
      <c r="I1120" s="3">
        <f t="shared" si="35"/>
        <v>5472449</v>
      </c>
    </row>
    <row r="1121" spans="1:9" x14ac:dyDescent="0.25">
      <c r="A1121">
        <v>48</v>
      </c>
      <c r="B1121" t="s">
        <v>7</v>
      </c>
      <c r="C1121" s="2">
        <v>25.85</v>
      </c>
      <c r="D1121">
        <v>3</v>
      </c>
      <c r="E1121" t="s">
        <v>9</v>
      </c>
      <c r="F1121" t="s">
        <v>14</v>
      </c>
      <c r="G1121" s="9">
        <v>241809335</v>
      </c>
      <c r="H1121" t="str">
        <f t="shared" si="34"/>
        <v>over</v>
      </c>
      <c r="I1121" s="3">
        <f t="shared" si="35"/>
        <v>241809335</v>
      </c>
    </row>
    <row r="1122" spans="1:9" x14ac:dyDescent="0.25">
      <c r="A1122">
        <v>60</v>
      </c>
      <c r="B1122" t="s">
        <v>7</v>
      </c>
      <c r="C1122" s="2">
        <v>25.84</v>
      </c>
      <c r="D1122">
        <v>0</v>
      </c>
      <c r="E1122" t="s">
        <v>13</v>
      </c>
      <c r="F1122" t="s">
        <v>15</v>
      </c>
      <c r="G1122" s="9">
        <v>2892313692</v>
      </c>
      <c r="H1122" t="str">
        <f t="shared" si="34"/>
        <v>over</v>
      </c>
      <c r="I1122" s="3">
        <f t="shared" si="35"/>
        <v>2892313692</v>
      </c>
    </row>
    <row r="1123" spans="1:9" x14ac:dyDescent="0.25">
      <c r="A1123">
        <v>49</v>
      </c>
      <c r="B1123" t="s">
        <v>11</v>
      </c>
      <c r="C1123" s="2">
        <v>25.84</v>
      </c>
      <c r="D1123">
        <v>1</v>
      </c>
      <c r="E1123" t="s">
        <v>13</v>
      </c>
      <c r="F1123" t="s">
        <v>21</v>
      </c>
      <c r="G1123" s="9">
        <v>92824806</v>
      </c>
      <c r="H1123" t="str">
        <f t="shared" si="34"/>
        <v>over</v>
      </c>
      <c r="I1123" s="3">
        <f t="shared" si="35"/>
        <v>92824806</v>
      </c>
    </row>
    <row r="1124" spans="1:9" x14ac:dyDescent="0.25">
      <c r="A1124">
        <v>49</v>
      </c>
      <c r="B1124" t="s">
        <v>11</v>
      </c>
      <c r="C1124" s="2">
        <v>25.84</v>
      </c>
      <c r="D1124">
        <v>2</v>
      </c>
      <c r="E1124" t="s">
        <v>9</v>
      </c>
      <c r="F1124" t="s">
        <v>15</v>
      </c>
      <c r="G1124" s="9">
        <v>238072406</v>
      </c>
      <c r="H1124" t="str">
        <f t="shared" si="34"/>
        <v>over</v>
      </c>
      <c r="I1124" s="3">
        <f t="shared" si="35"/>
        <v>238072406</v>
      </c>
    </row>
    <row r="1125" spans="1:9" x14ac:dyDescent="0.25">
      <c r="A1125">
        <v>25</v>
      </c>
      <c r="B1125" t="s">
        <v>11</v>
      </c>
      <c r="C1125" s="2">
        <v>25.84</v>
      </c>
      <c r="D1125">
        <v>1</v>
      </c>
      <c r="E1125" t="s">
        <v>13</v>
      </c>
      <c r="F1125" t="s">
        <v>21</v>
      </c>
      <c r="G1125" s="9">
        <v>33097926</v>
      </c>
      <c r="H1125" t="str">
        <f t="shared" si="34"/>
        <v>over</v>
      </c>
      <c r="I1125" s="3">
        <f t="shared" si="35"/>
        <v>33097926</v>
      </c>
    </row>
    <row r="1126" spans="1:9" x14ac:dyDescent="0.25">
      <c r="A1126">
        <v>36</v>
      </c>
      <c r="B1126" t="s">
        <v>7</v>
      </c>
      <c r="C1126" s="2">
        <v>25.84</v>
      </c>
      <c r="D1126">
        <v>0</v>
      </c>
      <c r="E1126" t="s">
        <v>13</v>
      </c>
      <c r="F1126" t="s">
        <v>15</v>
      </c>
      <c r="G1126" s="9">
        <v>52663656</v>
      </c>
      <c r="H1126" t="str">
        <f t="shared" si="34"/>
        <v>over</v>
      </c>
      <c r="I1126" s="3">
        <f t="shared" si="35"/>
        <v>52663656</v>
      </c>
    </row>
    <row r="1127" spans="1:9" x14ac:dyDescent="0.25">
      <c r="A1127">
        <v>51</v>
      </c>
      <c r="B1127" t="s">
        <v>7</v>
      </c>
      <c r="C1127" s="2">
        <v>25.8</v>
      </c>
      <c r="D1127">
        <v>1</v>
      </c>
      <c r="E1127" t="s">
        <v>13</v>
      </c>
      <c r="F1127" t="s">
        <v>10</v>
      </c>
      <c r="G1127" s="9">
        <v>9861025</v>
      </c>
      <c r="H1127" t="str">
        <f t="shared" si="34"/>
        <v>over</v>
      </c>
      <c r="I1127" s="3">
        <f t="shared" si="35"/>
        <v>9861025</v>
      </c>
    </row>
    <row r="1128" spans="1:9" x14ac:dyDescent="0.25">
      <c r="A1128">
        <v>46</v>
      </c>
      <c r="B1128" t="s">
        <v>11</v>
      </c>
      <c r="C1128" s="2">
        <v>25.8</v>
      </c>
      <c r="D1128">
        <v>5</v>
      </c>
      <c r="E1128" t="s">
        <v>13</v>
      </c>
      <c r="F1128" t="s">
        <v>10</v>
      </c>
      <c r="G1128" s="9">
        <v>10096.969999999999</v>
      </c>
      <c r="H1128" t="str">
        <f t="shared" si="34"/>
        <v>over</v>
      </c>
      <c r="I1128" s="3">
        <f t="shared" si="35"/>
        <v>10096.969999999999</v>
      </c>
    </row>
    <row r="1129" spans="1:9" x14ac:dyDescent="0.25">
      <c r="A1129">
        <v>44</v>
      </c>
      <c r="B1129" t="s">
        <v>7</v>
      </c>
      <c r="C1129" s="2">
        <v>25.8</v>
      </c>
      <c r="D1129">
        <v>1</v>
      </c>
      <c r="E1129" t="s">
        <v>13</v>
      </c>
      <c r="F1129" t="s">
        <v>10</v>
      </c>
      <c r="G1129" s="9">
        <v>7624.63</v>
      </c>
      <c r="H1129" t="str">
        <f t="shared" si="34"/>
        <v>over</v>
      </c>
      <c r="I1129" s="3">
        <f t="shared" si="35"/>
        <v>7624.63</v>
      </c>
    </row>
    <row r="1130" spans="1:9" x14ac:dyDescent="0.25">
      <c r="A1130">
        <v>24</v>
      </c>
      <c r="B1130" t="s">
        <v>11</v>
      </c>
      <c r="C1130" s="2">
        <v>25.8</v>
      </c>
      <c r="D1130">
        <v>0</v>
      </c>
      <c r="E1130" t="s">
        <v>13</v>
      </c>
      <c r="F1130" t="s">
        <v>10</v>
      </c>
      <c r="G1130" s="9">
        <v>1972.95</v>
      </c>
      <c r="H1130" t="str">
        <f t="shared" si="34"/>
        <v>over</v>
      </c>
      <c r="I1130" s="3">
        <f t="shared" si="35"/>
        <v>1972.95</v>
      </c>
    </row>
    <row r="1131" spans="1:9" x14ac:dyDescent="0.25">
      <c r="A1131">
        <v>28</v>
      </c>
      <c r="B1131" t="s">
        <v>7</v>
      </c>
      <c r="C1131" s="2">
        <v>25.8</v>
      </c>
      <c r="D1131">
        <v>0</v>
      </c>
      <c r="E1131" t="s">
        <v>13</v>
      </c>
      <c r="F1131" t="s">
        <v>10</v>
      </c>
      <c r="G1131" s="9">
        <v>3161454</v>
      </c>
      <c r="H1131" t="str">
        <f t="shared" si="34"/>
        <v>over</v>
      </c>
      <c r="I1131" s="3">
        <f t="shared" si="35"/>
        <v>3161454</v>
      </c>
    </row>
    <row r="1132" spans="1:9" x14ac:dyDescent="0.25">
      <c r="A1132">
        <v>31</v>
      </c>
      <c r="B1132" t="s">
        <v>7</v>
      </c>
      <c r="C1132" s="2">
        <v>25.8</v>
      </c>
      <c r="D1132">
        <v>2</v>
      </c>
      <c r="E1132" t="s">
        <v>13</v>
      </c>
      <c r="F1132" t="s">
        <v>10</v>
      </c>
      <c r="G1132" s="9">
        <v>4934705</v>
      </c>
      <c r="H1132" t="str">
        <f t="shared" si="34"/>
        <v>over</v>
      </c>
      <c r="I1132" s="3">
        <f t="shared" si="35"/>
        <v>4934705</v>
      </c>
    </row>
    <row r="1133" spans="1:9" x14ac:dyDescent="0.25">
      <c r="A1133">
        <v>21</v>
      </c>
      <c r="B1133" t="s">
        <v>7</v>
      </c>
      <c r="C1133" s="2">
        <v>25.8</v>
      </c>
      <c r="D1133">
        <v>0</v>
      </c>
      <c r="E1133" t="s">
        <v>13</v>
      </c>
      <c r="F1133" t="s">
        <v>10</v>
      </c>
      <c r="G1133" s="9">
        <v>2007945</v>
      </c>
      <c r="H1133" t="str">
        <f t="shared" si="34"/>
        <v>over</v>
      </c>
      <c r="I1133" s="3">
        <f t="shared" si="35"/>
        <v>2007945</v>
      </c>
    </row>
    <row r="1134" spans="1:9" x14ac:dyDescent="0.25">
      <c r="A1134">
        <v>31</v>
      </c>
      <c r="B1134" t="s">
        <v>7</v>
      </c>
      <c r="C1134" s="2">
        <v>25.74</v>
      </c>
      <c r="D1134">
        <v>0</v>
      </c>
      <c r="E1134" t="s">
        <v>13</v>
      </c>
      <c r="F1134" t="s">
        <v>14</v>
      </c>
      <c r="G1134" s="9">
        <v>37566216</v>
      </c>
      <c r="H1134" t="str">
        <f t="shared" si="34"/>
        <v>over</v>
      </c>
      <c r="I1134" s="3">
        <f t="shared" si="35"/>
        <v>37566216</v>
      </c>
    </row>
    <row r="1135" spans="1:9" x14ac:dyDescent="0.25">
      <c r="A1135">
        <v>25</v>
      </c>
      <c r="B1135" t="s">
        <v>11</v>
      </c>
      <c r="C1135" s="2">
        <v>25.74</v>
      </c>
      <c r="D1135">
        <v>0</v>
      </c>
      <c r="E1135" t="s">
        <v>13</v>
      </c>
      <c r="F1135" t="s">
        <v>14</v>
      </c>
      <c r="G1135" s="9">
        <v>21376536</v>
      </c>
      <c r="H1135" t="str">
        <f t="shared" si="34"/>
        <v>over</v>
      </c>
      <c r="I1135" s="3">
        <f t="shared" si="35"/>
        <v>21376536</v>
      </c>
    </row>
    <row r="1136" spans="1:9" x14ac:dyDescent="0.25">
      <c r="A1136">
        <v>60</v>
      </c>
      <c r="B1136" t="s">
        <v>11</v>
      </c>
      <c r="C1136" s="2">
        <v>25.74</v>
      </c>
      <c r="D1136">
        <v>0</v>
      </c>
      <c r="E1136" t="s">
        <v>13</v>
      </c>
      <c r="F1136" t="s">
        <v>14</v>
      </c>
      <c r="G1136" s="9">
        <v>121425786</v>
      </c>
      <c r="H1136" t="str">
        <f t="shared" si="34"/>
        <v>over</v>
      </c>
      <c r="I1136" s="3">
        <f t="shared" si="35"/>
        <v>121425786</v>
      </c>
    </row>
    <row r="1137" spans="1:9" x14ac:dyDescent="0.25">
      <c r="A1137">
        <v>57</v>
      </c>
      <c r="B1137" t="s">
        <v>7</v>
      </c>
      <c r="C1137" s="2">
        <v>25.74</v>
      </c>
      <c r="D1137">
        <v>2</v>
      </c>
      <c r="E1137" t="s">
        <v>13</v>
      </c>
      <c r="F1137" t="s">
        <v>14</v>
      </c>
      <c r="G1137" s="9">
        <v>126291656</v>
      </c>
      <c r="H1137" t="str">
        <f t="shared" si="34"/>
        <v>over</v>
      </c>
      <c r="I1137" s="3">
        <f t="shared" si="35"/>
        <v>126291656</v>
      </c>
    </row>
    <row r="1138" spans="1:9" x14ac:dyDescent="0.25">
      <c r="A1138">
        <v>21</v>
      </c>
      <c r="B1138" t="s">
        <v>11</v>
      </c>
      <c r="C1138" s="2">
        <v>25.7</v>
      </c>
      <c r="D1138">
        <v>4</v>
      </c>
      <c r="E1138" t="s">
        <v>9</v>
      </c>
      <c r="F1138" t="s">
        <v>10</v>
      </c>
      <c r="G1138" s="9">
        <v>17942106</v>
      </c>
      <c r="H1138" t="str">
        <f t="shared" si="34"/>
        <v>over</v>
      </c>
      <c r="I1138" s="3">
        <f t="shared" si="35"/>
        <v>17942106</v>
      </c>
    </row>
    <row r="1139" spans="1:9" x14ac:dyDescent="0.25">
      <c r="A1139">
        <v>45</v>
      </c>
      <c r="B1139" t="s">
        <v>7</v>
      </c>
      <c r="C1139" s="2">
        <v>25.7</v>
      </c>
      <c r="D1139">
        <v>3</v>
      </c>
      <c r="E1139" t="s">
        <v>13</v>
      </c>
      <c r="F1139" t="s">
        <v>10</v>
      </c>
      <c r="G1139" s="9">
        <v>9101798</v>
      </c>
      <c r="H1139" t="str">
        <f t="shared" si="34"/>
        <v>over</v>
      </c>
      <c r="I1139" s="3">
        <f t="shared" si="35"/>
        <v>9101798</v>
      </c>
    </row>
    <row r="1140" spans="1:9" x14ac:dyDescent="0.25">
      <c r="A1140">
        <v>56</v>
      </c>
      <c r="B1140" t="s">
        <v>7</v>
      </c>
      <c r="C1140" s="2">
        <v>25.65</v>
      </c>
      <c r="D1140">
        <v>0</v>
      </c>
      <c r="E1140" t="s">
        <v>13</v>
      </c>
      <c r="F1140" t="s">
        <v>15</v>
      </c>
      <c r="G1140" s="9">
        <v>114540215</v>
      </c>
      <c r="H1140" t="str">
        <f t="shared" si="34"/>
        <v>over</v>
      </c>
      <c r="I1140" s="3">
        <f t="shared" si="35"/>
        <v>114540215</v>
      </c>
    </row>
    <row r="1141" spans="1:9" x14ac:dyDescent="0.25">
      <c r="A1141">
        <v>50</v>
      </c>
      <c r="B1141" t="s">
        <v>7</v>
      </c>
      <c r="C1141" s="2">
        <v>25.6</v>
      </c>
      <c r="D1141">
        <v>0</v>
      </c>
      <c r="E1141" t="s">
        <v>13</v>
      </c>
      <c r="F1141" t="s">
        <v>10</v>
      </c>
      <c r="G1141" s="9">
        <v>8932084</v>
      </c>
      <c r="H1141" t="str">
        <f t="shared" si="34"/>
        <v>over</v>
      </c>
      <c r="I1141" s="3">
        <f t="shared" si="35"/>
        <v>8932084</v>
      </c>
    </row>
    <row r="1142" spans="1:9" x14ac:dyDescent="0.25">
      <c r="A1142">
        <v>64</v>
      </c>
      <c r="B1142" t="s">
        <v>11</v>
      </c>
      <c r="C1142" s="2">
        <v>25.6</v>
      </c>
      <c r="D1142">
        <v>2</v>
      </c>
      <c r="E1142" t="s">
        <v>13</v>
      </c>
      <c r="F1142" t="s">
        <v>10</v>
      </c>
      <c r="G1142" s="9">
        <v>14988432</v>
      </c>
      <c r="H1142" t="str">
        <f t="shared" si="34"/>
        <v>over</v>
      </c>
      <c r="I1142" s="3">
        <f t="shared" si="35"/>
        <v>14988432</v>
      </c>
    </row>
    <row r="1143" spans="1:9" x14ac:dyDescent="0.25">
      <c r="A1143">
        <v>49</v>
      </c>
      <c r="B1143" t="s">
        <v>11</v>
      </c>
      <c r="C1143" s="2">
        <v>25.6</v>
      </c>
      <c r="D1143">
        <v>2</v>
      </c>
      <c r="E1143" t="s">
        <v>9</v>
      </c>
      <c r="F1143" t="s">
        <v>10</v>
      </c>
      <c r="G1143" s="9">
        <v>23306547</v>
      </c>
      <c r="H1143" t="str">
        <f t="shared" si="34"/>
        <v>over</v>
      </c>
      <c r="I1143" s="3">
        <f t="shared" si="35"/>
        <v>23306547</v>
      </c>
    </row>
    <row r="1144" spans="1:9" x14ac:dyDescent="0.25">
      <c r="A1144">
        <v>29</v>
      </c>
      <c r="B1144" t="s">
        <v>7</v>
      </c>
      <c r="C1144" s="2">
        <v>25.6</v>
      </c>
      <c r="D1144">
        <v>4</v>
      </c>
      <c r="E1144" t="s">
        <v>13</v>
      </c>
      <c r="F1144" t="s">
        <v>10</v>
      </c>
      <c r="G1144" s="9">
        <v>5708867</v>
      </c>
      <c r="H1144" t="str">
        <f t="shared" si="34"/>
        <v>over</v>
      </c>
      <c r="I1144" s="3">
        <f t="shared" si="35"/>
        <v>5708867</v>
      </c>
    </row>
    <row r="1145" spans="1:9" x14ac:dyDescent="0.25">
      <c r="A1145">
        <v>43</v>
      </c>
      <c r="B1145" t="s">
        <v>11</v>
      </c>
      <c r="C1145" s="2">
        <v>25.52</v>
      </c>
      <c r="D1145">
        <v>5</v>
      </c>
      <c r="E1145" t="s">
        <v>13</v>
      </c>
      <c r="F1145" t="s">
        <v>14</v>
      </c>
      <c r="G1145" s="9">
        <v>1447833015</v>
      </c>
      <c r="H1145" t="str">
        <f t="shared" si="34"/>
        <v>over</v>
      </c>
      <c r="I1145" s="3">
        <f t="shared" si="35"/>
        <v>1447833015</v>
      </c>
    </row>
    <row r="1146" spans="1:9" x14ac:dyDescent="0.25">
      <c r="A1146">
        <v>30</v>
      </c>
      <c r="B1146" t="s">
        <v>11</v>
      </c>
      <c r="C1146" s="2">
        <v>25.46</v>
      </c>
      <c r="D1146">
        <v>0</v>
      </c>
      <c r="E1146" t="s">
        <v>13</v>
      </c>
      <c r="F1146" t="s">
        <v>21</v>
      </c>
      <c r="G1146" s="9">
        <v>36450894</v>
      </c>
      <c r="H1146" t="str">
        <f t="shared" si="34"/>
        <v>over</v>
      </c>
      <c r="I1146" s="3">
        <f t="shared" si="35"/>
        <v>36450894</v>
      </c>
    </row>
    <row r="1147" spans="1:9" x14ac:dyDescent="0.25">
      <c r="A1147">
        <v>40</v>
      </c>
      <c r="B1147" t="s">
        <v>7</v>
      </c>
      <c r="C1147" s="2">
        <v>25.46</v>
      </c>
      <c r="D1147">
        <v>1</v>
      </c>
      <c r="E1147" t="s">
        <v>13</v>
      </c>
      <c r="F1147" t="s">
        <v>21</v>
      </c>
      <c r="G1147" s="9">
        <v>70771894</v>
      </c>
      <c r="H1147" t="str">
        <f t="shared" si="34"/>
        <v>over</v>
      </c>
      <c r="I1147" s="3">
        <f t="shared" si="35"/>
        <v>70771894</v>
      </c>
    </row>
    <row r="1148" spans="1:9" x14ac:dyDescent="0.25">
      <c r="A1148">
        <v>47</v>
      </c>
      <c r="B1148" t="s">
        <v>11</v>
      </c>
      <c r="C1148" s="2">
        <v>25.46</v>
      </c>
      <c r="D1148">
        <v>2</v>
      </c>
      <c r="E1148" t="s">
        <v>13</v>
      </c>
      <c r="F1148" t="s">
        <v>21</v>
      </c>
      <c r="G1148" s="9">
        <v>92252564</v>
      </c>
      <c r="H1148" t="str">
        <f t="shared" si="34"/>
        <v>over</v>
      </c>
      <c r="I1148" s="3">
        <f t="shared" si="35"/>
        <v>92252564</v>
      </c>
    </row>
    <row r="1149" spans="1:9" x14ac:dyDescent="0.25">
      <c r="A1149">
        <v>18</v>
      </c>
      <c r="B1149" t="s">
        <v>11</v>
      </c>
      <c r="C1149" s="2">
        <v>25.46</v>
      </c>
      <c r="D1149">
        <v>0</v>
      </c>
      <c r="E1149" t="s">
        <v>13</v>
      </c>
      <c r="F1149" t="s">
        <v>21</v>
      </c>
      <c r="G1149" s="9">
        <v>17080014</v>
      </c>
      <c r="H1149" t="str">
        <f t="shared" si="34"/>
        <v>over</v>
      </c>
      <c r="I1149" s="3">
        <f t="shared" si="35"/>
        <v>17080014</v>
      </c>
    </row>
    <row r="1150" spans="1:9" x14ac:dyDescent="0.25">
      <c r="A1150">
        <v>59</v>
      </c>
      <c r="B1150" t="s">
        <v>11</v>
      </c>
      <c r="C1150" s="2">
        <v>25.46</v>
      </c>
      <c r="D1150">
        <v>1</v>
      </c>
      <c r="E1150" t="s">
        <v>13</v>
      </c>
      <c r="F1150" t="s">
        <v>21</v>
      </c>
      <c r="G1150" s="9">
        <v>129139924</v>
      </c>
      <c r="H1150" t="str">
        <f t="shared" si="34"/>
        <v>over</v>
      </c>
      <c r="I1150" s="3">
        <f t="shared" si="35"/>
        <v>129139924</v>
      </c>
    </row>
    <row r="1151" spans="1:9" x14ac:dyDescent="0.25">
      <c r="A1151">
        <v>54</v>
      </c>
      <c r="B1151" t="s">
        <v>11</v>
      </c>
      <c r="C1151" s="2">
        <v>25.46</v>
      </c>
      <c r="D1151">
        <v>1</v>
      </c>
      <c r="E1151" t="s">
        <v>13</v>
      </c>
      <c r="F1151" t="s">
        <v>21</v>
      </c>
      <c r="G1151" s="9">
        <v>2551711363</v>
      </c>
      <c r="H1151" t="str">
        <f t="shared" si="34"/>
        <v>over</v>
      </c>
      <c r="I1151" s="3">
        <f t="shared" si="35"/>
        <v>2551711363</v>
      </c>
    </row>
    <row r="1152" spans="1:9" x14ac:dyDescent="0.25">
      <c r="A1152">
        <v>59</v>
      </c>
      <c r="B1152" t="s">
        <v>11</v>
      </c>
      <c r="C1152" s="2">
        <v>25.46</v>
      </c>
      <c r="D1152">
        <v>0</v>
      </c>
      <c r="E1152" t="s">
        <v>13</v>
      </c>
      <c r="F1152" t="s">
        <v>15</v>
      </c>
      <c r="G1152" s="9">
        <v>121249924</v>
      </c>
      <c r="H1152" t="str">
        <f t="shared" si="34"/>
        <v>over</v>
      </c>
      <c r="I1152" s="3">
        <f t="shared" si="35"/>
        <v>121249924</v>
      </c>
    </row>
    <row r="1153" spans="1:9" x14ac:dyDescent="0.25">
      <c r="A1153">
        <v>47</v>
      </c>
      <c r="B1153" t="s">
        <v>11</v>
      </c>
      <c r="C1153" s="2">
        <v>25.41</v>
      </c>
      <c r="D1153">
        <v>1</v>
      </c>
      <c r="E1153" t="s">
        <v>9</v>
      </c>
      <c r="F1153" t="s">
        <v>14</v>
      </c>
      <c r="G1153" s="9">
        <v>219786769</v>
      </c>
      <c r="H1153" t="str">
        <f t="shared" si="34"/>
        <v>over</v>
      </c>
      <c r="I1153" s="3">
        <f t="shared" si="35"/>
        <v>219786769</v>
      </c>
    </row>
    <row r="1154" spans="1:9" x14ac:dyDescent="0.25">
      <c r="A1154">
        <v>51</v>
      </c>
      <c r="B1154" t="s">
        <v>11</v>
      </c>
      <c r="C1154" s="2">
        <v>25.4</v>
      </c>
      <c r="D1154">
        <v>0</v>
      </c>
      <c r="E1154" t="s">
        <v>13</v>
      </c>
      <c r="F1154" t="s">
        <v>10</v>
      </c>
      <c r="G1154" s="9">
        <v>8782469</v>
      </c>
      <c r="H1154" t="str">
        <f t="shared" ref="H1154:H1217" si="36">IF(C1154&lt;18.5,"below",IF(AND(C1154&gt;=18.5,C1154&lt;25),"normal",IF(C1154&gt;=25,"over")))</f>
        <v>over</v>
      </c>
      <c r="I1154" s="3">
        <f t="shared" si="35"/>
        <v>8782469</v>
      </c>
    </row>
    <row r="1155" spans="1:9" x14ac:dyDescent="0.25">
      <c r="A1155">
        <v>34</v>
      </c>
      <c r="B1155" t="s">
        <v>11</v>
      </c>
      <c r="C1155" s="2">
        <v>25.3</v>
      </c>
      <c r="D1155">
        <v>2</v>
      </c>
      <c r="E1155" t="s">
        <v>9</v>
      </c>
      <c r="F1155" t="s">
        <v>14</v>
      </c>
      <c r="G1155" s="9">
        <v>18972495</v>
      </c>
      <c r="H1155" t="str">
        <f t="shared" si="36"/>
        <v>over</v>
      </c>
      <c r="I1155" s="3">
        <f t="shared" ref="I1155:I1218" si="37">VALUE(G1155)</f>
        <v>18972495</v>
      </c>
    </row>
    <row r="1156" spans="1:9" x14ac:dyDescent="0.25">
      <c r="A1156">
        <v>56</v>
      </c>
      <c r="B1156" t="s">
        <v>7</v>
      </c>
      <c r="C1156" s="2">
        <v>25.3</v>
      </c>
      <c r="D1156">
        <v>0</v>
      </c>
      <c r="E1156" t="s">
        <v>13</v>
      </c>
      <c r="F1156" t="s">
        <v>10</v>
      </c>
      <c r="G1156" s="9">
        <v>11070535</v>
      </c>
      <c r="H1156" t="str">
        <f t="shared" si="36"/>
        <v>over</v>
      </c>
      <c r="I1156" s="3">
        <f t="shared" si="37"/>
        <v>11070535</v>
      </c>
    </row>
    <row r="1157" spans="1:9" x14ac:dyDescent="0.25">
      <c r="A1157">
        <v>52</v>
      </c>
      <c r="B1157" t="s">
        <v>7</v>
      </c>
      <c r="C1157" s="2">
        <v>25.3</v>
      </c>
      <c r="D1157">
        <v>2</v>
      </c>
      <c r="E1157" t="s">
        <v>9</v>
      </c>
      <c r="F1157" t="s">
        <v>14</v>
      </c>
      <c r="G1157" s="9">
        <v>24667419</v>
      </c>
      <c r="H1157" t="str">
        <f t="shared" si="36"/>
        <v>over</v>
      </c>
      <c r="I1157" s="3">
        <f t="shared" si="37"/>
        <v>24667419</v>
      </c>
    </row>
    <row r="1158" spans="1:9" x14ac:dyDescent="0.25">
      <c r="A1158">
        <v>42</v>
      </c>
      <c r="B1158" t="s">
        <v>7</v>
      </c>
      <c r="C1158" s="2">
        <v>25.3</v>
      </c>
      <c r="D1158">
        <v>1</v>
      </c>
      <c r="E1158" t="s">
        <v>13</v>
      </c>
      <c r="F1158" t="s">
        <v>10</v>
      </c>
      <c r="G1158" s="9">
        <v>7045499</v>
      </c>
      <c r="H1158" t="str">
        <f t="shared" si="36"/>
        <v>over</v>
      </c>
      <c r="I1158" s="3">
        <f t="shared" si="37"/>
        <v>7045499</v>
      </c>
    </row>
    <row r="1159" spans="1:9" x14ac:dyDescent="0.25">
      <c r="A1159">
        <v>50</v>
      </c>
      <c r="B1159" t="s">
        <v>11</v>
      </c>
      <c r="C1159" s="2">
        <v>25.3</v>
      </c>
      <c r="D1159">
        <v>0</v>
      </c>
      <c r="E1159" t="s">
        <v>13</v>
      </c>
      <c r="F1159" t="s">
        <v>14</v>
      </c>
      <c r="G1159" s="9">
        <v>8442667</v>
      </c>
      <c r="H1159" t="str">
        <f t="shared" si="36"/>
        <v>over</v>
      </c>
      <c r="I1159" s="3">
        <f t="shared" si="37"/>
        <v>8442667</v>
      </c>
    </row>
    <row r="1160" spans="1:9" x14ac:dyDescent="0.25">
      <c r="A1160">
        <v>34</v>
      </c>
      <c r="B1160" t="s">
        <v>11</v>
      </c>
      <c r="C1160" s="2">
        <v>25.27</v>
      </c>
      <c r="D1160">
        <v>1</v>
      </c>
      <c r="E1160" t="s">
        <v>13</v>
      </c>
      <c r="F1160" t="s">
        <v>15</v>
      </c>
      <c r="G1160" s="9">
        <v>48947533</v>
      </c>
      <c r="H1160" t="str">
        <f t="shared" si="36"/>
        <v>over</v>
      </c>
      <c r="I1160" s="3">
        <f t="shared" si="37"/>
        <v>48947533</v>
      </c>
    </row>
    <row r="1161" spans="1:9" x14ac:dyDescent="0.25">
      <c r="A1161">
        <v>24</v>
      </c>
      <c r="B1161" t="s">
        <v>7</v>
      </c>
      <c r="C1161" s="2">
        <v>25.27</v>
      </c>
      <c r="D1161">
        <v>0</v>
      </c>
      <c r="E1161" t="s">
        <v>13</v>
      </c>
      <c r="F1161" t="s">
        <v>21</v>
      </c>
      <c r="G1161" s="9">
        <v>30442133</v>
      </c>
      <c r="H1161" t="str">
        <f t="shared" si="36"/>
        <v>over</v>
      </c>
      <c r="I1161" s="3">
        <f t="shared" si="37"/>
        <v>30442133</v>
      </c>
    </row>
    <row r="1162" spans="1:9" x14ac:dyDescent="0.25">
      <c r="A1162">
        <v>43</v>
      </c>
      <c r="B1162" t="s">
        <v>7</v>
      </c>
      <c r="C1162" s="2">
        <v>25.27</v>
      </c>
      <c r="D1162">
        <v>1</v>
      </c>
      <c r="E1162" t="s">
        <v>9</v>
      </c>
      <c r="F1162" t="s">
        <v>21</v>
      </c>
      <c r="G1162" s="9">
        <v>217713423</v>
      </c>
      <c r="H1162" t="str">
        <f t="shared" si="36"/>
        <v>over</v>
      </c>
      <c r="I1162" s="3">
        <f t="shared" si="37"/>
        <v>217713423</v>
      </c>
    </row>
    <row r="1163" spans="1:9" x14ac:dyDescent="0.25">
      <c r="A1163">
        <v>58</v>
      </c>
      <c r="B1163" t="s">
        <v>7</v>
      </c>
      <c r="C1163" s="2">
        <v>25.2</v>
      </c>
      <c r="D1163">
        <v>0</v>
      </c>
      <c r="E1163" t="s">
        <v>13</v>
      </c>
      <c r="F1163" t="s">
        <v>10</v>
      </c>
      <c r="G1163" s="9">
        <v>11837.16</v>
      </c>
      <c r="H1163" t="str">
        <f t="shared" si="36"/>
        <v>over</v>
      </c>
      <c r="I1163" s="3">
        <f t="shared" si="37"/>
        <v>11837.16</v>
      </c>
    </row>
    <row r="1164" spans="1:9" x14ac:dyDescent="0.25">
      <c r="A1164">
        <v>54</v>
      </c>
      <c r="B1164" t="s">
        <v>11</v>
      </c>
      <c r="C1164" s="2">
        <v>25.1</v>
      </c>
      <c r="D1164">
        <v>3</v>
      </c>
      <c r="E1164" t="s">
        <v>9</v>
      </c>
      <c r="F1164" t="s">
        <v>10</v>
      </c>
      <c r="G1164" s="9">
        <v>25382297</v>
      </c>
      <c r="H1164" t="str">
        <f t="shared" si="36"/>
        <v>over</v>
      </c>
      <c r="I1164" s="3">
        <f t="shared" si="37"/>
        <v>25382297</v>
      </c>
    </row>
    <row r="1165" spans="1:9" x14ac:dyDescent="0.25">
      <c r="A1165">
        <v>61</v>
      </c>
      <c r="B1165" t="s">
        <v>7</v>
      </c>
      <c r="C1165" s="2">
        <v>25.08</v>
      </c>
      <c r="D1165">
        <v>0</v>
      </c>
      <c r="E1165" t="s">
        <v>13</v>
      </c>
      <c r="F1165" t="s">
        <v>14</v>
      </c>
      <c r="G1165" s="9">
        <v>2451309126</v>
      </c>
      <c r="H1165" t="str">
        <f t="shared" si="36"/>
        <v>over</v>
      </c>
      <c r="I1165" s="3">
        <f t="shared" si="37"/>
        <v>2451309126</v>
      </c>
    </row>
    <row r="1166" spans="1:9" x14ac:dyDescent="0.25">
      <c r="A1166">
        <v>18</v>
      </c>
      <c r="B1166" t="s">
        <v>7</v>
      </c>
      <c r="C1166" s="2">
        <v>25.08</v>
      </c>
      <c r="D1166">
        <v>0</v>
      </c>
      <c r="E1166" t="s">
        <v>13</v>
      </c>
      <c r="F1166" t="s">
        <v>21</v>
      </c>
      <c r="G1166" s="9">
        <v>21964732</v>
      </c>
      <c r="H1166" t="str">
        <f t="shared" si="36"/>
        <v>over</v>
      </c>
      <c r="I1166" s="3">
        <f t="shared" si="37"/>
        <v>21964732</v>
      </c>
    </row>
    <row r="1167" spans="1:9" x14ac:dyDescent="0.25">
      <c r="A1167">
        <v>43</v>
      </c>
      <c r="B1167" t="s">
        <v>7</v>
      </c>
      <c r="C1167" s="2">
        <v>25.08</v>
      </c>
      <c r="D1167">
        <v>0</v>
      </c>
      <c r="E1167" t="s">
        <v>13</v>
      </c>
      <c r="F1167" t="s">
        <v>21</v>
      </c>
      <c r="G1167" s="9">
        <v>73250482</v>
      </c>
      <c r="H1167" t="str">
        <f t="shared" si="36"/>
        <v>over</v>
      </c>
      <c r="I1167" s="3">
        <f t="shared" si="37"/>
        <v>73250482</v>
      </c>
    </row>
    <row r="1168" spans="1:9" x14ac:dyDescent="0.25">
      <c r="A1168">
        <v>63</v>
      </c>
      <c r="B1168" t="s">
        <v>7</v>
      </c>
      <c r="C1168" s="2">
        <v>25.08</v>
      </c>
      <c r="D1168">
        <v>0</v>
      </c>
      <c r="E1168" t="s">
        <v>13</v>
      </c>
      <c r="F1168" t="s">
        <v>15</v>
      </c>
      <c r="G1168" s="9">
        <v>142546082</v>
      </c>
      <c r="H1168" t="str">
        <f t="shared" si="36"/>
        <v>over</v>
      </c>
      <c r="I1168" s="3">
        <f t="shared" si="37"/>
        <v>142546082</v>
      </c>
    </row>
    <row r="1169" spans="1:9" x14ac:dyDescent="0.25">
      <c r="A1169">
        <v>40</v>
      </c>
      <c r="B1169" t="s">
        <v>11</v>
      </c>
      <c r="C1169" s="2">
        <v>25.08</v>
      </c>
      <c r="D1169">
        <v>0</v>
      </c>
      <c r="E1169" t="s">
        <v>13</v>
      </c>
      <c r="F1169" t="s">
        <v>14</v>
      </c>
      <c r="G1169" s="9">
        <v>54156612</v>
      </c>
      <c r="H1169" t="str">
        <f t="shared" si="36"/>
        <v>over</v>
      </c>
      <c r="I1169" s="3">
        <f t="shared" si="37"/>
        <v>54156612</v>
      </c>
    </row>
    <row r="1170" spans="1:9" x14ac:dyDescent="0.25">
      <c r="A1170">
        <v>62</v>
      </c>
      <c r="B1170" t="s">
        <v>7</v>
      </c>
      <c r="C1170" s="2">
        <v>25</v>
      </c>
      <c r="D1170">
        <v>0</v>
      </c>
      <c r="E1170" t="s">
        <v>13</v>
      </c>
      <c r="F1170" t="s">
        <v>10</v>
      </c>
      <c r="G1170" s="9">
        <v>13451122</v>
      </c>
      <c r="H1170" t="str">
        <f t="shared" si="36"/>
        <v>over</v>
      </c>
      <c r="I1170" s="3">
        <f t="shared" si="37"/>
        <v>13451122</v>
      </c>
    </row>
    <row r="1171" spans="1:9" x14ac:dyDescent="0.25">
      <c r="A1171">
        <v>44</v>
      </c>
      <c r="B1171" t="s">
        <v>7</v>
      </c>
      <c r="C1171" s="2">
        <v>25</v>
      </c>
      <c r="D1171">
        <v>1</v>
      </c>
      <c r="E1171" t="s">
        <v>13</v>
      </c>
      <c r="F1171" t="s">
        <v>10</v>
      </c>
      <c r="G1171" s="9">
        <v>7623518</v>
      </c>
      <c r="H1171" t="str">
        <f t="shared" si="36"/>
        <v>over</v>
      </c>
      <c r="I1171" s="3">
        <f t="shared" si="37"/>
        <v>7623518</v>
      </c>
    </row>
    <row r="1172" spans="1:9" x14ac:dyDescent="0.25">
      <c r="A1172">
        <v>40</v>
      </c>
      <c r="B1172" t="s">
        <v>11</v>
      </c>
      <c r="C1172" s="2">
        <v>24.97</v>
      </c>
      <c r="D1172">
        <v>2</v>
      </c>
      <c r="E1172" t="s">
        <v>13</v>
      </c>
      <c r="F1172" t="s">
        <v>14</v>
      </c>
      <c r="G1172" s="9">
        <v>65935083</v>
      </c>
      <c r="H1172" t="str">
        <f t="shared" si="36"/>
        <v>normal</v>
      </c>
      <c r="I1172" s="3">
        <f t="shared" si="37"/>
        <v>65935083</v>
      </c>
    </row>
    <row r="1173" spans="1:9" x14ac:dyDescent="0.25">
      <c r="A1173">
        <v>39</v>
      </c>
      <c r="B1173" t="s">
        <v>7</v>
      </c>
      <c r="C1173" s="2">
        <v>24.89</v>
      </c>
      <c r="D1173">
        <v>3</v>
      </c>
      <c r="E1173" t="s">
        <v>9</v>
      </c>
      <c r="F1173" t="s">
        <v>21</v>
      </c>
      <c r="G1173" s="9">
        <v>216599301</v>
      </c>
      <c r="H1173" t="str">
        <f t="shared" si="36"/>
        <v>normal</v>
      </c>
      <c r="I1173" s="3">
        <f t="shared" si="37"/>
        <v>216599301</v>
      </c>
    </row>
    <row r="1174" spans="1:9" x14ac:dyDescent="0.25">
      <c r="A1174">
        <v>42</v>
      </c>
      <c r="B1174" t="s">
        <v>11</v>
      </c>
      <c r="C1174" s="2">
        <v>24.86</v>
      </c>
      <c r="D1174">
        <v>0</v>
      </c>
      <c r="E1174" t="s">
        <v>13</v>
      </c>
      <c r="F1174" t="s">
        <v>14</v>
      </c>
      <c r="G1174" s="9">
        <v>59668874</v>
      </c>
      <c r="H1174" t="str">
        <f t="shared" si="36"/>
        <v>normal</v>
      </c>
      <c r="I1174" s="3">
        <f t="shared" si="37"/>
        <v>59668874</v>
      </c>
    </row>
    <row r="1175" spans="1:9" x14ac:dyDescent="0.25">
      <c r="A1175">
        <v>52</v>
      </c>
      <c r="B1175" t="s">
        <v>7</v>
      </c>
      <c r="C1175" s="2">
        <v>24.86</v>
      </c>
      <c r="D1175">
        <v>0</v>
      </c>
      <c r="E1175" t="s">
        <v>13</v>
      </c>
      <c r="F1175" t="s">
        <v>14</v>
      </c>
      <c r="G1175" s="9">
        <v>2711799378</v>
      </c>
      <c r="H1175" t="str">
        <f t="shared" si="36"/>
        <v>normal</v>
      </c>
      <c r="I1175" s="3">
        <f t="shared" si="37"/>
        <v>2711799378</v>
      </c>
    </row>
    <row r="1176" spans="1:9" x14ac:dyDescent="0.25">
      <c r="A1176">
        <v>27</v>
      </c>
      <c r="B1176" t="s">
        <v>7</v>
      </c>
      <c r="C1176" s="2">
        <v>24.75</v>
      </c>
      <c r="D1176">
        <v>0</v>
      </c>
      <c r="E1176" t="s">
        <v>9</v>
      </c>
      <c r="F1176" t="s">
        <v>14</v>
      </c>
      <c r="G1176" s="9">
        <v>165777795</v>
      </c>
      <c r="H1176" t="str">
        <f t="shared" si="36"/>
        <v>normal</v>
      </c>
      <c r="I1176" s="3">
        <f t="shared" si="37"/>
        <v>165777795</v>
      </c>
    </row>
    <row r="1177" spans="1:9" x14ac:dyDescent="0.25">
      <c r="A1177">
        <v>64</v>
      </c>
      <c r="B1177" t="s">
        <v>11</v>
      </c>
      <c r="C1177" s="2">
        <v>24.7</v>
      </c>
      <c r="D1177">
        <v>1</v>
      </c>
      <c r="E1177" t="s">
        <v>13</v>
      </c>
      <c r="F1177" t="s">
        <v>15</v>
      </c>
      <c r="G1177" s="9">
        <v>3016661817</v>
      </c>
      <c r="H1177" t="str">
        <f t="shared" si="36"/>
        <v>normal</v>
      </c>
      <c r="I1177" s="3">
        <f t="shared" si="37"/>
        <v>3016661817</v>
      </c>
    </row>
    <row r="1178" spans="1:9" x14ac:dyDescent="0.25">
      <c r="A1178">
        <v>19</v>
      </c>
      <c r="B1178" t="s">
        <v>7</v>
      </c>
      <c r="C1178" s="2">
        <v>24.7</v>
      </c>
      <c r="D1178">
        <v>0</v>
      </c>
      <c r="E1178" t="s">
        <v>13</v>
      </c>
      <c r="F1178" t="s">
        <v>10</v>
      </c>
      <c r="G1178" s="9">
        <v>1737376</v>
      </c>
      <c r="H1178" t="str">
        <f t="shared" si="36"/>
        <v>normal</v>
      </c>
      <c r="I1178" s="3">
        <f t="shared" si="37"/>
        <v>1737376</v>
      </c>
    </row>
    <row r="1179" spans="1:9" x14ac:dyDescent="0.25">
      <c r="A1179">
        <v>59</v>
      </c>
      <c r="B1179" t="s">
        <v>11</v>
      </c>
      <c r="C1179" s="2">
        <v>24.7</v>
      </c>
      <c r="D1179">
        <v>0</v>
      </c>
      <c r="E1179" t="s">
        <v>13</v>
      </c>
      <c r="F1179" t="s">
        <v>21</v>
      </c>
      <c r="G1179" s="9">
        <v>12323936</v>
      </c>
      <c r="H1179" t="str">
        <f t="shared" si="36"/>
        <v>normal</v>
      </c>
      <c r="I1179" s="3">
        <f t="shared" si="37"/>
        <v>12323936</v>
      </c>
    </row>
    <row r="1180" spans="1:9" x14ac:dyDescent="0.25">
      <c r="A1180">
        <v>43</v>
      </c>
      <c r="B1180" t="s">
        <v>7</v>
      </c>
      <c r="C1180" s="2">
        <v>24.7</v>
      </c>
      <c r="D1180">
        <v>2</v>
      </c>
      <c r="E1180" t="s">
        <v>9</v>
      </c>
      <c r="F1180" t="s">
        <v>15</v>
      </c>
      <c r="G1180" s="9">
        <v>21880.82</v>
      </c>
      <c r="H1180" t="str">
        <f t="shared" si="36"/>
        <v>normal</v>
      </c>
      <c r="I1180" s="3">
        <f t="shared" si="37"/>
        <v>21880.82</v>
      </c>
    </row>
    <row r="1181" spans="1:9" x14ac:dyDescent="0.25">
      <c r="A1181">
        <v>42</v>
      </c>
      <c r="B1181" t="s">
        <v>11</v>
      </c>
      <c r="C1181" s="2">
        <v>24.64</v>
      </c>
      <c r="D1181">
        <v>0</v>
      </c>
      <c r="E1181" t="s">
        <v>9</v>
      </c>
      <c r="F1181" t="s">
        <v>14</v>
      </c>
      <c r="G1181" s="9">
        <v>195155416</v>
      </c>
      <c r="H1181" t="str">
        <f t="shared" si="36"/>
        <v>normal</v>
      </c>
      <c r="I1181" s="3">
        <f t="shared" si="37"/>
        <v>195155416</v>
      </c>
    </row>
    <row r="1182" spans="1:9" x14ac:dyDescent="0.25">
      <c r="A1182">
        <v>19</v>
      </c>
      <c r="B1182" t="s">
        <v>11</v>
      </c>
      <c r="C1182" s="2">
        <v>24.6</v>
      </c>
      <c r="D1182">
        <v>1</v>
      </c>
      <c r="E1182" t="s">
        <v>13</v>
      </c>
      <c r="F1182" t="s">
        <v>10</v>
      </c>
      <c r="G1182" s="9">
        <v>1837237</v>
      </c>
      <c r="H1182" t="str">
        <f t="shared" si="36"/>
        <v>normal</v>
      </c>
      <c r="I1182" s="3">
        <f t="shared" si="37"/>
        <v>1837237</v>
      </c>
    </row>
    <row r="1183" spans="1:9" x14ac:dyDescent="0.25">
      <c r="A1183">
        <v>32</v>
      </c>
      <c r="B1183" t="s">
        <v>7</v>
      </c>
      <c r="C1183" s="2">
        <v>24.6</v>
      </c>
      <c r="D1183">
        <v>0</v>
      </c>
      <c r="E1183" t="s">
        <v>9</v>
      </c>
      <c r="F1183" t="s">
        <v>10</v>
      </c>
      <c r="G1183" s="9">
        <v>17496306</v>
      </c>
      <c r="H1183" t="str">
        <f t="shared" si="36"/>
        <v>normal</v>
      </c>
      <c r="I1183" s="3">
        <f t="shared" si="37"/>
        <v>17496306</v>
      </c>
    </row>
    <row r="1184" spans="1:9" x14ac:dyDescent="0.25">
      <c r="A1184">
        <v>29</v>
      </c>
      <c r="B1184" t="s">
        <v>7</v>
      </c>
      <c r="C1184" s="2">
        <v>24.6</v>
      </c>
      <c r="D1184">
        <v>2</v>
      </c>
      <c r="E1184" t="s">
        <v>13</v>
      </c>
      <c r="F1184" t="s">
        <v>10</v>
      </c>
      <c r="G1184" s="9">
        <v>4529477</v>
      </c>
      <c r="H1184" t="str">
        <f t="shared" si="36"/>
        <v>normal</v>
      </c>
      <c r="I1184" s="3">
        <f t="shared" si="37"/>
        <v>4529477</v>
      </c>
    </row>
    <row r="1185" spans="1:9" x14ac:dyDescent="0.25">
      <c r="A1185">
        <v>60</v>
      </c>
      <c r="B1185" t="s">
        <v>7</v>
      </c>
      <c r="C1185" s="2">
        <v>24.53</v>
      </c>
      <c r="D1185">
        <v>0</v>
      </c>
      <c r="E1185" t="s">
        <v>13</v>
      </c>
      <c r="F1185" t="s">
        <v>14</v>
      </c>
      <c r="G1185" s="9">
        <v>126298967</v>
      </c>
      <c r="H1185" t="str">
        <f t="shared" si="36"/>
        <v>normal</v>
      </c>
      <c r="I1185" s="3">
        <f t="shared" si="37"/>
        <v>126298967</v>
      </c>
    </row>
    <row r="1186" spans="1:9" x14ac:dyDescent="0.25">
      <c r="A1186">
        <v>39</v>
      </c>
      <c r="B1186" t="s">
        <v>11</v>
      </c>
      <c r="C1186" s="2">
        <v>24.51</v>
      </c>
      <c r="D1186">
        <v>2</v>
      </c>
      <c r="E1186" t="s">
        <v>13</v>
      </c>
      <c r="F1186" t="s">
        <v>15</v>
      </c>
      <c r="G1186" s="9">
        <v>67101919</v>
      </c>
      <c r="H1186" t="str">
        <f t="shared" si="36"/>
        <v>normal</v>
      </c>
      <c r="I1186" s="3">
        <f t="shared" si="37"/>
        <v>67101919</v>
      </c>
    </row>
    <row r="1187" spans="1:9" x14ac:dyDescent="0.25">
      <c r="A1187">
        <v>19</v>
      </c>
      <c r="B1187" t="s">
        <v>7</v>
      </c>
      <c r="C1187" s="2">
        <v>24.51</v>
      </c>
      <c r="D1187">
        <v>1</v>
      </c>
      <c r="E1187" t="s">
        <v>13</v>
      </c>
      <c r="F1187" t="s">
        <v>15</v>
      </c>
      <c r="G1187" s="9">
        <v>27091119</v>
      </c>
      <c r="H1187" t="str">
        <f t="shared" si="36"/>
        <v>normal</v>
      </c>
      <c r="I1187" s="3">
        <f t="shared" si="37"/>
        <v>27091119</v>
      </c>
    </row>
    <row r="1188" spans="1:9" x14ac:dyDescent="0.25">
      <c r="A1188">
        <v>23</v>
      </c>
      <c r="B1188" t="s">
        <v>11</v>
      </c>
      <c r="C1188" s="2">
        <v>24.51</v>
      </c>
      <c r="D1188">
        <v>0</v>
      </c>
      <c r="E1188" t="s">
        <v>13</v>
      </c>
      <c r="F1188" t="s">
        <v>21</v>
      </c>
      <c r="G1188" s="9">
        <v>23960959</v>
      </c>
      <c r="H1188" t="str">
        <f t="shared" si="36"/>
        <v>normal</v>
      </c>
      <c r="I1188" s="3">
        <f t="shared" si="37"/>
        <v>23960959</v>
      </c>
    </row>
    <row r="1189" spans="1:9" x14ac:dyDescent="0.25">
      <c r="A1189">
        <v>48</v>
      </c>
      <c r="B1189" t="s">
        <v>11</v>
      </c>
      <c r="C1189" s="2">
        <v>24.42</v>
      </c>
      <c r="D1189">
        <v>0</v>
      </c>
      <c r="E1189" t="s">
        <v>9</v>
      </c>
      <c r="F1189" t="s">
        <v>14</v>
      </c>
      <c r="G1189" s="9">
        <v>212236758</v>
      </c>
      <c r="H1189" t="str">
        <f t="shared" si="36"/>
        <v>normal</v>
      </c>
      <c r="I1189" s="3">
        <f t="shared" si="37"/>
        <v>212236758</v>
      </c>
    </row>
    <row r="1190" spans="1:9" x14ac:dyDescent="0.25">
      <c r="A1190">
        <v>35</v>
      </c>
      <c r="B1190" t="s">
        <v>11</v>
      </c>
      <c r="C1190" s="2">
        <v>24.42</v>
      </c>
      <c r="D1190">
        <v>3</v>
      </c>
      <c r="E1190" t="s">
        <v>9</v>
      </c>
      <c r="F1190" t="s">
        <v>14</v>
      </c>
      <c r="G1190" s="9">
        <v>193619988</v>
      </c>
      <c r="H1190" t="str">
        <f t="shared" si="36"/>
        <v>normal</v>
      </c>
      <c r="I1190" s="3">
        <f t="shared" si="37"/>
        <v>193619988</v>
      </c>
    </row>
    <row r="1191" spans="1:9" x14ac:dyDescent="0.25">
      <c r="A1191">
        <v>20</v>
      </c>
      <c r="B1191" t="s">
        <v>7</v>
      </c>
      <c r="C1191" s="2">
        <v>24.42</v>
      </c>
      <c r="D1191">
        <v>0</v>
      </c>
      <c r="E1191" t="s">
        <v>9</v>
      </c>
      <c r="F1191" t="s">
        <v>14</v>
      </c>
      <c r="G1191" s="9">
        <v>2612567477</v>
      </c>
      <c r="H1191" t="str">
        <f t="shared" si="36"/>
        <v>normal</v>
      </c>
      <c r="I1191" s="3">
        <f t="shared" si="37"/>
        <v>2612567477</v>
      </c>
    </row>
    <row r="1192" spans="1:9" x14ac:dyDescent="0.25">
      <c r="A1192">
        <v>30</v>
      </c>
      <c r="B1192" t="s">
        <v>11</v>
      </c>
      <c r="C1192" s="2">
        <v>24.4</v>
      </c>
      <c r="D1192">
        <v>3</v>
      </c>
      <c r="E1192" t="s">
        <v>9</v>
      </c>
      <c r="F1192" t="s">
        <v>10</v>
      </c>
      <c r="G1192" s="9">
        <v>18259216</v>
      </c>
      <c r="H1192" t="str">
        <f t="shared" si="36"/>
        <v>normal</v>
      </c>
      <c r="I1192" s="3">
        <f t="shared" si="37"/>
        <v>18259216</v>
      </c>
    </row>
    <row r="1193" spans="1:9" x14ac:dyDescent="0.25">
      <c r="A1193">
        <v>52</v>
      </c>
      <c r="B1193" t="s">
        <v>11</v>
      </c>
      <c r="C1193" s="2">
        <v>24.32</v>
      </c>
      <c r="D1193">
        <v>3</v>
      </c>
      <c r="E1193" t="s">
        <v>9</v>
      </c>
      <c r="F1193" t="s">
        <v>21</v>
      </c>
      <c r="G1193" s="9">
        <v>248698368</v>
      </c>
      <c r="H1193" t="str">
        <f t="shared" si="36"/>
        <v>normal</v>
      </c>
      <c r="I1193" s="3">
        <f t="shared" si="37"/>
        <v>248698368</v>
      </c>
    </row>
    <row r="1194" spans="1:9" x14ac:dyDescent="0.25">
      <c r="A1194">
        <v>28</v>
      </c>
      <c r="B1194" t="s">
        <v>7</v>
      </c>
      <c r="C1194" s="2">
        <v>24.32</v>
      </c>
      <c r="D1194">
        <v>1</v>
      </c>
      <c r="E1194" t="s">
        <v>13</v>
      </c>
      <c r="F1194" t="s">
        <v>21</v>
      </c>
      <c r="G1194" s="9">
        <v>232889284</v>
      </c>
      <c r="H1194" t="str">
        <f t="shared" si="36"/>
        <v>normal</v>
      </c>
      <c r="I1194" s="3">
        <f t="shared" si="37"/>
        <v>232889284</v>
      </c>
    </row>
    <row r="1195" spans="1:9" x14ac:dyDescent="0.25">
      <c r="A1195">
        <v>53</v>
      </c>
      <c r="B1195" t="s">
        <v>11</v>
      </c>
      <c r="C1195" s="2">
        <v>24.32</v>
      </c>
      <c r="D1195">
        <v>0</v>
      </c>
      <c r="E1195" t="s">
        <v>13</v>
      </c>
      <c r="F1195" t="s">
        <v>15</v>
      </c>
      <c r="G1195" s="9">
        <v>98634718</v>
      </c>
      <c r="H1195" t="str">
        <f t="shared" si="36"/>
        <v>normal</v>
      </c>
      <c r="I1195" s="3">
        <f t="shared" si="37"/>
        <v>98634718</v>
      </c>
    </row>
    <row r="1196" spans="1:9" x14ac:dyDescent="0.25">
      <c r="A1196">
        <v>60</v>
      </c>
      <c r="B1196" t="s">
        <v>11</v>
      </c>
      <c r="C1196" s="2">
        <v>24.32</v>
      </c>
      <c r="D1196">
        <v>1</v>
      </c>
      <c r="E1196" t="s">
        <v>13</v>
      </c>
      <c r="F1196" t="s">
        <v>15</v>
      </c>
      <c r="G1196" s="9">
        <v>131126048</v>
      </c>
      <c r="H1196" t="str">
        <f t="shared" si="36"/>
        <v>normal</v>
      </c>
      <c r="I1196" s="3">
        <f t="shared" si="37"/>
        <v>131126048</v>
      </c>
    </row>
    <row r="1197" spans="1:9" x14ac:dyDescent="0.25">
      <c r="A1197">
        <v>60</v>
      </c>
      <c r="B1197" t="s">
        <v>11</v>
      </c>
      <c r="C1197" s="2">
        <v>24.32</v>
      </c>
      <c r="D1197">
        <v>0</v>
      </c>
      <c r="E1197" t="s">
        <v>13</v>
      </c>
      <c r="F1197" t="s">
        <v>15</v>
      </c>
      <c r="G1197" s="9">
        <v>125236048</v>
      </c>
      <c r="H1197" t="str">
        <f t="shared" si="36"/>
        <v>normal</v>
      </c>
      <c r="I1197" s="3">
        <f t="shared" si="37"/>
        <v>125236048</v>
      </c>
    </row>
    <row r="1198" spans="1:9" x14ac:dyDescent="0.25">
      <c r="A1198">
        <v>37</v>
      </c>
      <c r="B1198" t="s">
        <v>11</v>
      </c>
      <c r="C1198" s="2">
        <v>24.32</v>
      </c>
      <c r="D1198">
        <v>2</v>
      </c>
      <c r="E1198" t="s">
        <v>13</v>
      </c>
      <c r="F1198" t="s">
        <v>15</v>
      </c>
      <c r="G1198" s="9">
        <v>61987518</v>
      </c>
      <c r="H1198" t="str">
        <f t="shared" si="36"/>
        <v>normal</v>
      </c>
      <c r="I1198" s="3">
        <f t="shared" si="37"/>
        <v>61987518</v>
      </c>
    </row>
    <row r="1199" spans="1:9" x14ac:dyDescent="0.25">
      <c r="A1199">
        <v>47</v>
      </c>
      <c r="B1199" t="s">
        <v>7</v>
      </c>
      <c r="C1199" s="2">
        <v>24.32</v>
      </c>
      <c r="D1199">
        <v>0</v>
      </c>
      <c r="E1199" t="s">
        <v>13</v>
      </c>
      <c r="F1199" t="s">
        <v>21</v>
      </c>
      <c r="G1199" s="9">
        <v>85346718</v>
      </c>
      <c r="H1199" t="str">
        <f t="shared" si="36"/>
        <v>normal</v>
      </c>
      <c r="I1199" s="3">
        <f t="shared" si="37"/>
        <v>85346718</v>
      </c>
    </row>
    <row r="1200" spans="1:9" x14ac:dyDescent="0.25">
      <c r="A1200">
        <v>33</v>
      </c>
      <c r="B1200" t="s">
        <v>7</v>
      </c>
      <c r="C1200" s="2">
        <v>24.31</v>
      </c>
      <c r="D1200">
        <v>0</v>
      </c>
      <c r="E1200" t="s">
        <v>13</v>
      </c>
      <c r="F1200" t="s">
        <v>14</v>
      </c>
      <c r="G1200" s="9">
        <v>41850979</v>
      </c>
      <c r="H1200" t="str">
        <f t="shared" si="36"/>
        <v>normal</v>
      </c>
      <c r="I1200" s="3">
        <f t="shared" si="37"/>
        <v>41850979</v>
      </c>
    </row>
    <row r="1201" spans="1:9" x14ac:dyDescent="0.25">
      <c r="A1201">
        <v>45</v>
      </c>
      <c r="B1201" t="s">
        <v>11</v>
      </c>
      <c r="C1201" s="2">
        <v>24.31</v>
      </c>
      <c r="D1201">
        <v>5</v>
      </c>
      <c r="E1201" t="s">
        <v>13</v>
      </c>
      <c r="F1201" t="s">
        <v>14</v>
      </c>
      <c r="G1201" s="9">
        <v>97888659</v>
      </c>
      <c r="H1201" t="str">
        <f t="shared" si="36"/>
        <v>normal</v>
      </c>
      <c r="I1201" s="3">
        <f t="shared" si="37"/>
        <v>97888659</v>
      </c>
    </row>
    <row r="1202" spans="1:9" x14ac:dyDescent="0.25">
      <c r="A1202">
        <v>22</v>
      </c>
      <c r="B1202" t="s">
        <v>7</v>
      </c>
      <c r="C1202" s="2">
        <v>24.3</v>
      </c>
      <c r="D1202">
        <v>0</v>
      </c>
      <c r="E1202" t="s">
        <v>13</v>
      </c>
      <c r="F1202" t="s">
        <v>10</v>
      </c>
      <c r="G1202" s="9">
        <v>2150469</v>
      </c>
      <c r="H1202" t="str">
        <f t="shared" si="36"/>
        <v>normal</v>
      </c>
      <c r="I1202" s="3">
        <f t="shared" si="37"/>
        <v>2150469</v>
      </c>
    </row>
    <row r="1203" spans="1:9" x14ac:dyDescent="0.25">
      <c r="A1203">
        <v>25</v>
      </c>
      <c r="B1203" t="s">
        <v>7</v>
      </c>
      <c r="C1203" s="2">
        <v>24.3</v>
      </c>
      <c r="D1203">
        <v>3</v>
      </c>
      <c r="E1203" t="s">
        <v>13</v>
      </c>
      <c r="F1203" t="s">
        <v>10</v>
      </c>
      <c r="G1203" s="9">
        <v>4391652</v>
      </c>
      <c r="H1203" t="str">
        <f t="shared" si="36"/>
        <v>normal</v>
      </c>
      <c r="I1203" s="3">
        <f t="shared" si="37"/>
        <v>4391652</v>
      </c>
    </row>
    <row r="1204" spans="1:9" x14ac:dyDescent="0.25">
      <c r="A1204">
        <v>28</v>
      </c>
      <c r="B1204" t="s">
        <v>11</v>
      </c>
      <c r="C1204" s="2">
        <v>24.3</v>
      </c>
      <c r="D1204">
        <v>5</v>
      </c>
      <c r="E1204" t="s">
        <v>13</v>
      </c>
      <c r="F1204" t="s">
        <v>10</v>
      </c>
      <c r="G1204" s="9">
        <v>5615369</v>
      </c>
      <c r="H1204" t="str">
        <f t="shared" si="36"/>
        <v>normal</v>
      </c>
      <c r="I1204" s="3">
        <f t="shared" si="37"/>
        <v>5615369</v>
      </c>
    </row>
    <row r="1205" spans="1:9" x14ac:dyDescent="0.25">
      <c r="A1205">
        <v>35</v>
      </c>
      <c r="B1205" t="s">
        <v>11</v>
      </c>
      <c r="C1205" s="2">
        <v>24.13</v>
      </c>
      <c r="D1205">
        <v>1</v>
      </c>
      <c r="E1205" t="s">
        <v>13</v>
      </c>
      <c r="F1205" t="s">
        <v>15</v>
      </c>
      <c r="G1205" s="9">
        <v>51252157</v>
      </c>
      <c r="H1205" t="str">
        <f t="shared" si="36"/>
        <v>normal</v>
      </c>
      <c r="I1205" s="3">
        <f t="shared" si="37"/>
        <v>51252157</v>
      </c>
    </row>
    <row r="1206" spans="1:9" x14ac:dyDescent="0.25">
      <c r="A1206">
        <v>30</v>
      </c>
      <c r="B1206" t="s">
        <v>11</v>
      </c>
      <c r="C1206" s="2">
        <v>24.13</v>
      </c>
      <c r="D1206">
        <v>1</v>
      </c>
      <c r="E1206" t="s">
        <v>13</v>
      </c>
      <c r="F1206" t="s">
        <v>15</v>
      </c>
      <c r="G1206" s="9">
        <v>40322407</v>
      </c>
      <c r="H1206" t="str">
        <f t="shared" si="36"/>
        <v>normal</v>
      </c>
      <c r="I1206" s="3">
        <f t="shared" si="37"/>
        <v>40322407</v>
      </c>
    </row>
    <row r="1207" spans="1:9" x14ac:dyDescent="0.25">
      <c r="A1207">
        <v>25</v>
      </c>
      <c r="B1207" t="s">
        <v>11</v>
      </c>
      <c r="C1207" s="2">
        <v>24.13</v>
      </c>
      <c r="D1207">
        <v>0</v>
      </c>
      <c r="E1207" t="s">
        <v>9</v>
      </c>
      <c r="F1207" t="s">
        <v>15</v>
      </c>
      <c r="G1207" s="9">
        <v>158179857</v>
      </c>
      <c r="H1207" t="str">
        <f t="shared" si="36"/>
        <v>normal</v>
      </c>
      <c r="I1207" s="3">
        <f t="shared" si="37"/>
        <v>158179857</v>
      </c>
    </row>
    <row r="1208" spans="1:9" x14ac:dyDescent="0.25">
      <c r="A1208">
        <v>52</v>
      </c>
      <c r="B1208" t="s">
        <v>7</v>
      </c>
      <c r="C1208" s="2">
        <v>24.13</v>
      </c>
      <c r="D1208">
        <v>1</v>
      </c>
      <c r="E1208" t="s">
        <v>9</v>
      </c>
      <c r="F1208" t="s">
        <v>15</v>
      </c>
      <c r="G1208" s="9">
        <v>238876627</v>
      </c>
      <c r="H1208" t="str">
        <f t="shared" si="36"/>
        <v>normal</v>
      </c>
      <c r="I1208" s="3">
        <f t="shared" si="37"/>
        <v>238876627</v>
      </c>
    </row>
    <row r="1209" spans="1:9" x14ac:dyDescent="0.25">
      <c r="A1209">
        <v>47</v>
      </c>
      <c r="B1209" t="s">
        <v>7</v>
      </c>
      <c r="C1209" s="2">
        <v>24.1</v>
      </c>
      <c r="D1209">
        <v>1</v>
      </c>
      <c r="E1209" t="s">
        <v>13</v>
      </c>
      <c r="F1209" t="s">
        <v>10</v>
      </c>
      <c r="G1209" s="9">
        <v>2623657997</v>
      </c>
      <c r="H1209" t="str">
        <f t="shared" si="36"/>
        <v>normal</v>
      </c>
      <c r="I1209" s="3">
        <f t="shared" si="37"/>
        <v>2623657997</v>
      </c>
    </row>
    <row r="1210" spans="1:9" x14ac:dyDescent="0.25">
      <c r="A1210">
        <v>27</v>
      </c>
      <c r="B1210" t="s">
        <v>7</v>
      </c>
      <c r="C1210" s="2">
        <v>24.1</v>
      </c>
      <c r="D1210">
        <v>0</v>
      </c>
      <c r="E1210" t="s">
        <v>13</v>
      </c>
      <c r="F1210" t="s">
        <v>10</v>
      </c>
      <c r="G1210" s="9">
        <v>2974126</v>
      </c>
      <c r="H1210" t="str">
        <f t="shared" si="36"/>
        <v>normal</v>
      </c>
      <c r="I1210" s="3">
        <f t="shared" si="37"/>
        <v>2974126</v>
      </c>
    </row>
    <row r="1211" spans="1:9" x14ac:dyDescent="0.25">
      <c r="A1211">
        <v>18</v>
      </c>
      <c r="B1211" t="s">
        <v>7</v>
      </c>
      <c r="C1211" s="2">
        <v>24.09</v>
      </c>
      <c r="D1211">
        <v>1</v>
      </c>
      <c r="E1211" t="s">
        <v>13</v>
      </c>
      <c r="F1211" t="s">
        <v>14</v>
      </c>
      <c r="G1211" s="9">
        <v>22010971</v>
      </c>
      <c r="H1211" t="str">
        <f t="shared" si="36"/>
        <v>normal</v>
      </c>
      <c r="I1211" s="3">
        <f t="shared" si="37"/>
        <v>22010971</v>
      </c>
    </row>
    <row r="1212" spans="1:9" x14ac:dyDescent="0.25">
      <c r="A1212">
        <v>28</v>
      </c>
      <c r="B1212" t="s">
        <v>11</v>
      </c>
      <c r="C1212" s="2">
        <v>23.98</v>
      </c>
      <c r="D1212">
        <v>3</v>
      </c>
      <c r="E1212" t="s">
        <v>9</v>
      </c>
      <c r="F1212" t="s">
        <v>14</v>
      </c>
      <c r="G1212" s="9">
        <v>176631442</v>
      </c>
      <c r="H1212" t="str">
        <f t="shared" si="36"/>
        <v>normal</v>
      </c>
      <c r="I1212" s="3">
        <f t="shared" si="37"/>
        <v>176631442</v>
      </c>
    </row>
    <row r="1213" spans="1:9" x14ac:dyDescent="0.25">
      <c r="A1213">
        <v>44</v>
      </c>
      <c r="B1213" t="s">
        <v>7</v>
      </c>
      <c r="C1213" s="2">
        <v>23.98</v>
      </c>
      <c r="D1213">
        <v>2</v>
      </c>
      <c r="E1213" t="s">
        <v>13</v>
      </c>
      <c r="F1213" t="s">
        <v>14</v>
      </c>
      <c r="G1213" s="9">
        <v>82111002</v>
      </c>
      <c r="H1213" t="str">
        <f t="shared" si="36"/>
        <v>normal</v>
      </c>
      <c r="I1213" s="3">
        <f t="shared" si="37"/>
        <v>82111002</v>
      </c>
    </row>
    <row r="1214" spans="1:9" x14ac:dyDescent="0.25">
      <c r="A1214">
        <v>57</v>
      </c>
      <c r="B1214" t="s">
        <v>7</v>
      </c>
      <c r="C1214" s="2">
        <v>23.98</v>
      </c>
      <c r="D1214">
        <v>1</v>
      </c>
      <c r="E1214" t="s">
        <v>13</v>
      </c>
      <c r="F1214" t="s">
        <v>14</v>
      </c>
      <c r="G1214" s="9">
        <v>2219243711</v>
      </c>
      <c r="H1214" t="str">
        <f t="shared" si="36"/>
        <v>normal</v>
      </c>
      <c r="I1214" s="3">
        <f t="shared" si="37"/>
        <v>2219243711</v>
      </c>
    </row>
    <row r="1215" spans="1:9" x14ac:dyDescent="0.25">
      <c r="A1215">
        <v>41</v>
      </c>
      <c r="B1215" t="s">
        <v>11</v>
      </c>
      <c r="C1215" s="2">
        <v>23.94</v>
      </c>
      <c r="D1215">
        <v>1</v>
      </c>
      <c r="E1215" t="s">
        <v>13</v>
      </c>
      <c r="F1215" t="s">
        <v>21</v>
      </c>
      <c r="G1215" s="9">
        <v>68584796</v>
      </c>
      <c r="H1215" t="str">
        <f t="shared" si="36"/>
        <v>normal</v>
      </c>
      <c r="I1215" s="3">
        <f t="shared" si="37"/>
        <v>68584796</v>
      </c>
    </row>
    <row r="1216" spans="1:9" x14ac:dyDescent="0.25">
      <c r="A1216">
        <v>25</v>
      </c>
      <c r="B1216" t="s">
        <v>11</v>
      </c>
      <c r="C1216" s="2">
        <v>23.9</v>
      </c>
      <c r="D1216">
        <v>5</v>
      </c>
      <c r="E1216" t="s">
        <v>13</v>
      </c>
      <c r="F1216" t="s">
        <v>10</v>
      </c>
      <c r="G1216" s="9">
        <v>5080096</v>
      </c>
      <c r="H1216" t="str">
        <f t="shared" si="36"/>
        <v>normal</v>
      </c>
      <c r="I1216" s="3">
        <f t="shared" si="37"/>
        <v>5080096</v>
      </c>
    </row>
    <row r="1217" spans="1:9" x14ac:dyDescent="0.25">
      <c r="A1217">
        <v>39</v>
      </c>
      <c r="B1217" t="s">
        <v>7</v>
      </c>
      <c r="C1217" s="2">
        <v>23.87</v>
      </c>
      <c r="D1217">
        <v>5</v>
      </c>
      <c r="E1217" t="s">
        <v>13</v>
      </c>
      <c r="F1217" t="s">
        <v>14</v>
      </c>
      <c r="G1217" s="9">
        <v>85823023</v>
      </c>
      <c r="H1217" t="str">
        <f t="shared" si="36"/>
        <v>normal</v>
      </c>
      <c r="I1217" s="3">
        <f t="shared" si="37"/>
        <v>85823023</v>
      </c>
    </row>
    <row r="1218" spans="1:9" x14ac:dyDescent="0.25">
      <c r="A1218">
        <v>28</v>
      </c>
      <c r="B1218" t="s">
        <v>11</v>
      </c>
      <c r="C1218" s="2">
        <v>23.8</v>
      </c>
      <c r="D1218">
        <v>2</v>
      </c>
      <c r="E1218" t="s">
        <v>13</v>
      </c>
      <c r="F1218" t="s">
        <v>10</v>
      </c>
      <c r="G1218" s="9">
        <v>3847674</v>
      </c>
      <c r="H1218" t="str">
        <f t="shared" ref="H1218:H1281" si="38">IF(C1218&lt;18.5,"below",IF(AND(C1218&gt;=18.5,C1218&lt;25),"normal",IF(C1218&gt;=25,"over")))</f>
        <v>normal</v>
      </c>
      <c r="I1218" s="3">
        <f t="shared" si="37"/>
        <v>3847674</v>
      </c>
    </row>
    <row r="1219" spans="1:9" x14ac:dyDescent="0.25">
      <c r="A1219">
        <v>64</v>
      </c>
      <c r="B1219" t="s">
        <v>11</v>
      </c>
      <c r="C1219" s="2">
        <v>23.76</v>
      </c>
      <c r="D1219">
        <v>0</v>
      </c>
      <c r="E1219" t="s">
        <v>9</v>
      </c>
      <c r="F1219" t="s">
        <v>14</v>
      </c>
      <c r="G1219" s="9">
        <v>269265144</v>
      </c>
      <c r="H1219" t="str">
        <f t="shared" si="38"/>
        <v>normal</v>
      </c>
      <c r="I1219" s="3">
        <f t="shared" ref="I1219:I1282" si="39">VALUE(G1219)</f>
        <v>269265144</v>
      </c>
    </row>
    <row r="1220" spans="1:9" x14ac:dyDescent="0.25">
      <c r="A1220">
        <v>18</v>
      </c>
      <c r="B1220" t="s">
        <v>11</v>
      </c>
      <c r="C1220" s="2">
        <v>23.75</v>
      </c>
      <c r="D1220">
        <v>0</v>
      </c>
      <c r="E1220" t="s">
        <v>13</v>
      </c>
      <c r="F1220" t="s">
        <v>21</v>
      </c>
      <c r="G1220" s="9">
        <v>17056245</v>
      </c>
      <c r="H1220" t="str">
        <f t="shared" si="38"/>
        <v>normal</v>
      </c>
      <c r="I1220" s="3">
        <f t="shared" si="39"/>
        <v>17056245</v>
      </c>
    </row>
    <row r="1221" spans="1:9" x14ac:dyDescent="0.25">
      <c r="A1221">
        <v>21</v>
      </c>
      <c r="B1221" t="s">
        <v>11</v>
      </c>
      <c r="C1221" s="2">
        <v>23.75</v>
      </c>
      <c r="D1221">
        <v>2</v>
      </c>
      <c r="E1221" t="s">
        <v>13</v>
      </c>
      <c r="F1221" t="s">
        <v>15</v>
      </c>
      <c r="G1221" s="9">
        <v>30770955</v>
      </c>
      <c r="H1221" t="str">
        <f t="shared" si="38"/>
        <v>normal</v>
      </c>
      <c r="I1221" s="3">
        <f t="shared" si="39"/>
        <v>30770955</v>
      </c>
    </row>
    <row r="1222" spans="1:9" x14ac:dyDescent="0.25">
      <c r="A1222">
        <v>53</v>
      </c>
      <c r="B1222" t="s">
        <v>7</v>
      </c>
      <c r="C1222" s="2">
        <v>23.75</v>
      </c>
      <c r="D1222">
        <v>2</v>
      </c>
      <c r="E1222" t="s">
        <v>13</v>
      </c>
      <c r="F1222" t="s">
        <v>21</v>
      </c>
      <c r="G1222" s="9">
        <v>117296795</v>
      </c>
      <c r="H1222" t="str">
        <f t="shared" si="38"/>
        <v>normal</v>
      </c>
      <c r="I1222" s="3">
        <f t="shared" si="39"/>
        <v>117296795</v>
      </c>
    </row>
    <row r="1223" spans="1:9" x14ac:dyDescent="0.25">
      <c r="A1223">
        <v>26</v>
      </c>
      <c r="B1223" t="s">
        <v>11</v>
      </c>
      <c r="C1223" s="2">
        <v>23.7</v>
      </c>
      <c r="D1223">
        <v>2</v>
      </c>
      <c r="E1223" t="s">
        <v>13</v>
      </c>
      <c r="F1223" t="s">
        <v>10</v>
      </c>
      <c r="G1223" s="9">
        <v>3484331</v>
      </c>
      <c r="H1223" t="str">
        <f t="shared" si="38"/>
        <v>normal</v>
      </c>
      <c r="I1223" s="3">
        <f t="shared" si="39"/>
        <v>3484331</v>
      </c>
    </row>
    <row r="1224" spans="1:9" x14ac:dyDescent="0.25">
      <c r="A1224">
        <v>57</v>
      </c>
      <c r="B1224" t="s">
        <v>11</v>
      </c>
      <c r="C1224" s="2">
        <v>23.7</v>
      </c>
      <c r="D1224">
        <v>0</v>
      </c>
      <c r="E1224" t="s">
        <v>13</v>
      </c>
      <c r="F1224" t="s">
        <v>10</v>
      </c>
      <c r="G1224" s="9">
        <v>10959.33</v>
      </c>
      <c r="H1224" t="str">
        <f t="shared" si="38"/>
        <v>normal</v>
      </c>
      <c r="I1224" s="3">
        <f t="shared" si="39"/>
        <v>10959.33</v>
      </c>
    </row>
    <row r="1225" spans="1:9" x14ac:dyDescent="0.25">
      <c r="A1225">
        <v>32</v>
      </c>
      <c r="B1225" t="s">
        <v>7</v>
      </c>
      <c r="C1225" s="2">
        <v>23.65</v>
      </c>
      <c r="D1225">
        <v>1</v>
      </c>
      <c r="E1225" t="s">
        <v>13</v>
      </c>
      <c r="F1225" t="s">
        <v>14</v>
      </c>
      <c r="G1225" s="9">
        <v>1762623951</v>
      </c>
      <c r="H1225" t="str">
        <f t="shared" si="38"/>
        <v>normal</v>
      </c>
      <c r="I1225" s="3">
        <f t="shared" si="39"/>
        <v>1762623951</v>
      </c>
    </row>
    <row r="1226" spans="1:9" x14ac:dyDescent="0.25">
      <c r="A1226">
        <v>47</v>
      </c>
      <c r="B1226" t="s">
        <v>7</v>
      </c>
      <c r="C1226" s="2">
        <v>23.6</v>
      </c>
      <c r="D1226">
        <v>1</v>
      </c>
      <c r="E1226" t="s">
        <v>13</v>
      </c>
      <c r="F1226" t="s">
        <v>10</v>
      </c>
      <c r="G1226" s="9">
        <v>8539671</v>
      </c>
      <c r="H1226" t="str">
        <f t="shared" si="38"/>
        <v>normal</v>
      </c>
      <c r="I1226" s="3">
        <f t="shared" si="39"/>
        <v>8539671</v>
      </c>
    </row>
    <row r="1227" spans="1:9" x14ac:dyDescent="0.25">
      <c r="A1227">
        <v>31</v>
      </c>
      <c r="B1227" t="s">
        <v>7</v>
      </c>
      <c r="C1227" s="2">
        <v>23.6</v>
      </c>
      <c r="D1227">
        <v>2</v>
      </c>
      <c r="E1227" t="s">
        <v>13</v>
      </c>
      <c r="F1227" t="s">
        <v>10</v>
      </c>
      <c r="G1227" s="9">
        <v>4931647</v>
      </c>
      <c r="H1227" t="str">
        <f t="shared" si="38"/>
        <v>normal</v>
      </c>
      <c r="I1227" s="3">
        <f t="shared" si="39"/>
        <v>4931647</v>
      </c>
    </row>
    <row r="1228" spans="1:9" x14ac:dyDescent="0.25">
      <c r="A1228">
        <v>34</v>
      </c>
      <c r="B1228" t="s">
        <v>7</v>
      </c>
      <c r="C1228" s="2">
        <v>23.56</v>
      </c>
      <c r="D1228">
        <v>0</v>
      </c>
      <c r="E1228" t="s">
        <v>13</v>
      </c>
      <c r="F1228" t="s">
        <v>21</v>
      </c>
      <c r="G1228" s="9">
        <v>49923764</v>
      </c>
      <c r="H1228" t="str">
        <f t="shared" si="38"/>
        <v>normal</v>
      </c>
      <c r="I1228" s="3">
        <f t="shared" si="39"/>
        <v>49923764</v>
      </c>
    </row>
    <row r="1229" spans="1:9" x14ac:dyDescent="0.25">
      <c r="A1229">
        <v>45</v>
      </c>
      <c r="B1229" t="s">
        <v>11</v>
      </c>
      <c r="C1229" s="2">
        <v>23.56</v>
      </c>
      <c r="D1229">
        <v>2</v>
      </c>
      <c r="E1229" t="s">
        <v>13</v>
      </c>
      <c r="F1229" t="s">
        <v>21</v>
      </c>
      <c r="G1229" s="9">
        <v>86038234</v>
      </c>
      <c r="H1229" t="str">
        <f t="shared" si="38"/>
        <v>normal</v>
      </c>
      <c r="I1229" s="3">
        <f t="shared" si="39"/>
        <v>86038234</v>
      </c>
    </row>
    <row r="1230" spans="1:9" x14ac:dyDescent="0.25">
      <c r="A1230">
        <v>50</v>
      </c>
      <c r="B1230" t="s">
        <v>7</v>
      </c>
      <c r="C1230" s="2">
        <v>23.54</v>
      </c>
      <c r="D1230">
        <v>2</v>
      </c>
      <c r="E1230" t="s">
        <v>13</v>
      </c>
      <c r="F1230" t="s">
        <v>14</v>
      </c>
      <c r="G1230" s="9">
        <v>101072206</v>
      </c>
      <c r="H1230" t="str">
        <f t="shared" si="38"/>
        <v>normal</v>
      </c>
      <c r="I1230" s="3">
        <f t="shared" si="39"/>
        <v>101072206</v>
      </c>
    </row>
    <row r="1231" spans="1:9" x14ac:dyDescent="0.25">
      <c r="A1231">
        <v>24</v>
      </c>
      <c r="B1231" t="s">
        <v>11</v>
      </c>
      <c r="C1231" s="2">
        <v>23.4</v>
      </c>
      <c r="D1231">
        <v>0</v>
      </c>
      <c r="E1231" t="s">
        <v>13</v>
      </c>
      <c r="F1231" t="s">
        <v>10</v>
      </c>
      <c r="G1231" s="9">
        <v>1969614</v>
      </c>
      <c r="H1231" t="str">
        <f t="shared" si="38"/>
        <v>normal</v>
      </c>
      <c r="I1231" s="3">
        <f t="shared" si="39"/>
        <v>1969614</v>
      </c>
    </row>
    <row r="1232" spans="1:9" x14ac:dyDescent="0.25">
      <c r="A1232">
        <v>19</v>
      </c>
      <c r="B1232" t="s">
        <v>7</v>
      </c>
      <c r="C1232" s="2">
        <v>23.4</v>
      </c>
      <c r="D1232">
        <v>2</v>
      </c>
      <c r="E1232" t="s">
        <v>13</v>
      </c>
      <c r="F1232" t="s">
        <v>10</v>
      </c>
      <c r="G1232" s="9">
        <v>2913569</v>
      </c>
      <c r="H1232" t="str">
        <f t="shared" si="38"/>
        <v>normal</v>
      </c>
      <c r="I1232" s="3">
        <f t="shared" si="39"/>
        <v>2913569</v>
      </c>
    </row>
    <row r="1233" spans="1:9" x14ac:dyDescent="0.25">
      <c r="A1233">
        <v>37</v>
      </c>
      <c r="B1233" t="s">
        <v>7</v>
      </c>
      <c r="C1233" s="2">
        <v>23.37</v>
      </c>
      <c r="D1233">
        <v>2</v>
      </c>
      <c r="E1233" t="s">
        <v>13</v>
      </c>
      <c r="F1233" t="s">
        <v>15</v>
      </c>
      <c r="G1233" s="9">
        <v>66864313</v>
      </c>
      <c r="H1233" t="str">
        <f t="shared" si="38"/>
        <v>normal</v>
      </c>
      <c r="I1233" s="3">
        <f t="shared" si="39"/>
        <v>66864313</v>
      </c>
    </row>
    <row r="1234" spans="1:9" x14ac:dyDescent="0.25">
      <c r="A1234">
        <v>42</v>
      </c>
      <c r="B1234" t="s">
        <v>7</v>
      </c>
      <c r="C1234" s="2">
        <v>23.37</v>
      </c>
      <c r="D1234">
        <v>0</v>
      </c>
      <c r="E1234" t="s">
        <v>9</v>
      </c>
      <c r="F1234" t="s">
        <v>21</v>
      </c>
      <c r="G1234" s="9">
        <v>199647463</v>
      </c>
      <c r="H1234" t="str">
        <f t="shared" si="38"/>
        <v>normal</v>
      </c>
      <c r="I1234" s="3">
        <f t="shared" si="39"/>
        <v>199647463</v>
      </c>
    </row>
    <row r="1235" spans="1:9" x14ac:dyDescent="0.25">
      <c r="A1235">
        <v>40</v>
      </c>
      <c r="B1235" t="s">
        <v>7</v>
      </c>
      <c r="C1235" s="2">
        <v>23.37</v>
      </c>
      <c r="D1235">
        <v>3</v>
      </c>
      <c r="E1235" t="s">
        <v>13</v>
      </c>
      <c r="F1235" t="s">
        <v>21</v>
      </c>
      <c r="G1235" s="9">
        <v>82522843</v>
      </c>
      <c r="H1235" t="str">
        <f t="shared" si="38"/>
        <v>normal</v>
      </c>
      <c r="I1235" s="3">
        <f t="shared" si="39"/>
        <v>82522843</v>
      </c>
    </row>
    <row r="1236" spans="1:9" x14ac:dyDescent="0.25">
      <c r="A1236">
        <v>18</v>
      </c>
      <c r="B1236" t="s">
        <v>11</v>
      </c>
      <c r="C1236" s="2">
        <v>23.32</v>
      </c>
      <c r="D1236">
        <v>1</v>
      </c>
      <c r="E1236" t="s">
        <v>13</v>
      </c>
      <c r="F1236" t="s">
        <v>14</v>
      </c>
      <c r="G1236" s="9">
        <v>17110268</v>
      </c>
      <c r="H1236" t="str">
        <f t="shared" si="38"/>
        <v>normal</v>
      </c>
      <c r="I1236" s="3">
        <f t="shared" si="39"/>
        <v>17110268</v>
      </c>
    </row>
    <row r="1237" spans="1:9" x14ac:dyDescent="0.25">
      <c r="A1237">
        <v>58</v>
      </c>
      <c r="B1237" t="s">
        <v>11</v>
      </c>
      <c r="C1237" s="2">
        <v>23.3</v>
      </c>
      <c r="D1237">
        <v>0</v>
      </c>
      <c r="E1237" t="s">
        <v>13</v>
      </c>
      <c r="F1237" t="s">
        <v>10</v>
      </c>
      <c r="G1237" s="9">
        <v>11345519</v>
      </c>
      <c r="H1237" t="str">
        <f t="shared" si="38"/>
        <v>normal</v>
      </c>
      <c r="I1237" s="3">
        <f t="shared" si="39"/>
        <v>11345519</v>
      </c>
    </row>
    <row r="1238" spans="1:9" x14ac:dyDescent="0.25">
      <c r="A1238">
        <v>24</v>
      </c>
      <c r="B1238" t="s">
        <v>7</v>
      </c>
      <c r="C1238" s="2">
        <v>23.21</v>
      </c>
      <c r="D1238">
        <v>0</v>
      </c>
      <c r="E1238" t="s">
        <v>13</v>
      </c>
      <c r="F1238" t="s">
        <v>14</v>
      </c>
      <c r="G1238" s="9">
        <v>2508176784</v>
      </c>
      <c r="H1238" t="str">
        <f t="shared" si="38"/>
        <v>normal</v>
      </c>
      <c r="I1238" s="3">
        <f t="shared" si="39"/>
        <v>2508176784</v>
      </c>
    </row>
    <row r="1239" spans="1:9" x14ac:dyDescent="0.25">
      <c r="A1239">
        <v>27</v>
      </c>
      <c r="B1239" t="s">
        <v>7</v>
      </c>
      <c r="C1239" s="2">
        <v>23.21</v>
      </c>
      <c r="D1239">
        <v>1</v>
      </c>
      <c r="E1239" t="s">
        <v>13</v>
      </c>
      <c r="F1239" t="s">
        <v>14</v>
      </c>
      <c r="G1239" s="9">
        <v>35618889</v>
      </c>
      <c r="H1239" t="str">
        <f t="shared" si="38"/>
        <v>normal</v>
      </c>
      <c r="I1239" s="3">
        <f t="shared" si="39"/>
        <v>35618889</v>
      </c>
    </row>
    <row r="1240" spans="1:9" x14ac:dyDescent="0.25">
      <c r="A1240">
        <v>51</v>
      </c>
      <c r="B1240" t="s">
        <v>11</v>
      </c>
      <c r="C1240" s="2">
        <v>23.21</v>
      </c>
      <c r="D1240">
        <v>1</v>
      </c>
      <c r="E1240" t="s">
        <v>9</v>
      </c>
      <c r="F1240" t="s">
        <v>14</v>
      </c>
      <c r="G1240" s="9">
        <v>222181149</v>
      </c>
      <c r="H1240" t="str">
        <f t="shared" si="38"/>
        <v>normal</v>
      </c>
      <c r="I1240" s="3">
        <f t="shared" si="39"/>
        <v>222181149</v>
      </c>
    </row>
    <row r="1241" spans="1:9" x14ac:dyDescent="0.25">
      <c r="A1241">
        <v>18</v>
      </c>
      <c r="B1241" t="s">
        <v>11</v>
      </c>
      <c r="C1241" s="2">
        <v>23.21</v>
      </c>
      <c r="D1241">
        <v>0</v>
      </c>
      <c r="E1241" t="s">
        <v>13</v>
      </c>
      <c r="F1241" t="s">
        <v>14</v>
      </c>
      <c r="G1241" s="9">
        <v>11218739</v>
      </c>
      <c r="H1241" t="str">
        <f t="shared" si="38"/>
        <v>normal</v>
      </c>
      <c r="I1241" s="3">
        <f t="shared" si="39"/>
        <v>11218739</v>
      </c>
    </row>
    <row r="1242" spans="1:9" x14ac:dyDescent="0.25">
      <c r="A1242">
        <v>21</v>
      </c>
      <c r="B1242" t="s">
        <v>11</v>
      </c>
      <c r="C1242" s="2">
        <v>23.21</v>
      </c>
      <c r="D1242">
        <v>0</v>
      </c>
      <c r="E1242" t="s">
        <v>13</v>
      </c>
      <c r="F1242" t="s">
        <v>14</v>
      </c>
      <c r="G1242" s="9">
        <v>15153449</v>
      </c>
      <c r="H1242" t="str">
        <f t="shared" si="38"/>
        <v>normal</v>
      </c>
      <c r="I1242" s="3">
        <f t="shared" si="39"/>
        <v>15153449</v>
      </c>
    </row>
    <row r="1243" spans="1:9" x14ac:dyDescent="0.25">
      <c r="A1243">
        <v>43</v>
      </c>
      <c r="B1243" t="s">
        <v>11</v>
      </c>
      <c r="C1243" s="2">
        <v>23.2</v>
      </c>
      <c r="D1243">
        <v>0</v>
      </c>
      <c r="E1243" t="s">
        <v>13</v>
      </c>
      <c r="F1243" t="s">
        <v>10</v>
      </c>
      <c r="G1243" s="9">
        <v>6250435</v>
      </c>
      <c r="H1243" t="str">
        <f t="shared" si="38"/>
        <v>normal</v>
      </c>
      <c r="I1243" s="3">
        <f t="shared" si="39"/>
        <v>6250435</v>
      </c>
    </row>
    <row r="1244" spans="1:9" x14ac:dyDescent="0.25">
      <c r="A1244">
        <v>57</v>
      </c>
      <c r="B1244" t="s">
        <v>7</v>
      </c>
      <c r="C1244" s="2">
        <v>23.18</v>
      </c>
      <c r="D1244">
        <v>0</v>
      </c>
      <c r="E1244" t="s">
        <v>13</v>
      </c>
      <c r="F1244" t="s">
        <v>15</v>
      </c>
      <c r="G1244" s="9">
        <v>118306072</v>
      </c>
      <c r="H1244" t="str">
        <f t="shared" si="38"/>
        <v>normal</v>
      </c>
      <c r="I1244" s="3">
        <f t="shared" si="39"/>
        <v>118306072</v>
      </c>
    </row>
    <row r="1245" spans="1:9" x14ac:dyDescent="0.25">
      <c r="A1245">
        <v>49</v>
      </c>
      <c r="B1245" t="s">
        <v>7</v>
      </c>
      <c r="C1245" s="2">
        <v>23.18</v>
      </c>
      <c r="D1245">
        <v>2</v>
      </c>
      <c r="E1245" t="s">
        <v>13</v>
      </c>
      <c r="F1245" t="s">
        <v>15</v>
      </c>
      <c r="G1245" s="9">
        <v>101567832</v>
      </c>
      <c r="H1245" t="str">
        <f t="shared" si="38"/>
        <v>normal</v>
      </c>
      <c r="I1245" s="3">
        <f t="shared" si="39"/>
        <v>101567832</v>
      </c>
    </row>
    <row r="1246" spans="1:9" x14ac:dyDescent="0.25">
      <c r="A1246">
        <v>22</v>
      </c>
      <c r="B1246" t="s">
        <v>7</v>
      </c>
      <c r="C1246" s="2">
        <v>23.18</v>
      </c>
      <c r="D1246">
        <v>0</v>
      </c>
      <c r="E1246" t="s">
        <v>13</v>
      </c>
      <c r="F1246" t="s">
        <v>21</v>
      </c>
      <c r="G1246" s="9">
        <v>27319122</v>
      </c>
      <c r="H1246" t="str">
        <f t="shared" si="38"/>
        <v>normal</v>
      </c>
      <c r="I1246" s="3">
        <f t="shared" si="39"/>
        <v>27319122</v>
      </c>
    </row>
    <row r="1247" spans="1:9" x14ac:dyDescent="0.25">
      <c r="A1247">
        <v>23</v>
      </c>
      <c r="B1247" t="s">
        <v>7</v>
      </c>
      <c r="C1247" s="2">
        <v>23.18</v>
      </c>
      <c r="D1247">
        <v>2</v>
      </c>
      <c r="E1247" t="s">
        <v>13</v>
      </c>
      <c r="F1247" t="s">
        <v>15</v>
      </c>
      <c r="G1247" s="9">
        <v>1442607385</v>
      </c>
      <c r="H1247" t="str">
        <f t="shared" si="38"/>
        <v>normal</v>
      </c>
      <c r="I1247" s="3">
        <f t="shared" si="39"/>
        <v>1442607385</v>
      </c>
    </row>
    <row r="1248" spans="1:9" x14ac:dyDescent="0.25">
      <c r="A1248">
        <v>52</v>
      </c>
      <c r="B1248" t="s">
        <v>7</v>
      </c>
      <c r="C1248" s="2">
        <v>23.18</v>
      </c>
      <c r="D1248">
        <v>0</v>
      </c>
      <c r="E1248" t="s">
        <v>13</v>
      </c>
      <c r="F1248" t="s">
        <v>21</v>
      </c>
      <c r="G1248" s="9">
        <v>101977722</v>
      </c>
      <c r="H1248" t="str">
        <f t="shared" si="38"/>
        <v>normal</v>
      </c>
      <c r="I1248" s="3">
        <f t="shared" si="39"/>
        <v>101977722</v>
      </c>
    </row>
    <row r="1249" spans="1:9" x14ac:dyDescent="0.25">
      <c r="A1249">
        <v>27</v>
      </c>
      <c r="B1249" t="s">
        <v>11</v>
      </c>
      <c r="C1249" s="2">
        <v>23.1</v>
      </c>
      <c r="D1249">
        <v>0</v>
      </c>
      <c r="E1249" t="s">
        <v>13</v>
      </c>
      <c r="F1249" t="s">
        <v>14</v>
      </c>
      <c r="G1249" s="9">
        <v>2483736</v>
      </c>
      <c r="H1249" t="str">
        <f t="shared" si="38"/>
        <v>normal</v>
      </c>
      <c r="I1249" s="3">
        <f t="shared" si="39"/>
        <v>2483736</v>
      </c>
    </row>
    <row r="1250" spans="1:9" x14ac:dyDescent="0.25">
      <c r="A1250">
        <v>54</v>
      </c>
      <c r="B1250" t="s">
        <v>7</v>
      </c>
      <c r="C1250" s="2">
        <v>23</v>
      </c>
      <c r="D1250">
        <v>3</v>
      </c>
      <c r="E1250" t="s">
        <v>13</v>
      </c>
      <c r="F1250" t="s">
        <v>10</v>
      </c>
      <c r="G1250" s="9">
        <v>12094478</v>
      </c>
      <c r="H1250" t="str">
        <f t="shared" si="38"/>
        <v>normal</v>
      </c>
      <c r="I1250" s="3">
        <f t="shared" si="39"/>
        <v>12094478</v>
      </c>
    </row>
    <row r="1251" spans="1:9" x14ac:dyDescent="0.25">
      <c r="A1251">
        <v>18</v>
      </c>
      <c r="B1251" t="s">
        <v>11</v>
      </c>
      <c r="C1251" s="2">
        <v>22.99</v>
      </c>
      <c r="D1251">
        <v>0</v>
      </c>
      <c r="E1251" t="s">
        <v>13</v>
      </c>
      <c r="F1251" t="s">
        <v>21</v>
      </c>
      <c r="G1251" s="9">
        <v>17045681</v>
      </c>
      <c r="H1251" t="str">
        <f t="shared" si="38"/>
        <v>normal</v>
      </c>
      <c r="I1251" s="3">
        <f t="shared" si="39"/>
        <v>17045681</v>
      </c>
    </row>
    <row r="1252" spans="1:9" x14ac:dyDescent="0.25">
      <c r="A1252">
        <v>64</v>
      </c>
      <c r="B1252" t="s">
        <v>7</v>
      </c>
      <c r="C1252" s="2">
        <v>22.99</v>
      </c>
      <c r="D1252">
        <v>0</v>
      </c>
      <c r="E1252" t="s">
        <v>9</v>
      </c>
      <c r="F1252" t="s">
        <v>14</v>
      </c>
      <c r="G1252" s="9">
        <v>270379141</v>
      </c>
      <c r="H1252" t="str">
        <f t="shared" si="38"/>
        <v>normal</v>
      </c>
      <c r="I1252" s="3">
        <f t="shared" si="39"/>
        <v>270379141</v>
      </c>
    </row>
    <row r="1253" spans="1:9" x14ac:dyDescent="0.25">
      <c r="A1253">
        <v>30</v>
      </c>
      <c r="B1253" t="s">
        <v>11</v>
      </c>
      <c r="C1253" s="2">
        <v>22.99</v>
      </c>
      <c r="D1253">
        <v>2</v>
      </c>
      <c r="E1253" t="s">
        <v>9</v>
      </c>
      <c r="F1253" t="s">
        <v>15</v>
      </c>
      <c r="G1253" s="9">
        <v>173617661</v>
      </c>
      <c r="H1253" t="str">
        <f t="shared" si="38"/>
        <v>normal</v>
      </c>
      <c r="I1253" s="3">
        <f t="shared" si="39"/>
        <v>173617661</v>
      </c>
    </row>
    <row r="1254" spans="1:9" x14ac:dyDescent="0.25">
      <c r="A1254">
        <v>53</v>
      </c>
      <c r="B1254" t="s">
        <v>7</v>
      </c>
      <c r="C1254" s="2">
        <v>22.88</v>
      </c>
      <c r="D1254">
        <v>1</v>
      </c>
      <c r="E1254" t="s">
        <v>9</v>
      </c>
      <c r="F1254" t="s">
        <v>14</v>
      </c>
      <c r="G1254" s="9">
        <v>232447902</v>
      </c>
      <c r="H1254" t="str">
        <f t="shared" si="38"/>
        <v>normal</v>
      </c>
      <c r="I1254" s="3">
        <f t="shared" si="39"/>
        <v>232447902</v>
      </c>
    </row>
    <row r="1255" spans="1:9" x14ac:dyDescent="0.25">
      <c r="A1255">
        <v>39</v>
      </c>
      <c r="B1255" t="s">
        <v>7</v>
      </c>
      <c r="C1255" s="2">
        <v>22.8</v>
      </c>
      <c r="D1255">
        <v>3</v>
      </c>
      <c r="E1255" t="s">
        <v>13</v>
      </c>
      <c r="F1255" t="s">
        <v>21</v>
      </c>
      <c r="G1255" s="9">
        <v>7985815</v>
      </c>
      <c r="H1255" t="str">
        <f t="shared" si="38"/>
        <v>normal</v>
      </c>
      <c r="I1255" s="3">
        <f t="shared" si="39"/>
        <v>7985815</v>
      </c>
    </row>
    <row r="1256" spans="1:9" x14ac:dyDescent="0.25">
      <c r="A1256">
        <v>48</v>
      </c>
      <c r="B1256" t="s">
        <v>7</v>
      </c>
      <c r="C1256" s="2">
        <v>22.8</v>
      </c>
      <c r="D1256">
        <v>0</v>
      </c>
      <c r="E1256" t="s">
        <v>13</v>
      </c>
      <c r="F1256" t="s">
        <v>10</v>
      </c>
      <c r="G1256" s="9">
        <v>8269044</v>
      </c>
      <c r="H1256" t="str">
        <f t="shared" si="38"/>
        <v>normal</v>
      </c>
      <c r="I1256" s="3">
        <f t="shared" si="39"/>
        <v>8269044</v>
      </c>
    </row>
    <row r="1257" spans="1:9" x14ac:dyDescent="0.25">
      <c r="A1257">
        <v>58</v>
      </c>
      <c r="B1257" t="s">
        <v>7</v>
      </c>
      <c r="C1257" s="2">
        <v>22.77</v>
      </c>
      <c r="D1257">
        <v>0</v>
      </c>
      <c r="E1257" t="s">
        <v>13</v>
      </c>
      <c r="F1257" t="s">
        <v>14</v>
      </c>
      <c r="G1257" s="9">
        <v>118337823</v>
      </c>
      <c r="H1257" t="str">
        <f t="shared" si="38"/>
        <v>normal</v>
      </c>
      <c r="I1257" s="3">
        <f t="shared" si="39"/>
        <v>118337823</v>
      </c>
    </row>
    <row r="1258" spans="1:9" x14ac:dyDescent="0.25">
      <c r="A1258">
        <v>53</v>
      </c>
      <c r="B1258" t="s">
        <v>7</v>
      </c>
      <c r="C1258" s="2">
        <v>22.61</v>
      </c>
      <c r="D1258">
        <v>3</v>
      </c>
      <c r="E1258" t="s">
        <v>9</v>
      </c>
      <c r="F1258" t="s">
        <v>21</v>
      </c>
      <c r="G1258" s="9">
        <v>248733849</v>
      </c>
      <c r="H1258" t="str">
        <f t="shared" si="38"/>
        <v>normal</v>
      </c>
      <c r="I1258" s="3">
        <f t="shared" si="39"/>
        <v>248733849</v>
      </c>
    </row>
    <row r="1259" spans="1:9" x14ac:dyDescent="0.25">
      <c r="A1259">
        <v>26</v>
      </c>
      <c r="B1259" t="s">
        <v>7</v>
      </c>
      <c r="C1259" s="2">
        <v>22.61</v>
      </c>
      <c r="D1259">
        <v>0</v>
      </c>
      <c r="E1259" t="s">
        <v>13</v>
      </c>
      <c r="F1259" t="s">
        <v>15</v>
      </c>
      <c r="G1259" s="9">
        <v>31768159</v>
      </c>
      <c r="H1259" t="str">
        <f t="shared" si="38"/>
        <v>normal</v>
      </c>
      <c r="I1259" s="3">
        <f t="shared" si="39"/>
        <v>31768159</v>
      </c>
    </row>
    <row r="1260" spans="1:9" x14ac:dyDescent="0.25">
      <c r="A1260">
        <v>49</v>
      </c>
      <c r="B1260" t="s">
        <v>7</v>
      </c>
      <c r="C1260" s="2">
        <v>22.61</v>
      </c>
      <c r="D1260">
        <v>1</v>
      </c>
      <c r="E1260" t="s">
        <v>13</v>
      </c>
      <c r="F1260" t="s">
        <v>15</v>
      </c>
      <c r="G1260" s="9">
        <v>95669909</v>
      </c>
      <c r="H1260" t="str">
        <f t="shared" si="38"/>
        <v>normal</v>
      </c>
      <c r="I1260" s="3">
        <f t="shared" si="39"/>
        <v>95669909</v>
      </c>
    </row>
    <row r="1261" spans="1:9" x14ac:dyDescent="0.25">
      <c r="A1261">
        <v>19</v>
      </c>
      <c r="B1261" t="s">
        <v>11</v>
      </c>
      <c r="C1261" s="2">
        <v>22.61</v>
      </c>
      <c r="D1261">
        <v>0</v>
      </c>
      <c r="E1261" t="s">
        <v>13</v>
      </c>
      <c r="F1261" t="s">
        <v>15</v>
      </c>
      <c r="G1261" s="9">
        <v>16284709</v>
      </c>
      <c r="H1261" t="str">
        <f t="shared" si="38"/>
        <v>normal</v>
      </c>
      <c r="I1261" s="3">
        <f t="shared" si="39"/>
        <v>16284709</v>
      </c>
    </row>
    <row r="1262" spans="1:9" x14ac:dyDescent="0.25">
      <c r="A1262">
        <v>36</v>
      </c>
      <c r="B1262" t="s">
        <v>7</v>
      </c>
      <c r="C1262" s="2">
        <v>22.6</v>
      </c>
      <c r="D1262">
        <v>2</v>
      </c>
      <c r="E1262" t="s">
        <v>9</v>
      </c>
      <c r="F1262" t="s">
        <v>10</v>
      </c>
      <c r="G1262" s="9">
        <v>18608262</v>
      </c>
      <c r="H1262" t="str">
        <f t="shared" si="38"/>
        <v>normal</v>
      </c>
      <c r="I1262" s="3">
        <f t="shared" si="39"/>
        <v>18608262</v>
      </c>
    </row>
    <row r="1263" spans="1:9" x14ac:dyDescent="0.25">
      <c r="A1263">
        <v>24</v>
      </c>
      <c r="B1263" t="s">
        <v>7</v>
      </c>
      <c r="C1263" s="2">
        <v>22.6</v>
      </c>
      <c r="D1263">
        <v>0</v>
      </c>
      <c r="E1263" t="s">
        <v>13</v>
      </c>
      <c r="F1263" t="s">
        <v>10</v>
      </c>
      <c r="G1263" s="9">
        <v>2457502</v>
      </c>
      <c r="H1263" t="str">
        <f t="shared" si="38"/>
        <v>normal</v>
      </c>
      <c r="I1263" s="3">
        <f t="shared" si="39"/>
        <v>2457502</v>
      </c>
    </row>
    <row r="1264" spans="1:9" x14ac:dyDescent="0.25">
      <c r="A1264">
        <v>20</v>
      </c>
      <c r="B1264" t="s">
        <v>7</v>
      </c>
      <c r="C1264" s="2">
        <v>22.42</v>
      </c>
      <c r="D1264">
        <v>0</v>
      </c>
      <c r="E1264" t="s">
        <v>9</v>
      </c>
      <c r="F1264" t="s">
        <v>15</v>
      </c>
      <c r="G1264" s="9">
        <v>147117438</v>
      </c>
      <c r="H1264" t="str">
        <f t="shared" si="38"/>
        <v>normal</v>
      </c>
      <c r="I1264" s="3">
        <f t="shared" si="39"/>
        <v>147117438</v>
      </c>
    </row>
    <row r="1265" spans="1:9" x14ac:dyDescent="0.25">
      <c r="A1265">
        <v>34</v>
      </c>
      <c r="B1265" t="s">
        <v>11</v>
      </c>
      <c r="C1265" s="2">
        <v>22.42</v>
      </c>
      <c r="D1265">
        <v>2</v>
      </c>
      <c r="E1265" t="s">
        <v>13</v>
      </c>
      <c r="F1265" t="s">
        <v>21</v>
      </c>
      <c r="G1265" s="9">
        <v>2737590478</v>
      </c>
      <c r="H1265" t="str">
        <f t="shared" si="38"/>
        <v>normal</v>
      </c>
      <c r="I1265" s="3">
        <f t="shared" si="39"/>
        <v>2737590478</v>
      </c>
    </row>
    <row r="1266" spans="1:9" x14ac:dyDescent="0.25">
      <c r="A1266">
        <v>51</v>
      </c>
      <c r="B1266" t="s">
        <v>11</v>
      </c>
      <c r="C1266" s="2">
        <v>22.42</v>
      </c>
      <c r="D1266">
        <v>0</v>
      </c>
      <c r="E1266" t="s">
        <v>13</v>
      </c>
      <c r="F1266" t="s">
        <v>21</v>
      </c>
      <c r="G1266" s="9">
        <v>93613268</v>
      </c>
      <c r="H1266" t="str">
        <f t="shared" si="38"/>
        <v>normal</v>
      </c>
      <c r="I1266" s="3">
        <f t="shared" si="39"/>
        <v>93613268</v>
      </c>
    </row>
    <row r="1267" spans="1:9" x14ac:dyDescent="0.25">
      <c r="A1267">
        <v>46</v>
      </c>
      <c r="B1267" t="s">
        <v>11</v>
      </c>
      <c r="C1267" s="2">
        <v>22.3</v>
      </c>
      <c r="D1267">
        <v>0</v>
      </c>
      <c r="E1267" t="s">
        <v>13</v>
      </c>
      <c r="F1267" t="s">
        <v>10</v>
      </c>
      <c r="G1267" s="9">
        <v>7147105</v>
      </c>
      <c r="H1267" t="str">
        <f t="shared" si="38"/>
        <v>normal</v>
      </c>
      <c r="I1267" s="3">
        <f t="shared" si="39"/>
        <v>7147105</v>
      </c>
    </row>
    <row r="1268" spans="1:9" x14ac:dyDescent="0.25">
      <c r="A1268">
        <v>21</v>
      </c>
      <c r="B1268" t="s">
        <v>11</v>
      </c>
      <c r="C1268" s="2">
        <v>22.3</v>
      </c>
      <c r="D1268">
        <v>1</v>
      </c>
      <c r="E1268" t="s">
        <v>13</v>
      </c>
      <c r="F1268" t="s">
        <v>10</v>
      </c>
      <c r="G1268" s="9">
        <v>2103.08</v>
      </c>
      <c r="H1268" t="str">
        <f t="shared" si="38"/>
        <v>normal</v>
      </c>
      <c r="I1268" s="3">
        <f t="shared" si="39"/>
        <v>2103.08</v>
      </c>
    </row>
    <row r="1269" spans="1:9" x14ac:dyDescent="0.25">
      <c r="A1269">
        <v>57</v>
      </c>
      <c r="B1269" t="s">
        <v>7</v>
      </c>
      <c r="C1269" s="2">
        <v>22.23</v>
      </c>
      <c r="D1269">
        <v>0</v>
      </c>
      <c r="E1269" t="s">
        <v>13</v>
      </c>
      <c r="F1269" t="s">
        <v>21</v>
      </c>
      <c r="G1269" s="9">
        <v>120292867</v>
      </c>
      <c r="H1269" t="str">
        <f t="shared" si="38"/>
        <v>normal</v>
      </c>
      <c r="I1269" s="3">
        <f t="shared" si="39"/>
        <v>120292867</v>
      </c>
    </row>
    <row r="1270" spans="1:9" x14ac:dyDescent="0.25">
      <c r="A1270">
        <v>26</v>
      </c>
      <c r="B1270" t="s">
        <v>7</v>
      </c>
      <c r="C1270" s="2">
        <v>22.23</v>
      </c>
      <c r="D1270">
        <v>0</v>
      </c>
      <c r="E1270" t="s">
        <v>13</v>
      </c>
      <c r="F1270" t="s">
        <v>15</v>
      </c>
      <c r="G1270" s="9">
        <v>31762877</v>
      </c>
      <c r="H1270" t="str">
        <f t="shared" si="38"/>
        <v>normal</v>
      </c>
      <c r="I1270" s="3">
        <f t="shared" si="39"/>
        <v>31762877</v>
      </c>
    </row>
    <row r="1271" spans="1:9" x14ac:dyDescent="0.25">
      <c r="A1271">
        <v>40</v>
      </c>
      <c r="B1271" t="s">
        <v>7</v>
      </c>
      <c r="C1271" s="2">
        <v>22.22</v>
      </c>
      <c r="D1271">
        <v>2</v>
      </c>
      <c r="E1271" t="s">
        <v>9</v>
      </c>
      <c r="F1271" t="s">
        <v>14</v>
      </c>
      <c r="G1271" s="9">
        <v>194442658</v>
      </c>
      <c r="H1271" t="str">
        <f t="shared" si="38"/>
        <v>normal</v>
      </c>
      <c r="I1271" s="3">
        <f t="shared" si="39"/>
        <v>194442658</v>
      </c>
    </row>
    <row r="1272" spans="1:9" x14ac:dyDescent="0.25">
      <c r="A1272">
        <v>56</v>
      </c>
      <c r="B1272" t="s">
        <v>11</v>
      </c>
      <c r="C1272" s="2">
        <v>22.1</v>
      </c>
      <c r="D1272">
        <v>0</v>
      </c>
      <c r="E1272" t="s">
        <v>13</v>
      </c>
      <c r="F1272" t="s">
        <v>10</v>
      </c>
      <c r="G1272" s="9">
        <v>10577087</v>
      </c>
      <c r="H1272" t="str">
        <f t="shared" si="38"/>
        <v>normal</v>
      </c>
      <c r="I1272" s="3">
        <f t="shared" si="39"/>
        <v>10577087</v>
      </c>
    </row>
    <row r="1273" spans="1:9" x14ac:dyDescent="0.25">
      <c r="A1273">
        <v>61</v>
      </c>
      <c r="B1273" t="s">
        <v>7</v>
      </c>
      <c r="C1273" s="2">
        <v>22.04</v>
      </c>
      <c r="D1273">
        <v>0</v>
      </c>
      <c r="E1273" t="s">
        <v>13</v>
      </c>
      <c r="F1273" t="s">
        <v>21</v>
      </c>
      <c r="G1273" s="9">
        <v>136163586</v>
      </c>
      <c r="H1273" t="str">
        <f t="shared" si="38"/>
        <v>normal</v>
      </c>
      <c r="I1273" s="3">
        <f t="shared" si="39"/>
        <v>136163586</v>
      </c>
    </row>
    <row r="1274" spans="1:9" x14ac:dyDescent="0.25">
      <c r="A1274">
        <v>20</v>
      </c>
      <c r="B1274" t="s">
        <v>11</v>
      </c>
      <c r="C1274" s="2">
        <v>22</v>
      </c>
      <c r="D1274">
        <v>1</v>
      </c>
      <c r="E1274" t="s">
        <v>13</v>
      </c>
      <c r="F1274" t="s">
        <v>10</v>
      </c>
      <c r="G1274" s="9">
        <v>1964.78</v>
      </c>
      <c r="H1274" t="str">
        <f t="shared" si="38"/>
        <v>normal</v>
      </c>
      <c r="I1274" s="3">
        <f t="shared" si="39"/>
        <v>1964.78</v>
      </c>
    </row>
    <row r="1275" spans="1:9" x14ac:dyDescent="0.25">
      <c r="A1275">
        <v>21</v>
      </c>
      <c r="B1275" t="s">
        <v>7</v>
      </c>
      <c r="C1275" s="2">
        <v>21.89</v>
      </c>
      <c r="D1275">
        <v>2</v>
      </c>
      <c r="E1275" t="s">
        <v>13</v>
      </c>
      <c r="F1275" t="s">
        <v>14</v>
      </c>
      <c r="G1275" s="9">
        <v>31805101</v>
      </c>
      <c r="H1275" t="str">
        <f t="shared" si="38"/>
        <v>normal</v>
      </c>
      <c r="I1275" s="3">
        <f t="shared" si="39"/>
        <v>31805101</v>
      </c>
    </row>
    <row r="1276" spans="1:9" x14ac:dyDescent="0.25">
      <c r="A1276">
        <v>21</v>
      </c>
      <c r="B1276" t="s">
        <v>7</v>
      </c>
      <c r="C1276" s="2">
        <v>21.85</v>
      </c>
      <c r="D1276">
        <v>1</v>
      </c>
      <c r="E1276" t="s">
        <v>9</v>
      </c>
      <c r="F1276" t="s">
        <v>21</v>
      </c>
      <c r="G1276" s="9">
        <v>153591045</v>
      </c>
      <c r="H1276" t="str">
        <f t="shared" si="38"/>
        <v>normal</v>
      </c>
      <c r="I1276" s="3">
        <f t="shared" si="39"/>
        <v>153591045</v>
      </c>
    </row>
    <row r="1277" spans="1:9" x14ac:dyDescent="0.25">
      <c r="A1277">
        <v>39</v>
      </c>
      <c r="B1277" t="s">
        <v>11</v>
      </c>
      <c r="C1277" s="2">
        <v>21.85</v>
      </c>
      <c r="D1277">
        <v>1</v>
      </c>
      <c r="E1277" t="s">
        <v>13</v>
      </c>
      <c r="F1277" t="s">
        <v>15</v>
      </c>
      <c r="G1277" s="9">
        <v>61174945</v>
      </c>
      <c r="H1277" t="str">
        <f t="shared" si="38"/>
        <v>normal</v>
      </c>
      <c r="I1277" s="3">
        <f t="shared" si="39"/>
        <v>61174945</v>
      </c>
    </row>
    <row r="1278" spans="1:9" x14ac:dyDescent="0.25">
      <c r="A1278">
        <v>44</v>
      </c>
      <c r="B1278" t="s">
        <v>11</v>
      </c>
      <c r="C1278" s="2">
        <v>21.85</v>
      </c>
      <c r="D1278">
        <v>3</v>
      </c>
      <c r="E1278" t="s">
        <v>13</v>
      </c>
      <c r="F1278" t="s">
        <v>21</v>
      </c>
      <c r="G1278" s="9">
        <v>88911395</v>
      </c>
      <c r="H1278" t="str">
        <f t="shared" si="38"/>
        <v>normal</v>
      </c>
      <c r="I1278" s="3">
        <f t="shared" si="39"/>
        <v>88911395</v>
      </c>
    </row>
    <row r="1279" spans="1:9" x14ac:dyDescent="0.25">
      <c r="A1279">
        <v>29</v>
      </c>
      <c r="B1279" t="s">
        <v>7</v>
      </c>
      <c r="C1279" s="2">
        <v>21.85</v>
      </c>
      <c r="D1279">
        <v>0</v>
      </c>
      <c r="E1279" t="s">
        <v>9</v>
      </c>
      <c r="F1279" t="s">
        <v>21</v>
      </c>
      <c r="G1279" s="9">
        <v>161153045</v>
      </c>
      <c r="H1279" t="str">
        <f t="shared" si="38"/>
        <v>normal</v>
      </c>
      <c r="I1279" s="3">
        <f t="shared" si="39"/>
        <v>161153045</v>
      </c>
    </row>
    <row r="1280" spans="1:9" x14ac:dyDescent="0.25">
      <c r="A1280">
        <v>20</v>
      </c>
      <c r="B1280" t="s">
        <v>7</v>
      </c>
      <c r="C1280" s="2">
        <v>21.8</v>
      </c>
      <c r="D1280">
        <v>0</v>
      </c>
      <c r="E1280" t="s">
        <v>9</v>
      </c>
      <c r="F1280" t="s">
        <v>10</v>
      </c>
      <c r="G1280" s="9">
        <v>2016733603</v>
      </c>
      <c r="H1280" t="str">
        <f t="shared" si="38"/>
        <v>normal</v>
      </c>
      <c r="I1280" s="3">
        <f t="shared" si="39"/>
        <v>2016733603</v>
      </c>
    </row>
    <row r="1281" spans="1:9" x14ac:dyDescent="0.25">
      <c r="A1281">
        <v>41</v>
      </c>
      <c r="B1281" t="s">
        <v>11</v>
      </c>
      <c r="C1281" s="2">
        <v>21.78</v>
      </c>
      <c r="D1281">
        <v>1</v>
      </c>
      <c r="E1281" t="s">
        <v>13</v>
      </c>
      <c r="F1281" t="s">
        <v>14</v>
      </c>
      <c r="G1281" s="9">
        <v>62724772</v>
      </c>
      <c r="H1281" t="str">
        <f t="shared" si="38"/>
        <v>normal</v>
      </c>
      <c r="I1281" s="3">
        <f t="shared" si="39"/>
        <v>62724772</v>
      </c>
    </row>
    <row r="1282" spans="1:9" x14ac:dyDescent="0.25">
      <c r="A1282">
        <v>18</v>
      </c>
      <c r="B1282" t="s">
        <v>11</v>
      </c>
      <c r="C1282" s="2">
        <v>21.78</v>
      </c>
      <c r="D1282">
        <v>2</v>
      </c>
      <c r="E1282" t="s">
        <v>13</v>
      </c>
      <c r="F1282" t="s">
        <v>14</v>
      </c>
      <c r="G1282" s="9">
        <v>1188404858</v>
      </c>
      <c r="H1282" t="str">
        <f t="shared" ref="H1282:H1339" si="40">IF(C1282&lt;18.5,"below",IF(AND(C1282&gt;=18.5,C1282&lt;25),"normal",IF(C1282&gt;=25,"over")))</f>
        <v>normal</v>
      </c>
      <c r="I1282" s="3">
        <f t="shared" si="39"/>
        <v>1188404858</v>
      </c>
    </row>
    <row r="1283" spans="1:9" x14ac:dyDescent="0.25">
      <c r="A1283">
        <v>19</v>
      </c>
      <c r="B1283" t="s">
        <v>7</v>
      </c>
      <c r="C1283" s="2">
        <v>21.7</v>
      </c>
      <c r="D1283">
        <v>0</v>
      </c>
      <c r="E1283" t="s">
        <v>9</v>
      </c>
      <c r="F1283" t="s">
        <v>10</v>
      </c>
      <c r="G1283" s="9">
        <v>13844506</v>
      </c>
      <c r="H1283" t="str">
        <f t="shared" si="40"/>
        <v>normal</v>
      </c>
      <c r="I1283" s="3">
        <f t="shared" ref="I1283:I1339" si="41">VALUE(G1283)</f>
        <v>13844506</v>
      </c>
    </row>
    <row r="1284" spans="1:9" x14ac:dyDescent="0.25">
      <c r="A1284">
        <v>63</v>
      </c>
      <c r="B1284" t="s">
        <v>11</v>
      </c>
      <c r="C1284" s="2">
        <v>21.66</v>
      </c>
      <c r="D1284">
        <v>1</v>
      </c>
      <c r="E1284" t="s">
        <v>13</v>
      </c>
      <c r="F1284" t="s">
        <v>15</v>
      </c>
      <c r="G1284" s="9">
        <v>143498544</v>
      </c>
      <c r="H1284" t="str">
        <f t="shared" si="40"/>
        <v>normal</v>
      </c>
      <c r="I1284" s="3">
        <f t="shared" si="41"/>
        <v>143498544</v>
      </c>
    </row>
    <row r="1285" spans="1:9" x14ac:dyDescent="0.25">
      <c r="A1285">
        <v>63</v>
      </c>
      <c r="B1285" t="s">
        <v>7</v>
      </c>
      <c r="C1285" s="2">
        <v>21.66</v>
      </c>
      <c r="D1285">
        <v>0</v>
      </c>
      <c r="E1285" t="s">
        <v>13</v>
      </c>
      <c r="F1285" t="s">
        <v>21</v>
      </c>
      <c r="G1285" s="9">
        <v>144498544</v>
      </c>
      <c r="H1285" t="str">
        <f t="shared" si="40"/>
        <v>normal</v>
      </c>
      <c r="I1285" s="3">
        <f t="shared" si="41"/>
        <v>144498544</v>
      </c>
    </row>
    <row r="1286" spans="1:9" x14ac:dyDescent="0.25">
      <c r="A1286">
        <v>18</v>
      </c>
      <c r="B1286" t="s">
        <v>7</v>
      </c>
      <c r="C1286" s="2">
        <v>21.66</v>
      </c>
      <c r="D1286">
        <v>0</v>
      </c>
      <c r="E1286" t="s">
        <v>9</v>
      </c>
      <c r="F1286" t="s">
        <v>21</v>
      </c>
      <c r="G1286" s="9">
        <v>142834594</v>
      </c>
      <c r="H1286" t="str">
        <f t="shared" si="40"/>
        <v>normal</v>
      </c>
      <c r="I1286" s="3">
        <f t="shared" si="41"/>
        <v>142834594</v>
      </c>
    </row>
    <row r="1287" spans="1:9" x14ac:dyDescent="0.25">
      <c r="A1287">
        <v>51</v>
      </c>
      <c r="B1287" t="s">
        <v>7</v>
      </c>
      <c r="C1287" s="2">
        <v>21.56</v>
      </c>
      <c r="D1287">
        <v>1</v>
      </c>
      <c r="E1287" t="s">
        <v>13</v>
      </c>
      <c r="F1287" t="s">
        <v>14</v>
      </c>
      <c r="G1287" s="9">
        <v>98551314</v>
      </c>
      <c r="H1287" t="str">
        <f t="shared" si="40"/>
        <v>normal</v>
      </c>
      <c r="I1287" s="3">
        <f t="shared" si="41"/>
        <v>98551314</v>
      </c>
    </row>
    <row r="1288" spans="1:9" x14ac:dyDescent="0.25">
      <c r="A1288">
        <v>55</v>
      </c>
      <c r="B1288" t="s">
        <v>11</v>
      </c>
      <c r="C1288" s="2">
        <v>21.5</v>
      </c>
      <c r="D1288">
        <v>1</v>
      </c>
      <c r="E1288" t="s">
        <v>13</v>
      </c>
      <c r="F1288" t="s">
        <v>10</v>
      </c>
      <c r="G1288" s="9">
        <v>10791.96</v>
      </c>
      <c r="H1288" t="str">
        <f t="shared" si="40"/>
        <v>normal</v>
      </c>
      <c r="I1288" s="3">
        <f t="shared" si="41"/>
        <v>10791.96</v>
      </c>
    </row>
    <row r="1289" spans="1:9" x14ac:dyDescent="0.25">
      <c r="A1289">
        <v>54</v>
      </c>
      <c r="B1289" t="s">
        <v>7</v>
      </c>
      <c r="C1289" s="2">
        <v>21.47</v>
      </c>
      <c r="D1289">
        <v>3</v>
      </c>
      <c r="E1289" t="s">
        <v>13</v>
      </c>
      <c r="F1289" t="s">
        <v>15</v>
      </c>
      <c r="G1289" s="9">
        <v>124753513</v>
      </c>
      <c r="H1289" t="str">
        <f t="shared" si="40"/>
        <v>normal</v>
      </c>
      <c r="I1289" s="3">
        <f t="shared" si="41"/>
        <v>124753513</v>
      </c>
    </row>
    <row r="1290" spans="1:9" x14ac:dyDescent="0.25">
      <c r="A1290">
        <v>27</v>
      </c>
      <c r="B1290" t="s">
        <v>7</v>
      </c>
      <c r="C1290" s="2">
        <v>21.47</v>
      </c>
      <c r="D1290">
        <v>0</v>
      </c>
      <c r="E1290" t="s">
        <v>13</v>
      </c>
      <c r="F1290" t="s">
        <v>15</v>
      </c>
      <c r="G1290" s="9">
        <v>33534703</v>
      </c>
      <c r="H1290" t="str">
        <f t="shared" si="40"/>
        <v>normal</v>
      </c>
      <c r="I1290" s="3">
        <f t="shared" si="41"/>
        <v>33534703</v>
      </c>
    </row>
    <row r="1291" spans="1:9" x14ac:dyDescent="0.25">
      <c r="A1291">
        <v>18</v>
      </c>
      <c r="B1291" t="s">
        <v>11</v>
      </c>
      <c r="C1291" s="2">
        <v>21.47</v>
      </c>
      <c r="D1291">
        <v>0</v>
      </c>
      <c r="E1291" t="s">
        <v>13</v>
      </c>
      <c r="F1291" t="s">
        <v>21</v>
      </c>
      <c r="G1291" s="9">
        <v>17024553</v>
      </c>
      <c r="H1291" t="str">
        <f t="shared" si="40"/>
        <v>normal</v>
      </c>
      <c r="I1291" s="3">
        <f t="shared" si="41"/>
        <v>17024553</v>
      </c>
    </row>
    <row r="1292" spans="1:9" x14ac:dyDescent="0.25">
      <c r="A1292">
        <v>62</v>
      </c>
      <c r="B1292" t="s">
        <v>11</v>
      </c>
      <c r="C1292" s="2">
        <v>21.4</v>
      </c>
      <c r="D1292">
        <v>0</v>
      </c>
      <c r="E1292" t="s">
        <v>13</v>
      </c>
      <c r="F1292" t="s">
        <v>10</v>
      </c>
      <c r="G1292" s="9">
        <v>12957118</v>
      </c>
      <c r="H1292" t="str">
        <f t="shared" si="40"/>
        <v>normal</v>
      </c>
      <c r="I1292" s="3">
        <f t="shared" si="41"/>
        <v>12957118</v>
      </c>
    </row>
    <row r="1293" spans="1:9" x14ac:dyDescent="0.25">
      <c r="A1293">
        <v>53</v>
      </c>
      <c r="B1293" t="s">
        <v>11</v>
      </c>
      <c r="C1293" s="2">
        <v>21.4</v>
      </c>
      <c r="D1293">
        <v>1</v>
      </c>
      <c r="E1293" t="s">
        <v>13</v>
      </c>
      <c r="F1293" t="s">
        <v>10</v>
      </c>
      <c r="G1293" s="9">
        <v>10065413</v>
      </c>
      <c r="H1293" t="str">
        <f t="shared" si="40"/>
        <v>normal</v>
      </c>
      <c r="I1293" s="3">
        <f t="shared" si="41"/>
        <v>10065413</v>
      </c>
    </row>
    <row r="1294" spans="1:9" x14ac:dyDescent="0.25">
      <c r="A1294">
        <v>49</v>
      </c>
      <c r="B1294" t="s">
        <v>7</v>
      </c>
      <c r="C1294" s="2">
        <v>21.3</v>
      </c>
      <c r="D1294">
        <v>1</v>
      </c>
      <c r="E1294" t="s">
        <v>13</v>
      </c>
      <c r="F1294" t="s">
        <v>10</v>
      </c>
      <c r="G1294" s="9">
        <v>9182.17</v>
      </c>
      <c r="H1294" t="str">
        <f t="shared" si="40"/>
        <v>normal</v>
      </c>
      <c r="I1294" s="3">
        <f t="shared" si="41"/>
        <v>9182.17</v>
      </c>
    </row>
    <row r="1295" spans="1:9" x14ac:dyDescent="0.25">
      <c r="A1295">
        <v>22</v>
      </c>
      <c r="B1295" t="s">
        <v>7</v>
      </c>
      <c r="C1295" s="2">
        <v>21.28</v>
      </c>
      <c r="D1295">
        <v>3</v>
      </c>
      <c r="E1295" t="s">
        <v>13</v>
      </c>
      <c r="F1295" t="s">
        <v>15</v>
      </c>
      <c r="G1295" s="9">
        <v>42962712</v>
      </c>
      <c r="H1295" t="str">
        <f t="shared" si="40"/>
        <v>normal</v>
      </c>
      <c r="I1295" s="3">
        <f t="shared" si="41"/>
        <v>42962712</v>
      </c>
    </row>
    <row r="1296" spans="1:9" x14ac:dyDescent="0.25">
      <c r="A1296">
        <v>38</v>
      </c>
      <c r="B1296" t="s">
        <v>11</v>
      </c>
      <c r="C1296" s="2">
        <v>21.12</v>
      </c>
      <c r="D1296">
        <v>3</v>
      </c>
      <c r="E1296" t="s">
        <v>13</v>
      </c>
      <c r="F1296" t="s">
        <v>14</v>
      </c>
      <c r="G1296" s="9">
        <v>66525288</v>
      </c>
      <c r="H1296" t="str">
        <f t="shared" si="40"/>
        <v>normal</v>
      </c>
      <c r="I1296" s="3">
        <f t="shared" si="41"/>
        <v>66525288</v>
      </c>
    </row>
    <row r="1297" spans="1:9" x14ac:dyDescent="0.25">
      <c r="A1297">
        <v>61</v>
      </c>
      <c r="B1297" t="s">
        <v>7</v>
      </c>
      <c r="C1297" s="2">
        <v>21.09</v>
      </c>
      <c r="D1297">
        <v>0</v>
      </c>
      <c r="E1297" t="s">
        <v>13</v>
      </c>
      <c r="F1297" t="s">
        <v>15</v>
      </c>
      <c r="G1297" s="9">
        <v>134150381</v>
      </c>
      <c r="H1297" t="str">
        <f t="shared" si="40"/>
        <v>normal</v>
      </c>
      <c r="I1297" s="3">
        <f t="shared" si="41"/>
        <v>134150381</v>
      </c>
    </row>
    <row r="1298" spans="1:9" x14ac:dyDescent="0.25">
      <c r="A1298">
        <v>54</v>
      </c>
      <c r="B1298" t="s">
        <v>11</v>
      </c>
      <c r="C1298" s="2">
        <v>21.01</v>
      </c>
      <c r="D1298">
        <v>2</v>
      </c>
      <c r="E1298" t="s">
        <v>13</v>
      </c>
      <c r="F1298" t="s">
        <v>14</v>
      </c>
      <c r="G1298" s="9">
        <v>110137119</v>
      </c>
      <c r="H1298" t="str">
        <f t="shared" si="40"/>
        <v>normal</v>
      </c>
      <c r="I1298" s="3">
        <f t="shared" si="41"/>
        <v>110137119</v>
      </c>
    </row>
    <row r="1299" spans="1:9" x14ac:dyDescent="0.25">
      <c r="A1299">
        <v>19</v>
      </c>
      <c r="B1299" t="s">
        <v>11</v>
      </c>
      <c r="C1299" s="2">
        <v>20.9</v>
      </c>
      <c r="D1299">
        <v>1</v>
      </c>
      <c r="E1299" t="s">
        <v>13</v>
      </c>
      <c r="F1299" t="s">
        <v>10</v>
      </c>
      <c r="G1299" s="9">
        <v>1832094</v>
      </c>
      <c r="H1299" t="str">
        <f t="shared" si="40"/>
        <v>normal</v>
      </c>
      <c r="I1299" s="3">
        <f t="shared" si="41"/>
        <v>1832094</v>
      </c>
    </row>
    <row r="1300" spans="1:9" x14ac:dyDescent="0.25">
      <c r="A1300">
        <v>53</v>
      </c>
      <c r="B1300" t="s">
        <v>11</v>
      </c>
      <c r="C1300" s="2">
        <v>20.9</v>
      </c>
      <c r="D1300">
        <v>0</v>
      </c>
      <c r="E1300" t="s">
        <v>9</v>
      </c>
      <c r="F1300" t="s">
        <v>14</v>
      </c>
      <c r="G1300" s="9">
        <v>21195818</v>
      </c>
      <c r="H1300" t="str">
        <f t="shared" si="40"/>
        <v>normal</v>
      </c>
      <c r="I1300" s="3">
        <f t="shared" si="41"/>
        <v>21195818</v>
      </c>
    </row>
    <row r="1301" spans="1:9" x14ac:dyDescent="0.25">
      <c r="A1301">
        <v>26</v>
      </c>
      <c r="B1301" t="s">
        <v>11</v>
      </c>
      <c r="C1301" s="2">
        <v>20.8</v>
      </c>
      <c r="D1301">
        <v>0</v>
      </c>
      <c r="E1301" t="s">
        <v>13</v>
      </c>
      <c r="F1301" t="s">
        <v>10</v>
      </c>
      <c r="G1301" s="9">
        <v>2302.3000000000002</v>
      </c>
      <c r="H1301" t="str">
        <f t="shared" si="40"/>
        <v>normal</v>
      </c>
      <c r="I1301" s="3">
        <f t="shared" si="41"/>
        <v>2302.3000000000002</v>
      </c>
    </row>
    <row r="1302" spans="1:9" x14ac:dyDescent="0.25">
      <c r="A1302">
        <v>25</v>
      </c>
      <c r="B1302" t="s">
        <v>7</v>
      </c>
      <c r="C1302" s="2">
        <v>20.8</v>
      </c>
      <c r="D1302">
        <v>1</v>
      </c>
      <c r="E1302" t="s">
        <v>13</v>
      </c>
      <c r="F1302" t="s">
        <v>10</v>
      </c>
      <c r="G1302" s="9">
        <v>3208787</v>
      </c>
      <c r="H1302" t="str">
        <f t="shared" si="40"/>
        <v>normal</v>
      </c>
      <c r="I1302" s="3">
        <f t="shared" si="41"/>
        <v>3208787</v>
      </c>
    </row>
    <row r="1303" spans="1:9" x14ac:dyDescent="0.25">
      <c r="A1303">
        <v>18</v>
      </c>
      <c r="B1303" t="s">
        <v>7</v>
      </c>
      <c r="C1303" s="2">
        <v>20.79</v>
      </c>
      <c r="D1303">
        <v>0</v>
      </c>
      <c r="E1303" t="s">
        <v>13</v>
      </c>
      <c r="F1303" t="s">
        <v>14</v>
      </c>
      <c r="G1303" s="9">
        <v>16075101</v>
      </c>
      <c r="H1303" t="str">
        <f t="shared" si="40"/>
        <v>normal</v>
      </c>
      <c r="I1303" s="3">
        <f t="shared" si="41"/>
        <v>16075101</v>
      </c>
    </row>
    <row r="1304" spans="1:9" x14ac:dyDescent="0.25">
      <c r="A1304">
        <v>19</v>
      </c>
      <c r="B1304" t="s">
        <v>11</v>
      </c>
      <c r="C1304" s="2">
        <v>20.7</v>
      </c>
      <c r="D1304">
        <v>0</v>
      </c>
      <c r="E1304" t="s">
        <v>13</v>
      </c>
      <c r="F1304" t="s">
        <v>10</v>
      </c>
      <c r="G1304" s="9">
        <v>1242816</v>
      </c>
      <c r="H1304" t="str">
        <f t="shared" si="40"/>
        <v>normal</v>
      </c>
      <c r="I1304" s="3">
        <f t="shared" si="41"/>
        <v>1242816</v>
      </c>
    </row>
    <row r="1305" spans="1:9" x14ac:dyDescent="0.25">
      <c r="A1305">
        <v>51</v>
      </c>
      <c r="B1305" t="s">
        <v>7</v>
      </c>
      <c r="C1305" s="2">
        <v>20.6</v>
      </c>
      <c r="D1305">
        <v>0</v>
      </c>
      <c r="E1305" t="s">
        <v>13</v>
      </c>
      <c r="F1305" t="s">
        <v>10</v>
      </c>
      <c r="G1305" s="9">
        <v>9264797</v>
      </c>
      <c r="H1305" t="str">
        <f t="shared" si="40"/>
        <v>normal</v>
      </c>
      <c r="I1305" s="3">
        <f t="shared" si="41"/>
        <v>9264797</v>
      </c>
    </row>
    <row r="1306" spans="1:9" x14ac:dyDescent="0.25">
      <c r="A1306">
        <v>19</v>
      </c>
      <c r="B1306" t="s">
        <v>7</v>
      </c>
      <c r="C1306" s="2">
        <v>20.6</v>
      </c>
      <c r="D1306">
        <v>0</v>
      </c>
      <c r="E1306" t="s">
        <v>13</v>
      </c>
      <c r="F1306" t="s">
        <v>10</v>
      </c>
      <c r="G1306" s="9">
        <v>1731677</v>
      </c>
      <c r="H1306" t="str">
        <f t="shared" si="40"/>
        <v>normal</v>
      </c>
      <c r="I1306" s="3">
        <f t="shared" si="41"/>
        <v>1731677</v>
      </c>
    </row>
    <row r="1307" spans="1:9" x14ac:dyDescent="0.25">
      <c r="A1307">
        <v>24</v>
      </c>
      <c r="B1307" t="s">
        <v>7</v>
      </c>
      <c r="C1307" s="2">
        <v>20.52</v>
      </c>
      <c r="D1307">
        <v>0</v>
      </c>
      <c r="E1307" t="s">
        <v>9</v>
      </c>
      <c r="F1307" t="s">
        <v>21</v>
      </c>
      <c r="G1307" s="9">
        <v>145718908</v>
      </c>
      <c r="H1307" t="str">
        <f t="shared" si="40"/>
        <v>normal</v>
      </c>
      <c r="I1307" s="3">
        <f t="shared" si="41"/>
        <v>145718908</v>
      </c>
    </row>
    <row r="1308" spans="1:9" x14ac:dyDescent="0.25">
      <c r="A1308">
        <v>32</v>
      </c>
      <c r="B1308" t="s">
        <v>7</v>
      </c>
      <c r="C1308" s="2">
        <v>20.52</v>
      </c>
      <c r="D1308">
        <v>0</v>
      </c>
      <c r="E1308" t="s">
        <v>13</v>
      </c>
      <c r="F1308" t="s">
        <v>21</v>
      </c>
      <c r="G1308" s="9">
        <v>45442348</v>
      </c>
      <c r="H1308" t="str">
        <f t="shared" si="40"/>
        <v>normal</v>
      </c>
      <c r="I1308" s="3">
        <f t="shared" si="41"/>
        <v>45442348</v>
      </c>
    </row>
    <row r="1309" spans="1:9" x14ac:dyDescent="0.25">
      <c r="A1309">
        <v>31</v>
      </c>
      <c r="B1309" t="s">
        <v>11</v>
      </c>
      <c r="C1309" s="2">
        <v>20.399999999999999</v>
      </c>
      <c r="D1309">
        <v>0</v>
      </c>
      <c r="E1309" t="s">
        <v>13</v>
      </c>
      <c r="F1309" t="s">
        <v>10</v>
      </c>
      <c r="G1309" s="9">
        <v>3260199</v>
      </c>
      <c r="H1309" t="str">
        <f t="shared" si="40"/>
        <v>normal</v>
      </c>
      <c r="I1309" s="3">
        <f t="shared" si="41"/>
        <v>3260199</v>
      </c>
    </row>
    <row r="1310" spans="1:9" x14ac:dyDescent="0.25">
      <c r="A1310">
        <v>45</v>
      </c>
      <c r="B1310" t="s">
        <v>11</v>
      </c>
      <c r="C1310" s="2">
        <v>20.350000000000001</v>
      </c>
      <c r="D1310">
        <v>3</v>
      </c>
      <c r="E1310" t="s">
        <v>13</v>
      </c>
      <c r="F1310" t="s">
        <v>14</v>
      </c>
      <c r="G1310" s="9">
        <v>86053615</v>
      </c>
      <c r="H1310" t="str">
        <f t="shared" si="40"/>
        <v>normal</v>
      </c>
      <c r="I1310" s="3">
        <f t="shared" si="41"/>
        <v>86053615</v>
      </c>
    </row>
    <row r="1311" spans="1:9" x14ac:dyDescent="0.25">
      <c r="A1311">
        <v>19</v>
      </c>
      <c r="B1311" t="s">
        <v>11</v>
      </c>
      <c r="C1311" s="2">
        <v>20.3</v>
      </c>
      <c r="D1311">
        <v>0</v>
      </c>
      <c r="E1311" t="s">
        <v>13</v>
      </c>
      <c r="F1311" t="s">
        <v>10</v>
      </c>
      <c r="G1311" s="9">
        <v>1242.26</v>
      </c>
      <c r="H1311" t="str">
        <f t="shared" si="40"/>
        <v>normal</v>
      </c>
      <c r="I1311" s="3">
        <f t="shared" si="41"/>
        <v>1242.26</v>
      </c>
    </row>
    <row r="1312" spans="1:9" x14ac:dyDescent="0.25">
      <c r="A1312">
        <v>43</v>
      </c>
      <c r="B1312" t="s">
        <v>11</v>
      </c>
      <c r="C1312" s="2">
        <v>20.13</v>
      </c>
      <c r="D1312">
        <v>2</v>
      </c>
      <c r="E1312" t="s">
        <v>9</v>
      </c>
      <c r="F1312" t="s">
        <v>14</v>
      </c>
      <c r="G1312" s="9">
        <v>187677377</v>
      </c>
      <c r="H1312" t="str">
        <f t="shared" si="40"/>
        <v>normal</v>
      </c>
      <c r="I1312" s="3">
        <f t="shared" si="41"/>
        <v>187677377</v>
      </c>
    </row>
    <row r="1313" spans="1:9" x14ac:dyDescent="0.25">
      <c r="A1313">
        <v>57</v>
      </c>
      <c r="B1313" t="s">
        <v>7</v>
      </c>
      <c r="C1313" s="2">
        <v>20.100000000000001</v>
      </c>
      <c r="D1313">
        <v>1</v>
      </c>
      <c r="E1313" t="s">
        <v>13</v>
      </c>
      <c r="F1313" t="s">
        <v>10</v>
      </c>
      <c r="G1313" s="9">
        <v>12032326</v>
      </c>
      <c r="H1313" t="str">
        <f t="shared" si="40"/>
        <v>normal</v>
      </c>
      <c r="I1313" s="3">
        <f t="shared" si="41"/>
        <v>12032326</v>
      </c>
    </row>
    <row r="1314" spans="1:9" x14ac:dyDescent="0.25">
      <c r="A1314">
        <v>56</v>
      </c>
      <c r="B1314" t="s">
        <v>11</v>
      </c>
      <c r="C1314" s="2">
        <v>19.95</v>
      </c>
      <c r="D1314">
        <v>0</v>
      </c>
      <c r="E1314" t="s">
        <v>9</v>
      </c>
      <c r="F1314" t="s">
        <v>21</v>
      </c>
      <c r="G1314" s="9">
        <v>224126485</v>
      </c>
      <c r="H1314" t="str">
        <f t="shared" si="40"/>
        <v>normal</v>
      </c>
      <c r="I1314" s="3">
        <f t="shared" si="41"/>
        <v>224126485</v>
      </c>
    </row>
    <row r="1315" spans="1:9" x14ac:dyDescent="0.25">
      <c r="A1315">
        <v>22</v>
      </c>
      <c r="B1315" t="s">
        <v>11</v>
      </c>
      <c r="C1315" s="2">
        <v>19.95</v>
      </c>
      <c r="D1315">
        <v>3</v>
      </c>
      <c r="E1315" t="s">
        <v>13</v>
      </c>
      <c r="F1315" t="s">
        <v>21</v>
      </c>
      <c r="G1315" s="9">
        <v>40054225</v>
      </c>
      <c r="H1315" t="str">
        <f t="shared" si="40"/>
        <v>normal</v>
      </c>
      <c r="I1315" s="3">
        <f t="shared" si="41"/>
        <v>40054225</v>
      </c>
    </row>
    <row r="1316" spans="1:9" x14ac:dyDescent="0.25">
      <c r="A1316">
        <v>46</v>
      </c>
      <c r="B1316" t="s">
        <v>7</v>
      </c>
      <c r="C1316" s="2">
        <v>19.95</v>
      </c>
      <c r="D1316">
        <v>2</v>
      </c>
      <c r="E1316" t="s">
        <v>13</v>
      </c>
      <c r="F1316" t="s">
        <v>15</v>
      </c>
      <c r="G1316" s="9">
        <v>91938385</v>
      </c>
      <c r="H1316" t="str">
        <f t="shared" si="40"/>
        <v>normal</v>
      </c>
      <c r="I1316" s="3">
        <f t="shared" si="41"/>
        <v>91938385</v>
      </c>
    </row>
    <row r="1317" spans="1:9" x14ac:dyDescent="0.25">
      <c r="A1317">
        <v>38</v>
      </c>
      <c r="B1317" t="s">
        <v>11</v>
      </c>
      <c r="C1317" s="2">
        <v>19.95</v>
      </c>
      <c r="D1317">
        <v>1</v>
      </c>
      <c r="E1317" t="s">
        <v>13</v>
      </c>
      <c r="F1317" t="s">
        <v>15</v>
      </c>
      <c r="G1317" s="9">
        <v>58559025</v>
      </c>
      <c r="H1317" t="str">
        <f t="shared" si="40"/>
        <v>normal</v>
      </c>
      <c r="I1317" s="3">
        <f t="shared" si="41"/>
        <v>58559025</v>
      </c>
    </row>
    <row r="1318" spans="1:9" x14ac:dyDescent="0.25">
      <c r="A1318">
        <v>30</v>
      </c>
      <c r="B1318" t="s">
        <v>7</v>
      </c>
      <c r="C1318" s="2">
        <v>19.95</v>
      </c>
      <c r="D1318">
        <v>3</v>
      </c>
      <c r="E1318" t="s">
        <v>13</v>
      </c>
      <c r="F1318" t="s">
        <v>15</v>
      </c>
      <c r="G1318" s="9">
        <v>56934305</v>
      </c>
      <c r="H1318" t="str">
        <f t="shared" si="40"/>
        <v>normal</v>
      </c>
      <c r="I1318" s="3">
        <f t="shared" si="41"/>
        <v>56934305</v>
      </c>
    </row>
    <row r="1319" spans="1:9" x14ac:dyDescent="0.25">
      <c r="A1319">
        <v>38</v>
      </c>
      <c r="B1319" t="s">
        <v>7</v>
      </c>
      <c r="C1319" s="2">
        <v>19.95</v>
      </c>
      <c r="D1319">
        <v>2</v>
      </c>
      <c r="E1319" t="s">
        <v>13</v>
      </c>
      <c r="F1319" t="s">
        <v>21</v>
      </c>
      <c r="G1319" s="9">
        <v>71339025</v>
      </c>
      <c r="H1319" t="str">
        <f t="shared" si="40"/>
        <v>normal</v>
      </c>
      <c r="I1319" s="3">
        <f t="shared" si="41"/>
        <v>71339025</v>
      </c>
    </row>
    <row r="1320" spans="1:9" x14ac:dyDescent="0.25">
      <c r="A1320">
        <v>40</v>
      </c>
      <c r="B1320" t="s">
        <v>11</v>
      </c>
      <c r="C1320" s="2">
        <v>19.8</v>
      </c>
      <c r="D1320">
        <v>1</v>
      </c>
      <c r="E1320" t="s">
        <v>9</v>
      </c>
      <c r="F1320" t="s">
        <v>14</v>
      </c>
      <c r="G1320" s="9">
        <v>17179522</v>
      </c>
      <c r="H1320" t="str">
        <f t="shared" si="40"/>
        <v>normal</v>
      </c>
      <c r="I1320" s="3">
        <f t="shared" si="41"/>
        <v>17179522</v>
      </c>
    </row>
    <row r="1321" spans="1:9" x14ac:dyDescent="0.25">
      <c r="A1321">
        <v>26</v>
      </c>
      <c r="B1321" t="s">
        <v>7</v>
      </c>
      <c r="C1321" s="2">
        <v>19.8</v>
      </c>
      <c r="D1321">
        <v>1</v>
      </c>
      <c r="E1321" t="s">
        <v>13</v>
      </c>
      <c r="F1321" t="s">
        <v>10</v>
      </c>
      <c r="G1321" s="9">
        <v>3378.91</v>
      </c>
      <c r="H1321" t="str">
        <f t="shared" si="40"/>
        <v>normal</v>
      </c>
      <c r="I1321" s="3">
        <f t="shared" si="41"/>
        <v>3378.91</v>
      </c>
    </row>
    <row r="1322" spans="1:9" x14ac:dyDescent="0.25">
      <c r="A1322">
        <v>19</v>
      </c>
      <c r="B1322" t="s">
        <v>11</v>
      </c>
      <c r="C1322" s="2">
        <v>19.8</v>
      </c>
      <c r="D1322">
        <v>0</v>
      </c>
      <c r="E1322" t="s">
        <v>13</v>
      </c>
      <c r="F1322" t="s">
        <v>10</v>
      </c>
      <c r="G1322" s="9">
        <v>1241565</v>
      </c>
      <c r="H1322" t="str">
        <f t="shared" si="40"/>
        <v>normal</v>
      </c>
      <c r="I1322" s="3">
        <f t="shared" si="41"/>
        <v>1241565</v>
      </c>
    </row>
    <row r="1323" spans="1:9" x14ac:dyDescent="0.25">
      <c r="A1323">
        <v>47</v>
      </c>
      <c r="B1323" t="s">
        <v>11</v>
      </c>
      <c r="C1323" s="2">
        <v>19.57</v>
      </c>
      <c r="D1323">
        <v>1</v>
      </c>
      <c r="E1323" t="s">
        <v>13</v>
      </c>
      <c r="F1323" t="s">
        <v>15</v>
      </c>
      <c r="G1323" s="9">
        <v>84280693</v>
      </c>
      <c r="H1323" t="str">
        <f t="shared" si="40"/>
        <v>normal</v>
      </c>
      <c r="I1323" s="3">
        <f t="shared" si="41"/>
        <v>84280693</v>
      </c>
    </row>
    <row r="1324" spans="1:9" x14ac:dyDescent="0.25">
      <c r="A1324">
        <v>38</v>
      </c>
      <c r="B1324" t="s">
        <v>11</v>
      </c>
      <c r="C1324" s="2">
        <v>19.3</v>
      </c>
      <c r="D1324">
        <v>0</v>
      </c>
      <c r="E1324" t="s">
        <v>9</v>
      </c>
      <c r="F1324" t="s">
        <v>10</v>
      </c>
      <c r="G1324" s="9">
        <v>15820699</v>
      </c>
      <c r="H1324" t="str">
        <f t="shared" si="40"/>
        <v>normal</v>
      </c>
      <c r="I1324" s="3">
        <f t="shared" si="41"/>
        <v>15820699</v>
      </c>
    </row>
    <row r="1325" spans="1:9" x14ac:dyDescent="0.25">
      <c r="A1325">
        <v>47</v>
      </c>
      <c r="B1325" t="s">
        <v>11</v>
      </c>
      <c r="C1325" s="2">
        <v>19.190000000000001</v>
      </c>
      <c r="D1325">
        <v>1</v>
      </c>
      <c r="E1325" t="s">
        <v>13</v>
      </c>
      <c r="F1325" t="s">
        <v>21</v>
      </c>
      <c r="G1325" s="9">
        <v>86275411</v>
      </c>
      <c r="H1325" t="str">
        <f t="shared" si="40"/>
        <v>normal</v>
      </c>
      <c r="I1325" s="3">
        <f t="shared" si="41"/>
        <v>86275411</v>
      </c>
    </row>
    <row r="1326" spans="1:9" x14ac:dyDescent="0.25">
      <c r="A1326">
        <v>34</v>
      </c>
      <c r="B1326" t="s">
        <v>7</v>
      </c>
      <c r="C1326" s="2">
        <v>19</v>
      </c>
      <c r="D1326">
        <v>3</v>
      </c>
      <c r="E1326" t="s">
        <v>13</v>
      </c>
      <c r="F1326" t="s">
        <v>21</v>
      </c>
      <c r="G1326" s="9">
        <v>6753038</v>
      </c>
      <c r="H1326" t="str">
        <f t="shared" si="40"/>
        <v>normal</v>
      </c>
      <c r="I1326" s="3">
        <f t="shared" si="41"/>
        <v>6753038</v>
      </c>
    </row>
    <row r="1327" spans="1:9" x14ac:dyDescent="0.25">
      <c r="A1327">
        <v>19</v>
      </c>
      <c r="B1327" t="s">
        <v>7</v>
      </c>
      <c r="C1327" s="2">
        <v>18.600000000000001</v>
      </c>
      <c r="D1327">
        <v>0</v>
      </c>
      <c r="E1327" t="s">
        <v>13</v>
      </c>
      <c r="F1327" t="s">
        <v>10</v>
      </c>
      <c r="G1327" s="9">
        <v>1728897</v>
      </c>
      <c r="H1327" t="str">
        <f t="shared" si="40"/>
        <v>normal</v>
      </c>
      <c r="I1327" s="3">
        <f t="shared" si="41"/>
        <v>1728897</v>
      </c>
    </row>
    <row r="1328" spans="1:9" x14ac:dyDescent="0.25">
      <c r="A1328">
        <v>33</v>
      </c>
      <c r="B1328" t="s">
        <v>7</v>
      </c>
      <c r="C1328" s="2">
        <v>18.5</v>
      </c>
      <c r="D1328">
        <v>1</v>
      </c>
      <c r="E1328" t="s">
        <v>13</v>
      </c>
      <c r="F1328" t="s">
        <v>10</v>
      </c>
      <c r="G1328" s="9">
        <v>4766022</v>
      </c>
      <c r="H1328" t="str">
        <f t="shared" si="40"/>
        <v>normal</v>
      </c>
      <c r="I1328" s="3">
        <f t="shared" si="41"/>
        <v>4766022</v>
      </c>
    </row>
    <row r="1329" spans="1:9" x14ac:dyDescent="0.25">
      <c r="A1329">
        <v>39</v>
      </c>
      <c r="B1329" t="s">
        <v>7</v>
      </c>
      <c r="C1329" s="2">
        <v>18.3</v>
      </c>
      <c r="D1329">
        <v>5</v>
      </c>
      <c r="E1329" t="s">
        <v>9</v>
      </c>
      <c r="F1329" t="s">
        <v>10</v>
      </c>
      <c r="G1329" s="9">
        <v>19023.259999999998</v>
      </c>
      <c r="H1329" t="str">
        <f t="shared" si="40"/>
        <v>below</v>
      </c>
      <c r="I1329" s="3">
        <f t="shared" si="41"/>
        <v>19023.259999999998</v>
      </c>
    </row>
    <row r="1330" spans="1:9" x14ac:dyDescent="0.25">
      <c r="A1330">
        <v>51</v>
      </c>
      <c r="B1330" t="s">
        <v>7</v>
      </c>
      <c r="C1330" s="2">
        <v>18.05</v>
      </c>
      <c r="D1330">
        <v>0</v>
      </c>
      <c r="E1330" t="s">
        <v>13</v>
      </c>
      <c r="F1330" t="s">
        <v>15</v>
      </c>
      <c r="G1330" s="9">
        <v>96442525</v>
      </c>
      <c r="H1330" t="str">
        <f t="shared" si="40"/>
        <v>below</v>
      </c>
      <c r="I1330" s="3">
        <f t="shared" si="41"/>
        <v>96442525</v>
      </c>
    </row>
    <row r="1331" spans="1:9" x14ac:dyDescent="0.25">
      <c r="A1331">
        <v>35</v>
      </c>
      <c r="B1331" t="s">
        <v>11</v>
      </c>
      <c r="C1331" s="2">
        <v>17.86</v>
      </c>
      <c r="D1331">
        <v>1</v>
      </c>
      <c r="E1331" t="s">
        <v>13</v>
      </c>
      <c r="F1331" t="s">
        <v>15</v>
      </c>
      <c r="G1331" s="9">
        <v>51165004</v>
      </c>
      <c r="H1331" t="str">
        <f t="shared" si="40"/>
        <v>below</v>
      </c>
      <c r="I1331" s="3">
        <f t="shared" si="41"/>
        <v>51165004</v>
      </c>
    </row>
    <row r="1332" spans="1:9" x14ac:dyDescent="0.25">
      <c r="A1332">
        <v>19</v>
      </c>
      <c r="B1332" t="s">
        <v>7</v>
      </c>
      <c r="C1332" s="2">
        <v>17.8</v>
      </c>
      <c r="D1332">
        <v>0</v>
      </c>
      <c r="E1332" t="s">
        <v>13</v>
      </c>
      <c r="F1332" t="s">
        <v>10</v>
      </c>
      <c r="G1332" s="9">
        <v>1727785</v>
      </c>
      <c r="H1332" t="str">
        <f t="shared" si="40"/>
        <v>below</v>
      </c>
      <c r="I1332" s="3">
        <f t="shared" si="41"/>
        <v>1727785</v>
      </c>
    </row>
    <row r="1333" spans="1:9" x14ac:dyDescent="0.25">
      <c r="A1333">
        <v>26</v>
      </c>
      <c r="B1333" t="s">
        <v>11</v>
      </c>
      <c r="C1333" s="2">
        <v>17.670000000000002</v>
      </c>
      <c r="D1333">
        <v>0</v>
      </c>
      <c r="E1333" t="s">
        <v>13</v>
      </c>
      <c r="F1333" t="s">
        <v>15</v>
      </c>
      <c r="G1333" s="9">
        <v>26809493</v>
      </c>
      <c r="H1333" t="str">
        <f t="shared" si="40"/>
        <v>below</v>
      </c>
      <c r="I1333" s="3">
        <f t="shared" si="41"/>
        <v>26809493</v>
      </c>
    </row>
    <row r="1334" spans="1:9" x14ac:dyDescent="0.25">
      <c r="A1334">
        <v>19</v>
      </c>
      <c r="B1334" t="s">
        <v>11</v>
      </c>
      <c r="C1334" s="2">
        <v>17.48</v>
      </c>
      <c r="D1334">
        <v>0</v>
      </c>
      <c r="E1334" t="s">
        <v>13</v>
      </c>
      <c r="F1334" t="s">
        <v>15</v>
      </c>
      <c r="G1334" s="9">
        <v>16213402</v>
      </c>
      <c r="H1334" t="str">
        <f t="shared" si="40"/>
        <v>below</v>
      </c>
      <c r="I1334" s="3">
        <f t="shared" si="41"/>
        <v>16213402</v>
      </c>
    </row>
    <row r="1335" spans="1:9" x14ac:dyDescent="0.25">
      <c r="A1335">
        <v>21</v>
      </c>
      <c r="B1335" t="s">
        <v>7</v>
      </c>
      <c r="C1335" s="2">
        <v>17.399999999999999</v>
      </c>
      <c r="D1335">
        <v>1</v>
      </c>
      <c r="E1335" t="s">
        <v>13</v>
      </c>
      <c r="F1335" t="s">
        <v>10</v>
      </c>
      <c r="G1335" s="9">
        <v>2585269</v>
      </c>
      <c r="H1335" t="str">
        <f t="shared" si="40"/>
        <v>below</v>
      </c>
      <c r="I1335" s="3">
        <f t="shared" si="41"/>
        <v>2585269</v>
      </c>
    </row>
    <row r="1336" spans="1:9" x14ac:dyDescent="0.25">
      <c r="A1336">
        <v>18</v>
      </c>
      <c r="B1336" t="s">
        <v>11</v>
      </c>
      <c r="C1336" s="2">
        <v>17.29</v>
      </c>
      <c r="D1336">
        <v>2</v>
      </c>
      <c r="E1336" t="s">
        <v>9</v>
      </c>
      <c r="F1336" t="s">
        <v>21</v>
      </c>
      <c r="G1336" s="9">
        <v>128294551</v>
      </c>
      <c r="H1336" t="str">
        <f t="shared" si="40"/>
        <v>below</v>
      </c>
      <c r="I1336" s="3">
        <f t="shared" si="41"/>
        <v>128294551</v>
      </c>
    </row>
    <row r="1337" spans="1:9" x14ac:dyDescent="0.25">
      <c r="A1337">
        <v>37</v>
      </c>
      <c r="B1337" t="s">
        <v>7</v>
      </c>
      <c r="C1337" s="2">
        <v>17.29</v>
      </c>
      <c r="D1337">
        <v>2</v>
      </c>
      <c r="E1337" t="s">
        <v>13</v>
      </c>
      <c r="F1337" t="s">
        <v>21</v>
      </c>
      <c r="G1337" s="9">
        <v>68779801</v>
      </c>
      <c r="H1337" t="str">
        <f t="shared" si="40"/>
        <v>below</v>
      </c>
      <c r="I1337" s="3">
        <f t="shared" si="41"/>
        <v>68779801</v>
      </c>
    </row>
    <row r="1338" spans="1:9" x14ac:dyDescent="0.25">
      <c r="A1338">
        <v>28</v>
      </c>
      <c r="B1338" t="s">
        <v>7</v>
      </c>
      <c r="C1338" s="2">
        <v>17.29</v>
      </c>
      <c r="D1338">
        <v>0</v>
      </c>
      <c r="E1338" t="s">
        <v>13</v>
      </c>
      <c r="F1338" t="s">
        <v>21</v>
      </c>
      <c r="G1338" s="9">
        <v>37326251</v>
      </c>
      <c r="H1338" t="str">
        <f t="shared" si="40"/>
        <v>below</v>
      </c>
      <c r="I1338" s="3">
        <f t="shared" si="41"/>
        <v>37326251</v>
      </c>
    </row>
    <row r="1339" spans="1:9" x14ac:dyDescent="0.25">
      <c r="A1339">
        <v>18</v>
      </c>
      <c r="B1339" t="s">
        <v>11</v>
      </c>
      <c r="C1339" s="2">
        <v>15.96</v>
      </c>
      <c r="D1339">
        <v>0</v>
      </c>
      <c r="E1339" t="s">
        <v>13</v>
      </c>
      <c r="F1339" t="s">
        <v>21</v>
      </c>
      <c r="G1339" s="9">
        <v>16947964</v>
      </c>
      <c r="H1339" t="str">
        <f t="shared" si="40"/>
        <v>below</v>
      </c>
      <c r="I1339" s="3">
        <f t="shared" si="41"/>
        <v>16947964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B6EB3-FD64-44B9-A709-CE630A072080}">
  <dimension ref="A1:W1339"/>
  <sheetViews>
    <sheetView topLeftCell="A43" workbookViewId="0">
      <selection activeCell="M1" sqref="M1"/>
    </sheetView>
  </sheetViews>
  <sheetFormatPr defaultRowHeight="15" x14ac:dyDescent="0.25"/>
  <cols>
    <col min="7" max="7" width="12.42578125" bestFit="1" customWidth="1"/>
    <col min="8" max="9" width="12.42578125" customWidth="1"/>
    <col min="15" max="15" width="10.5703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489</v>
      </c>
      <c r="O1" t="s">
        <v>529</v>
      </c>
      <c r="Q1" t="s">
        <v>531</v>
      </c>
      <c r="U1" t="s">
        <v>530</v>
      </c>
      <c r="W1" t="s">
        <v>532</v>
      </c>
    </row>
    <row r="2" spans="1:23" x14ac:dyDescent="0.25">
      <c r="A2">
        <v>18</v>
      </c>
      <c r="B2" t="s">
        <v>11</v>
      </c>
      <c r="C2" s="11">
        <v>53.13</v>
      </c>
      <c r="D2">
        <v>0</v>
      </c>
      <c r="E2" t="s">
        <v>13</v>
      </c>
      <c r="F2" t="s">
        <v>14</v>
      </c>
      <c r="G2" s="4">
        <v>1163.4627</v>
      </c>
      <c r="H2" t="str">
        <f t="shared" ref="H2:H65" si="0">IF(C2&lt;18.5,"below",IF(AND(C2&gt;=18.5,C2&lt;25),"normal",IF(C2&gt;=25,"over")))</f>
        <v>over</v>
      </c>
      <c r="I2" t="str">
        <f>IF(E2="no","no","smoking")</f>
        <v>no</v>
      </c>
      <c r="J2" s="11">
        <f t="shared" ref="J2:J65" si="1">VALUE(C2)</f>
        <v>53.13</v>
      </c>
      <c r="K2" s="11">
        <f t="shared" ref="K2:K65" si="2">IF(J2&gt;=100,J2/1000,J2)</f>
        <v>53.13</v>
      </c>
      <c r="L2" s="11"/>
      <c r="M2" t="s">
        <v>481</v>
      </c>
      <c r="P2" t="s">
        <v>483</v>
      </c>
    </row>
    <row r="3" spans="1:23" x14ac:dyDescent="0.25">
      <c r="A3">
        <v>22</v>
      </c>
      <c r="B3" t="s">
        <v>11</v>
      </c>
      <c r="C3" s="11">
        <v>52.58</v>
      </c>
      <c r="D3">
        <v>1</v>
      </c>
      <c r="E3" t="s">
        <v>9</v>
      </c>
      <c r="F3" t="s">
        <v>14</v>
      </c>
      <c r="G3" s="4">
        <v>44501.398200000003</v>
      </c>
      <c r="H3" t="str">
        <f t="shared" si="0"/>
        <v>over</v>
      </c>
      <c r="I3" t="str">
        <f t="shared" ref="I3:I66" si="3">IF(E3="no","no","smoking")</f>
        <v>smoking</v>
      </c>
      <c r="J3" s="11">
        <f t="shared" si="1"/>
        <v>52.58</v>
      </c>
      <c r="K3" s="11">
        <f t="shared" si="2"/>
        <v>52.58</v>
      </c>
      <c r="L3" s="11"/>
      <c r="M3" t="s">
        <v>1</v>
      </c>
      <c r="N3" t="s">
        <v>482</v>
      </c>
      <c r="O3" t="s">
        <v>484</v>
      </c>
    </row>
    <row r="4" spans="1:23" x14ac:dyDescent="0.25">
      <c r="A4">
        <v>23</v>
      </c>
      <c r="B4" t="s">
        <v>11</v>
      </c>
      <c r="C4" s="11">
        <v>50.38</v>
      </c>
      <c r="D4">
        <v>1</v>
      </c>
      <c r="E4" t="s">
        <v>13</v>
      </c>
      <c r="F4" t="s">
        <v>14</v>
      </c>
      <c r="G4" s="4">
        <v>2438.0551999999998</v>
      </c>
      <c r="H4" t="str">
        <f t="shared" si="0"/>
        <v>over</v>
      </c>
      <c r="I4" t="str">
        <f t="shared" si="3"/>
        <v>no</v>
      </c>
      <c r="J4" s="11">
        <f t="shared" si="1"/>
        <v>50.38</v>
      </c>
      <c r="K4" s="11">
        <f t="shared" si="2"/>
        <v>50.38</v>
      </c>
      <c r="L4" s="11"/>
      <c r="M4" t="s">
        <v>11</v>
      </c>
      <c r="N4" t="s">
        <v>9</v>
      </c>
      <c r="O4" t="s">
        <v>487</v>
      </c>
      <c r="P4">
        <f>COUNTIFS($B$2:$B$1339,"male",$E$2:$E$1339,N4,$C$2:$C$1339,"&gt;=25")</f>
        <v>141</v>
      </c>
    </row>
    <row r="5" spans="1:23" x14ac:dyDescent="0.25">
      <c r="A5">
        <v>52</v>
      </c>
      <c r="B5" t="s">
        <v>11</v>
      </c>
      <c r="C5" s="11">
        <v>47.74</v>
      </c>
      <c r="D5">
        <v>1</v>
      </c>
      <c r="E5" t="s">
        <v>13</v>
      </c>
      <c r="F5" t="s">
        <v>14</v>
      </c>
      <c r="G5" s="4">
        <v>9748.9105999999992</v>
      </c>
      <c r="H5" t="str">
        <f t="shared" si="0"/>
        <v>over</v>
      </c>
      <c r="I5" t="str">
        <f t="shared" si="3"/>
        <v>no</v>
      </c>
      <c r="J5" s="11">
        <f t="shared" si="1"/>
        <v>47.74</v>
      </c>
      <c r="K5" s="11">
        <f t="shared" si="2"/>
        <v>47.74</v>
      </c>
      <c r="L5" s="11"/>
      <c r="M5" t="s">
        <v>11</v>
      </c>
      <c r="N5" t="s">
        <v>9</v>
      </c>
      <c r="O5" t="s">
        <v>488</v>
      </c>
      <c r="P5">
        <f>COUNTIFS($B$2:$B$1339,"male",$E$2:$E$1339,N5,$C$2:$C$1339,"&lt;25")</f>
        <v>18</v>
      </c>
    </row>
    <row r="6" spans="1:23" x14ac:dyDescent="0.25">
      <c r="A6">
        <v>37</v>
      </c>
      <c r="B6" t="s">
        <v>7</v>
      </c>
      <c r="C6" s="11">
        <v>47.6</v>
      </c>
      <c r="D6">
        <v>2</v>
      </c>
      <c r="E6" t="s">
        <v>9</v>
      </c>
      <c r="F6" t="s">
        <v>10</v>
      </c>
      <c r="G6" s="4">
        <v>46113.510999999999</v>
      </c>
      <c r="H6" t="str">
        <f t="shared" si="0"/>
        <v>over</v>
      </c>
      <c r="I6" t="str">
        <f t="shared" si="3"/>
        <v>smoking</v>
      </c>
      <c r="J6" s="11">
        <f t="shared" si="1"/>
        <v>47.6</v>
      </c>
      <c r="K6" s="11">
        <f t="shared" si="2"/>
        <v>47.6</v>
      </c>
      <c r="L6" s="11"/>
      <c r="M6" t="s">
        <v>11</v>
      </c>
      <c r="N6" t="s">
        <v>13</v>
      </c>
      <c r="O6" t="s">
        <v>487</v>
      </c>
      <c r="P6">
        <f>COUNTIFS($B$2:$B$1339,"male",$E$2:$E$1339,N6,$C$2:$C$1339,"&gt;=25")</f>
        <v>418</v>
      </c>
    </row>
    <row r="7" spans="1:23" x14ac:dyDescent="0.25">
      <c r="A7">
        <v>47</v>
      </c>
      <c r="B7" t="s">
        <v>11</v>
      </c>
      <c r="C7" s="11">
        <v>47.52</v>
      </c>
      <c r="D7">
        <v>1</v>
      </c>
      <c r="E7" t="s">
        <v>13</v>
      </c>
      <c r="F7" t="s">
        <v>14</v>
      </c>
      <c r="G7" s="4">
        <v>8083.9197999999997</v>
      </c>
      <c r="H7" t="str">
        <f t="shared" si="0"/>
        <v>over</v>
      </c>
      <c r="I7" t="str">
        <f t="shared" si="3"/>
        <v>no</v>
      </c>
      <c r="J7" s="11">
        <f t="shared" si="1"/>
        <v>47.52</v>
      </c>
      <c r="K7" s="11">
        <f t="shared" si="2"/>
        <v>47.52</v>
      </c>
      <c r="L7" s="11"/>
      <c r="M7" t="s">
        <v>11</v>
      </c>
      <c r="N7" t="s">
        <v>13</v>
      </c>
      <c r="O7" t="s">
        <v>488</v>
      </c>
      <c r="P7">
        <f>COUNTIFS($B$2:$B$1339,"male",$E$2:$E$1339,N7,$C$2:$C$1339,"&lt;25")</f>
        <v>99</v>
      </c>
    </row>
    <row r="8" spans="1:23" x14ac:dyDescent="0.25">
      <c r="A8">
        <v>54</v>
      </c>
      <c r="B8" t="s">
        <v>7</v>
      </c>
      <c r="C8" s="11">
        <v>47.41</v>
      </c>
      <c r="D8">
        <v>0</v>
      </c>
      <c r="E8" t="s">
        <v>9</v>
      </c>
      <c r="F8" t="s">
        <v>14</v>
      </c>
      <c r="G8" s="4">
        <v>63770.428010000003</v>
      </c>
      <c r="H8" t="str">
        <f t="shared" si="0"/>
        <v>over</v>
      </c>
      <c r="I8" t="str">
        <f t="shared" si="3"/>
        <v>smoking</v>
      </c>
      <c r="J8" s="11">
        <f t="shared" si="1"/>
        <v>47.41</v>
      </c>
      <c r="K8" s="11">
        <f t="shared" si="2"/>
        <v>47.41</v>
      </c>
      <c r="L8" s="11"/>
    </row>
    <row r="9" spans="1:23" x14ac:dyDescent="0.25">
      <c r="A9">
        <v>52</v>
      </c>
      <c r="B9" t="s">
        <v>7</v>
      </c>
      <c r="C9" s="11">
        <v>46.75</v>
      </c>
      <c r="D9">
        <v>5</v>
      </c>
      <c r="E9" t="s">
        <v>13</v>
      </c>
      <c r="F9" t="s">
        <v>14</v>
      </c>
      <c r="G9" s="4">
        <v>12592.5345</v>
      </c>
      <c r="H9" t="str">
        <f t="shared" si="0"/>
        <v>over</v>
      </c>
      <c r="I9" t="str">
        <f t="shared" si="3"/>
        <v>no</v>
      </c>
      <c r="J9" s="11">
        <f t="shared" si="1"/>
        <v>46.75</v>
      </c>
      <c r="K9" s="11">
        <f t="shared" si="2"/>
        <v>46.75</v>
      </c>
      <c r="L9" s="11"/>
      <c r="M9" t="s">
        <v>7</v>
      </c>
      <c r="N9" t="s">
        <v>9</v>
      </c>
      <c r="O9" t="s">
        <v>487</v>
      </c>
      <c r="P9">
        <f>COUNTIFS($B$2:$B$1339,"female",$E$2:$E$1339,N9,$C$2:$C$1339,"&gt;=25")</f>
        <v>86</v>
      </c>
    </row>
    <row r="10" spans="1:23" x14ac:dyDescent="0.25">
      <c r="A10">
        <v>54</v>
      </c>
      <c r="B10" t="s">
        <v>7</v>
      </c>
      <c r="C10" s="11">
        <v>46.7</v>
      </c>
      <c r="D10">
        <v>2</v>
      </c>
      <c r="E10" t="s">
        <v>13</v>
      </c>
      <c r="F10" t="s">
        <v>10</v>
      </c>
      <c r="G10" s="4">
        <v>11538.421</v>
      </c>
      <c r="H10" t="str">
        <f t="shared" si="0"/>
        <v>over</v>
      </c>
      <c r="I10" t="str">
        <f t="shared" si="3"/>
        <v>no</v>
      </c>
      <c r="J10" s="11">
        <f t="shared" si="1"/>
        <v>46.7</v>
      </c>
      <c r="K10" s="11">
        <f t="shared" si="2"/>
        <v>46.7</v>
      </c>
      <c r="L10" s="11"/>
      <c r="M10" t="s">
        <v>7</v>
      </c>
      <c r="N10" t="s">
        <v>9</v>
      </c>
      <c r="O10" t="s">
        <v>488</v>
      </c>
      <c r="P10">
        <f>COUNTIFS($B$2:$B$1339,"female",$E$2:$E$1339,N10,$C$2:$C$1339,"&lt;25")</f>
        <v>29</v>
      </c>
    </row>
    <row r="11" spans="1:23" x14ac:dyDescent="0.25">
      <c r="A11">
        <v>32</v>
      </c>
      <c r="B11" t="s">
        <v>11</v>
      </c>
      <c r="C11" s="11">
        <v>46.53</v>
      </c>
      <c r="D11">
        <v>2</v>
      </c>
      <c r="E11" t="s">
        <v>13</v>
      </c>
      <c r="F11" t="s">
        <v>14</v>
      </c>
      <c r="G11" s="4">
        <v>4686.3887000000004</v>
      </c>
      <c r="H11" t="str">
        <f t="shared" si="0"/>
        <v>over</v>
      </c>
      <c r="I11" t="str">
        <f t="shared" si="3"/>
        <v>no</v>
      </c>
      <c r="J11" s="11">
        <f t="shared" si="1"/>
        <v>46.53</v>
      </c>
      <c r="K11" s="11">
        <f t="shared" si="2"/>
        <v>46.53</v>
      </c>
      <c r="L11" s="11"/>
      <c r="M11" t="s">
        <v>7</v>
      </c>
      <c r="N11" t="s">
        <v>13</v>
      </c>
      <c r="O11" t="s">
        <v>487</v>
      </c>
      <c r="P11">
        <f>COUNTIFS($B$2:$B$1339,"female",$E$2:$E$1339,N11,$C$2:$C$1339,"&gt;=25")</f>
        <v>421</v>
      </c>
    </row>
    <row r="12" spans="1:23" x14ac:dyDescent="0.25">
      <c r="A12">
        <v>37</v>
      </c>
      <c r="B12" t="s">
        <v>11</v>
      </c>
      <c r="C12" s="11">
        <v>46.53</v>
      </c>
      <c r="D12">
        <v>3</v>
      </c>
      <c r="E12" t="s">
        <v>13</v>
      </c>
      <c r="F12" t="s">
        <v>14</v>
      </c>
      <c r="G12" s="4">
        <v>6435.6237000000001</v>
      </c>
      <c r="H12" t="str">
        <f t="shared" si="0"/>
        <v>over</v>
      </c>
      <c r="I12" t="str">
        <f t="shared" si="3"/>
        <v>no</v>
      </c>
      <c r="J12" s="11">
        <f t="shared" si="1"/>
        <v>46.53</v>
      </c>
      <c r="K12" s="11">
        <f t="shared" si="2"/>
        <v>46.53</v>
      </c>
      <c r="L12" s="11"/>
      <c r="M12" t="s">
        <v>7</v>
      </c>
      <c r="N12" t="s">
        <v>13</v>
      </c>
      <c r="O12" t="s">
        <v>488</v>
      </c>
      <c r="P12">
        <f>COUNTIFS($B$2:$B$1339,"female",$E$2:$E$1339,N12,$C$2:$C$1339,"&lt;25")</f>
        <v>126</v>
      </c>
    </row>
    <row r="13" spans="1:23" x14ac:dyDescent="0.25">
      <c r="A13">
        <v>26</v>
      </c>
      <c r="B13" t="s">
        <v>11</v>
      </c>
      <c r="C13" s="11">
        <v>46.53</v>
      </c>
      <c r="D13">
        <v>1</v>
      </c>
      <c r="E13" t="s">
        <v>13</v>
      </c>
      <c r="F13" t="s">
        <v>14</v>
      </c>
      <c r="G13" s="4">
        <v>2927.0646999999999</v>
      </c>
      <c r="H13" t="str">
        <f t="shared" si="0"/>
        <v>over</v>
      </c>
      <c r="I13" t="str">
        <f t="shared" si="3"/>
        <v>no</v>
      </c>
      <c r="J13" s="11">
        <f t="shared" si="1"/>
        <v>46.53</v>
      </c>
      <c r="K13" s="11">
        <f t="shared" si="2"/>
        <v>46.53</v>
      </c>
      <c r="L13" s="11"/>
      <c r="P13">
        <f>SUM(P4:P12)</f>
        <v>1338</v>
      </c>
    </row>
    <row r="14" spans="1:23" x14ac:dyDescent="0.25">
      <c r="A14">
        <v>43</v>
      </c>
      <c r="B14" t="s">
        <v>7</v>
      </c>
      <c r="C14" s="11">
        <v>46.2</v>
      </c>
      <c r="D14">
        <v>0</v>
      </c>
      <c r="E14" t="s">
        <v>9</v>
      </c>
      <c r="F14" t="s">
        <v>14</v>
      </c>
      <c r="G14" s="4">
        <v>45863.205000000002</v>
      </c>
      <c r="H14" t="str">
        <f t="shared" si="0"/>
        <v>over</v>
      </c>
      <c r="I14" t="str">
        <f t="shared" si="3"/>
        <v>smoking</v>
      </c>
      <c r="J14" s="11">
        <f t="shared" si="1"/>
        <v>46.2</v>
      </c>
      <c r="K14" s="11">
        <f t="shared" si="2"/>
        <v>46.2</v>
      </c>
      <c r="L14" s="11"/>
    </row>
    <row r="15" spans="1:23" x14ac:dyDescent="0.25">
      <c r="A15">
        <v>50</v>
      </c>
      <c r="B15" t="s">
        <v>7</v>
      </c>
      <c r="C15" s="11">
        <v>46.09</v>
      </c>
      <c r="D15">
        <v>1</v>
      </c>
      <c r="E15" t="s">
        <v>13</v>
      </c>
      <c r="F15" t="s">
        <v>14</v>
      </c>
      <c r="G15" s="4">
        <v>9549.5650999999998</v>
      </c>
      <c r="H15" t="str">
        <f t="shared" si="0"/>
        <v>over</v>
      </c>
      <c r="I15" t="str">
        <f t="shared" si="3"/>
        <v>no</v>
      </c>
      <c r="J15" s="11">
        <f t="shared" si="1"/>
        <v>46.09</v>
      </c>
      <c r="K15" s="11">
        <f t="shared" si="2"/>
        <v>46.09</v>
      </c>
      <c r="L15" s="11"/>
      <c r="M15" t="s">
        <v>490</v>
      </c>
      <c r="P15" s="2">
        <f>AVERAGE(G2:G1339)</f>
        <v>13270.422265141269</v>
      </c>
    </row>
    <row r="16" spans="1:23" x14ac:dyDescent="0.25">
      <c r="A16">
        <v>27</v>
      </c>
      <c r="B16" t="s">
        <v>11</v>
      </c>
      <c r="C16" s="11">
        <v>45.9</v>
      </c>
      <c r="D16">
        <v>2</v>
      </c>
      <c r="E16" t="s">
        <v>13</v>
      </c>
      <c r="F16" t="s">
        <v>10</v>
      </c>
      <c r="G16" s="4">
        <v>3693.4279999999999</v>
      </c>
      <c r="H16" t="str">
        <f t="shared" si="0"/>
        <v>over</v>
      </c>
      <c r="I16" t="str">
        <f t="shared" si="3"/>
        <v>no</v>
      </c>
      <c r="J16" s="11">
        <f t="shared" si="1"/>
        <v>45.9</v>
      </c>
      <c r="K16" s="11">
        <f t="shared" si="2"/>
        <v>45.9</v>
      </c>
      <c r="L16" s="11"/>
      <c r="M16" t="s">
        <v>491</v>
      </c>
      <c r="P16" s="1">
        <f>MIN(G2:G1339)</f>
        <v>1121.8739</v>
      </c>
    </row>
    <row r="17" spans="1:19" x14ac:dyDescent="0.25">
      <c r="A17">
        <v>39</v>
      </c>
      <c r="B17" t="s">
        <v>11</v>
      </c>
      <c r="C17" s="11">
        <v>45.43</v>
      </c>
      <c r="D17">
        <v>2</v>
      </c>
      <c r="E17" t="s">
        <v>13</v>
      </c>
      <c r="F17" t="s">
        <v>14</v>
      </c>
      <c r="G17" s="4">
        <v>6356.2707</v>
      </c>
      <c r="H17" t="str">
        <f t="shared" si="0"/>
        <v>over</v>
      </c>
      <c r="I17" t="str">
        <f t="shared" si="3"/>
        <v>no</v>
      </c>
      <c r="J17" s="11">
        <f t="shared" si="1"/>
        <v>45.43</v>
      </c>
      <c r="K17" s="11">
        <f t="shared" si="2"/>
        <v>45.43</v>
      </c>
      <c r="L17" s="11"/>
      <c r="M17" t="s">
        <v>492</v>
      </c>
      <c r="P17" s="1">
        <f>MAX(G2:G1339)</f>
        <v>63770.428010000003</v>
      </c>
    </row>
    <row r="18" spans="1:19" x14ac:dyDescent="0.25">
      <c r="A18">
        <v>47</v>
      </c>
      <c r="B18" t="s">
        <v>7</v>
      </c>
      <c r="C18" s="11">
        <v>45.32</v>
      </c>
      <c r="D18">
        <v>1</v>
      </c>
      <c r="E18" t="s">
        <v>13</v>
      </c>
      <c r="F18" t="s">
        <v>14</v>
      </c>
      <c r="G18" s="4">
        <v>8569.8618000000006</v>
      </c>
      <c r="H18" t="str">
        <f t="shared" si="0"/>
        <v>over</v>
      </c>
      <c r="I18" t="str">
        <f t="shared" si="3"/>
        <v>no</v>
      </c>
      <c r="J18" s="11">
        <f t="shared" si="1"/>
        <v>45.32</v>
      </c>
      <c r="K18" s="11">
        <f t="shared" si="2"/>
        <v>45.32</v>
      </c>
      <c r="L18" s="11"/>
    </row>
    <row r="19" spans="1:19" x14ac:dyDescent="0.25">
      <c r="A19">
        <v>19</v>
      </c>
      <c r="B19" t="s">
        <v>11</v>
      </c>
      <c r="C19" s="11">
        <v>44.88</v>
      </c>
      <c r="D19">
        <v>0</v>
      </c>
      <c r="E19" t="s">
        <v>9</v>
      </c>
      <c r="F19" t="s">
        <v>14</v>
      </c>
      <c r="G19" s="4">
        <v>39722.746200000001</v>
      </c>
      <c r="H19" t="str">
        <f t="shared" si="0"/>
        <v>over</v>
      </c>
      <c r="I19" t="str">
        <f t="shared" si="3"/>
        <v>smoking</v>
      </c>
      <c r="J19" s="11">
        <f t="shared" si="1"/>
        <v>44.88</v>
      </c>
      <c r="K19" s="11">
        <f t="shared" si="2"/>
        <v>44.88</v>
      </c>
      <c r="L19" s="11"/>
      <c r="M19" t="s">
        <v>493</v>
      </c>
      <c r="N19">
        <f>AVERAGE(A2:A1339)</f>
        <v>39.207025411061288</v>
      </c>
    </row>
    <row r="20" spans="1:19" x14ac:dyDescent="0.25">
      <c r="A20">
        <v>50</v>
      </c>
      <c r="B20" t="s">
        <v>11</v>
      </c>
      <c r="C20" s="11">
        <v>44.77</v>
      </c>
      <c r="D20">
        <v>1</v>
      </c>
      <c r="E20" t="s">
        <v>13</v>
      </c>
      <c r="F20" t="s">
        <v>14</v>
      </c>
      <c r="G20" s="4">
        <v>9058.7302999999993</v>
      </c>
      <c r="H20" t="str">
        <f t="shared" si="0"/>
        <v>over</v>
      </c>
      <c r="I20" t="str">
        <f t="shared" si="3"/>
        <v>no</v>
      </c>
      <c r="J20" s="11">
        <f t="shared" si="1"/>
        <v>44.77</v>
      </c>
      <c r="K20" s="11">
        <f t="shared" si="2"/>
        <v>44.77</v>
      </c>
      <c r="L20" s="11"/>
      <c r="M20" t="s">
        <v>494</v>
      </c>
      <c r="N20">
        <f>MIN(A2:A1339)</f>
        <v>18</v>
      </c>
    </row>
    <row r="21" spans="1:19" x14ac:dyDescent="0.25">
      <c r="A21">
        <v>40</v>
      </c>
      <c r="B21" t="s">
        <v>7</v>
      </c>
      <c r="C21" s="11">
        <v>44.744999999999997</v>
      </c>
      <c r="D21">
        <v>1</v>
      </c>
      <c r="E21" t="s">
        <v>13</v>
      </c>
      <c r="F21" t="s">
        <v>21</v>
      </c>
      <c r="G21" s="4">
        <v>7077.1894000000002</v>
      </c>
      <c r="H21" t="str">
        <f t="shared" si="0"/>
        <v>over</v>
      </c>
      <c r="I21" t="str">
        <f t="shared" si="3"/>
        <v>no</v>
      </c>
      <c r="J21" s="11">
        <f t="shared" si="1"/>
        <v>44.744999999999997</v>
      </c>
      <c r="K21" s="11">
        <f t="shared" si="2"/>
        <v>44.744999999999997</v>
      </c>
      <c r="L21" s="11"/>
      <c r="M21" t="s">
        <v>495</v>
      </c>
      <c r="N21">
        <f>MAX(A2:A1339)</f>
        <v>64</v>
      </c>
    </row>
    <row r="22" spans="1:19" x14ac:dyDescent="0.25">
      <c r="A22">
        <v>50</v>
      </c>
      <c r="B22" t="s">
        <v>7</v>
      </c>
      <c r="C22" s="11">
        <v>44.744999999999997</v>
      </c>
      <c r="D22">
        <v>0</v>
      </c>
      <c r="E22" t="s">
        <v>13</v>
      </c>
      <c r="F22" t="s">
        <v>21</v>
      </c>
      <c r="G22" s="4">
        <v>9541.6955500000004</v>
      </c>
      <c r="H22" t="str">
        <f t="shared" si="0"/>
        <v>over</v>
      </c>
      <c r="I22" t="str">
        <f t="shared" si="3"/>
        <v>no</v>
      </c>
      <c r="J22" s="11">
        <f t="shared" si="1"/>
        <v>44.744999999999997</v>
      </c>
      <c r="K22" s="11">
        <f t="shared" si="2"/>
        <v>44.744999999999997</v>
      </c>
      <c r="L22" s="11"/>
    </row>
    <row r="23" spans="1:19" x14ac:dyDescent="0.25">
      <c r="A23">
        <v>52</v>
      </c>
      <c r="B23" t="s">
        <v>7</v>
      </c>
      <c r="C23" s="11">
        <v>44.7</v>
      </c>
      <c r="D23">
        <v>3</v>
      </c>
      <c r="E23" t="s">
        <v>13</v>
      </c>
      <c r="F23" t="s">
        <v>10</v>
      </c>
      <c r="G23" s="4">
        <v>11411.684999999999</v>
      </c>
      <c r="H23" t="str">
        <f t="shared" si="0"/>
        <v>over</v>
      </c>
      <c r="I23" t="str">
        <f t="shared" si="3"/>
        <v>no</v>
      </c>
      <c r="J23" s="11">
        <f t="shared" si="1"/>
        <v>44.7</v>
      </c>
      <c r="K23" s="11">
        <f t="shared" si="2"/>
        <v>44.7</v>
      </c>
      <c r="L23" s="11"/>
      <c r="M23" t="s">
        <v>533</v>
      </c>
      <c r="O23">
        <f>COUNTIFS(C2:C1339,"&gt;25",G2:G1339,"&gt;16700")</f>
        <v>287</v>
      </c>
      <c r="P23" s="13">
        <f>O23/(COUNTA(A:A)-1)</f>
        <v>0.21449925261584454</v>
      </c>
    </row>
    <row r="24" spans="1:19" x14ac:dyDescent="0.25">
      <c r="A24">
        <v>32</v>
      </c>
      <c r="B24" t="s">
        <v>7</v>
      </c>
      <c r="C24" s="11">
        <v>44.22</v>
      </c>
      <c r="D24">
        <v>0</v>
      </c>
      <c r="E24" t="s">
        <v>13</v>
      </c>
      <c r="F24" t="s">
        <v>14</v>
      </c>
      <c r="G24" s="4">
        <v>3994.1777999999999</v>
      </c>
      <c r="H24" t="str">
        <f t="shared" si="0"/>
        <v>over</v>
      </c>
      <c r="I24" t="str">
        <f t="shared" si="3"/>
        <v>no</v>
      </c>
      <c r="J24" s="11">
        <f t="shared" si="1"/>
        <v>44.22</v>
      </c>
      <c r="K24" s="11">
        <f t="shared" si="2"/>
        <v>44.22</v>
      </c>
      <c r="L24" s="11"/>
      <c r="M24" t="s">
        <v>534</v>
      </c>
      <c r="O24">
        <f>COUNTIFS(C2:C1339,"&lt;=25",G2:G1339,"&gt;16700")</f>
        <v>47</v>
      </c>
      <c r="P24" s="13">
        <f>O24/(COUNTA(A:A)-1)</f>
        <v>3.5127055306427506E-2</v>
      </c>
    </row>
    <row r="25" spans="1:19" x14ac:dyDescent="0.25">
      <c r="A25">
        <v>30</v>
      </c>
      <c r="B25" t="s">
        <v>11</v>
      </c>
      <c r="C25" s="11">
        <v>44.22</v>
      </c>
      <c r="D25">
        <v>2</v>
      </c>
      <c r="E25" t="s">
        <v>13</v>
      </c>
      <c r="F25" t="s">
        <v>14</v>
      </c>
      <c r="G25" s="4">
        <v>4266.1657999999998</v>
      </c>
      <c r="H25" t="str">
        <f t="shared" si="0"/>
        <v>over</v>
      </c>
      <c r="I25" t="str">
        <f t="shared" si="3"/>
        <v>no</v>
      </c>
      <c r="J25" s="11">
        <f t="shared" si="1"/>
        <v>44.22</v>
      </c>
      <c r="K25" s="11">
        <f t="shared" si="2"/>
        <v>44.22</v>
      </c>
      <c r="L25" s="11"/>
    </row>
    <row r="26" spans="1:19" x14ac:dyDescent="0.25">
      <c r="A26">
        <v>61</v>
      </c>
      <c r="B26" t="s">
        <v>7</v>
      </c>
      <c r="C26" s="11">
        <v>44</v>
      </c>
      <c r="D26">
        <v>0</v>
      </c>
      <c r="E26" t="s">
        <v>13</v>
      </c>
      <c r="F26" t="s">
        <v>10</v>
      </c>
      <c r="G26" s="4">
        <v>13063.883</v>
      </c>
      <c r="H26" t="str">
        <f t="shared" si="0"/>
        <v>over</v>
      </c>
      <c r="I26" t="str">
        <f t="shared" si="3"/>
        <v>no</v>
      </c>
      <c r="J26" s="11">
        <f t="shared" si="1"/>
        <v>44</v>
      </c>
      <c r="K26" s="11">
        <f t="shared" si="2"/>
        <v>44</v>
      </c>
      <c r="L26" s="11"/>
    </row>
    <row r="27" spans="1:19" x14ac:dyDescent="0.25">
      <c r="A27">
        <v>46</v>
      </c>
      <c r="B27" t="s">
        <v>11</v>
      </c>
      <c r="C27" s="11">
        <v>43.89</v>
      </c>
      <c r="D27">
        <v>3</v>
      </c>
      <c r="E27" t="s">
        <v>13</v>
      </c>
      <c r="F27" t="s">
        <v>14</v>
      </c>
      <c r="G27" s="4">
        <v>8944.1151000000009</v>
      </c>
      <c r="H27" t="str">
        <f t="shared" si="0"/>
        <v>over</v>
      </c>
      <c r="I27" t="str">
        <f t="shared" si="3"/>
        <v>no</v>
      </c>
      <c r="J27" s="11">
        <f t="shared" si="1"/>
        <v>43.89</v>
      </c>
      <c r="K27" s="11">
        <f t="shared" si="2"/>
        <v>43.89</v>
      </c>
      <c r="L27" s="11"/>
      <c r="M27" t="s">
        <v>535</v>
      </c>
      <c r="O27">
        <f>COUNTIFS(C2:C1339,"&gt;25",G2:G1339,"&gt;16700",E2:E1339,"yes")</f>
        <v>219</v>
      </c>
      <c r="P27" s="13">
        <f>O27/(COUNTA(A:A)-1)</f>
        <v>0.16367713004484305</v>
      </c>
      <c r="Q27" t="s">
        <v>539</v>
      </c>
      <c r="R27" s="5">
        <f>O27/$O$23</f>
        <v>0.76306620209059228</v>
      </c>
      <c r="S27" t="s">
        <v>540</v>
      </c>
    </row>
    <row r="28" spans="1:19" x14ac:dyDescent="0.25">
      <c r="A28">
        <v>44</v>
      </c>
      <c r="B28" t="s">
        <v>7</v>
      </c>
      <c r="C28" s="11">
        <v>43.89</v>
      </c>
      <c r="D28">
        <v>2</v>
      </c>
      <c r="E28" t="s">
        <v>9</v>
      </c>
      <c r="F28" t="s">
        <v>14</v>
      </c>
      <c r="G28" s="4">
        <v>46200.985099999998</v>
      </c>
      <c r="H28" t="str">
        <f t="shared" si="0"/>
        <v>over</v>
      </c>
      <c r="I28" t="str">
        <f t="shared" si="3"/>
        <v>smoking</v>
      </c>
      <c r="J28" s="11">
        <f t="shared" si="1"/>
        <v>43.89</v>
      </c>
      <c r="K28" s="11">
        <f t="shared" si="2"/>
        <v>43.89</v>
      </c>
      <c r="L28" s="11"/>
      <c r="M28" t="s">
        <v>536</v>
      </c>
      <c r="O28">
        <f>COUNTIFS(C2:C1339,"&lt;=25",G2:G1339,"&gt;16700",E2:E1339,"yes")</f>
        <v>35</v>
      </c>
      <c r="P28" s="13">
        <f>O28/(COUNTA(A:A)-1)</f>
        <v>2.6158445440956652E-2</v>
      </c>
      <c r="Q28" t="s">
        <v>539</v>
      </c>
      <c r="R28" s="5">
        <f>O28/$O$24</f>
        <v>0.74468085106382975</v>
      </c>
      <c r="S28" t="s">
        <v>541</v>
      </c>
    </row>
    <row r="29" spans="1:19" x14ac:dyDescent="0.25">
      <c r="A29">
        <v>57</v>
      </c>
      <c r="B29" t="s">
        <v>11</v>
      </c>
      <c r="C29" s="11">
        <v>43.7</v>
      </c>
      <c r="D29">
        <v>1</v>
      </c>
      <c r="E29" t="s">
        <v>13</v>
      </c>
      <c r="F29" t="s">
        <v>10</v>
      </c>
      <c r="G29" s="4">
        <v>11576.13</v>
      </c>
      <c r="H29" t="str">
        <f t="shared" si="0"/>
        <v>over</v>
      </c>
      <c r="I29" t="str">
        <f t="shared" si="3"/>
        <v>no</v>
      </c>
      <c r="J29" s="11">
        <f t="shared" si="1"/>
        <v>43.7</v>
      </c>
      <c r="K29" s="11">
        <f t="shared" si="2"/>
        <v>43.7</v>
      </c>
      <c r="L29" s="11"/>
    </row>
    <row r="30" spans="1:19" x14ac:dyDescent="0.25">
      <c r="A30">
        <v>61</v>
      </c>
      <c r="B30" t="s">
        <v>11</v>
      </c>
      <c r="C30" s="11">
        <v>43.4</v>
      </c>
      <c r="D30">
        <v>0</v>
      </c>
      <c r="E30" t="s">
        <v>13</v>
      </c>
      <c r="F30" t="s">
        <v>10</v>
      </c>
      <c r="G30" s="4">
        <v>12574.049000000001</v>
      </c>
      <c r="H30" t="str">
        <f t="shared" si="0"/>
        <v>over</v>
      </c>
      <c r="I30" t="str">
        <f t="shared" si="3"/>
        <v>no</v>
      </c>
      <c r="J30" s="11">
        <f t="shared" si="1"/>
        <v>43.4</v>
      </c>
      <c r="K30" s="11">
        <f t="shared" si="2"/>
        <v>43.4</v>
      </c>
      <c r="L30" s="11"/>
      <c r="M30" t="s">
        <v>537</v>
      </c>
      <c r="O30">
        <f>COUNTIFS(C2:C1339,"&gt;25",G2:G1339,"&gt;16700",E2:E1339,"no")</f>
        <v>68</v>
      </c>
      <c r="P30" s="13">
        <f>O30/(COUNTA(A:A)-1)</f>
        <v>5.0822122571001493E-2</v>
      </c>
      <c r="Q30" t="s">
        <v>539</v>
      </c>
      <c r="R30" s="5">
        <f>O30/$O$23</f>
        <v>0.23693379790940766</v>
      </c>
      <c r="S30" t="s">
        <v>540</v>
      </c>
    </row>
    <row r="31" spans="1:19" x14ac:dyDescent="0.25">
      <c r="A31">
        <v>35</v>
      </c>
      <c r="B31" t="s">
        <v>7</v>
      </c>
      <c r="C31" s="11">
        <v>43.34</v>
      </c>
      <c r="D31">
        <v>2</v>
      </c>
      <c r="E31" t="s">
        <v>13</v>
      </c>
      <c r="F31" t="s">
        <v>14</v>
      </c>
      <c r="G31" s="4">
        <v>5846.9175999999998</v>
      </c>
      <c r="H31" t="str">
        <f t="shared" si="0"/>
        <v>over</v>
      </c>
      <c r="I31" t="str">
        <f t="shared" si="3"/>
        <v>no</v>
      </c>
      <c r="J31" s="11">
        <f t="shared" si="1"/>
        <v>43.34</v>
      </c>
      <c r="K31" s="11">
        <f t="shared" si="2"/>
        <v>43.34</v>
      </c>
      <c r="L31" s="11"/>
      <c r="M31" t="s">
        <v>538</v>
      </c>
      <c r="O31">
        <f>COUNTIFS(C2:C1339,"&lt;=25",G2:G1339,"&gt;16700",E2:E1339,"no")</f>
        <v>12</v>
      </c>
      <c r="P31" s="13">
        <f>O31/(COUNTA(A:A)-1)</f>
        <v>8.9686098654708519E-3</v>
      </c>
      <c r="R31" s="5">
        <f>O31/$O$24</f>
        <v>0.25531914893617019</v>
      </c>
      <c r="S31" t="s">
        <v>541</v>
      </c>
    </row>
    <row r="32" spans="1:19" x14ac:dyDescent="0.25">
      <c r="A32">
        <v>30</v>
      </c>
      <c r="B32" t="s">
        <v>7</v>
      </c>
      <c r="C32" s="11">
        <v>43.12</v>
      </c>
      <c r="D32">
        <v>2</v>
      </c>
      <c r="E32" t="s">
        <v>13</v>
      </c>
      <c r="F32" t="s">
        <v>14</v>
      </c>
      <c r="G32" s="4">
        <v>4753.6368000000002</v>
      </c>
      <c r="H32" t="str">
        <f t="shared" si="0"/>
        <v>over</v>
      </c>
      <c r="I32" t="str">
        <f t="shared" si="3"/>
        <v>no</v>
      </c>
      <c r="J32" s="11">
        <f t="shared" si="1"/>
        <v>43.12</v>
      </c>
      <c r="K32" s="11">
        <f t="shared" si="2"/>
        <v>43.12</v>
      </c>
      <c r="L32" s="11"/>
    </row>
    <row r="33" spans="1:16" x14ac:dyDescent="0.25">
      <c r="A33">
        <v>18</v>
      </c>
      <c r="B33" t="s">
        <v>11</v>
      </c>
      <c r="C33" s="11">
        <v>43.01</v>
      </c>
      <c r="D33">
        <v>0</v>
      </c>
      <c r="E33" t="s">
        <v>13</v>
      </c>
      <c r="F33" t="s">
        <v>14</v>
      </c>
      <c r="G33" s="4">
        <v>1149.3959</v>
      </c>
      <c r="H33" t="str">
        <f t="shared" si="0"/>
        <v>over</v>
      </c>
      <c r="I33" t="str">
        <f t="shared" si="3"/>
        <v>no</v>
      </c>
      <c r="J33" s="11">
        <f t="shared" si="1"/>
        <v>43.01</v>
      </c>
      <c r="K33" s="11">
        <f t="shared" si="2"/>
        <v>43.01</v>
      </c>
      <c r="L33" s="11"/>
      <c r="M33" t="s">
        <v>553</v>
      </c>
      <c r="O33" s="3">
        <f>AVERAGEIF(E2:E1339,"yes",G2:G1339)</f>
        <v>32050.231831532856</v>
      </c>
    </row>
    <row r="34" spans="1:16" x14ac:dyDescent="0.25">
      <c r="A34">
        <v>33</v>
      </c>
      <c r="B34" t="s">
        <v>7</v>
      </c>
      <c r="C34" s="11">
        <v>42.94</v>
      </c>
      <c r="D34">
        <v>3</v>
      </c>
      <c r="E34" t="s">
        <v>13</v>
      </c>
      <c r="F34" t="s">
        <v>15</v>
      </c>
      <c r="G34" s="4">
        <v>6360.9935999999998</v>
      </c>
      <c r="H34" t="str">
        <f t="shared" si="0"/>
        <v>over</v>
      </c>
      <c r="I34" t="str">
        <f t="shared" si="3"/>
        <v>no</v>
      </c>
      <c r="J34" s="11">
        <f t="shared" si="1"/>
        <v>42.94</v>
      </c>
      <c r="K34" s="11">
        <f t="shared" si="2"/>
        <v>42.94</v>
      </c>
      <c r="L34" s="11"/>
      <c r="M34" t="s">
        <v>554</v>
      </c>
      <c r="O34" s="3">
        <f>AVERAGEIF(E2:E1339,"no",G2:G1339)</f>
        <v>8434.2682978561952</v>
      </c>
    </row>
    <row r="35" spans="1:16" x14ac:dyDescent="0.25">
      <c r="A35">
        <v>51</v>
      </c>
      <c r="B35" t="s">
        <v>11</v>
      </c>
      <c r="C35" s="11">
        <v>42.9</v>
      </c>
      <c r="D35">
        <v>2</v>
      </c>
      <c r="E35" t="s">
        <v>9</v>
      </c>
      <c r="F35" t="s">
        <v>14</v>
      </c>
      <c r="G35" s="4">
        <v>47462.894</v>
      </c>
      <c r="H35" t="str">
        <f t="shared" si="0"/>
        <v>over</v>
      </c>
      <c r="I35" t="str">
        <f t="shared" si="3"/>
        <v>smoking</v>
      </c>
      <c r="J35" s="11">
        <f t="shared" si="1"/>
        <v>42.9</v>
      </c>
      <c r="K35" s="11">
        <f t="shared" si="2"/>
        <v>42.9</v>
      </c>
      <c r="L35" s="11"/>
      <c r="M35" t="s">
        <v>557</v>
      </c>
      <c r="O35">
        <f>COUNTIF(E2:E1339,"yes")</f>
        <v>274</v>
      </c>
    </row>
    <row r="36" spans="1:16" x14ac:dyDescent="0.25">
      <c r="A36">
        <v>34</v>
      </c>
      <c r="B36" t="s">
        <v>11</v>
      </c>
      <c r="C36" s="11">
        <v>42.9</v>
      </c>
      <c r="D36">
        <v>1</v>
      </c>
      <c r="E36" t="s">
        <v>13</v>
      </c>
      <c r="F36" t="s">
        <v>10</v>
      </c>
      <c r="G36" s="4">
        <v>4536.259</v>
      </c>
      <c r="H36" t="str">
        <f t="shared" si="0"/>
        <v>over</v>
      </c>
      <c r="I36" t="str">
        <f t="shared" si="3"/>
        <v>no</v>
      </c>
      <c r="J36" s="11">
        <f t="shared" si="1"/>
        <v>42.9</v>
      </c>
      <c r="K36" s="11">
        <f t="shared" si="2"/>
        <v>42.9</v>
      </c>
      <c r="L36" s="11"/>
      <c r="M36" s="19" t="s">
        <v>4</v>
      </c>
      <c r="N36" s="20" t="s">
        <v>6</v>
      </c>
      <c r="O36" s="21"/>
      <c r="P36" s="26" t="s">
        <v>556</v>
      </c>
    </row>
    <row r="37" spans="1:16" x14ac:dyDescent="0.25">
      <c r="A37">
        <v>23</v>
      </c>
      <c r="B37" t="s">
        <v>7</v>
      </c>
      <c r="C37" s="11">
        <v>42.75</v>
      </c>
      <c r="D37">
        <v>1</v>
      </c>
      <c r="E37" t="s">
        <v>9</v>
      </c>
      <c r="F37" t="s">
        <v>21</v>
      </c>
      <c r="G37" s="4">
        <v>40904.199500000002</v>
      </c>
      <c r="H37" t="str">
        <f t="shared" si="0"/>
        <v>over</v>
      </c>
      <c r="I37" t="str">
        <f t="shared" si="3"/>
        <v>smoking</v>
      </c>
      <c r="J37" s="11">
        <f t="shared" si="1"/>
        <v>42.75</v>
      </c>
      <c r="K37" s="11">
        <f t="shared" si="2"/>
        <v>42.75</v>
      </c>
      <c r="L37" s="11"/>
      <c r="M37" s="22" t="s">
        <v>9</v>
      </c>
      <c r="O37" s="23"/>
    </row>
    <row r="38" spans="1:16" x14ac:dyDescent="0.25">
      <c r="A38">
        <v>49</v>
      </c>
      <c r="B38" t="s">
        <v>7</v>
      </c>
      <c r="C38" s="11">
        <v>42.68</v>
      </c>
      <c r="D38">
        <v>2</v>
      </c>
      <c r="E38" t="s">
        <v>13</v>
      </c>
      <c r="F38" t="s">
        <v>14</v>
      </c>
      <c r="G38" s="4">
        <v>9800.8881999999994</v>
      </c>
      <c r="H38" t="str">
        <f t="shared" si="0"/>
        <v>over</v>
      </c>
      <c r="I38" t="str">
        <f t="shared" si="3"/>
        <v>no</v>
      </c>
      <c r="J38" s="11">
        <f t="shared" si="1"/>
        <v>42.68</v>
      </c>
      <c r="K38" s="11">
        <f t="shared" si="2"/>
        <v>42.68</v>
      </c>
      <c r="L38" s="11"/>
      <c r="M38" s="22"/>
      <c r="O38" s="23"/>
    </row>
    <row r="39" spans="1:16" x14ac:dyDescent="0.25">
      <c r="A39">
        <v>54</v>
      </c>
      <c r="B39" t="s">
        <v>11</v>
      </c>
      <c r="C39" s="11">
        <v>42.655000000000001</v>
      </c>
      <c r="D39">
        <v>2</v>
      </c>
      <c r="E39" t="s">
        <v>9</v>
      </c>
      <c r="F39" t="s">
        <v>14</v>
      </c>
      <c r="G39" s="4">
        <v>44260.749900000003</v>
      </c>
      <c r="H39" t="str">
        <f t="shared" si="0"/>
        <v>over</v>
      </c>
      <c r="I39" t="str">
        <f t="shared" si="3"/>
        <v>smoking</v>
      </c>
      <c r="J39" s="11">
        <f t="shared" si="1"/>
        <v>42.655000000000001</v>
      </c>
      <c r="K39" s="11">
        <f t="shared" si="2"/>
        <v>42.655000000000001</v>
      </c>
      <c r="L39" s="11"/>
      <c r="M39" s="24" t="s">
        <v>555</v>
      </c>
      <c r="N39" s="25"/>
      <c r="O39" s="27">
        <f>DSTDEV(E1:G1339,"charges",M36:N37)</f>
        <v>11541.547175589127</v>
      </c>
    </row>
    <row r="40" spans="1:16" x14ac:dyDescent="0.25">
      <c r="A40">
        <v>39</v>
      </c>
      <c r="B40" t="s">
        <v>11</v>
      </c>
      <c r="C40" s="11">
        <v>42.655000000000001</v>
      </c>
      <c r="D40">
        <v>0</v>
      </c>
      <c r="E40" t="s">
        <v>13</v>
      </c>
      <c r="F40" t="s">
        <v>21</v>
      </c>
      <c r="G40" s="4">
        <v>5757.41345</v>
      </c>
      <c r="H40" t="str">
        <f t="shared" si="0"/>
        <v>over</v>
      </c>
      <c r="I40" t="str">
        <f t="shared" si="3"/>
        <v>no</v>
      </c>
      <c r="J40" s="11">
        <f t="shared" si="1"/>
        <v>42.655000000000001</v>
      </c>
      <c r="K40" s="11">
        <f t="shared" si="2"/>
        <v>42.655000000000001</v>
      </c>
      <c r="L40" s="11"/>
    </row>
    <row r="41" spans="1:16" x14ac:dyDescent="0.25">
      <c r="A41">
        <v>33</v>
      </c>
      <c r="B41" t="s">
        <v>11</v>
      </c>
      <c r="C41" s="11">
        <v>42.46</v>
      </c>
      <c r="D41">
        <v>1</v>
      </c>
      <c r="E41" t="s">
        <v>13</v>
      </c>
      <c r="F41" t="s">
        <v>14</v>
      </c>
      <c r="G41" s="4">
        <v>11326.71487</v>
      </c>
      <c r="H41" t="str">
        <f t="shared" si="0"/>
        <v>over</v>
      </c>
      <c r="I41" t="str">
        <f t="shared" si="3"/>
        <v>no</v>
      </c>
      <c r="J41" s="11">
        <f t="shared" si="1"/>
        <v>42.46</v>
      </c>
      <c r="K41" s="11">
        <f t="shared" si="2"/>
        <v>42.46</v>
      </c>
      <c r="L41" s="11"/>
    </row>
    <row r="42" spans="1:16" x14ac:dyDescent="0.25">
      <c r="A42">
        <v>33</v>
      </c>
      <c r="B42" t="s">
        <v>11</v>
      </c>
      <c r="C42" s="11">
        <v>42.4</v>
      </c>
      <c r="D42">
        <v>5</v>
      </c>
      <c r="E42" t="s">
        <v>13</v>
      </c>
      <c r="F42" t="s">
        <v>10</v>
      </c>
      <c r="G42" s="4">
        <v>6666.2430000000004</v>
      </c>
      <c r="H42" t="str">
        <f t="shared" si="0"/>
        <v>over</v>
      </c>
      <c r="I42" t="str">
        <f t="shared" si="3"/>
        <v>no</v>
      </c>
      <c r="J42" s="11">
        <f t="shared" si="1"/>
        <v>42.4</v>
      </c>
      <c r="K42" s="11">
        <f t="shared" si="2"/>
        <v>42.4</v>
      </c>
      <c r="L42" s="11"/>
    </row>
    <row r="43" spans="1:16" x14ac:dyDescent="0.25">
      <c r="A43">
        <v>26</v>
      </c>
      <c r="B43" t="s">
        <v>7</v>
      </c>
      <c r="C43" s="11">
        <v>42.4</v>
      </c>
      <c r="D43">
        <v>1</v>
      </c>
      <c r="E43" t="s">
        <v>13</v>
      </c>
      <c r="F43" t="s">
        <v>10</v>
      </c>
      <c r="G43" s="4">
        <v>3410.3240000000001</v>
      </c>
      <c r="H43" t="str">
        <f t="shared" si="0"/>
        <v>over</v>
      </c>
      <c r="I43" t="str">
        <f t="shared" si="3"/>
        <v>no</v>
      </c>
      <c r="J43" s="11">
        <f t="shared" si="1"/>
        <v>42.4</v>
      </c>
      <c r="K43" s="11">
        <f t="shared" si="2"/>
        <v>42.4</v>
      </c>
      <c r="L43" s="11"/>
    </row>
    <row r="44" spans="1:16" x14ac:dyDescent="0.25">
      <c r="A44">
        <v>18</v>
      </c>
      <c r="B44" t="s">
        <v>7</v>
      </c>
      <c r="C44" s="11">
        <v>42.24</v>
      </c>
      <c r="D44">
        <v>0</v>
      </c>
      <c r="E44" t="s">
        <v>9</v>
      </c>
      <c r="F44" t="s">
        <v>14</v>
      </c>
      <c r="G44" s="4">
        <v>38792.685599999997</v>
      </c>
      <c r="H44" t="str">
        <f t="shared" si="0"/>
        <v>over</v>
      </c>
      <c r="I44" t="str">
        <f t="shared" si="3"/>
        <v>smoking</v>
      </c>
      <c r="J44" s="11">
        <f t="shared" si="1"/>
        <v>42.24</v>
      </c>
      <c r="K44" s="11">
        <f t="shared" si="2"/>
        <v>42.24</v>
      </c>
      <c r="L44" s="11"/>
      <c r="M44" t="s">
        <v>558</v>
      </c>
      <c r="O44" s="3">
        <f>AVERAGEIF(H2:H1339,"over",G2:G1339)</f>
        <v>14075.166069023473</v>
      </c>
    </row>
    <row r="45" spans="1:16" x14ac:dyDescent="0.25">
      <c r="A45">
        <v>57</v>
      </c>
      <c r="B45" t="s">
        <v>11</v>
      </c>
      <c r="C45" s="11">
        <v>42.13</v>
      </c>
      <c r="D45">
        <v>1</v>
      </c>
      <c r="E45" t="s">
        <v>9</v>
      </c>
      <c r="F45" t="s">
        <v>14</v>
      </c>
      <c r="G45" s="4">
        <v>48675.517699999997</v>
      </c>
      <c r="H45" t="str">
        <f t="shared" si="0"/>
        <v>over</v>
      </c>
      <c r="I45" t="str">
        <f t="shared" si="3"/>
        <v>smoking</v>
      </c>
      <c r="J45" s="11">
        <f t="shared" si="1"/>
        <v>42.13</v>
      </c>
      <c r="K45" s="11">
        <f t="shared" si="2"/>
        <v>42.13</v>
      </c>
      <c r="L45" s="11"/>
      <c r="M45" t="s">
        <v>559</v>
      </c>
      <c r="O45" s="3">
        <f>AVERAGEIF(H2:H1339,"&lt;&gt;over",G2:G1339)</f>
        <v>10116.536621985284</v>
      </c>
    </row>
    <row r="46" spans="1:16" x14ac:dyDescent="0.25">
      <c r="A46">
        <v>34</v>
      </c>
      <c r="B46" t="s">
        <v>11</v>
      </c>
      <c r="C46" s="11">
        <v>42.13</v>
      </c>
      <c r="D46">
        <v>2</v>
      </c>
      <c r="E46" t="s">
        <v>13</v>
      </c>
      <c r="F46" t="s">
        <v>14</v>
      </c>
      <c r="G46" s="4">
        <v>5124.1886999999997</v>
      </c>
      <c r="H46" t="str">
        <f t="shared" si="0"/>
        <v>over</v>
      </c>
      <c r="I46" t="str">
        <f t="shared" si="3"/>
        <v>no</v>
      </c>
      <c r="J46" s="11">
        <f t="shared" si="1"/>
        <v>42.13</v>
      </c>
      <c r="K46" s="11">
        <f t="shared" si="2"/>
        <v>42.13</v>
      </c>
      <c r="L46" s="11"/>
      <c r="M46" t="s">
        <v>560</v>
      </c>
      <c r="O46" s="3">
        <f>COUNTIF(H2:H1339,"over")</f>
        <v>1066</v>
      </c>
    </row>
    <row r="47" spans="1:16" x14ac:dyDescent="0.25">
      <c r="A47">
        <v>25</v>
      </c>
      <c r="B47" t="s">
        <v>7</v>
      </c>
      <c r="C47" s="11">
        <v>42.13</v>
      </c>
      <c r="D47">
        <v>1</v>
      </c>
      <c r="E47" t="s">
        <v>13</v>
      </c>
      <c r="F47" t="s">
        <v>14</v>
      </c>
      <c r="G47" s="4">
        <v>3238.4357</v>
      </c>
      <c r="H47" t="str">
        <f t="shared" si="0"/>
        <v>over</v>
      </c>
      <c r="I47" t="str">
        <f t="shared" si="3"/>
        <v>no</v>
      </c>
      <c r="J47" s="11">
        <f t="shared" si="1"/>
        <v>42.13</v>
      </c>
      <c r="K47" s="11">
        <f t="shared" si="2"/>
        <v>42.13</v>
      </c>
      <c r="L47" s="11"/>
      <c r="M47" s="19" t="s">
        <v>489</v>
      </c>
      <c r="N47" s="20" t="s">
        <v>6</v>
      </c>
      <c r="O47" s="21"/>
    </row>
    <row r="48" spans="1:16" x14ac:dyDescent="0.25">
      <c r="A48">
        <v>23</v>
      </c>
      <c r="B48" t="s">
        <v>11</v>
      </c>
      <c r="C48" s="11">
        <v>41.91</v>
      </c>
      <c r="D48">
        <v>0</v>
      </c>
      <c r="E48" t="s">
        <v>13</v>
      </c>
      <c r="F48" t="s">
        <v>14</v>
      </c>
      <c r="G48" s="4">
        <v>1837.2819</v>
      </c>
      <c r="H48" t="str">
        <f t="shared" si="0"/>
        <v>over</v>
      </c>
      <c r="I48" t="str">
        <f t="shared" si="3"/>
        <v>no</v>
      </c>
      <c r="J48" s="11">
        <f t="shared" si="1"/>
        <v>41.91</v>
      </c>
      <c r="K48" s="11">
        <f t="shared" si="2"/>
        <v>41.91</v>
      </c>
      <c r="L48" s="11"/>
      <c r="M48" s="22" t="s">
        <v>496</v>
      </c>
      <c r="O48" s="23"/>
    </row>
    <row r="49" spans="1:15" x14ac:dyDescent="0.25">
      <c r="A49">
        <v>56</v>
      </c>
      <c r="B49" t="s">
        <v>7</v>
      </c>
      <c r="C49" s="11">
        <v>41.91</v>
      </c>
      <c r="D49">
        <v>0</v>
      </c>
      <c r="E49" t="s">
        <v>13</v>
      </c>
      <c r="F49" t="s">
        <v>14</v>
      </c>
      <c r="G49" s="4">
        <v>11093.6229</v>
      </c>
      <c r="H49" t="str">
        <f t="shared" si="0"/>
        <v>over</v>
      </c>
      <c r="I49" t="str">
        <f t="shared" si="3"/>
        <v>no</v>
      </c>
      <c r="J49" s="11">
        <f t="shared" si="1"/>
        <v>41.91</v>
      </c>
      <c r="K49" s="11">
        <f t="shared" si="2"/>
        <v>41.91</v>
      </c>
      <c r="L49" s="11"/>
      <c r="M49" s="22"/>
      <c r="O49" s="23"/>
    </row>
    <row r="50" spans="1:15" x14ac:dyDescent="0.25">
      <c r="A50">
        <v>39</v>
      </c>
      <c r="B50" t="s">
        <v>7</v>
      </c>
      <c r="C50" s="11">
        <v>41.8</v>
      </c>
      <c r="D50">
        <v>0</v>
      </c>
      <c r="E50" t="s">
        <v>13</v>
      </c>
      <c r="F50" t="s">
        <v>14</v>
      </c>
      <c r="G50" s="4">
        <v>5662.2250000000004</v>
      </c>
      <c r="H50" t="str">
        <f t="shared" si="0"/>
        <v>over</v>
      </c>
      <c r="I50" t="str">
        <f t="shared" si="3"/>
        <v>no</v>
      </c>
      <c r="J50" s="11">
        <f t="shared" si="1"/>
        <v>41.8</v>
      </c>
      <c r="K50" s="11">
        <f t="shared" si="2"/>
        <v>41.8</v>
      </c>
      <c r="L50" s="11"/>
      <c r="M50" s="24" t="s">
        <v>561</v>
      </c>
      <c r="N50" s="25"/>
      <c r="O50" s="27">
        <f>DSTDEV(G1:H1339,"charges",M47:N48)</f>
        <v>12841.092922957358</v>
      </c>
    </row>
    <row r="51" spans="1:15" x14ac:dyDescent="0.25">
      <c r="A51">
        <v>52</v>
      </c>
      <c r="B51" t="s">
        <v>11</v>
      </c>
      <c r="C51" s="11">
        <v>41.8</v>
      </c>
      <c r="D51">
        <v>2</v>
      </c>
      <c r="E51" t="s">
        <v>9</v>
      </c>
      <c r="F51" t="s">
        <v>14</v>
      </c>
      <c r="G51" s="4">
        <v>47269.853999999999</v>
      </c>
      <c r="H51" t="str">
        <f t="shared" si="0"/>
        <v>over</v>
      </c>
      <c r="I51" t="str">
        <f t="shared" si="3"/>
        <v>smoking</v>
      </c>
      <c r="J51" s="11">
        <f t="shared" si="1"/>
        <v>41.8</v>
      </c>
      <c r="K51" s="11">
        <f t="shared" si="2"/>
        <v>41.8</v>
      </c>
      <c r="L51" s="11"/>
    </row>
    <row r="52" spans="1:15" x14ac:dyDescent="0.25">
      <c r="A52">
        <v>40</v>
      </c>
      <c r="B52" t="s">
        <v>11</v>
      </c>
      <c r="C52" s="11">
        <v>41.69</v>
      </c>
      <c r="D52">
        <v>0</v>
      </c>
      <c r="E52" t="s">
        <v>13</v>
      </c>
      <c r="F52" t="s">
        <v>14</v>
      </c>
      <c r="G52" s="4">
        <v>5438.7491</v>
      </c>
      <c r="H52" t="str">
        <f t="shared" si="0"/>
        <v>over</v>
      </c>
      <c r="I52" t="str">
        <f t="shared" si="3"/>
        <v>no</v>
      </c>
      <c r="J52" s="11">
        <f t="shared" si="1"/>
        <v>41.69</v>
      </c>
      <c r="K52" s="11">
        <f t="shared" si="2"/>
        <v>41.69</v>
      </c>
      <c r="L52" s="11"/>
      <c r="O52" s="3"/>
    </row>
    <row r="53" spans="1:15" x14ac:dyDescent="0.25">
      <c r="A53">
        <v>49</v>
      </c>
      <c r="B53" t="s">
        <v>7</v>
      </c>
      <c r="C53" s="11">
        <v>41.47</v>
      </c>
      <c r="D53">
        <v>4</v>
      </c>
      <c r="E53" t="s">
        <v>13</v>
      </c>
      <c r="F53" t="s">
        <v>14</v>
      </c>
      <c r="G53" s="4">
        <v>10977.2063</v>
      </c>
      <c r="H53" t="str">
        <f t="shared" si="0"/>
        <v>over</v>
      </c>
      <c r="I53" t="str">
        <f t="shared" si="3"/>
        <v>no</v>
      </c>
      <c r="J53" s="11">
        <f t="shared" si="1"/>
        <v>41.47</v>
      </c>
      <c r="K53" s="11">
        <f t="shared" si="2"/>
        <v>41.47</v>
      </c>
      <c r="L53" s="11"/>
    </row>
    <row r="54" spans="1:15" x14ac:dyDescent="0.25">
      <c r="A54">
        <v>53</v>
      </c>
      <c r="B54" t="s">
        <v>11</v>
      </c>
      <c r="C54" s="11">
        <v>41.47</v>
      </c>
      <c r="D54">
        <v>0</v>
      </c>
      <c r="E54" t="s">
        <v>13</v>
      </c>
      <c r="F54" t="s">
        <v>14</v>
      </c>
      <c r="G54" s="4">
        <v>9504.3102999999992</v>
      </c>
      <c r="H54" t="str">
        <f t="shared" si="0"/>
        <v>over</v>
      </c>
      <c r="I54" t="str">
        <f t="shared" si="3"/>
        <v>no</v>
      </c>
      <c r="J54" s="11">
        <f t="shared" si="1"/>
        <v>41.47</v>
      </c>
      <c r="K54" s="11">
        <f t="shared" si="2"/>
        <v>41.47</v>
      </c>
      <c r="L54" s="11"/>
    </row>
    <row r="55" spans="1:15" x14ac:dyDescent="0.25">
      <c r="A55">
        <v>40</v>
      </c>
      <c r="B55" t="s">
        <v>7</v>
      </c>
      <c r="C55" s="11">
        <v>41.42</v>
      </c>
      <c r="D55">
        <v>1</v>
      </c>
      <c r="E55" t="s">
        <v>13</v>
      </c>
      <c r="F55" t="s">
        <v>15</v>
      </c>
      <c r="G55" s="4">
        <v>28476.734990000001</v>
      </c>
      <c r="H55" t="str">
        <f t="shared" si="0"/>
        <v>over</v>
      </c>
      <c r="I55" t="str">
        <f t="shared" si="3"/>
        <v>no</v>
      </c>
      <c r="J55" s="11">
        <f t="shared" si="1"/>
        <v>41.42</v>
      </c>
      <c r="K55" s="11">
        <f t="shared" si="2"/>
        <v>41.42</v>
      </c>
      <c r="L55" s="11"/>
      <c r="M55" t="s">
        <v>562</v>
      </c>
      <c r="O55" s="3">
        <f ca="1">AVERAGEIF(B2:G1339,"male",G2:G1339)</f>
        <v>13956.751177721888</v>
      </c>
    </row>
    <row r="56" spans="1:15" x14ac:dyDescent="0.25">
      <c r="A56">
        <v>18</v>
      </c>
      <c r="B56" t="s">
        <v>7</v>
      </c>
      <c r="C56" s="11">
        <v>41.325000000000003</v>
      </c>
      <c r="D56">
        <v>0</v>
      </c>
      <c r="E56" t="s">
        <v>13</v>
      </c>
      <c r="F56" t="s">
        <v>21</v>
      </c>
      <c r="G56" s="4">
        <v>2198.1898500000002</v>
      </c>
      <c r="H56" t="str">
        <f t="shared" si="0"/>
        <v>over</v>
      </c>
      <c r="I56" t="str">
        <f t="shared" si="3"/>
        <v>no</v>
      </c>
      <c r="J56" s="11">
        <f t="shared" si="1"/>
        <v>41.325000000000003</v>
      </c>
      <c r="K56" s="11">
        <f t="shared" si="2"/>
        <v>41.325000000000003</v>
      </c>
      <c r="L56" s="11"/>
      <c r="M56" t="s">
        <v>563</v>
      </c>
      <c r="O56" s="3">
        <f ca="1">AVERAGEIF(B2:G1339,"female",G2:G1339)</f>
        <v>12569.578843835341</v>
      </c>
    </row>
    <row r="57" spans="1:15" x14ac:dyDescent="0.25">
      <c r="A57">
        <v>28</v>
      </c>
      <c r="B57" t="s">
        <v>7</v>
      </c>
      <c r="C57" s="11">
        <v>41.325000000000003</v>
      </c>
      <c r="D57">
        <v>1</v>
      </c>
      <c r="E57" t="s">
        <v>13</v>
      </c>
      <c r="F57" t="s">
        <v>15</v>
      </c>
      <c r="G57" s="4">
        <v>4133.6416499999996</v>
      </c>
      <c r="H57" t="str">
        <f t="shared" si="0"/>
        <v>over</v>
      </c>
      <c r="I57" t="str">
        <f t="shared" si="3"/>
        <v>no</v>
      </c>
      <c r="J57" s="11">
        <f t="shared" si="1"/>
        <v>41.325000000000003</v>
      </c>
      <c r="K57" s="11">
        <f t="shared" si="2"/>
        <v>41.325000000000003</v>
      </c>
      <c r="L57" s="11"/>
      <c r="M57" t="s">
        <v>564</v>
      </c>
      <c r="O57">
        <f>COUNTIF(B2:B1339,"male")</f>
        <v>676</v>
      </c>
    </row>
    <row r="58" spans="1:15" x14ac:dyDescent="0.25">
      <c r="A58">
        <v>37</v>
      </c>
      <c r="B58" t="s">
        <v>11</v>
      </c>
      <c r="C58" s="11">
        <v>41.325000000000003</v>
      </c>
      <c r="D58">
        <v>0</v>
      </c>
      <c r="E58" t="s">
        <v>13</v>
      </c>
      <c r="F58" t="s">
        <v>10</v>
      </c>
      <c r="G58" s="4">
        <v>4646.759</v>
      </c>
      <c r="H58" t="str">
        <f t="shared" si="0"/>
        <v>over</v>
      </c>
      <c r="I58" t="str">
        <f t="shared" si="3"/>
        <v>no</v>
      </c>
      <c r="J58" s="11">
        <f t="shared" si="1"/>
        <v>41.325000000000003</v>
      </c>
      <c r="K58" s="11">
        <f t="shared" si="2"/>
        <v>41.325000000000003</v>
      </c>
      <c r="L58" s="11"/>
      <c r="M58" s="19" t="s">
        <v>1</v>
      </c>
      <c r="N58" s="20" t="s">
        <v>6</v>
      </c>
      <c r="O58" s="21"/>
    </row>
    <row r="59" spans="1:15" x14ac:dyDescent="0.25">
      <c r="A59">
        <v>20</v>
      </c>
      <c r="B59" t="s">
        <v>7</v>
      </c>
      <c r="C59" s="11">
        <v>41.325000000000003</v>
      </c>
      <c r="D59">
        <v>0</v>
      </c>
      <c r="E59" t="s">
        <v>13</v>
      </c>
      <c r="F59" t="s">
        <v>15</v>
      </c>
      <c r="G59" s="4">
        <v>2257.47525</v>
      </c>
      <c r="H59" t="str">
        <f t="shared" si="0"/>
        <v>over</v>
      </c>
      <c r="I59" t="str">
        <f t="shared" si="3"/>
        <v>no</v>
      </c>
      <c r="J59" s="11">
        <f t="shared" si="1"/>
        <v>41.325000000000003</v>
      </c>
      <c r="K59" s="11">
        <f t="shared" si="2"/>
        <v>41.325000000000003</v>
      </c>
      <c r="L59" s="11"/>
      <c r="M59" s="22" t="s">
        <v>11</v>
      </c>
      <c r="O59" s="23"/>
    </row>
    <row r="60" spans="1:15" x14ac:dyDescent="0.25">
      <c r="A60">
        <v>50</v>
      </c>
      <c r="B60" t="s">
        <v>11</v>
      </c>
      <c r="C60" s="11">
        <v>41.325000000000003</v>
      </c>
      <c r="D60">
        <v>1</v>
      </c>
      <c r="E60" t="s">
        <v>13</v>
      </c>
      <c r="F60" t="s">
        <v>21</v>
      </c>
      <c r="G60" s="4">
        <v>9617.6624499999998</v>
      </c>
      <c r="H60" t="str">
        <f t="shared" si="0"/>
        <v>over</v>
      </c>
      <c r="I60" t="str">
        <f t="shared" si="3"/>
        <v>no</v>
      </c>
      <c r="J60" s="11">
        <f t="shared" si="1"/>
        <v>41.325000000000003</v>
      </c>
      <c r="K60" s="11">
        <f t="shared" si="2"/>
        <v>41.325000000000003</v>
      </c>
      <c r="L60" s="11"/>
      <c r="M60" s="22"/>
      <c r="O60" s="23"/>
    </row>
    <row r="61" spans="1:15" x14ac:dyDescent="0.25">
      <c r="A61">
        <v>63</v>
      </c>
      <c r="B61" t="s">
        <v>11</v>
      </c>
      <c r="C61" s="11">
        <v>41.325000000000003</v>
      </c>
      <c r="D61">
        <v>3</v>
      </c>
      <c r="E61" t="s">
        <v>13</v>
      </c>
      <c r="F61" t="s">
        <v>15</v>
      </c>
      <c r="G61" s="4">
        <v>15555.188749999999</v>
      </c>
      <c r="H61" t="str">
        <f t="shared" si="0"/>
        <v>over</v>
      </c>
      <c r="I61" t="str">
        <f t="shared" si="3"/>
        <v>no</v>
      </c>
      <c r="J61" s="11">
        <f t="shared" si="1"/>
        <v>41.325000000000003</v>
      </c>
      <c r="K61" s="11">
        <f t="shared" si="2"/>
        <v>41.325000000000003</v>
      </c>
      <c r="L61" s="11"/>
      <c r="M61" s="24" t="s">
        <v>565</v>
      </c>
      <c r="N61" s="25"/>
      <c r="O61" s="27">
        <f>DSTDEV(B1:G1339,"charges",M58:N59)</f>
        <v>12971.025915023067</v>
      </c>
    </row>
    <row r="62" spans="1:15" x14ac:dyDescent="0.25">
      <c r="A62">
        <v>25</v>
      </c>
      <c r="B62" t="s">
        <v>7</v>
      </c>
      <c r="C62" s="11">
        <v>41.325000000000003</v>
      </c>
      <c r="D62">
        <v>0</v>
      </c>
      <c r="E62" t="s">
        <v>13</v>
      </c>
      <c r="F62" t="s">
        <v>21</v>
      </c>
      <c r="G62" s="4">
        <v>17878.900679999999</v>
      </c>
      <c r="H62" t="str">
        <f t="shared" si="0"/>
        <v>over</v>
      </c>
      <c r="I62" t="str">
        <f t="shared" si="3"/>
        <v>no</v>
      </c>
      <c r="J62" s="11">
        <f t="shared" si="1"/>
        <v>41.325000000000003</v>
      </c>
      <c r="K62" s="11">
        <f t="shared" si="2"/>
        <v>41.325000000000003</v>
      </c>
      <c r="L62" s="11"/>
    </row>
    <row r="63" spans="1:15" x14ac:dyDescent="0.25">
      <c r="A63">
        <v>42</v>
      </c>
      <c r="B63" t="s">
        <v>7</v>
      </c>
      <c r="C63" s="11">
        <v>41.325000000000003</v>
      </c>
      <c r="D63">
        <v>1</v>
      </c>
      <c r="E63" t="s">
        <v>13</v>
      </c>
      <c r="F63" t="s">
        <v>21</v>
      </c>
      <c r="G63" s="4">
        <v>7650.7737500000003</v>
      </c>
      <c r="H63" t="str">
        <f t="shared" si="0"/>
        <v>over</v>
      </c>
      <c r="I63" t="str">
        <f t="shared" si="3"/>
        <v>no</v>
      </c>
      <c r="J63" s="11">
        <f t="shared" si="1"/>
        <v>41.325000000000003</v>
      </c>
      <c r="K63" s="11">
        <f t="shared" si="2"/>
        <v>41.325000000000003</v>
      </c>
      <c r="L63" s="11"/>
      <c r="O63" s="3"/>
    </row>
    <row r="64" spans="1:15" x14ac:dyDescent="0.25">
      <c r="A64">
        <v>18</v>
      </c>
      <c r="B64" t="s">
        <v>11</v>
      </c>
      <c r="C64" s="11">
        <v>41.14</v>
      </c>
      <c r="D64">
        <v>0</v>
      </c>
      <c r="E64" t="s">
        <v>13</v>
      </c>
      <c r="F64" t="s">
        <v>14</v>
      </c>
      <c r="G64" s="4">
        <v>1146.7965999999999</v>
      </c>
      <c r="H64" t="str">
        <f t="shared" si="0"/>
        <v>over</v>
      </c>
      <c r="I64" t="str">
        <f t="shared" si="3"/>
        <v>no</v>
      </c>
      <c r="J64" s="11">
        <f t="shared" si="1"/>
        <v>41.14</v>
      </c>
      <c r="K64" s="11">
        <f t="shared" si="2"/>
        <v>41.14</v>
      </c>
      <c r="L64" s="11"/>
    </row>
    <row r="65" spans="1:13" x14ac:dyDescent="0.25">
      <c r="A65">
        <v>59</v>
      </c>
      <c r="B65" t="s">
        <v>11</v>
      </c>
      <c r="C65" s="11">
        <v>41.14</v>
      </c>
      <c r="D65">
        <v>1</v>
      </c>
      <c r="E65" t="s">
        <v>9</v>
      </c>
      <c r="F65" t="s">
        <v>14</v>
      </c>
      <c r="G65" s="4">
        <v>48970.247600000002</v>
      </c>
      <c r="H65" t="str">
        <f t="shared" si="0"/>
        <v>over</v>
      </c>
      <c r="I65" t="str">
        <f t="shared" si="3"/>
        <v>smoking</v>
      </c>
      <c r="J65" s="11">
        <f t="shared" si="1"/>
        <v>41.14</v>
      </c>
      <c r="K65" s="11">
        <f t="shared" si="2"/>
        <v>41.14</v>
      </c>
      <c r="L65" s="11"/>
    </row>
    <row r="66" spans="1:13" x14ac:dyDescent="0.25">
      <c r="A66">
        <v>32</v>
      </c>
      <c r="B66" t="s">
        <v>7</v>
      </c>
      <c r="C66" s="11">
        <v>41.1</v>
      </c>
      <c r="D66">
        <v>0</v>
      </c>
      <c r="E66" t="s">
        <v>13</v>
      </c>
      <c r="F66" t="s">
        <v>10</v>
      </c>
      <c r="G66" s="4">
        <v>3989.8409999999999</v>
      </c>
      <c r="H66" t="str">
        <f t="shared" ref="H66:H129" si="4">IF(C66&lt;18.5,"below",IF(AND(C66&gt;=18.5,C66&lt;25),"normal",IF(C66&gt;=25,"over")))</f>
        <v>over</v>
      </c>
      <c r="I66" t="str">
        <f t="shared" si="3"/>
        <v>no</v>
      </c>
      <c r="J66" s="11">
        <f t="shared" ref="J66:J129" si="5">VALUE(C66)</f>
        <v>41.1</v>
      </c>
      <c r="K66" s="11">
        <f t="shared" ref="K66:K129" si="6">IF(J66&gt;=100,J66/1000,J66)</f>
        <v>41.1</v>
      </c>
      <c r="L66" s="11"/>
    </row>
    <row r="67" spans="1:13" x14ac:dyDescent="0.25">
      <c r="A67">
        <v>57</v>
      </c>
      <c r="B67" t="s">
        <v>11</v>
      </c>
      <c r="C67" s="11">
        <v>40.945</v>
      </c>
      <c r="D67">
        <v>0</v>
      </c>
      <c r="E67" t="s">
        <v>13</v>
      </c>
      <c r="F67" t="s">
        <v>15</v>
      </c>
      <c r="G67" s="4">
        <v>11356.660900000001</v>
      </c>
      <c r="H67" t="str">
        <f t="shared" si="4"/>
        <v>over</v>
      </c>
      <c r="I67" t="str">
        <f t="shared" ref="I67:I130" si="7">IF(E67="no","no","smoking")</f>
        <v>no</v>
      </c>
      <c r="J67" s="11">
        <f t="shared" si="5"/>
        <v>40.945</v>
      </c>
      <c r="K67" s="11">
        <f t="shared" si="6"/>
        <v>40.945</v>
      </c>
      <c r="L67" s="11"/>
    </row>
    <row r="68" spans="1:13" x14ac:dyDescent="0.25">
      <c r="A68">
        <v>57</v>
      </c>
      <c r="B68" t="s">
        <v>11</v>
      </c>
      <c r="C68" s="11">
        <v>40.945</v>
      </c>
      <c r="D68">
        <v>0</v>
      </c>
      <c r="E68" t="s">
        <v>13</v>
      </c>
      <c r="F68" t="s">
        <v>21</v>
      </c>
      <c r="G68" s="4">
        <v>11566.30055</v>
      </c>
      <c r="H68" t="str">
        <f t="shared" si="4"/>
        <v>over</v>
      </c>
      <c r="I68" t="str">
        <f t="shared" si="7"/>
        <v>no</v>
      </c>
      <c r="J68" s="11">
        <f t="shared" si="5"/>
        <v>40.945</v>
      </c>
      <c r="K68" s="11">
        <f t="shared" si="6"/>
        <v>40.945</v>
      </c>
      <c r="L68" s="11"/>
    </row>
    <row r="69" spans="1:13" x14ac:dyDescent="0.25">
      <c r="A69">
        <v>60</v>
      </c>
      <c r="B69" t="s">
        <v>11</v>
      </c>
      <c r="C69" s="11">
        <v>40.92</v>
      </c>
      <c r="D69">
        <v>0</v>
      </c>
      <c r="E69" t="s">
        <v>9</v>
      </c>
      <c r="F69" t="s">
        <v>14</v>
      </c>
      <c r="G69" s="4">
        <v>48673.558799999999</v>
      </c>
      <c r="H69" t="str">
        <f t="shared" si="4"/>
        <v>over</v>
      </c>
      <c r="I69" t="str">
        <f t="shared" si="7"/>
        <v>smoking</v>
      </c>
      <c r="J69" s="11">
        <f t="shared" si="5"/>
        <v>40.92</v>
      </c>
      <c r="K69" s="11">
        <f t="shared" si="6"/>
        <v>40.92</v>
      </c>
      <c r="L69" s="11"/>
    </row>
    <row r="70" spans="1:13" x14ac:dyDescent="0.25">
      <c r="A70">
        <v>55</v>
      </c>
      <c r="B70" t="s">
        <v>7</v>
      </c>
      <c r="C70" s="11">
        <v>40.81</v>
      </c>
      <c r="D70">
        <v>3</v>
      </c>
      <c r="E70" t="s">
        <v>13</v>
      </c>
      <c r="F70" t="s">
        <v>14</v>
      </c>
      <c r="G70" s="4">
        <v>12485.8009</v>
      </c>
      <c r="H70" t="str">
        <f t="shared" si="4"/>
        <v>over</v>
      </c>
      <c r="I70" t="str">
        <f t="shared" si="7"/>
        <v>no</v>
      </c>
      <c r="J70" s="11">
        <f t="shared" si="5"/>
        <v>40.81</v>
      </c>
      <c r="K70" s="11">
        <f t="shared" si="6"/>
        <v>40.81</v>
      </c>
      <c r="L70" s="11"/>
    </row>
    <row r="71" spans="1:13" x14ac:dyDescent="0.25">
      <c r="A71">
        <v>51</v>
      </c>
      <c r="B71" t="s">
        <v>7</v>
      </c>
      <c r="C71" s="11">
        <v>40.659999999999997</v>
      </c>
      <c r="D71">
        <v>0</v>
      </c>
      <c r="E71" t="s">
        <v>13</v>
      </c>
      <c r="F71" t="s">
        <v>21</v>
      </c>
      <c r="G71" s="4">
        <v>9875.6803999999993</v>
      </c>
      <c r="H71" t="str">
        <f t="shared" si="4"/>
        <v>over</v>
      </c>
      <c r="I71" t="str">
        <f t="shared" si="7"/>
        <v>no</v>
      </c>
      <c r="J71" s="11">
        <f t="shared" si="5"/>
        <v>40.659999999999997</v>
      </c>
      <c r="K71" s="11">
        <f t="shared" si="6"/>
        <v>40.659999999999997</v>
      </c>
      <c r="L71" s="11"/>
    </row>
    <row r="72" spans="1:13" x14ac:dyDescent="0.25">
      <c r="A72">
        <v>63</v>
      </c>
      <c r="B72" t="s">
        <v>11</v>
      </c>
      <c r="C72" s="11">
        <v>40.564999999999998</v>
      </c>
      <c r="D72">
        <v>0</v>
      </c>
      <c r="E72" t="s">
        <v>13</v>
      </c>
      <c r="F72" t="s">
        <v>15</v>
      </c>
      <c r="G72" s="4">
        <v>13770.097900000001</v>
      </c>
      <c r="H72" t="str">
        <f t="shared" si="4"/>
        <v>over</v>
      </c>
      <c r="I72" t="str">
        <f t="shared" si="7"/>
        <v>no</v>
      </c>
      <c r="J72" s="11">
        <f t="shared" si="5"/>
        <v>40.564999999999998</v>
      </c>
      <c r="K72" s="11">
        <f t="shared" si="6"/>
        <v>40.564999999999998</v>
      </c>
      <c r="L72" s="11"/>
    </row>
    <row r="73" spans="1:13" x14ac:dyDescent="0.25">
      <c r="A73">
        <v>26</v>
      </c>
      <c r="B73" t="s">
        <v>7</v>
      </c>
      <c r="C73" s="11">
        <v>40.564999999999998</v>
      </c>
      <c r="D73">
        <v>0</v>
      </c>
      <c r="E73" t="s">
        <v>13</v>
      </c>
      <c r="F73" t="s">
        <v>21</v>
      </c>
      <c r="G73" s="4">
        <v>3385.3991500000002</v>
      </c>
      <c r="H73" t="str">
        <f t="shared" si="4"/>
        <v>over</v>
      </c>
      <c r="I73" t="str">
        <f t="shared" si="7"/>
        <v>no</v>
      </c>
      <c r="J73" s="11">
        <f t="shared" si="5"/>
        <v>40.564999999999998</v>
      </c>
      <c r="K73" s="11">
        <f t="shared" si="6"/>
        <v>40.564999999999998</v>
      </c>
      <c r="L73" s="11"/>
      <c r="M73">
        <f>K73*1000</f>
        <v>40565</v>
      </c>
    </row>
    <row r="74" spans="1:13" x14ac:dyDescent="0.25">
      <c r="A74">
        <v>19</v>
      </c>
      <c r="B74" t="s">
        <v>7</v>
      </c>
      <c r="C74" s="11">
        <v>40.564999999999998</v>
      </c>
      <c r="D74">
        <v>0</v>
      </c>
      <c r="E74" t="s">
        <v>9</v>
      </c>
      <c r="F74" t="s">
        <v>10</v>
      </c>
      <c r="G74" s="4">
        <v>17081.080000000002</v>
      </c>
      <c r="H74" t="str">
        <f t="shared" si="4"/>
        <v>over</v>
      </c>
      <c r="I74" t="str">
        <f t="shared" si="7"/>
        <v>smoking</v>
      </c>
      <c r="J74" s="11">
        <f t="shared" si="5"/>
        <v>40.564999999999998</v>
      </c>
      <c r="K74" s="11">
        <f t="shared" si="6"/>
        <v>40.564999999999998</v>
      </c>
      <c r="L74" s="11"/>
    </row>
    <row r="75" spans="1:13" x14ac:dyDescent="0.25">
      <c r="A75">
        <v>38</v>
      </c>
      <c r="B75" t="s">
        <v>7</v>
      </c>
      <c r="C75" s="11">
        <v>40.564999999999998</v>
      </c>
      <c r="D75">
        <v>1</v>
      </c>
      <c r="E75" t="s">
        <v>13</v>
      </c>
      <c r="F75" t="s">
        <v>15</v>
      </c>
      <c r="G75" s="4">
        <v>6373.55735</v>
      </c>
      <c r="H75" t="str">
        <f t="shared" si="4"/>
        <v>over</v>
      </c>
      <c r="I75" t="str">
        <f t="shared" si="7"/>
        <v>no</v>
      </c>
      <c r="J75" s="11">
        <f t="shared" si="5"/>
        <v>40.564999999999998</v>
      </c>
      <c r="K75" s="11">
        <f t="shared" si="6"/>
        <v>40.564999999999998</v>
      </c>
      <c r="L75" s="11"/>
    </row>
    <row r="76" spans="1:13" x14ac:dyDescent="0.25">
      <c r="A76">
        <v>48</v>
      </c>
      <c r="B76" t="s">
        <v>11</v>
      </c>
      <c r="C76" s="11">
        <v>40.564999999999998</v>
      </c>
      <c r="D76">
        <v>2</v>
      </c>
      <c r="E76" t="s">
        <v>9</v>
      </c>
      <c r="F76" t="s">
        <v>15</v>
      </c>
      <c r="G76" s="4">
        <v>45702.022349999999</v>
      </c>
      <c r="H76" t="str">
        <f t="shared" si="4"/>
        <v>over</v>
      </c>
      <c r="I76" t="str">
        <f t="shared" si="7"/>
        <v>smoking</v>
      </c>
      <c r="J76" s="11">
        <f t="shared" si="5"/>
        <v>40.564999999999998</v>
      </c>
      <c r="K76" s="11">
        <f t="shared" si="6"/>
        <v>40.564999999999998</v>
      </c>
      <c r="L76" s="11"/>
    </row>
    <row r="77" spans="1:13" x14ac:dyDescent="0.25">
      <c r="A77">
        <v>19</v>
      </c>
      <c r="B77" t="s">
        <v>7</v>
      </c>
      <c r="C77" s="11">
        <v>40.5</v>
      </c>
      <c r="D77">
        <v>0</v>
      </c>
      <c r="E77" t="s">
        <v>13</v>
      </c>
      <c r="F77" t="s">
        <v>10</v>
      </c>
      <c r="G77" s="4">
        <v>1759.338</v>
      </c>
      <c r="H77" t="str">
        <f t="shared" si="4"/>
        <v>over</v>
      </c>
      <c r="I77" t="str">
        <f t="shared" si="7"/>
        <v>no</v>
      </c>
      <c r="J77" s="11">
        <f t="shared" si="5"/>
        <v>40.5</v>
      </c>
      <c r="K77" s="11">
        <f t="shared" si="6"/>
        <v>40.5</v>
      </c>
      <c r="L77" s="11"/>
    </row>
    <row r="78" spans="1:13" x14ac:dyDescent="0.25">
      <c r="A78">
        <v>64</v>
      </c>
      <c r="B78" t="s">
        <v>11</v>
      </c>
      <c r="C78" s="11">
        <v>40.479999999999997</v>
      </c>
      <c r="D78">
        <v>0</v>
      </c>
      <c r="E78" t="s">
        <v>13</v>
      </c>
      <c r="F78" t="s">
        <v>14</v>
      </c>
      <c r="G78" s="4">
        <v>13831.1152</v>
      </c>
      <c r="H78" t="str">
        <f t="shared" si="4"/>
        <v>over</v>
      </c>
      <c r="I78" t="str">
        <f t="shared" si="7"/>
        <v>no</v>
      </c>
      <c r="J78" s="11">
        <f t="shared" si="5"/>
        <v>40.479999999999997</v>
      </c>
      <c r="K78" s="11">
        <f t="shared" si="6"/>
        <v>40.479999999999997</v>
      </c>
      <c r="L78" s="11"/>
    </row>
    <row r="79" spans="1:13" x14ac:dyDescent="0.25">
      <c r="A79">
        <v>20</v>
      </c>
      <c r="B79" t="s">
        <v>11</v>
      </c>
      <c r="C79" s="11">
        <v>40.47</v>
      </c>
      <c r="D79">
        <v>0</v>
      </c>
      <c r="E79" t="s">
        <v>13</v>
      </c>
      <c r="F79" t="s">
        <v>21</v>
      </c>
      <c r="G79" s="4">
        <v>1984.4532999999999</v>
      </c>
      <c r="H79" t="str">
        <f t="shared" si="4"/>
        <v>over</v>
      </c>
      <c r="I79" t="str">
        <f t="shared" si="7"/>
        <v>no</v>
      </c>
      <c r="J79" s="11">
        <f t="shared" si="5"/>
        <v>40.47</v>
      </c>
      <c r="K79" s="11">
        <f t="shared" si="6"/>
        <v>40.47</v>
      </c>
      <c r="L79" s="11"/>
    </row>
    <row r="80" spans="1:13" x14ac:dyDescent="0.25">
      <c r="A80">
        <v>61</v>
      </c>
      <c r="B80" t="s">
        <v>7</v>
      </c>
      <c r="C80" s="11">
        <v>40.375</v>
      </c>
      <c r="D80">
        <v>2</v>
      </c>
      <c r="E80" t="s">
        <v>13</v>
      </c>
      <c r="F80" t="s">
        <v>10</v>
      </c>
      <c r="G80" s="4">
        <v>14235.072</v>
      </c>
      <c r="H80" t="str">
        <f t="shared" si="4"/>
        <v>over</v>
      </c>
      <c r="I80" t="str">
        <f t="shared" si="7"/>
        <v>no</v>
      </c>
      <c r="J80" s="11">
        <f t="shared" si="5"/>
        <v>40.375</v>
      </c>
      <c r="K80" s="11">
        <f t="shared" si="6"/>
        <v>40.375</v>
      </c>
      <c r="L80" s="11"/>
    </row>
    <row r="81" spans="1:13" x14ac:dyDescent="0.25">
      <c r="A81">
        <v>30</v>
      </c>
      <c r="B81" t="s">
        <v>11</v>
      </c>
      <c r="C81" s="11">
        <v>40.375</v>
      </c>
      <c r="D81">
        <v>1</v>
      </c>
      <c r="E81" t="s">
        <v>13</v>
      </c>
      <c r="F81" t="s">
        <v>21</v>
      </c>
      <c r="G81" s="4">
        <v>4237.12655</v>
      </c>
      <c r="H81" t="str">
        <f t="shared" si="4"/>
        <v>over</v>
      </c>
      <c r="I81" t="str">
        <f t="shared" si="7"/>
        <v>no</v>
      </c>
      <c r="J81" s="11">
        <f t="shared" si="5"/>
        <v>40.375</v>
      </c>
      <c r="K81" s="11">
        <f t="shared" si="6"/>
        <v>40.375</v>
      </c>
      <c r="L81" s="11"/>
      <c r="M81">
        <f>K81*1000</f>
        <v>40375</v>
      </c>
    </row>
    <row r="82" spans="1:13" x14ac:dyDescent="0.25">
      <c r="A82">
        <v>46</v>
      </c>
      <c r="B82" t="s">
        <v>11</v>
      </c>
      <c r="C82" s="11">
        <v>40.375</v>
      </c>
      <c r="D82">
        <v>2</v>
      </c>
      <c r="E82" t="s">
        <v>13</v>
      </c>
      <c r="F82" t="s">
        <v>15</v>
      </c>
      <c r="G82" s="4">
        <v>8733.2292500000003</v>
      </c>
      <c r="H82" t="str">
        <f t="shared" si="4"/>
        <v>over</v>
      </c>
      <c r="I82" t="str">
        <f t="shared" si="7"/>
        <v>no</v>
      </c>
      <c r="J82" s="11">
        <f t="shared" si="5"/>
        <v>40.375</v>
      </c>
      <c r="K82" s="11">
        <f t="shared" si="6"/>
        <v>40.375</v>
      </c>
      <c r="L82" s="11"/>
    </row>
    <row r="83" spans="1:13" x14ac:dyDescent="0.25">
      <c r="A83">
        <v>57</v>
      </c>
      <c r="B83" t="s">
        <v>11</v>
      </c>
      <c r="C83" s="11">
        <v>40.369999999999997</v>
      </c>
      <c r="D83">
        <v>0</v>
      </c>
      <c r="E83" t="s">
        <v>13</v>
      </c>
      <c r="F83" t="s">
        <v>14</v>
      </c>
      <c r="G83" s="4">
        <v>10982.5013</v>
      </c>
      <c r="H83" t="str">
        <f t="shared" si="4"/>
        <v>over</v>
      </c>
      <c r="I83" t="str">
        <f t="shared" si="7"/>
        <v>no</v>
      </c>
      <c r="J83" s="11">
        <f t="shared" si="5"/>
        <v>40.369999999999997</v>
      </c>
      <c r="K83" s="11">
        <f t="shared" si="6"/>
        <v>40.369999999999997</v>
      </c>
      <c r="L83" s="11"/>
    </row>
    <row r="84" spans="1:13" x14ac:dyDescent="0.25">
      <c r="A84">
        <v>42</v>
      </c>
      <c r="B84" t="s">
        <v>7</v>
      </c>
      <c r="C84" s="11">
        <v>40.369999999999997</v>
      </c>
      <c r="D84">
        <v>2</v>
      </c>
      <c r="E84" t="s">
        <v>9</v>
      </c>
      <c r="F84" t="s">
        <v>14</v>
      </c>
      <c r="G84" s="4">
        <v>43896.376300000004</v>
      </c>
      <c r="H84" t="str">
        <f t="shared" si="4"/>
        <v>over</v>
      </c>
      <c r="I84" t="str">
        <f t="shared" si="7"/>
        <v>smoking</v>
      </c>
      <c r="J84" s="11">
        <f t="shared" si="5"/>
        <v>40.369999999999997</v>
      </c>
      <c r="K84" s="11">
        <f t="shared" si="6"/>
        <v>40.369999999999997</v>
      </c>
      <c r="L84" s="11"/>
    </row>
    <row r="85" spans="1:13" x14ac:dyDescent="0.25">
      <c r="A85">
        <v>18</v>
      </c>
      <c r="B85" t="s">
        <v>7</v>
      </c>
      <c r="C85" s="11">
        <v>40.28</v>
      </c>
      <c r="D85">
        <v>0</v>
      </c>
      <c r="E85" t="s">
        <v>13</v>
      </c>
      <c r="F85" t="s">
        <v>21</v>
      </c>
      <c r="G85" s="4">
        <v>2217.6012000000001</v>
      </c>
      <c r="H85" t="str">
        <f t="shared" si="4"/>
        <v>over</v>
      </c>
      <c r="I85" t="str">
        <f t="shared" si="7"/>
        <v>no</v>
      </c>
      <c r="J85" s="11">
        <f t="shared" si="5"/>
        <v>40.28</v>
      </c>
      <c r="K85" s="11">
        <f t="shared" si="6"/>
        <v>40.28</v>
      </c>
      <c r="L85" s="11"/>
    </row>
    <row r="86" spans="1:13" x14ac:dyDescent="0.25">
      <c r="A86">
        <v>57</v>
      </c>
      <c r="B86" t="s">
        <v>11</v>
      </c>
      <c r="C86" s="11">
        <v>40.28</v>
      </c>
      <c r="D86">
        <v>0</v>
      </c>
      <c r="E86" t="s">
        <v>13</v>
      </c>
      <c r="F86" t="s">
        <v>21</v>
      </c>
      <c r="G86" s="4">
        <v>20709.020339999999</v>
      </c>
      <c r="H86" t="str">
        <f t="shared" si="4"/>
        <v>over</v>
      </c>
      <c r="I86" t="str">
        <f t="shared" si="7"/>
        <v>no</v>
      </c>
      <c r="J86" s="11">
        <f t="shared" si="5"/>
        <v>40.28</v>
      </c>
      <c r="K86" s="11">
        <f t="shared" si="6"/>
        <v>40.28</v>
      </c>
      <c r="L86" s="11"/>
    </row>
    <row r="87" spans="1:13" x14ac:dyDescent="0.25">
      <c r="A87">
        <v>41</v>
      </c>
      <c r="B87" t="s">
        <v>11</v>
      </c>
      <c r="C87" s="11">
        <v>40.26</v>
      </c>
      <c r="D87">
        <v>0</v>
      </c>
      <c r="E87" t="s">
        <v>13</v>
      </c>
      <c r="F87" t="s">
        <v>14</v>
      </c>
      <c r="G87" s="4">
        <v>5709.1643999999997</v>
      </c>
      <c r="H87" t="str">
        <f t="shared" si="4"/>
        <v>over</v>
      </c>
      <c r="I87" t="str">
        <f t="shared" si="7"/>
        <v>no</v>
      </c>
      <c r="J87" s="11">
        <f t="shared" si="5"/>
        <v>40.26</v>
      </c>
      <c r="K87" s="11">
        <f t="shared" si="6"/>
        <v>40.26</v>
      </c>
      <c r="L87" s="11"/>
    </row>
    <row r="88" spans="1:13" x14ac:dyDescent="0.25">
      <c r="A88">
        <v>18</v>
      </c>
      <c r="B88" t="s">
        <v>7</v>
      </c>
      <c r="C88" s="11">
        <v>40.26</v>
      </c>
      <c r="D88">
        <v>0</v>
      </c>
      <c r="E88" t="s">
        <v>13</v>
      </c>
      <c r="F88" t="s">
        <v>14</v>
      </c>
      <c r="G88" s="4">
        <v>1634.5734</v>
      </c>
      <c r="H88" t="str">
        <f t="shared" si="4"/>
        <v>over</v>
      </c>
      <c r="I88" t="str">
        <f t="shared" si="7"/>
        <v>no</v>
      </c>
      <c r="J88" s="11">
        <f t="shared" si="5"/>
        <v>40.26</v>
      </c>
      <c r="K88" s="11">
        <f t="shared" si="6"/>
        <v>40.26</v>
      </c>
      <c r="L88" s="11"/>
    </row>
    <row r="89" spans="1:13" x14ac:dyDescent="0.25">
      <c r="A89">
        <v>31</v>
      </c>
      <c r="B89" t="s">
        <v>7</v>
      </c>
      <c r="C89" s="11">
        <v>40.185000000000002</v>
      </c>
      <c r="D89">
        <v>2</v>
      </c>
      <c r="E89" t="s">
        <v>13</v>
      </c>
      <c r="F89" t="s">
        <v>14</v>
      </c>
      <c r="G89" s="4">
        <v>4949.7587000000003</v>
      </c>
      <c r="H89" t="str">
        <f t="shared" si="4"/>
        <v>over</v>
      </c>
      <c r="I89" t="str">
        <f t="shared" si="7"/>
        <v>no</v>
      </c>
      <c r="J89" s="11">
        <f t="shared" si="5"/>
        <v>40.185000000000002</v>
      </c>
      <c r="K89" s="11">
        <f t="shared" si="6"/>
        <v>40.185000000000002</v>
      </c>
      <c r="L89" s="11"/>
    </row>
    <row r="90" spans="1:13" x14ac:dyDescent="0.25">
      <c r="A90">
        <v>32</v>
      </c>
      <c r="B90" t="s">
        <v>7</v>
      </c>
      <c r="C90" s="11">
        <v>40.185000000000002</v>
      </c>
      <c r="D90">
        <v>3</v>
      </c>
      <c r="E90" t="s">
        <v>13</v>
      </c>
      <c r="F90" t="s">
        <v>21</v>
      </c>
      <c r="G90" s="4">
        <v>6334.3435499999996</v>
      </c>
      <c r="H90" t="str">
        <f t="shared" si="4"/>
        <v>over</v>
      </c>
      <c r="I90" t="str">
        <f t="shared" si="7"/>
        <v>no</v>
      </c>
      <c r="J90" s="11">
        <f t="shared" si="5"/>
        <v>40.185000000000002</v>
      </c>
      <c r="K90" s="11">
        <f t="shared" si="6"/>
        <v>40.185000000000002</v>
      </c>
      <c r="L90" s="11"/>
      <c r="M90">
        <f>K90*1000</f>
        <v>40185</v>
      </c>
    </row>
    <row r="91" spans="1:13" x14ac:dyDescent="0.25">
      <c r="A91">
        <v>24</v>
      </c>
      <c r="B91" t="s">
        <v>11</v>
      </c>
      <c r="C91" s="11">
        <v>40.185000000000002</v>
      </c>
      <c r="D91">
        <v>2</v>
      </c>
      <c r="E91" t="s">
        <v>13</v>
      </c>
      <c r="F91" t="s">
        <v>15</v>
      </c>
      <c r="G91" s="4">
        <v>3537.703</v>
      </c>
      <c r="H91" t="str">
        <f t="shared" si="4"/>
        <v>over</v>
      </c>
      <c r="I91" t="str">
        <f t="shared" si="7"/>
        <v>no</v>
      </c>
      <c r="J91" s="11">
        <f t="shared" si="5"/>
        <v>40.185000000000002</v>
      </c>
      <c r="K91" s="11">
        <f t="shared" si="6"/>
        <v>40.185000000000002</v>
      </c>
      <c r="L91" s="11"/>
    </row>
    <row r="92" spans="1:13" x14ac:dyDescent="0.25">
      <c r="A92">
        <v>26</v>
      </c>
      <c r="B92" t="s">
        <v>7</v>
      </c>
      <c r="C92" s="11">
        <v>40.185000000000002</v>
      </c>
      <c r="D92">
        <v>0</v>
      </c>
      <c r="E92" t="s">
        <v>13</v>
      </c>
      <c r="F92" t="s">
        <v>15</v>
      </c>
      <c r="G92" s="4">
        <v>3201.2451500000002</v>
      </c>
      <c r="H92" t="str">
        <f t="shared" si="4"/>
        <v>over</v>
      </c>
      <c r="I92" t="str">
        <f t="shared" si="7"/>
        <v>no</v>
      </c>
      <c r="J92" s="11">
        <f t="shared" si="5"/>
        <v>40.185000000000002</v>
      </c>
      <c r="K92" s="11">
        <f t="shared" si="6"/>
        <v>40.185000000000002</v>
      </c>
      <c r="L92" s="11"/>
    </row>
    <row r="93" spans="1:13" x14ac:dyDescent="0.25">
      <c r="A93">
        <v>18</v>
      </c>
      <c r="B93" t="s">
        <v>7</v>
      </c>
      <c r="C93" s="11">
        <v>40.185000000000002</v>
      </c>
      <c r="D93">
        <v>0</v>
      </c>
      <c r="E93" t="s">
        <v>13</v>
      </c>
      <c r="F93" t="s">
        <v>21</v>
      </c>
      <c r="G93" s="4">
        <v>2217.4691499999999</v>
      </c>
      <c r="H93" t="str">
        <f t="shared" si="4"/>
        <v>over</v>
      </c>
      <c r="I93" t="str">
        <f t="shared" si="7"/>
        <v>no</v>
      </c>
      <c r="J93" s="11">
        <f t="shared" si="5"/>
        <v>40.185000000000002</v>
      </c>
      <c r="K93" s="11">
        <f t="shared" si="6"/>
        <v>40.185000000000002</v>
      </c>
      <c r="L93" s="11"/>
    </row>
    <row r="94" spans="1:13" x14ac:dyDescent="0.25">
      <c r="A94">
        <v>24</v>
      </c>
      <c r="B94" t="s">
        <v>11</v>
      </c>
      <c r="C94" s="11">
        <v>40.15</v>
      </c>
      <c r="D94">
        <v>0</v>
      </c>
      <c r="E94" t="s">
        <v>9</v>
      </c>
      <c r="F94" t="s">
        <v>14</v>
      </c>
      <c r="G94" s="4">
        <v>38126.246500000001</v>
      </c>
      <c r="H94" t="str">
        <f t="shared" si="4"/>
        <v>over</v>
      </c>
      <c r="I94" t="str">
        <f t="shared" si="7"/>
        <v>smoking</v>
      </c>
      <c r="J94" s="11">
        <f t="shared" si="5"/>
        <v>40.15</v>
      </c>
      <c r="K94" s="11">
        <f t="shared" si="6"/>
        <v>40.15</v>
      </c>
      <c r="L94" s="11"/>
    </row>
    <row r="95" spans="1:13" x14ac:dyDescent="0.25">
      <c r="A95">
        <v>48</v>
      </c>
      <c r="B95" t="s">
        <v>11</v>
      </c>
      <c r="C95" s="11">
        <v>40.15</v>
      </c>
      <c r="D95">
        <v>0</v>
      </c>
      <c r="E95" t="s">
        <v>13</v>
      </c>
      <c r="F95" t="s">
        <v>14</v>
      </c>
      <c r="G95" s="4">
        <v>7804.1605</v>
      </c>
      <c r="H95" t="str">
        <f t="shared" si="4"/>
        <v>over</v>
      </c>
      <c r="I95" t="str">
        <f t="shared" si="7"/>
        <v>no</v>
      </c>
      <c r="J95" s="11">
        <f t="shared" si="5"/>
        <v>40.15</v>
      </c>
      <c r="K95" s="11">
        <f t="shared" si="6"/>
        <v>40.15</v>
      </c>
      <c r="L95" s="11"/>
    </row>
    <row r="96" spans="1:13" x14ac:dyDescent="0.25">
      <c r="A96">
        <v>55</v>
      </c>
      <c r="B96" t="s">
        <v>11</v>
      </c>
      <c r="C96" s="11">
        <v>39.994999999999997</v>
      </c>
      <c r="D96">
        <v>3</v>
      </c>
      <c r="E96" t="s">
        <v>13</v>
      </c>
      <c r="F96" t="s">
        <v>14</v>
      </c>
      <c r="G96" s="4">
        <v>11987.1682</v>
      </c>
      <c r="H96" t="str">
        <f t="shared" si="4"/>
        <v>over</v>
      </c>
      <c r="I96" t="str">
        <f t="shared" si="7"/>
        <v>no</v>
      </c>
      <c r="J96" s="11">
        <f t="shared" si="5"/>
        <v>39.994999999999997</v>
      </c>
      <c r="K96" s="11">
        <f t="shared" si="6"/>
        <v>39.994999999999997</v>
      </c>
      <c r="L96" s="11"/>
    </row>
    <row r="97" spans="1:12" x14ac:dyDescent="0.25">
      <c r="A97">
        <v>45</v>
      </c>
      <c r="B97" t="s">
        <v>7</v>
      </c>
      <c r="C97" s="11">
        <v>39.994999999999997</v>
      </c>
      <c r="D97">
        <v>3</v>
      </c>
      <c r="E97" t="s">
        <v>13</v>
      </c>
      <c r="F97" t="s">
        <v>21</v>
      </c>
      <c r="G97" s="4">
        <v>9704.6680500000002</v>
      </c>
      <c r="H97" t="str">
        <f t="shared" si="4"/>
        <v>over</v>
      </c>
      <c r="I97" t="str">
        <f t="shared" si="7"/>
        <v>no</v>
      </c>
      <c r="J97" s="11">
        <f t="shared" si="5"/>
        <v>39.994999999999997</v>
      </c>
      <c r="K97" s="11">
        <f t="shared" si="6"/>
        <v>39.994999999999997</v>
      </c>
      <c r="L97" s="11"/>
    </row>
    <row r="98" spans="1:12" x14ac:dyDescent="0.25">
      <c r="A98">
        <v>62</v>
      </c>
      <c r="B98" t="s">
        <v>11</v>
      </c>
      <c r="C98" s="11">
        <v>39.93</v>
      </c>
      <c r="D98">
        <v>0</v>
      </c>
      <c r="E98" t="s">
        <v>13</v>
      </c>
      <c r="F98" t="s">
        <v>14</v>
      </c>
      <c r="G98" s="4">
        <v>12982.8747</v>
      </c>
      <c r="H98" t="str">
        <f t="shared" si="4"/>
        <v>over</v>
      </c>
      <c r="I98" t="str">
        <f t="shared" si="7"/>
        <v>no</v>
      </c>
      <c r="J98" s="11">
        <f t="shared" si="5"/>
        <v>39.93</v>
      </c>
      <c r="K98" s="11">
        <f t="shared" si="6"/>
        <v>39.93</v>
      </c>
      <c r="L98" s="11"/>
    </row>
    <row r="99" spans="1:12" x14ac:dyDescent="0.25">
      <c r="A99">
        <v>33</v>
      </c>
      <c r="B99" t="s">
        <v>7</v>
      </c>
      <c r="C99" s="11">
        <v>39.82</v>
      </c>
      <c r="D99">
        <v>1</v>
      </c>
      <c r="E99" t="s">
        <v>13</v>
      </c>
      <c r="F99" t="s">
        <v>14</v>
      </c>
      <c r="G99" s="4">
        <v>4795.6567999999997</v>
      </c>
      <c r="H99" t="str">
        <f t="shared" si="4"/>
        <v>over</v>
      </c>
      <c r="I99" t="str">
        <f t="shared" si="7"/>
        <v>no</v>
      </c>
      <c r="J99" s="11">
        <f t="shared" si="5"/>
        <v>39.82</v>
      </c>
      <c r="K99" s="11">
        <f t="shared" si="6"/>
        <v>39.82</v>
      </c>
      <c r="L99" s="11"/>
    </row>
    <row r="100" spans="1:12" x14ac:dyDescent="0.25">
      <c r="A100">
        <v>18</v>
      </c>
      <c r="B100" t="s">
        <v>7</v>
      </c>
      <c r="C100" s="11">
        <v>39.82</v>
      </c>
      <c r="D100">
        <v>0</v>
      </c>
      <c r="E100" t="s">
        <v>13</v>
      </c>
      <c r="F100" t="s">
        <v>14</v>
      </c>
      <c r="G100" s="4">
        <v>1633.9618</v>
      </c>
      <c r="H100" t="str">
        <f t="shared" si="4"/>
        <v>over</v>
      </c>
      <c r="I100" t="str">
        <f t="shared" si="7"/>
        <v>no</v>
      </c>
      <c r="J100" s="11">
        <f t="shared" si="5"/>
        <v>39.82</v>
      </c>
      <c r="K100" s="11">
        <f t="shared" si="6"/>
        <v>39.82</v>
      </c>
      <c r="L100" s="11"/>
    </row>
    <row r="101" spans="1:12" x14ac:dyDescent="0.25">
      <c r="A101">
        <v>31</v>
      </c>
      <c r="B101" t="s">
        <v>7</v>
      </c>
      <c r="C101" s="11">
        <v>39.805</v>
      </c>
      <c r="D101">
        <v>0</v>
      </c>
      <c r="E101" t="s">
        <v>13</v>
      </c>
      <c r="F101" t="s">
        <v>14</v>
      </c>
      <c r="G101" s="4">
        <v>3756.6215999999999</v>
      </c>
      <c r="H101" t="str">
        <f t="shared" si="4"/>
        <v>over</v>
      </c>
      <c r="I101" t="str">
        <f t="shared" si="7"/>
        <v>no</v>
      </c>
      <c r="J101" s="11">
        <f t="shared" si="5"/>
        <v>39.805</v>
      </c>
      <c r="K101" s="11">
        <f t="shared" si="6"/>
        <v>39.805</v>
      </c>
      <c r="L101" s="11"/>
    </row>
    <row r="102" spans="1:12" x14ac:dyDescent="0.25">
      <c r="A102">
        <v>35</v>
      </c>
      <c r="B102" t="s">
        <v>7</v>
      </c>
      <c r="C102" s="11">
        <v>39.805</v>
      </c>
      <c r="D102">
        <v>1</v>
      </c>
      <c r="E102" t="s">
        <v>13</v>
      </c>
      <c r="F102" t="s">
        <v>10</v>
      </c>
      <c r="G102" s="4">
        <v>5246.0469999999996</v>
      </c>
      <c r="H102" t="str">
        <f t="shared" si="4"/>
        <v>over</v>
      </c>
      <c r="I102" t="str">
        <f t="shared" si="7"/>
        <v>no</v>
      </c>
      <c r="J102" s="11">
        <f t="shared" si="5"/>
        <v>39.805</v>
      </c>
      <c r="K102" s="11">
        <f t="shared" si="6"/>
        <v>39.805</v>
      </c>
      <c r="L102" s="11"/>
    </row>
    <row r="103" spans="1:12" x14ac:dyDescent="0.25">
      <c r="A103">
        <v>45</v>
      </c>
      <c r="B103" t="s">
        <v>11</v>
      </c>
      <c r="C103" s="11">
        <v>39.805</v>
      </c>
      <c r="D103">
        <v>0</v>
      </c>
      <c r="E103" t="s">
        <v>13</v>
      </c>
      <c r="F103" t="s">
        <v>21</v>
      </c>
      <c r="G103" s="4">
        <v>7448.4039499999999</v>
      </c>
      <c r="H103" t="str">
        <f t="shared" si="4"/>
        <v>over</v>
      </c>
      <c r="I103" t="str">
        <f t="shared" si="7"/>
        <v>no</v>
      </c>
      <c r="J103" s="11">
        <f t="shared" si="5"/>
        <v>39.805</v>
      </c>
      <c r="K103" s="11">
        <f t="shared" si="6"/>
        <v>39.805</v>
      </c>
      <c r="L103" s="11"/>
    </row>
    <row r="104" spans="1:12" x14ac:dyDescent="0.25">
      <c r="A104">
        <v>63</v>
      </c>
      <c r="B104" t="s">
        <v>11</v>
      </c>
      <c r="C104" s="11">
        <v>39.799999999999997</v>
      </c>
      <c r="D104">
        <v>3</v>
      </c>
      <c r="E104" t="s">
        <v>13</v>
      </c>
      <c r="F104" t="s">
        <v>10</v>
      </c>
      <c r="G104" s="4">
        <v>15170.069</v>
      </c>
      <c r="H104" t="str">
        <f t="shared" si="4"/>
        <v>over</v>
      </c>
      <c r="I104" t="str">
        <f t="shared" si="7"/>
        <v>no</v>
      </c>
      <c r="J104" s="11">
        <f t="shared" si="5"/>
        <v>39.799999999999997</v>
      </c>
      <c r="K104" s="11">
        <f t="shared" si="6"/>
        <v>39.799999999999997</v>
      </c>
      <c r="L104" s="11"/>
    </row>
    <row r="105" spans="1:12" x14ac:dyDescent="0.25">
      <c r="A105">
        <v>35</v>
      </c>
      <c r="B105" t="s">
        <v>11</v>
      </c>
      <c r="C105" s="11">
        <v>39.71</v>
      </c>
      <c r="D105">
        <v>4</v>
      </c>
      <c r="E105" t="s">
        <v>13</v>
      </c>
      <c r="F105" t="s">
        <v>21</v>
      </c>
      <c r="G105" s="4">
        <v>19496.71917</v>
      </c>
      <c r="H105" t="str">
        <f t="shared" si="4"/>
        <v>over</v>
      </c>
      <c r="I105" t="str">
        <f t="shared" si="7"/>
        <v>no</v>
      </c>
      <c r="J105" s="11">
        <f t="shared" si="5"/>
        <v>39.71</v>
      </c>
      <c r="K105" s="11">
        <f t="shared" si="6"/>
        <v>39.71</v>
      </c>
      <c r="L105" s="11"/>
    </row>
    <row r="106" spans="1:12" x14ac:dyDescent="0.25">
      <c r="A106">
        <v>51</v>
      </c>
      <c r="B106" t="s">
        <v>11</v>
      </c>
      <c r="C106" s="11">
        <v>39.700000000000003</v>
      </c>
      <c r="D106">
        <v>1</v>
      </c>
      <c r="E106" t="s">
        <v>13</v>
      </c>
      <c r="F106" t="s">
        <v>10</v>
      </c>
      <c r="G106" s="4">
        <v>9391.3459999999995</v>
      </c>
      <c r="H106" t="str">
        <f t="shared" si="4"/>
        <v>over</v>
      </c>
      <c r="I106" t="str">
        <f t="shared" si="7"/>
        <v>no</v>
      </c>
      <c r="J106" s="11">
        <f t="shared" si="5"/>
        <v>39.700000000000003</v>
      </c>
      <c r="K106" s="11">
        <f t="shared" si="6"/>
        <v>39.700000000000003</v>
      </c>
      <c r="L106" s="11"/>
    </row>
    <row r="107" spans="1:12" x14ac:dyDescent="0.25">
      <c r="A107">
        <v>64</v>
      </c>
      <c r="B107" t="s">
        <v>7</v>
      </c>
      <c r="C107" s="11">
        <v>39.700000000000003</v>
      </c>
      <c r="D107">
        <v>0</v>
      </c>
      <c r="E107" t="s">
        <v>13</v>
      </c>
      <c r="F107" t="s">
        <v>10</v>
      </c>
      <c r="G107" s="4">
        <v>14319.031000000001</v>
      </c>
      <c r="H107" t="str">
        <f t="shared" si="4"/>
        <v>over</v>
      </c>
      <c r="I107" t="str">
        <f t="shared" si="7"/>
        <v>no</v>
      </c>
      <c r="J107" s="11">
        <f t="shared" si="5"/>
        <v>39.700000000000003</v>
      </c>
      <c r="K107" s="11">
        <f t="shared" si="6"/>
        <v>39.700000000000003</v>
      </c>
      <c r="L107" s="11"/>
    </row>
    <row r="108" spans="1:12" x14ac:dyDescent="0.25">
      <c r="A108">
        <v>27</v>
      </c>
      <c r="B108" t="s">
        <v>11</v>
      </c>
      <c r="C108" s="11">
        <v>39.615000000000002</v>
      </c>
      <c r="D108">
        <v>0</v>
      </c>
      <c r="E108" t="s">
        <v>13</v>
      </c>
      <c r="F108" t="s">
        <v>14</v>
      </c>
      <c r="G108" s="4">
        <v>2483.7359999999999</v>
      </c>
      <c r="H108" t="str">
        <f t="shared" si="4"/>
        <v>over</v>
      </c>
      <c r="I108" t="str">
        <f t="shared" si="7"/>
        <v>no</v>
      </c>
      <c r="J108" s="11">
        <f t="shared" si="5"/>
        <v>39.615000000000002</v>
      </c>
      <c r="K108" s="11">
        <f t="shared" si="6"/>
        <v>39.615000000000002</v>
      </c>
      <c r="L108" s="11"/>
    </row>
    <row r="109" spans="1:12" x14ac:dyDescent="0.25">
      <c r="A109">
        <v>19</v>
      </c>
      <c r="B109" t="s">
        <v>7</v>
      </c>
      <c r="C109" s="11">
        <v>39.615000000000002</v>
      </c>
      <c r="D109">
        <v>1</v>
      </c>
      <c r="E109" t="s">
        <v>13</v>
      </c>
      <c r="F109" t="s">
        <v>15</v>
      </c>
      <c r="G109" s="4">
        <v>2730.1078499999999</v>
      </c>
      <c r="H109" t="str">
        <f t="shared" si="4"/>
        <v>over</v>
      </c>
      <c r="I109" t="str">
        <f t="shared" si="7"/>
        <v>no</v>
      </c>
      <c r="J109" s="11">
        <f t="shared" si="5"/>
        <v>39.615000000000002</v>
      </c>
      <c r="K109" s="11">
        <f t="shared" si="6"/>
        <v>39.615000000000002</v>
      </c>
      <c r="L109" s="11"/>
    </row>
    <row r="110" spans="1:12" x14ac:dyDescent="0.25">
      <c r="A110">
        <v>56</v>
      </c>
      <c r="B110" t="s">
        <v>11</v>
      </c>
      <c r="C110" s="11">
        <v>39.6</v>
      </c>
      <c r="D110">
        <v>0</v>
      </c>
      <c r="E110" t="s">
        <v>13</v>
      </c>
      <c r="F110" t="s">
        <v>10</v>
      </c>
      <c r="G110" s="4">
        <v>10601.412</v>
      </c>
      <c r="H110" t="str">
        <f t="shared" si="4"/>
        <v>over</v>
      </c>
      <c r="I110" t="str">
        <f t="shared" si="7"/>
        <v>no</v>
      </c>
      <c r="J110" s="11">
        <f t="shared" si="5"/>
        <v>39.6</v>
      </c>
      <c r="K110" s="11">
        <f t="shared" si="6"/>
        <v>39.6</v>
      </c>
      <c r="L110" s="11"/>
    </row>
    <row r="111" spans="1:12" x14ac:dyDescent="0.25">
      <c r="A111">
        <v>53</v>
      </c>
      <c r="B111" t="s">
        <v>7</v>
      </c>
      <c r="C111" s="11">
        <v>39.6</v>
      </c>
      <c r="D111">
        <v>1</v>
      </c>
      <c r="E111" t="s">
        <v>13</v>
      </c>
      <c r="F111" t="s">
        <v>14</v>
      </c>
      <c r="G111" s="4">
        <v>10579.710999999999</v>
      </c>
      <c r="H111" t="str">
        <f t="shared" si="4"/>
        <v>over</v>
      </c>
      <c r="I111" t="str">
        <f t="shared" si="7"/>
        <v>no</v>
      </c>
      <c r="J111" s="11">
        <f t="shared" si="5"/>
        <v>39.6</v>
      </c>
      <c r="K111" s="11">
        <f t="shared" si="6"/>
        <v>39.6</v>
      </c>
      <c r="L111" s="11"/>
    </row>
    <row r="112" spans="1:12" x14ac:dyDescent="0.25">
      <c r="A112">
        <v>51</v>
      </c>
      <c r="B112" t="s">
        <v>7</v>
      </c>
      <c r="C112" s="11">
        <v>39.5</v>
      </c>
      <c r="D112">
        <v>1</v>
      </c>
      <c r="E112" t="s">
        <v>13</v>
      </c>
      <c r="F112" t="s">
        <v>10</v>
      </c>
      <c r="G112" s="4">
        <v>9880.0679999999993</v>
      </c>
      <c r="H112" t="str">
        <f t="shared" si="4"/>
        <v>over</v>
      </c>
      <c r="I112" t="str">
        <f t="shared" si="7"/>
        <v>no</v>
      </c>
      <c r="J112" s="11">
        <f t="shared" si="5"/>
        <v>39.5</v>
      </c>
      <c r="K112" s="11">
        <f t="shared" si="6"/>
        <v>39.5</v>
      </c>
      <c r="L112" s="11"/>
    </row>
    <row r="113" spans="1:12" x14ac:dyDescent="0.25">
      <c r="A113">
        <v>22</v>
      </c>
      <c r="B113" t="s">
        <v>11</v>
      </c>
      <c r="C113" s="11">
        <v>39.5</v>
      </c>
      <c r="D113">
        <v>0</v>
      </c>
      <c r="E113" t="s">
        <v>13</v>
      </c>
      <c r="F113" t="s">
        <v>10</v>
      </c>
      <c r="G113" s="4">
        <v>1682.597</v>
      </c>
      <c r="H113" t="str">
        <f t="shared" si="4"/>
        <v>over</v>
      </c>
      <c r="I113" t="str">
        <f t="shared" si="7"/>
        <v>no</v>
      </c>
      <c r="J113" s="11">
        <f t="shared" si="5"/>
        <v>39.5</v>
      </c>
      <c r="K113" s="11">
        <f t="shared" si="6"/>
        <v>39.5</v>
      </c>
      <c r="L113" s="11"/>
    </row>
    <row r="114" spans="1:12" x14ac:dyDescent="0.25">
      <c r="A114">
        <v>31</v>
      </c>
      <c r="B114" t="s">
        <v>11</v>
      </c>
      <c r="C114" s="11">
        <v>39.49</v>
      </c>
      <c r="D114">
        <v>1</v>
      </c>
      <c r="E114" t="s">
        <v>13</v>
      </c>
      <c r="F114" t="s">
        <v>14</v>
      </c>
      <c r="G114" s="4">
        <v>3875.7341000000001</v>
      </c>
      <c r="H114" t="str">
        <f t="shared" si="4"/>
        <v>over</v>
      </c>
      <c r="I114" t="str">
        <f t="shared" si="7"/>
        <v>no</v>
      </c>
      <c r="J114" s="11">
        <f t="shared" si="5"/>
        <v>39.49</v>
      </c>
      <c r="K114" s="11">
        <f t="shared" si="6"/>
        <v>39.49</v>
      </c>
      <c r="L114" s="11"/>
    </row>
    <row r="115" spans="1:12" x14ac:dyDescent="0.25">
      <c r="A115">
        <v>24</v>
      </c>
      <c r="B115" t="s">
        <v>7</v>
      </c>
      <c r="C115" s="11">
        <v>39.49</v>
      </c>
      <c r="D115">
        <v>0</v>
      </c>
      <c r="E115" t="s">
        <v>13</v>
      </c>
      <c r="F115" t="s">
        <v>14</v>
      </c>
      <c r="G115" s="4">
        <v>2480.9791</v>
      </c>
      <c r="H115" t="str">
        <f t="shared" si="4"/>
        <v>over</v>
      </c>
      <c r="I115" t="str">
        <f t="shared" si="7"/>
        <v>no</v>
      </c>
      <c r="J115" s="11">
        <f t="shared" si="5"/>
        <v>39.49</v>
      </c>
      <c r="K115" s="11">
        <f t="shared" si="6"/>
        <v>39.49</v>
      </c>
      <c r="L115" s="11"/>
    </row>
    <row r="116" spans="1:12" x14ac:dyDescent="0.25">
      <c r="A116">
        <v>49</v>
      </c>
      <c r="B116" t="s">
        <v>7</v>
      </c>
      <c r="C116" s="11">
        <v>39.424999999999997</v>
      </c>
      <c r="D116">
        <v>0</v>
      </c>
      <c r="E116" t="s">
        <v>13</v>
      </c>
      <c r="F116" t="s">
        <v>14</v>
      </c>
      <c r="G116" s="4">
        <v>8601.3292999999994</v>
      </c>
      <c r="H116" t="str">
        <f t="shared" si="4"/>
        <v>over</v>
      </c>
      <c r="I116" t="str">
        <f t="shared" si="7"/>
        <v>no</v>
      </c>
      <c r="J116" s="11">
        <f t="shared" si="5"/>
        <v>39.424999999999997</v>
      </c>
      <c r="K116" s="11">
        <f t="shared" si="6"/>
        <v>39.424999999999997</v>
      </c>
      <c r="L116" s="11"/>
    </row>
    <row r="117" spans="1:12" x14ac:dyDescent="0.25">
      <c r="A117">
        <v>46</v>
      </c>
      <c r="B117" t="s">
        <v>11</v>
      </c>
      <c r="C117" s="11">
        <v>39.424999999999997</v>
      </c>
      <c r="D117">
        <v>1</v>
      </c>
      <c r="E117" t="s">
        <v>13</v>
      </c>
      <c r="F117" t="s">
        <v>21</v>
      </c>
      <c r="G117" s="4">
        <v>8342.9087500000005</v>
      </c>
      <c r="H117" t="str">
        <f t="shared" si="4"/>
        <v>over</v>
      </c>
      <c r="I117" t="str">
        <f t="shared" si="7"/>
        <v>no</v>
      </c>
      <c r="J117" s="11">
        <f t="shared" si="5"/>
        <v>39.424999999999997</v>
      </c>
      <c r="K117" s="11">
        <f t="shared" si="6"/>
        <v>39.424999999999997</v>
      </c>
      <c r="L117" s="11"/>
    </row>
    <row r="118" spans="1:12" x14ac:dyDescent="0.25">
      <c r="A118">
        <v>20</v>
      </c>
      <c r="B118" t="s">
        <v>11</v>
      </c>
      <c r="C118" s="11">
        <v>39.4</v>
      </c>
      <c r="D118">
        <v>2</v>
      </c>
      <c r="E118" t="s">
        <v>9</v>
      </c>
      <c r="F118" t="s">
        <v>10</v>
      </c>
      <c r="G118" s="4">
        <v>38344.565999999999</v>
      </c>
      <c r="H118" t="str">
        <f t="shared" si="4"/>
        <v>over</v>
      </c>
      <c r="I118" t="str">
        <f t="shared" si="7"/>
        <v>smoking</v>
      </c>
      <c r="J118" s="11">
        <f t="shared" si="5"/>
        <v>39.4</v>
      </c>
      <c r="K118" s="11">
        <f t="shared" si="6"/>
        <v>39.4</v>
      </c>
      <c r="L118" s="11"/>
    </row>
    <row r="119" spans="1:12" x14ac:dyDescent="0.25">
      <c r="A119">
        <v>23</v>
      </c>
      <c r="B119" t="s">
        <v>7</v>
      </c>
      <c r="C119" s="11">
        <v>39.270000000000003</v>
      </c>
      <c r="D119">
        <v>2</v>
      </c>
      <c r="E119" t="s">
        <v>13</v>
      </c>
      <c r="F119" t="s">
        <v>14</v>
      </c>
      <c r="G119" s="4">
        <v>3500.6122999999998</v>
      </c>
      <c r="H119" t="str">
        <f t="shared" si="4"/>
        <v>over</v>
      </c>
      <c r="I119" t="str">
        <f t="shared" si="7"/>
        <v>no</v>
      </c>
      <c r="J119" s="11">
        <f t="shared" si="5"/>
        <v>39.270000000000003</v>
      </c>
      <c r="K119" s="11">
        <f t="shared" si="6"/>
        <v>39.270000000000003</v>
      </c>
      <c r="L119" s="11"/>
    </row>
    <row r="120" spans="1:12" x14ac:dyDescent="0.25">
      <c r="A120">
        <v>62</v>
      </c>
      <c r="B120" t="s">
        <v>7</v>
      </c>
      <c r="C120" s="11">
        <v>39.200000000000003</v>
      </c>
      <c r="D120">
        <v>0</v>
      </c>
      <c r="E120" t="s">
        <v>13</v>
      </c>
      <c r="F120" t="s">
        <v>10</v>
      </c>
      <c r="G120" s="4">
        <v>13470.86</v>
      </c>
      <c r="H120" t="str">
        <f t="shared" si="4"/>
        <v>over</v>
      </c>
      <c r="I120" t="str">
        <f t="shared" si="7"/>
        <v>no</v>
      </c>
      <c r="J120" s="11">
        <f t="shared" si="5"/>
        <v>39.200000000000003</v>
      </c>
      <c r="K120" s="11">
        <f t="shared" si="6"/>
        <v>39.200000000000003</v>
      </c>
      <c r="L120" s="11"/>
    </row>
    <row r="121" spans="1:12" x14ac:dyDescent="0.25">
      <c r="A121">
        <v>64</v>
      </c>
      <c r="B121" t="s">
        <v>11</v>
      </c>
      <c r="C121" s="11">
        <v>39.159999999999997</v>
      </c>
      <c r="D121">
        <v>1</v>
      </c>
      <c r="E121" t="s">
        <v>13</v>
      </c>
      <c r="F121" t="s">
        <v>14</v>
      </c>
      <c r="G121" s="4">
        <v>14418.2804</v>
      </c>
      <c r="H121" t="str">
        <f t="shared" si="4"/>
        <v>over</v>
      </c>
      <c r="I121" t="str">
        <f t="shared" si="7"/>
        <v>no</v>
      </c>
      <c r="J121" s="11">
        <f t="shared" si="5"/>
        <v>39.159999999999997</v>
      </c>
      <c r="K121" s="11">
        <f t="shared" si="6"/>
        <v>39.159999999999997</v>
      </c>
      <c r="L121" s="11"/>
    </row>
    <row r="122" spans="1:12" x14ac:dyDescent="0.25">
      <c r="A122">
        <v>18</v>
      </c>
      <c r="B122" t="s">
        <v>7</v>
      </c>
      <c r="C122" s="11">
        <v>39.159999999999997</v>
      </c>
      <c r="D122">
        <v>0</v>
      </c>
      <c r="E122" t="s">
        <v>13</v>
      </c>
      <c r="F122" t="s">
        <v>14</v>
      </c>
      <c r="G122" s="4">
        <v>1633.0444</v>
      </c>
      <c r="H122" t="str">
        <f t="shared" si="4"/>
        <v>over</v>
      </c>
      <c r="I122" t="str">
        <f t="shared" si="7"/>
        <v>no</v>
      </c>
      <c r="J122" s="11">
        <f t="shared" si="5"/>
        <v>39.159999999999997</v>
      </c>
      <c r="K122" s="11">
        <f t="shared" si="6"/>
        <v>39.159999999999997</v>
      </c>
      <c r="L122" s="11"/>
    </row>
    <row r="123" spans="1:12" x14ac:dyDescent="0.25">
      <c r="A123">
        <v>62</v>
      </c>
      <c r="B123" t="s">
        <v>7</v>
      </c>
      <c r="C123" s="11">
        <v>39.159999999999997</v>
      </c>
      <c r="D123">
        <v>0</v>
      </c>
      <c r="E123" t="s">
        <v>13</v>
      </c>
      <c r="F123" t="s">
        <v>14</v>
      </c>
      <c r="G123" s="4">
        <v>13470.804400000001</v>
      </c>
      <c r="H123" t="str">
        <f t="shared" si="4"/>
        <v>over</v>
      </c>
      <c r="I123" t="str">
        <f t="shared" si="7"/>
        <v>no</v>
      </c>
      <c r="J123" s="11">
        <f t="shared" si="5"/>
        <v>39.159999999999997</v>
      </c>
      <c r="K123" s="11">
        <f t="shared" si="6"/>
        <v>39.159999999999997</v>
      </c>
      <c r="L123" s="11"/>
    </row>
    <row r="124" spans="1:12" x14ac:dyDescent="0.25">
      <c r="A124">
        <v>18</v>
      </c>
      <c r="B124" t="s">
        <v>11</v>
      </c>
      <c r="C124" s="11">
        <v>39.14</v>
      </c>
      <c r="D124">
        <v>0</v>
      </c>
      <c r="E124" t="s">
        <v>13</v>
      </c>
      <c r="F124" t="s">
        <v>21</v>
      </c>
      <c r="G124" s="4">
        <v>12890.057650000001</v>
      </c>
      <c r="H124" t="str">
        <f t="shared" si="4"/>
        <v>over</v>
      </c>
      <c r="I124" t="str">
        <f t="shared" si="7"/>
        <v>no</v>
      </c>
      <c r="J124" s="11">
        <f t="shared" si="5"/>
        <v>39.14</v>
      </c>
      <c r="K124" s="11">
        <f t="shared" si="6"/>
        <v>39.14</v>
      </c>
      <c r="L124" s="11"/>
    </row>
    <row r="125" spans="1:12" x14ac:dyDescent="0.25">
      <c r="A125">
        <v>58</v>
      </c>
      <c r="B125" t="s">
        <v>7</v>
      </c>
      <c r="C125" s="11">
        <v>39.049999999999997</v>
      </c>
      <c r="D125">
        <v>0</v>
      </c>
      <c r="E125" t="s">
        <v>13</v>
      </c>
      <c r="F125" t="s">
        <v>14</v>
      </c>
      <c r="G125" s="4">
        <v>11856.4115</v>
      </c>
      <c r="H125" t="str">
        <f t="shared" si="4"/>
        <v>over</v>
      </c>
      <c r="I125" t="str">
        <f t="shared" si="7"/>
        <v>no</v>
      </c>
      <c r="J125" s="11">
        <f t="shared" si="5"/>
        <v>39.049999999999997</v>
      </c>
      <c r="K125" s="11">
        <f t="shared" si="6"/>
        <v>39.049999999999997</v>
      </c>
      <c r="L125" s="11"/>
    </row>
    <row r="126" spans="1:12" x14ac:dyDescent="0.25">
      <c r="A126">
        <v>64</v>
      </c>
      <c r="B126" t="s">
        <v>7</v>
      </c>
      <c r="C126" s="11">
        <v>39.049999999999997</v>
      </c>
      <c r="D126">
        <v>3</v>
      </c>
      <c r="E126" t="s">
        <v>13</v>
      </c>
      <c r="F126" t="s">
        <v>14</v>
      </c>
      <c r="G126" s="4">
        <v>16085.127500000001</v>
      </c>
      <c r="H126" t="str">
        <f t="shared" si="4"/>
        <v>over</v>
      </c>
      <c r="I126" t="str">
        <f t="shared" si="7"/>
        <v>no</v>
      </c>
      <c r="J126" s="11">
        <f t="shared" si="5"/>
        <v>39.049999999999997</v>
      </c>
      <c r="K126" s="11">
        <f t="shared" si="6"/>
        <v>39.049999999999997</v>
      </c>
      <c r="L126" s="11"/>
    </row>
    <row r="127" spans="1:12" x14ac:dyDescent="0.25">
      <c r="A127">
        <v>30</v>
      </c>
      <c r="B127" t="s">
        <v>7</v>
      </c>
      <c r="C127" s="11">
        <v>39.049999999999997</v>
      </c>
      <c r="D127">
        <v>3</v>
      </c>
      <c r="E127" t="s">
        <v>9</v>
      </c>
      <c r="F127" t="s">
        <v>14</v>
      </c>
      <c r="G127" s="4">
        <v>40932.429499999998</v>
      </c>
      <c r="H127" t="str">
        <f t="shared" si="4"/>
        <v>over</v>
      </c>
      <c r="I127" t="str">
        <f t="shared" si="7"/>
        <v>smoking</v>
      </c>
      <c r="J127" s="11">
        <f t="shared" si="5"/>
        <v>39.049999999999997</v>
      </c>
      <c r="K127" s="11">
        <f t="shared" si="6"/>
        <v>39.049999999999997</v>
      </c>
      <c r="L127" s="11"/>
    </row>
    <row r="128" spans="1:12" x14ac:dyDescent="0.25">
      <c r="A128">
        <v>44</v>
      </c>
      <c r="B128" t="s">
        <v>7</v>
      </c>
      <c r="C128" s="11">
        <v>38.950000000000003</v>
      </c>
      <c r="D128">
        <v>0</v>
      </c>
      <c r="E128" t="s">
        <v>9</v>
      </c>
      <c r="F128" t="s">
        <v>15</v>
      </c>
      <c r="G128" s="4">
        <v>42983.458500000001</v>
      </c>
      <c r="H128" t="str">
        <f t="shared" si="4"/>
        <v>over</v>
      </c>
      <c r="I128" t="str">
        <f t="shared" si="7"/>
        <v>smoking</v>
      </c>
      <c r="J128" s="11">
        <f t="shared" si="5"/>
        <v>38.950000000000003</v>
      </c>
      <c r="K128" s="11">
        <f t="shared" si="6"/>
        <v>38.950000000000003</v>
      </c>
      <c r="L128" s="11"/>
    </row>
    <row r="129" spans="1:12" x14ac:dyDescent="0.25">
      <c r="A129">
        <v>47</v>
      </c>
      <c r="B129" t="s">
        <v>11</v>
      </c>
      <c r="C129" s="11">
        <v>38.94</v>
      </c>
      <c r="D129">
        <v>2</v>
      </c>
      <c r="E129" t="s">
        <v>9</v>
      </c>
      <c r="F129" t="s">
        <v>14</v>
      </c>
      <c r="G129" s="4">
        <v>44202.653599999998</v>
      </c>
      <c r="H129" t="str">
        <f t="shared" si="4"/>
        <v>over</v>
      </c>
      <c r="I129" t="str">
        <f t="shared" si="7"/>
        <v>smoking</v>
      </c>
      <c r="J129" s="11">
        <f t="shared" si="5"/>
        <v>38.94</v>
      </c>
      <c r="K129" s="11">
        <f t="shared" si="6"/>
        <v>38.94</v>
      </c>
      <c r="L129" s="11"/>
    </row>
    <row r="130" spans="1:12" x14ac:dyDescent="0.25">
      <c r="A130">
        <v>29</v>
      </c>
      <c r="B130" t="s">
        <v>11</v>
      </c>
      <c r="C130" s="11">
        <v>38.94</v>
      </c>
      <c r="D130">
        <v>1</v>
      </c>
      <c r="E130" t="s">
        <v>13</v>
      </c>
      <c r="F130" t="s">
        <v>14</v>
      </c>
      <c r="G130" s="4">
        <v>3471.4096</v>
      </c>
      <c r="H130" t="str">
        <f t="shared" ref="H130:H193" si="8">IF(C130&lt;18.5,"below",IF(AND(C130&gt;=18.5,C130&lt;25),"normal",IF(C130&gt;=25,"over")))</f>
        <v>over</v>
      </c>
      <c r="I130" t="str">
        <f t="shared" si="7"/>
        <v>no</v>
      </c>
      <c r="J130" s="11">
        <f t="shared" ref="J130:J193" si="9">VALUE(C130)</f>
        <v>38.94</v>
      </c>
      <c r="K130" s="11">
        <f t="shared" ref="K130:K193" si="10">IF(J130&gt;=100,J130/1000,J130)</f>
        <v>38.94</v>
      </c>
      <c r="L130" s="11"/>
    </row>
    <row r="131" spans="1:12" x14ac:dyDescent="0.25">
      <c r="A131">
        <v>33</v>
      </c>
      <c r="B131" t="s">
        <v>7</v>
      </c>
      <c r="C131" s="11">
        <v>38.9</v>
      </c>
      <c r="D131">
        <v>3</v>
      </c>
      <c r="E131" t="s">
        <v>13</v>
      </c>
      <c r="F131" t="s">
        <v>10</v>
      </c>
      <c r="G131" s="4">
        <v>5972.3779999999997</v>
      </c>
      <c r="H131" t="str">
        <f t="shared" si="8"/>
        <v>over</v>
      </c>
      <c r="I131" t="str">
        <f t="shared" ref="I131:I194" si="11">IF(E131="no","no","smoking")</f>
        <v>no</v>
      </c>
      <c r="J131" s="11">
        <f t="shared" si="9"/>
        <v>38.9</v>
      </c>
      <c r="K131" s="11">
        <f t="shared" si="10"/>
        <v>38.9</v>
      </c>
      <c r="L131" s="11"/>
    </row>
    <row r="132" spans="1:12" x14ac:dyDescent="0.25">
      <c r="A132">
        <v>30</v>
      </c>
      <c r="B132" t="s">
        <v>11</v>
      </c>
      <c r="C132" s="11">
        <v>38.83</v>
      </c>
      <c r="D132">
        <v>1</v>
      </c>
      <c r="E132" t="s">
        <v>13</v>
      </c>
      <c r="F132" t="s">
        <v>14</v>
      </c>
      <c r="G132" s="4">
        <v>18963.171920000001</v>
      </c>
      <c r="H132" t="str">
        <f t="shared" si="8"/>
        <v>over</v>
      </c>
      <c r="I132" t="str">
        <f t="shared" si="11"/>
        <v>no</v>
      </c>
      <c r="J132" s="11">
        <f t="shared" si="9"/>
        <v>38.83</v>
      </c>
      <c r="K132" s="11">
        <f t="shared" si="10"/>
        <v>38.83</v>
      </c>
      <c r="L132" s="11"/>
    </row>
    <row r="133" spans="1:12" x14ac:dyDescent="0.25">
      <c r="A133">
        <v>62</v>
      </c>
      <c r="B133" t="s">
        <v>11</v>
      </c>
      <c r="C133" s="11">
        <v>38.83</v>
      </c>
      <c r="D133">
        <v>0</v>
      </c>
      <c r="E133" t="s">
        <v>13</v>
      </c>
      <c r="F133" t="s">
        <v>14</v>
      </c>
      <c r="G133" s="4">
        <v>12981.3457</v>
      </c>
      <c r="H133" t="str">
        <f t="shared" si="8"/>
        <v>over</v>
      </c>
      <c r="I133" t="str">
        <f t="shared" si="11"/>
        <v>no</v>
      </c>
      <c r="J133" s="11">
        <f t="shared" si="9"/>
        <v>38.83</v>
      </c>
      <c r="K133" s="11">
        <f t="shared" si="10"/>
        <v>38.83</v>
      </c>
      <c r="L133" s="11"/>
    </row>
    <row r="134" spans="1:12" x14ac:dyDescent="0.25">
      <c r="A134">
        <v>35</v>
      </c>
      <c r="B134" t="s">
        <v>11</v>
      </c>
      <c r="C134" s="11">
        <v>38.6</v>
      </c>
      <c r="D134">
        <v>1</v>
      </c>
      <c r="E134" t="s">
        <v>13</v>
      </c>
      <c r="F134" t="s">
        <v>10</v>
      </c>
      <c r="G134" s="4">
        <v>4762.3289999999997</v>
      </c>
      <c r="H134" t="str">
        <f t="shared" si="8"/>
        <v>over</v>
      </c>
      <c r="I134" t="str">
        <f t="shared" si="11"/>
        <v>no</v>
      </c>
      <c r="J134" s="11">
        <f t="shared" si="9"/>
        <v>38.6</v>
      </c>
      <c r="K134" s="11">
        <f t="shared" si="10"/>
        <v>38.6</v>
      </c>
      <c r="L134" s="11"/>
    </row>
    <row r="135" spans="1:12" x14ac:dyDescent="0.25">
      <c r="A135">
        <v>52</v>
      </c>
      <c r="B135" t="s">
        <v>11</v>
      </c>
      <c r="C135" s="11">
        <v>38.6</v>
      </c>
      <c r="D135">
        <v>2</v>
      </c>
      <c r="E135" t="s">
        <v>13</v>
      </c>
      <c r="F135" t="s">
        <v>10</v>
      </c>
      <c r="G135" s="4">
        <v>10325.206</v>
      </c>
      <c r="H135" t="str">
        <f t="shared" si="8"/>
        <v>over</v>
      </c>
      <c r="I135" t="str">
        <f t="shared" si="11"/>
        <v>no</v>
      </c>
      <c r="J135" s="11">
        <f t="shared" si="9"/>
        <v>38.6</v>
      </c>
      <c r="K135" s="11">
        <f t="shared" si="10"/>
        <v>38.6</v>
      </c>
      <c r="L135" s="11"/>
    </row>
    <row r="136" spans="1:12" x14ac:dyDescent="0.25">
      <c r="A136">
        <v>37</v>
      </c>
      <c r="B136" t="s">
        <v>7</v>
      </c>
      <c r="C136" s="11">
        <v>38.39</v>
      </c>
      <c r="D136">
        <v>0</v>
      </c>
      <c r="E136" t="s">
        <v>9</v>
      </c>
      <c r="F136" t="s">
        <v>14</v>
      </c>
      <c r="G136" s="4">
        <v>40419.019099999998</v>
      </c>
      <c r="H136" t="str">
        <f t="shared" si="8"/>
        <v>over</v>
      </c>
      <c r="I136" t="str">
        <f t="shared" si="11"/>
        <v>smoking</v>
      </c>
      <c r="J136" s="11">
        <f t="shared" si="9"/>
        <v>38.39</v>
      </c>
      <c r="K136" s="11">
        <f t="shared" si="10"/>
        <v>38.39</v>
      </c>
      <c r="L136" s="11"/>
    </row>
    <row r="137" spans="1:12" x14ac:dyDescent="0.25">
      <c r="A137">
        <v>38</v>
      </c>
      <c r="B137" t="s">
        <v>11</v>
      </c>
      <c r="C137" s="11">
        <v>38.39</v>
      </c>
      <c r="D137">
        <v>3</v>
      </c>
      <c r="E137" t="s">
        <v>9</v>
      </c>
      <c r="F137" t="s">
        <v>14</v>
      </c>
      <c r="G137" s="4">
        <v>41949.244100000004</v>
      </c>
      <c r="H137" t="str">
        <f t="shared" si="8"/>
        <v>over</v>
      </c>
      <c r="I137" t="str">
        <f t="shared" si="11"/>
        <v>smoking</v>
      </c>
      <c r="J137" s="11">
        <f t="shared" si="9"/>
        <v>38.39</v>
      </c>
      <c r="K137" s="11">
        <f t="shared" si="10"/>
        <v>38.39</v>
      </c>
      <c r="L137" s="11"/>
    </row>
    <row r="138" spans="1:12" x14ac:dyDescent="0.25">
      <c r="A138">
        <v>52</v>
      </c>
      <c r="B138" t="s">
        <v>7</v>
      </c>
      <c r="C138" s="11">
        <v>38.380000000000003</v>
      </c>
      <c r="D138">
        <v>2</v>
      </c>
      <c r="E138" t="s">
        <v>13</v>
      </c>
      <c r="F138" t="s">
        <v>21</v>
      </c>
      <c r="G138" s="4">
        <v>11396.9002</v>
      </c>
      <c r="H138" t="str">
        <f t="shared" si="8"/>
        <v>over</v>
      </c>
      <c r="I138" t="str">
        <f t="shared" si="11"/>
        <v>no</v>
      </c>
      <c r="J138" s="11">
        <f t="shared" si="9"/>
        <v>38.380000000000003</v>
      </c>
      <c r="K138" s="11">
        <f t="shared" si="10"/>
        <v>38.380000000000003</v>
      </c>
      <c r="L138" s="11"/>
    </row>
    <row r="139" spans="1:12" x14ac:dyDescent="0.25">
      <c r="A139">
        <v>61</v>
      </c>
      <c r="B139" t="s">
        <v>11</v>
      </c>
      <c r="C139" s="11">
        <v>38.380000000000003</v>
      </c>
      <c r="D139">
        <v>0</v>
      </c>
      <c r="E139" t="s">
        <v>13</v>
      </c>
      <c r="F139" t="s">
        <v>15</v>
      </c>
      <c r="G139" s="4">
        <v>12950.0712</v>
      </c>
      <c r="H139" t="str">
        <f t="shared" si="8"/>
        <v>over</v>
      </c>
      <c r="I139" t="str">
        <f t="shared" si="11"/>
        <v>no</v>
      </c>
      <c r="J139" s="11">
        <f t="shared" si="9"/>
        <v>38.380000000000003</v>
      </c>
      <c r="K139" s="11">
        <f t="shared" si="10"/>
        <v>38.380000000000003</v>
      </c>
      <c r="L139" s="11"/>
    </row>
    <row r="140" spans="1:12" x14ac:dyDescent="0.25">
      <c r="A140">
        <v>18</v>
      </c>
      <c r="B140" t="s">
        <v>7</v>
      </c>
      <c r="C140" s="11">
        <v>38.28</v>
      </c>
      <c r="D140">
        <v>0</v>
      </c>
      <c r="E140" t="s">
        <v>13</v>
      </c>
      <c r="F140" t="s">
        <v>14</v>
      </c>
      <c r="G140" s="4">
        <v>14133.03775</v>
      </c>
      <c r="H140" t="str">
        <f t="shared" si="8"/>
        <v>over</v>
      </c>
      <c r="I140" t="str">
        <f t="shared" si="11"/>
        <v>no</v>
      </c>
      <c r="J140" s="11">
        <f t="shared" si="9"/>
        <v>38.28</v>
      </c>
      <c r="K140" s="11">
        <f t="shared" si="10"/>
        <v>38.28</v>
      </c>
      <c r="L140" s="11"/>
    </row>
    <row r="141" spans="1:12" x14ac:dyDescent="0.25">
      <c r="A141">
        <v>64</v>
      </c>
      <c r="B141" t="s">
        <v>11</v>
      </c>
      <c r="C141" s="11">
        <v>38.19</v>
      </c>
      <c r="D141">
        <v>0</v>
      </c>
      <c r="E141" t="s">
        <v>13</v>
      </c>
      <c r="F141" t="s">
        <v>21</v>
      </c>
      <c r="G141" s="4">
        <v>14410.9321</v>
      </c>
      <c r="H141" t="str">
        <f t="shared" si="8"/>
        <v>over</v>
      </c>
      <c r="I141" t="str">
        <f t="shared" si="11"/>
        <v>no</v>
      </c>
      <c r="J141" s="11">
        <f t="shared" si="9"/>
        <v>38.19</v>
      </c>
      <c r="K141" s="11">
        <f t="shared" si="10"/>
        <v>38.19</v>
      </c>
      <c r="L141" s="11"/>
    </row>
    <row r="142" spans="1:12" x14ac:dyDescent="0.25">
      <c r="A142">
        <v>18</v>
      </c>
      <c r="B142" t="s">
        <v>7</v>
      </c>
      <c r="C142" s="11">
        <v>38.17</v>
      </c>
      <c r="D142">
        <v>0</v>
      </c>
      <c r="E142" t="s">
        <v>13</v>
      </c>
      <c r="F142" t="s">
        <v>14</v>
      </c>
      <c r="G142" s="4">
        <v>1631.6683</v>
      </c>
      <c r="H142" t="str">
        <f t="shared" si="8"/>
        <v>over</v>
      </c>
      <c r="I142" t="str">
        <f t="shared" si="11"/>
        <v>no</v>
      </c>
      <c r="J142" s="11">
        <f t="shared" si="9"/>
        <v>38.17</v>
      </c>
      <c r="K142" s="11">
        <f t="shared" si="10"/>
        <v>38.17</v>
      </c>
      <c r="L142" s="11"/>
    </row>
    <row r="143" spans="1:12" x14ac:dyDescent="0.25">
      <c r="A143">
        <v>18</v>
      </c>
      <c r="B143" t="s">
        <v>11</v>
      </c>
      <c r="C143" s="11">
        <v>38.17</v>
      </c>
      <c r="D143">
        <v>0</v>
      </c>
      <c r="E143" t="s">
        <v>9</v>
      </c>
      <c r="F143" t="s">
        <v>14</v>
      </c>
      <c r="G143" s="4">
        <v>36307.798300000002</v>
      </c>
      <c r="H143" t="str">
        <f t="shared" si="8"/>
        <v>over</v>
      </c>
      <c r="I143" t="str">
        <f t="shared" si="11"/>
        <v>smoking</v>
      </c>
      <c r="J143" s="11">
        <f t="shared" si="9"/>
        <v>38.17</v>
      </c>
      <c r="K143" s="11">
        <f t="shared" si="10"/>
        <v>38.17</v>
      </c>
      <c r="L143" s="11"/>
    </row>
    <row r="144" spans="1:12" x14ac:dyDescent="0.25">
      <c r="A144">
        <v>46</v>
      </c>
      <c r="B144" t="s">
        <v>11</v>
      </c>
      <c r="C144" s="11">
        <v>38.17</v>
      </c>
      <c r="D144">
        <v>2</v>
      </c>
      <c r="E144" t="s">
        <v>13</v>
      </c>
      <c r="F144" t="s">
        <v>14</v>
      </c>
      <c r="G144" s="4">
        <v>8347.1643000000004</v>
      </c>
      <c r="H144" t="str">
        <f t="shared" si="8"/>
        <v>over</v>
      </c>
      <c r="I144" t="str">
        <f t="shared" si="11"/>
        <v>no</v>
      </c>
      <c r="J144" s="11">
        <f t="shared" si="9"/>
        <v>38.17</v>
      </c>
      <c r="K144" s="11">
        <f t="shared" si="10"/>
        <v>38.17</v>
      </c>
      <c r="L144" s="11"/>
    </row>
    <row r="145" spans="1:13" x14ac:dyDescent="0.25">
      <c r="A145">
        <v>28</v>
      </c>
      <c r="B145" t="s">
        <v>11</v>
      </c>
      <c r="C145" s="11">
        <v>38.094999999999999</v>
      </c>
      <c r="D145">
        <v>1</v>
      </c>
      <c r="E145" t="s">
        <v>9</v>
      </c>
      <c r="F145" t="s">
        <v>10</v>
      </c>
      <c r="G145" s="4">
        <v>51194.559139999998</v>
      </c>
      <c r="H145" t="str">
        <f t="shared" si="8"/>
        <v>over</v>
      </c>
      <c r="I145" t="str">
        <f t="shared" si="11"/>
        <v>smoking</v>
      </c>
      <c r="J145" s="11">
        <f t="shared" si="9"/>
        <v>38.094999999999999</v>
      </c>
      <c r="K145" s="11">
        <f t="shared" si="10"/>
        <v>38.094999999999999</v>
      </c>
      <c r="L145" s="11"/>
    </row>
    <row r="146" spans="1:13" x14ac:dyDescent="0.25">
      <c r="A146">
        <v>19</v>
      </c>
      <c r="B146" t="s">
        <v>7</v>
      </c>
      <c r="C146" s="11">
        <v>38.094999999999999</v>
      </c>
      <c r="D146">
        <v>1</v>
      </c>
      <c r="E146" t="s">
        <v>13</v>
      </c>
      <c r="F146" t="s">
        <v>10</v>
      </c>
      <c r="G146" s="4">
        <v>2331.5189999999998</v>
      </c>
      <c r="H146" t="str">
        <f t="shared" si="8"/>
        <v>over</v>
      </c>
      <c r="I146" t="str">
        <f t="shared" si="11"/>
        <v>no</v>
      </c>
      <c r="J146" s="11">
        <f t="shared" si="9"/>
        <v>38.094999999999999</v>
      </c>
      <c r="K146" s="11">
        <f t="shared" si="10"/>
        <v>38.094999999999999</v>
      </c>
      <c r="L146" s="11"/>
    </row>
    <row r="147" spans="1:13" x14ac:dyDescent="0.25">
      <c r="A147">
        <v>32</v>
      </c>
      <c r="B147" t="s">
        <v>7</v>
      </c>
      <c r="C147" s="11">
        <v>38.094999999999999</v>
      </c>
      <c r="D147">
        <v>2</v>
      </c>
      <c r="E147" t="s">
        <v>9</v>
      </c>
      <c r="F147" t="s">
        <v>15</v>
      </c>
      <c r="G147" s="4">
        <v>32734.186300000001</v>
      </c>
      <c r="H147" t="str">
        <f t="shared" si="8"/>
        <v>over</v>
      </c>
      <c r="I147" t="str">
        <f t="shared" si="11"/>
        <v>smoking</v>
      </c>
      <c r="J147" s="11">
        <f t="shared" si="9"/>
        <v>38.094999999999999</v>
      </c>
      <c r="K147" s="11">
        <f t="shared" si="10"/>
        <v>38.094999999999999</v>
      </c>
      <c r="L147" s="11"/>
      <c r="M147">
        <f>K147*1000</f>
        <v>38095</v>
      </c>
    </row>
    <row r="148" spans="1:13" x14ac:dyDescent="0.25">
      <c r="A148">
        <v>26</v>
      </c>
      <c r="B148" t="s">
        <v>11</v>
      </c>
      <c r="C148" s="11">
        <v>38.094999999999999</v>
      </c>
      <c r="D148">
        <v>1</v>
      </c>
      <c r="E148" t="s">
        <v>13</v>
      </c>
      <c r="F148" t="s">
        <v>21</v>
      </c>
      <c r="G148" s="4">
        <v>3490.5491000000002</v>
      </c>
      <c r="H148" t="str">
        <f t="shared" si="8"/>
        <v>over</v>
      </c>
      <c r="I148" t="str">
        <f t="shared" si="11"/>
        <v>no</v>
      </c>
      <c r="J148" s="11">
        <f t="shared" si="9"/>
        <v>38.094999999999999</v>
      </c>
      <c r="K148" s="11">
        <f t="shared" si="10"/>
        <v>38.094999999999999</v>
      </c>
      <c r="L148" s="11"/>
    </row>
    <row r="149" spans="1:13" x14ac:dyDescent="0.25">
      <c r="A149">
        <v>62</v>
      </c>
      <c r="B149" t="s">
        <v>7</v>
      </c>
      <c r="C149" s="11">
        <v>38.094999999999999</v>
      </c>
      <c r="D149">
        <v>2</v>
      </c>
      <c r="E149" t="s">
        <v>13</v>
      </c>
      <c r="F149" t="s">
        <v>21</v>
      </c>
      <c r="G149" s="4">
        <v>15230.324049999999</v>
      </c>
      <c r="H149" t="str">
        <f t="shared" si="8"/>
        <v>over</v>
      </c>
      <c r="I149" t="str">
        <f t="shared" si="11"/>
        <v>no</v>
      </c>
      <c r="J149" s="11">
        <f t="shared" si="9"/>
        <v>38.094999999999999</v>
      </c>
      <c r="K149" s="11">
        <f t="shared" si="10"/>
        <v>38.094999999999999</v>
      </c>
      <c r="L149" s="11"/>
    </row>
    <row r="150" spans="1:13" x14ac:dyDescent="0.25">
      <c r="A150">
        <v>31</v>
      </c>
      <c r="B150" t="s">
        <v>7</v>
      </c>
      <c r="C150" s="11">
        <v>38.094999999999999</v>
      </c>
      <c r="D150">
        <v>1</v>
      </c>
      <c r="E150" t="s">
        <v>9</v>
      </c>
      <c r="F150" t="s">
        <v>21</v>
      </c>
      <c r="G150" s="4">
        <v>58571.074480000003</v>
      </c>
      <c r="H150" t="str">
        <f t="shared" si="8"/>
        <v>over</v>
      </c>
      <c r="I150" t="str">
        <f t="shared" si="11"/>
        <v>smoking</v>
      </c>
      <c r="J150" s="11">
        <f t="shared" si="9"/>
        <v>38.094999999999999</v>
      </c>
      <c r="K150" s="11">
        <f t="shared" si="10"/>
        <v>38.094999999999999</v>
      </c>
      <c r="L150" s="11"/>
    </row>
    <row r="151" spans="1:13" x14ac:dyDescent="0.25">
      <c r="A151">
        <v>35</v>
      </c>
      <c r="B151" t="s">
        <v>7</v>
      </c>
      <c r="C151" s="11">
        <v>38.094999999999999</v>
      </c>
      <c r="D151">
        <v>2</v>
      </c>
      <c r="E151" t="s">
        <v>13</v>
      </c>
      <c r="F151" t="s">
        <v>21</v>
      </c>
      <c r="G151" s="4">
        <v>24915.046259999999</v>
      </c>
      <c r="H151" t="str">
        <f t="shared" si="8"/>
        <v>over</v>
      </c>
      <c r="I151" t="str">
        <f t="shared" si="11"/>
        <v>no</v>
      </c>
      <c r="J151" s="11">
        <f t="shared" si="9"/>
        <v>38.094999999999999</v>
      </c>
      <c r="K151" s="11">
        <f t="shared" si="10"/>
        <v>38.094999999999999</v>
      </c>
      <c r="L151" s="11"/>
    </row>
    <row r="152" spans="1:13" x14ac:dyDescent="0.25">
      <c r="A152">
        <v>44</v>
      </c>
      <c r="B152" t="s">
        <v>7</v>
      </c>
      <c r="C152" s="11">
        <v>38.06</v>
      </c>
      <c r="D152">
        <v>0</v>
      </c>
      <c r="E152" t="s">
        <v>9</v>
      </c>
      <c r="F152" t="s">
        <v>14</v>
      </c>
      <c r="G152" s="4">
        <v>48885.135609999998</v>
      </c>
      <c r="H152" t="str">
        <f t="shared" si="8"/>
        <v>over</v>
      </c>
      <c r="I152" t="str">
        <f t="shared" si="11"/>
        <v>smoking</v>
      </c>
      <c r="J152" s="11">
        <f t="shared" si="9"/>
        <v>38.06</v>
      </c>
      <c r="K152" s="11">
        <f t="shared" si="10"/>
        <v>38.06</v>
      </c>
      <c r="L152" s="11"/>
    </row>
    <row r="153" spans="1:13" x14ac:dyDescent="0.25">
      <c r="A153">
        <v>43</v>
      </c>
      <c r="B153" t="s">
        <v>11</v>
      </c>
      <c r="C153" s="11">
        <v>38.06</v>
      </c>
      <c r="D153">
        <v>2</v>
      </c>
      <c r="E153" t="s">
        <v>9</v>
      </c>
      <c r="F153" t="s">
        <v>14</v>
      </c>
      <c r="G153" s="4">
        <v>42560.430399999997</v>
      </c>
      <c r="H153" t="str">
        <f t="shared" si="8"/>
        <v>over</v>
      </c>
      <c r="I153" t="str">
        <f t="shared" si="11"/>
        <v>smoking</v>
      </c>
      <c r="J153" s="11">
        <f t="shared" si="9"/>
        <v>38.06</v>
      </c>
      <c r="K153" s="11">
        <f t="shared" si="10"/>
        <v>38.06</v>
      </c>
      <c r="L153" s="11"/>
    </row>
    <row r="154" spans="1:13" x14ac:dyDescent="0.25">
      <c r="A154">
        <v>51</v>
      </c>
      <c r="B154" t="s">
        <v>7</v>
      </c>
      <c r="C154" s="11">
        <v>38.06</v>
      </c>
      <c r="D154">
        <v>0</v>
      </c>
      <c r="E154" t="s">
        <v>9</v>
      </c>
      <c r="F154" t="s">
        <v>14</v>
      </c>
      <c r="G154" s="4">
        <v>44400.4064</v>
      </c>
      <c r="H154" t="str">
        <f t="shared" si="8"/>
        <v>over</v>
      </c>
      <c r="I154" t="str">
        <f t="shared" si="11"/>
        <v>smoking</v>
      </c>
      <c r="J154" s="11">
        <f t="shared" si="9"/>
        <v>38.06</v>
      </c>
      <c r="K154" s="11">
        <f t="shared" si="10"/>
        <v>38.06</v>
      </c>
      <c r="L154" s="11"/>
    </row>
    <row r="155" spans="1:13" x14ac:dyDescent="0.25">
      <c r="A155">
        <v>34</v>
      </c>
      <c r="B155" t="s">
        <v>7</v>
      </c>
      <c r="C155" s="11">
        <v>38</v>
      </c>
      <c r="D155">
        <v>3</v>
      </c>
      <c r="E155" t="s">
        <v>13</v>
      </c>
      <c r="F155" t="s">
        <v>10</v>
      </c>
      <c r="G155" s="4">
        <v>6196.4480000000003</v>
      </c>
      <c r="H155" t="str">
        <f t="shared" si="8"/>
        <v>over</v>
      </c>
      <c r="I155" t="str">
        <f t="shared" si="11"/>
        <v>no</v>
      </c>
      <c r="J155" s="11">
        <f t="shared" si="9"/>
        <v>38</v>
      </c>
      <c r="K155" s="11">
        <f t="shared" si="10"/>
        <v>38</v>
      </c>
      <c r="L155" s="11"/>
    </row>
    <row r="156" spans="1:13" x14ac:dyDescent="0.25">
      <c r="A156">
        <v>58</v>
      </c>
      <c r="B156" t="s">
        <v>11</v>
      </c>
      <c r="C156" s="11">
        <v>38</v>
      </c>
      <c r="D156">
        <v>0</v>
      </c>
      <c r="E156" t="s">
        <v>13</v>
      </c>
      <c r="F156" t="s">
        <v>10</v>
      </c>
      <c r="G156" s="4">
        <v>11365.951999999999</v>
      </c>
      <c r="H156" t="str">
        <f t="shared" si="8"/>
        <v>over</v>
      </c>
      <c r="I156" t="str">
        <f t="shared" si="11"/>
        <v>no</v>
      </c>
      <c r="J156" s="11">
        <f t="shared" si="9"/>
        <v>38</v>
      </c>
      <c r="K156" s="11">
        <f t="shared" si="10"/>
        <v>38</v>
      </c>
      <c r="L156" s="11"/>
    </row>
    <row r="157" spans="1:13" x14ac:dyDescent="0.25">
      <c r="A157">
        <v>55</v>
      </c>
      <c r="B157" t="s">
        <v>11</v>
      </c>
      <c r="C157" s="11">
        <v>37.905000000000001</v>
      </c>
      <c r="D157">
        <v>0</v>
      </c>
      <c r="E157" t="s">
        <v>13</v>
      </c>
      <c r="F157" t="s">
        <v>10</v>
      </c>
      <c r="G157" s="4">
        <v>20630.283510000001</v>
      </c>
      <c r="H157" t="str">
        <f t="shared" si="8"/>
        <v>over</v>
      </c>
      <c r="I157" t="str">
        <f t="shared" si="11"/>
        <v>no</v>
      </c>
      <c r="J157" s="11">
        <f t="shared" si="9"/>
        <v>37.905000000000001</v>
      </c>
      <c r="K157" s="11">
        <f t="shared" si="10"/>
        <v>37.905000000000001</v>
      </c>
      <c r="L157" s="11"/>
    </row>
    <row r="158" spans="1:13" x14ac:dyDescent="0.25">
      <c r="A158">
        <v>19</v>
      </c>
      <c r="B158" t="s">
        <v>7</v>
      </c>
      <c r="C158" s="11">
        <v>37.905000000000001</v>
      </c>
      <c r="D158">
        <v>1</v>
      </c>
      <c r="E158" t="s">
        <v>13</v>
      </c>
      <c r="F158" t="s">
        <v>15</v>
      </c>
      <c r="G158" s="4">
        <v>2719.2797500000001</v>
      </c>
      <c r="H158" t="str">
        <f t="shared" si="8"/>
        <v>over</v>
      </c>
      <c r="I158" t="str">
        <f t="shared" si="11"/>
        <v>no</v>
      </c>
      <c r="J158" s="11">
        <f t="shared" si="9"/>
        <v>37.905000000000001</v>
      </c>
      <c r="K158" s="11">
        <f t="shared" si="10"/>
        <v>37.905000000000001</v>
      </c>
      <c r="L158" s="11"/>
      <c r="M158">
        <f>K158*1000</f>
        <v>37905</v>
      </c>
    </row>
    <row r="159" spans="1:13" x14ac:dyDescent="0.25">
      <c r="A159">
        <v>64</v>
      </c>
      <c r="B159" t="s">
        <v>11</v>
      </c>
      <c r="C159" s="11">
        <v>37.905000000000001</v>
      </c>
      <c r="D159">
        <v>0</v>
      </c>
      <c r="E159" t="s">
        <v>13</v>
      </c>
      <c r="F159" t="s">
        <v>15</v>
      </c>
      <c r="G159" s="4">
        <v>14210.53595</v>
      </c>
      <c r="H159" t="str">
        <f t="shared" si="8"/>
        <v>over</v>
      </c>
      <c r="I159" t="str">
        <f t="shared" si="11"/>
        <v>no</v>
      </c>
      <c r="J159" s="11">
        <f t="shared" si="9"/>
        <v>37.905000000000001</v>
      </c>
      <c r="K159" s="11">
        <f t="shared" si="10"/>
        <v>37.905000000000001</v>
      </c>
      <c r="L159" s="11"/>
    </row>
    <row r="160" spans="1:13" x14ac:dyDescent="0.25">
      <c r="A160">
        <v>42</v>
      </c>
      <c r="B160" t="s">
        <v>7</v>
      </c>
      <c r="C160" s="11">
        <v>37.9</v>
      </c>
      <c r="D160">
        <v>0</v>
      </c>
      <c r="E160" t="s">
        <v>13</v>
      </c>
      <c r="F160" t="s">
        <v>10</v>
      </c>
      <c r="G160" s="4">
        <v>6474.0129999999999</v>
      </c>
      <c r="H160" t="str">
        <f t="shared" si="8"/>
        <v>over</v>
      </c>
      <c r="I160" t="str">
        <f t="shared" si="11"/>
        <v>no</v>
      </c>
      <c r="J160" s="11">
        <f t="shared" si="9"/>
        <v>37.9</v>
      </c>
      <c r="K160" s="11">
        <f t="shared" si="10"/>
        <v>37.9</v>
      </c>
      <c r="L160" s="11"/>
    </row>
    <row r="161" spans="1:12" x14ac:dyDescent="0.25">
      <c r="A161">
        <v>30</v>
      </c>
      <c r="B161" t="s">
        <v>11</v>
      </c>
      <c r="C161" s="11">
        <v>37.799999999999997</v>
      </c>
      <c r="D161">
        <v>2</v>
      </c>
      <c r="E161" t="s">
        <v>9</v>
      </c>
      <c r="F161" t="s">
        <v>10</v>
      </c>
      <c r="G161" s="4">
        <v>39241.442000000003</v>
      </c>
      <c r="H161" t="str">
        <f t="shared" si="8"/>
        <v>over</v>
      </c>
      <c r="I161" t="str">
        <f t="shared" si="11"/>
        <v>smoking</v>
      </c>
      <c r="J161" s="11">
        <f t="shared" si="9"/>
        <v>37.799999999999997</v>
      </c>
      <c r="K161" s="11">
        <f t="shared" si="10"/>
        <v>37.799999999999997</v>
      </c>
      <c r="L161" s="11"/>
    </row>
    <row r="162" spans="1:12" x14ac:dyDescent="0.25">
      <c r="A162">
        <v>38</v>
      </c>
      <c r="B162" t="s">
        <v>7</v>
      </c>
      <c r="C162" s="11">
        <v>37.729999999999997</v>
      </c>
      <c r="D162">
        <v>0</v>
      </c>
      <c r="E162" t="s">
        <v>13</v>
      </c>
      <c r="F162" t="s">
        <v>14</v>
      </c>
      <c r="G162" s="4">
        <v>5397.6166999999996</v>
      </c>
      <c r="H162" t="str">
        <f t="shared" si="8"/>
        <v>over</v>
      </c>
      <c r="I162" t="str">
        <f t="shared" si="11"/>
        <v>no</v>
      </c>
      <c r="J162" s="11">
        <f t="shared" si="9"/>
        <v>37.729999999999997</v>
      </c>
      <c r="K162" s="11">
        <f t="shared" si="10"/>
        <v>37.729999999999997</v>
      </c>
      <c r="L162" s="11"/>
    </row>
    <row r="163" spans="1:12" x14ac:dyDescent="0.25">
      <c r="A163">
        <v>19</v>
      </c>
      <c r="B163" t="s">
        <v>11</v>
      </c>
      <c r="C163" s="11">
        <v>37.715000000000003</v>
      </c>
      <c r="D163">
        <v>0</v>
      </c>
      <c r="E163" t="s">
        <v>9</v>
      </c>
      <c r="F163" t="s">
        <v>10</v>
      </c>
      <c r="G163" s="4">
        <v>16297.846</v>
      </c>
      <c r="H163" t="str">
        <f t="shared" si="8"/>
        <v>over</v>
      </c>
      <c r="I163" t="str">
        <f t="shared" si="11"/>
        <v>smoking</v>
      </c>
      <c r="J163" s="11">
        <f t="shared" si="9"/>
        <v>37.715000000000003</v>
      </c>
      <c r="K163" s="11">
        <f t="shared" si="10"/>
        <v>37.715000000000003</v>
      </c>
      <c r="L163" s="11"/>
    </row>
    <row r="164" spans="1:12" x14ac:dyDescent="0.25">
      <c r="A164">
        <v>55</v>
      </c>
      <c r="B164" t="s">
        <v>11</v>
      </c>
      <c r="C164" s="11">
        <v>37.715000000000003</v>
      </c>
      <c r="D164">
        <v>3</v>
      </c>
      <c r="E164" t="s">
        <v>13</v>
      </c>
      <c r="F164" t="s">
        <v>15</v>
      </c>
      <c r="G164" s="4">
        <v>30063.580549999999</v>
      </c>
      <c r="H164" t="str">
        <f t="shared" si="8"/>
        <v>over</v>
      </c>
      <c r="I164" t="str">
        <f t="shared" si="11"/>
        <v>no</v>
      </c>
      <c r="J164" s="11">
        <f t="shared" si="9"/>
        <v>37.715000000000003</v>
      </c>
      <c r="K164" s="11">
        <f t="shared" si="10"/>
        <v>37.715000000000003</v>
      </c>
      <c r="L164" s="11"/>
    </row>
    <row r="165" spans="1:12" x14ac:dyDescent="0.25">
      <c r="A165">
        <v>53</v>
      </c>
      <c r="B165" t="s">
        <v>7</v>
      </c>
      <c r="C165" s="11">
        <v>37.524999999999999</v>
      </c>
      <c r="D165">
        <v>2</v>
      </c>
      <c r="E165" t="s">
        <v>13</v>
      </c>
      <c r="F165" t="s">
        <v>10</v>
      </c>
      <c r="G165" s="4">
        <v>11163.567999999999</v>
      </c>
      <c r="H165" t="str">
        <f t="shared" si="8"/>
        <v>over</v>
      </c>
      <c r="I165" t="str">
        <f t="shared" si="11"/>
        <v>no</v>
      </c>
      <c r="J165" s="11">
        <f t="shared" si="9"/>
        <v>37.524999999999999</v>
      </c>
      <c r="K165" s="11">
        <f t="shared" si="10"/>
        <v>37.524999999999999</v>
      </c>
      <c r="L165" s="11"/>
    </row>
    <row r="166" spans="1:12" x14ac:dyDescent="0.25">
      <c r="A166">
        <v>52</v>
      </c>
      <c r="B166" t="s">
        <v>7</v>
      </c>
      <c r="C166" s="11">
        <v>37.524999999999999</v>
      </c>
      <c r="D166">
        <v>2</v>
      </c>
      <c r="E166" t="s">
        <v>13</v>
      </c>
      <c r="F166" t="s">
        <v>15</v>
      </c>
      <c r="G166" s="4">
        <v>33471.971890000001</v>
      </c>
      <c r="H166" t="str">
        <f t="shared" si="8"/>
        <v>over</v>
      </c>
      <c r="I166" t="str">
        <f t="shared" si="11"/>
        <v>no</v>
      </c>
      <c r="J166" s="11">
        <f t="shared" si="9"/>
        <v>37.524999999999999</v>
      </c>
      <c r="K166" s="11">
        <f t="shared" si="10"/>
        <v>37.524999999999999</v>
      </c>
      <c r="L166" s="11"/>
    </row>
    <row r="167" spans="1:12" x14ac:dyDescent="0.25">
      <c r="A167">
        <v>49</v>
      </c>
      <c r="B167" t="s">
        <v>11</v>
      </c>
      <c r="C167" s="11">
        <v>37.51</v>
      </c>
      <c r="D167">
        <v>2</v>
      </c>
      <c r="E167" t="s">
        <v>13</v>
      </c>
      <c r="F167" t="s">
        <v>14</v>
      </c>
      <c r="G167" s="4">
        <v>9304.7019</v>
      </c>
      <c r="H167" t="str">
        <f t="shared" si="8"/>
        <v>over</v>
      </c>
      <c r="I167" t="str">
        <f t="shared" si="11"/>
        <v>no</v>
      </c>
      <c r="J167" s="11">
        <f t="shared" si="9"/>
        <v>37.51</v>
      </c>
      <c r="K167" s="11">
        <f t="shared" si="10"/>
        <v>37.51</v>
      </c>
      <c r="L167" s="11"/>
    </row>
    <row r="168" spans="1:12" x14ac:dyDescent="0.25">
      <c r="A168">
        <v>19</v>
      </c>
      <c r="B168" t="s">
        <v>7</v>
      </c>
      <c r="C168" s="11">
        <v>37.43</v>
      </c>
      <c r="D168">
        <v>0</v>
      </c>
      <c r="E168" t="s">
        <v>13</v>
      </c>
      <c r="F168" t="s">
        <v>15</v>
      </c>
      <c r="G168" s="4">
        <v>2138.0707000000002</v>
      </c>
      <c r="H168" t="str">
        <f t="shared" si="8"/>
        <v>over</v>
      </c>
      <c r="I168" t="str">
        <f t="shared" si="11"/>
        <v>no</v>
      </c>
      <c r="J168" s="11">
        <f t="shared" si="9"/>
        <v>37.43</v>
      </c>
      <c r="K168" s="11">
        <f t="shared" si="10"/>
        <v>37.43</v>
      </c>
      <c r="L168" s="11"/>
    </row>
    <row r="169" spans="1:12" x14ac:dyDescent="0.25">
      <c r="A169">
        <v>30</v>
      </c>
      <c r="B169" t="s">
        <v>11</v>
      </c>
      <c r="C169" s="11">
        <v>37.43</v>
      </c>
      <c r="D169">
        <v>3</v>
      </c>
      <c r="E169" t="s">
        <v>13</v>
      </c>
      <c r="F169" t="s">
        <v>21</v>
      </c>
      <c r="G169" s="4">
        <v>5428.7277000000004</v>
      </c>
      <c r="H169" t="str">
        <f t="shared" si="8"/>
        <v>over</v>
      </c>
      <c r="I169" t="str">
        <f t="shared" si="11"/>
        <v>no</v>
      </c>
      <c r="J169" s="11">
        <f t="shared" si="9"/>
        <v>37.43</v>
      </c>
      <c r="K169" s="11">
        <f t="shared" si="10"/>
        <v>37.43</v>
      </c>
      <c r="L169" s="11"/>
    </row>
    <row r="170" spans="1:12" x14ac:dyDescent="0.25">
      <c r="A170">
        <v>59</v>
      </c>
      <c r="B170" t="s">
        <v>11</v>
      </c>
      <c r="C170" s="11">
        <v>37.4</v>
      </c>
      <c r="D170">
        <v>0</v>
      </c>
      <c r="E170" t="s">
        <v>13</v>
      </c>
      <c r="F170" t="s">
        <v>10</v>
      </c>
      <c r="G170" s="4">
        <v>21797.000400000001</v>
      </c>
      <c r="H170" t="str">
        <f t="shared" si="8"/>
        <v>over</v>
      </c>
      <c r="I170" t="str">
        <f t="shared" si="11"/>
        <v>no</v>
      </c>
      <c r="J170" s="11">
        <f t="shared" si="9"/>
        <v>37.4</v>
      </c>
      <c r="K170" s="11">
        <f t="shared" si="10"/>
        <v>37.4</v>
      </c>
      <c r="L170" s="11"/>
    </row>
    <row r="171" spans="1:12" x14ac:dyDescent="0.25">
      <c r="A171">
        <v>62</v>
      </c>
      <c r="B171" t="s">
        <v>11</v>
      </c>
      <c r="C171" s="11">
        <v>37.4</v>
      </c>
      <c r="D171">
        <v>0</v>
      </c>
      <c r="E171" t="s">
        <v>13</v>
      </c>
      <c r="F171" t="s">
        <v>10</v>
      </c>
      <c r="G171" s="4">
        <v>12979.358</v>
      </c>
      <c r="H171" t="str">
        <f t="shared" si="8"/>
        <v>over</v>
      </c>
      <c r="I171" t="str">
        <f t="shared" si="11"/>
        <v>no</v>
      </c>
      <c r="J171" s="11">
        <f t="shared" si="9"/>
        <v>37.4</v>
      </c>
      <c r="K171" s="11">
        <f t="shared" si="10"/>
        <v>37.4</v>
      </c>
      <c r="L171" s="11"/>
    </row>
    <row r="172" spans="1:12" x14ac:dyDescent="0.25">
      <c r="A172">
        <v>32</v>
      </c>
      <c r="B172" t="s">
        <v>11</v>
      </c>
      <c r="C172" s="11">
        <v>37.335000000000001</v>
      </c>
      <c r="D172">
        <v>0</v>
      </c>
      <c r="E172" t="s">
        <v>13</v>
      </c>
      <c r="F172" t="s">
        <v>15</v>
      </c>
      <c r="G172" s="4">
        <v>3866.8552</v>
      </c>
      <c r="H172" t="str">
        <f t="shared" si="8"/>
        <v>over</v>
      </c>
      <c r="I172" t="str">
        <f t="shared" si="11"/>
        <v>no</v>
      </c>
      <c r="J172" s="11">
        <f t="shared" si="9"/>
        <v>37.335000000000001</v>
      </c>
      <c r="K172" s="11">
        <f t="shared" si="10"/>
        <v>37.335000000000001</v>
      </c>
      <c r="L172" s="11"/>
    </row>
    <row r="173" spans="1:12" x14ac:dyDescent="0.25">
      <c r="A173">
        <v>18</v>
      </c>
      <c r="B173" t="s">
        <v>7</v>
      </c>
      <c r="C173" s="11">
        <v>37.29</v>
      </c>
      <c r="D173">
        <v>1</v>
      </c>
      <c r="E173" t="s">
        <v>13</v>
      </c>
      <c r="F173" t="s">
        <v>14</v>
      </c>
      <c r="G173" s="4">
        <v>2219.4450999999999</v>
      </c>
      <c r="H173" t="str">
        <f t="shared" si="8"/>
        <v>over</v>
      </c>
      <c r="I173" t="str">
        <f t="shared" si="11"/>
        <v>no</v>
      </c>
      <c r="J173" s="11">
        <f t="shared" si="9"/>
        <v>37.29</v>
      </c>
      <c r="K173" s="11">
        <f t="shared" si="10"/>
        <v>37.29</v>
      </c>
      <c r="L173" s="11"/>
    </row>
    <row r="174" spans="1:12" x14ac:dyDescent="0.25">
      <c r="A174">
        <v>18</v>
      </c>
      <c r="B174" t="s">
        <v>11</v>
      </c>
      <c r="C174" s="11">
        <v>37.29</v>
      </c>
      <c r="D174">
        <v>0</v>
      </c>
      <c r="E174" t="s">
        <v>13</v>
      </c>
      <c r="F174" t="s">
        <v>14</v>
      </c>
      <c r="G174" s="4">
        <v>1141.4450999999999</v>
      </c>
      <c r="H174" t="str">
        <f t="shared" si="8"/>
        <v>over</v>
      </c>
      <c r="I174" t="str">
        <f t="shared" si="11"/>
        <v>no</v>
      </c>
      <c r="J174" s="11">
        <f t="shared" si="9"/>
        <v>37.29</v>
      </c>
      <c r="K174" s="11">
        <f t="shared" si="10"/>
        <v>37.29</v>
      </c>
      <c r="L174" s="11"/>
    </row>
    <row r="175" spans="1:12" x14ac:dyDescent="0.25">
      <c r="A175">
        <v>48</v>
      </c>
      <c r="B175" t="s">
        <v>11</v>
      </c>
      <c r="C175" s="11">
        <v>37.29</v>
      </c>
      <c r="D175">
        <v>2</v>
      </c>
      <c r="E175" t="s">
        <v>13</v>
      </c>
      <c r="F175" t="s">
        <v>14</v>
      </c>
      <c r="G175" s="4">
        <v>8978.1851000000006</v>
      </c>
      <c r="H175" t="str">
        <f t="shared" si="8"/>
        <v>over</v>
      </c>
      <c r="I175" t="str">
        <f t="shared" si="11"/>
        <v>no</v>
      </c>
      <c r="J175" s="11">
        <f t="shared" si="9"/>
        <v>37.29</v>
      </c>
      <c r="K175" s="11">
        <f t="shared" si="10"/>
        <v>37.29</v>
      </c>
      <c r="L175" s="11"/>
    </row>
    <row r="176" spans="1:12" x14ac:dyDescent="0.25">
      <c r="A176">
        <v>29</v>
      </c>
      <c r="B176" t="s">
        <v>11</v>
      </c>
      <c r="C176" s="11">
        <v>37.29</v>
      </c>
      <c r="D176">
        <v>2</v>
      </c>
      <c r="E176" t="s">
        <v>13</v>
      </c>
      <c r="F176" t="s">
        <v>14</v>
      </c>
      <c r="G176" s="4">
        <v>4058.1161000000002</v>
      </c>
      <c r="H176" t="str">
        <f t="shared" si="8"/>
        <v>over</v>
      </c>
      <c r="I176" t="str">
        <f t="shared" si="11"/>
        <v>no</v>
      </c>
      <c r="J176" s="11">
        <f t="shared" si="9"/>
        <v>37.29</v>
      </c>
      <c r="K176" s="11">
        <f t="shared" si="10"/>
        <v>37.29</v>
      </c>
      <c r="L176" s="11"/>
    </row>
    <row r="177" spans="1:13" x14ac:dyDescent="0.25">
      <c r="A177">
        <v>32</v>
      </c>
      <c r="B177" t="s">
        <v>11</v>
      </c>
      <c r="C177" s="11">
        <v>37.18</v>
      </c>
      <c r="D177">
        <v>2</v>
      </c>
      <c r="E177" t="s">
        <v>13</v>
      </c>
      <c r="F177" t="s">
        <v>14</v>
      </c>
      <c r="G177" s="4">
        <v>4673.3922000000002</v>
      </c>
      <c r="H177" t="str">
        <f t="shared" si="8"/>
        <v>over</v>
      </c>
      <c r="I177" t="str">
        <f t="shared" si="11"/>
        <v>no</v>
      </c>
      <c r="J177" s="11">
        <f t="shared" si="9"/>
        <v>37.18</v>
      </c>
      <c r="K177" s="11">
        <f t="shared" si="10"/>
        <v>37.18</v>
      </c>
      <c r="L177" s="11"/>
    </row>
    <row r="178" spans="1:13" x14ac:dyDescent="0.25">
      <c r="A178">
        <v>42</v>
      </c>
      <c r="B178" t="s">
        <v>11</v>
      </c>
      <c r="C178" s="11">
        <v>37.18</v>
      </c>
      <c r="D178">
        <v>2</v>
      </c>
      <c r="E178" t="s">
        <v>13</v>
      </c>
      <c r="F178" t="s">
        <v>14</v>
      </c>
      <c r="G178" s="4">
        <v>7162.0122000000001</v>
      </c>
      <c r="H178" t="str">
        <f t="shared" si="8"/>
        <v>over</v>
      </c>
      <c r="I178" t="str">
        <f t="shared" si="11"/>
        <v>no</v>
      </c>
      <c r="J178" s="11">
        <f t="shared" si="9"/>
        <v>37.18</v>
      </c>
      <c r="K178" s="11">
        <f t="shared" si="10"/>
        <v>37.18</v>
      </c>
      <c r="L178" s="11"/>
    </row>
    <row r="179" spans="1:13" x14ac:dyDescent="0.25">
      <c r="A179">
        <v>55</v>
      </c>
      <c r="B179" t="s">
        <v>7</v>
      </c>
      <c r="C179" s="11">
        <v>37.1</v>
      </c>
      <c r="D179">
        <v>0</v>
      </c>
      <c r="E179" t="s">
        <v>13</v>
      </c>
      <c r="F179" t="s">
        <v>10</v>
      </c>
      <c r="G179" s="4">
        <v>10713.644</v>
      </c>
      <c r="H179" t="str">
        <f t="shared" si="8"/>
        <v>over</v>
      </c>
      <c r="I179" t="str">
        <f t="shared" si="11"/>
        <v>no</v>
      </c>
      <c r="J179" s="11">
        <f t="shared" si="9"/>
        <v>37.1</v>
      </c>
      <c r="K179" s="11">
        <f t="shared" si="10"/>
        <v>37.1</v>
      </c>
      <c r="L179" s="11"/>
    </row>
    <row r="180" spans="1:13" x14ac:dyDescent="0.25">
      <c r="A180">
        <v>23</v>
      </c>
      <c r="B180" t="s">
        <v>11</v>
      </c>
      <c r="C180" s="11">
        <v>37.1</v>
      </c>
      <c r="D180">
        <v>3</v>
      </c>
      <c r="E180" t="s">
        <v>13</v>
      </c>
      <c r="F180" t="s">
        <v>10</v>
      </c>
      <c r="G180" s="4">
        <v>3597.596</v>
      </c>
      <c r="H180" t="str">
        <f t="shared" si="8"/>
        <v>over</v>
      </c>
      <c r="I180" t="str">
        <f t="shared" si="11"/>
        <v>no</v>
      </c>
      <c r="J180" s="11">
        <f t="shared" si="9"/>
        <v>37.1</v>
      </c>
      <c r="K180" s="11">
        <f t="shared" si="10"/>
        <v>37.1</v>
      </c>
      <c r="L180" s="11"/>
    </row>
    <row r="181" spans="1:13" x14ac:dyDescent="0.25">
      <c r="A181">
        <v>59</v>
      </c>
      <c r="B181" t="s">
        <v>11</v>
      </c>
      <c r="C181" s="11">
        <v>37.1</v>
      </c>
      <c r="D181">
        <v>1</v>
      </c>
      <c r="E181" t="s">
        <v>13</v>
      </c>
      <c r="F181" t="s">
        <v>10</v>
      </c>
      <c r="G181" s="4">
        <v>12347.172</v>
      </c>
      <c r="H181" t="str">
        <f t="shared" si="8"/>
        <v>over</v>
      </c>
      <c r="I181" t="str">
        <f t="shared" si="11"/>
        <v>no</v>
      </c>
      <c r="J181" s="11">
        <f t="shared" si="9"/>
        <v>37.1</v>
      </c>
      <c r="K181" s="11">
        <f t="shared" si="10"/>
        <v>37.1</v>
      </c>
      <c r="L181" s="11"/>
    </row>
    <row r="182" spans="1:13" x14ac:dyDescent="0.25">
      <c r="A182">
        <v>28</v>
      </c>
      <c r="B182" t="s">
        <v>11</v>
      </c>
      <c r="C182" s="11">
        <v>37.1</v>
      </c>
      <c r="D182">
        <v>1</v>
      </c>
      <c r="E182" t="s">
        <v>13</v>
      </c>
      <c r="F182" t="s">
        <v>10</v>
      </c>
      <c r="G182" s="4">
        <v>3277.1610000000001</v>
      </c>
      <c r="H182" t="str">
        <f t="shared" si="8"/>
        <v>over</v>
      </c>
      <c r="I182" t="str">
        <f t="shared" si="11"/>
        <v>no</v>
      </c>
      <c r="J182" s="11">
        <f t="shared" si="9"/>
        <v>37.1</v>
      </c>
      <c r="K182" s="11">
        <f t="shared" si="10"/>
        <v>37.1</v>
      </c>
      <c r="L182" s="11"/>
    </row>
    <row r="183" spans="1:13" x14ac:dyDescent="0.25">
      <c r="A183">
        <v>22</v>
      </c>
      <c r="B183" t="s">
        <v>11</v>
      </c>
      <c r="C183" s="11">
        <v>37.07</v>
      </c>
      <c r="D183">
        <v>2</v>
      </c>
      <c r="E183" t="s">
        <v>9</v>
      </c>
      <c r="F183" t="s">
        <v>14</v>
      </c>
      <c r="G183" s="4">
        <v>37484.4493</v>
      </c>
      <c r="H183" t="str">
        <f t="shared" si="8"/>
        <v>over</v>
      </c>
      <c r="I183" t="str">
        <f t="shared" si="11"/>
        <v>smoking</v>
      </c>
      <c r="J183" s="11">
        <f t="shared" si="9"/>
        <v>37.07</v>
      </c>
      <c r="K183" s="11">
        <f t="shared" si="10"/>
        <v>37.07</v>
      </c>
      <c r="L183" s="11"/>
    </row>
    <row r="184" spans="1:13" x14ac:dyDescent="0.25">
      <c r="A184">
        <v>37</v>
      </c>
      <c r="B184" t="s">
        <v>11</v>
      </c>
      <c r="C184" s="11">
        <v>37.07</v>
      </c>
      <c r="D184">
        <v>1</v>
      </c>
      <c r="E184" t="s">
        <v>9</v>
      </c>
      <c r="F184" t="s">
        <v>14</v>
      </c>
      <c r="G184" s="4">
        <v>39871.704299999998</v>
      </c>
      <c r="H184" t="str">
        <f t="shared" si="8"/>
        <v>over</v>
      </c>
      <c r="I184" t="str">
        <f t="shared" si="11"/>
        <v>smoking</v>
      </c>
      <c r="J184" s="11">
        <f t="shared" si="9"/>
        <v>37.07</v>
      </c>
      <c r="K184" s="11">
        <f t="shared" si="10"/>
        <v>37.07</v>
      </c>
      <c r="L184" s="11"/>
    </row>
    <row r="185" spans="1:13" x14ac:dyDescent="0.25">
      <c r="A185">
        <v>50</v>
      </c>
      <c r="B185" t="s">
        <v>11</v>
      </c>
      <c r="C185" s="11">
        <v>37.07</v>
      </c>
      <c r="D185">
        <v>1</v>
      </c>
      <c r="E185" t="s">
        <v>13</v>
      </c>
      <c r="F185" t="s">
        <v>14</v>
      </c>
      <c r="G185" s="4">
        <v>9048.0272999999997</v>
      </c>
      <c r="H185" t="str">
        <f t="shared" si="8"/>
        <v>over</v>
      </c>
      <c r="I185" t="str">
        <f t="shared" si="11"/>
        <v>no</v>
      </c>
      <c r="J185" s="11">
        <f t="shared" si="9"/>
        <v>37.07</v>
      </c>
      <c r="K185" s="11">
        <f t="shared" si="10"/>
        <v>37.07</v>
      </c>
      <c r="L185" s="11"/>
    </row>
    <row r="186" spans="1:13" x14ac:dyDescent="0.25">
      <c r="A186">
        <v>51</v>
      </c>
      <c r="B186" t="s">
        <v>7</v>
      </c>
      <c r="C186" s="11">
        <v>37.049999999999997</v>
      </c>
      <c r="D186">
        <v>3</v>
      </c>
      <c r="E186" t="s">
        <v>9</v>
      </c>
      <c r="F186" t="s">
        <v>21</v>
      </c>
      <c r="G186" s="4">
        <v>46255.112500000003</v>
      </c>
      <c r="H186" t="str">
        <f t="shared" si="8"/>
        <v>over</v>
      </c>
      <c r="I186" t="str">
        <f t="shared" si="11"/>
        <v>smoking</v>
      </c>
      <c r="J186" s="11">
        <f t="shared" si="9"/>
        <v>37.049999999999997</v>
      </c>
      <c r="K186" s="11">
        <f t="shared" si="10"/>
        <v>37.049999999999997</v>
      </c>
      <c r="L186" s="11"/>
    </row>
    <row r="187" spans="1:13" x14ac:dyDescent="0.25">
      <c r="A187">
        <v>51</v>
      </c>
      <c r="B187" t="s">
        <v>11</v>
      </c>
      <c r="C187" s="11">
        <v>37</v>
      </c>
      <c r="D187">
        <v>0</v>
      </c>
      <c r="E187" t="s">
        <v>13</v>
      </c>
      <c r="F187" t="s">
        <v>10</v>
      </c>
      <c r="G187" s="4">
        <v>8798.5930000000008</v>
      </c>
      <c r="H187" t="str">
        <f t="shared" si="8"/>
        <v>over</v>
      </c>
      <c r="I187" t="str">
        <f t="shared" si="11"/>
        <v>no</v>
      </c>
      <c r="J187" s="11">
        <f t="shared" si="9"/>
        <v>37</v>
      </c>
      <c r="K187" s="11">
        <f t="shared" si="10"/>
        <v>37</v>
      </c>
      <c r="L187" s="11"/>
    </row>
    <row r="188" spans="1:13" x14ac:dyDescent="0.25">
      <c r="A188">
        <v>64</v>
      </c>
      <c r="B188" t="s">
        <v>11</v>
      </c>
      <c r="C188" s="11">
        <v>36.96</v>
      </c>
      <c r="D188">
        <v>2</v>
      </c>
      <c r="E188" t="s">
        <v>9</v>
      </c>
      <c r="F188" t="s">
        <v>14</v>
      </c>
      <c r="G188" s="4">
        <v>49577.662400000001</v>
      </c>
      <c r="H188" t="str">
        <f t="shared" si="8"/>
        <v>over</v>
      </c>
      <c r="I188" t="str">
        <f t="shared" si="11"/>
        <v>smoking</v>
      </c>
      <c r="J188" s="11">
        <f t="shared" si="9"/>
        <v>36.96</v>
      </c>
      <c r="K188" s="11">
        <f t="shared" si="10"/>
        <v>36.96</v>
      </c>
      <c r="L188" s="11"/>
    </row>
    <row r="189" spans="1:13" x14ac:dyDescent="0.25">
      <c r="A189">
        <v>28</v>
      </c>
      <c r="B189" t="s">
        <v>7</v>
      </c>
      <c r="C189" s="11">
        <v>36.954999999999998</v>
      </c>
      <c r="D189">
        <v>0</v>
      </c>
      <c r="E189" t="s">
        <v>13</v>
      </c>
      <c r="F189" t="s">
        <v>15</v>
      </c>
      <c r="G189" s="4">
        <v>3556.9223000000002</v>
      </c>
      <c r="H189" t="str">
        <f t="shared" si="8"/>
        <v>over</v>
      </c>
      <c r="I189" t="str">
        <f t="shared" si="11"/>
        <v>no</v>
      </c>
      <c r="J189" s="11">
        <f t="shared" si="9"/>
        <v>36.954999999999998</v>
      </c>
      <c r="K189" s="11">
        <f t="shared" si="10"/>
        <v>36.954999999999998</v>
      </c>
      <c r="L189" s="11"/>
    </row>
    <row r="190" spans="1:13" x14ac:dyDescent="0.25">
      <c r="A190">
        <v>18</v>
      </c>
      <c r="B190" t="s">
        <v>11</v>
      </c>
      <c r="C190" s="11">
        <v>36.954999999999998</v>
      </c>
      <c r="D190">
        <v>2</v>
      </c>
      <c r="E190" t="s">
        <v>9</v>
      </c>
      <c r="F190" t="s">
        <v>14</v>
      </c>
      <c r="G190" s="4">
        <v>34303.167200000004</v>
      </c>
      <c r="H190" t="str">
        <f t="shared" si="8"/>
        <v>over</v>
      </c>
      <c r="I190" t="str">
        <f t="shared" si="11"/>
        <v>smoking</v>
      </c>
      <c r="J190" s="11">
        <f t="shared" si="9"/>
        <v>36.954999999999998</v>
      </c>
      <c r="K190" s="11">
        <f t="shared" si="10"/>
        <v>36.954999999999998</v>
      </c>
      <c r="L190" s="11"/>
    </row>
    <row r="191" spans="1:13" x14ac:dyDescent="0.25">
      <c r="A191">
        <v>24</v>
      </c>
      <c r="B191" t="s">
        <v>7</v>
      </c>
      <c r="C191" s="11">
        <v>36.954999999999998</v>
      </c>
      <c r="D191">
        <v>0</v>
      </c>
      <c r="E191" t="s">
        <v>13</v>
      </c>
      <c r="F191" t="s">
        <v>15</v>
      </c>
      <c r="G191" s="4">
        <v>2855.4375500000001</v>
      </c>
      <c r="H191" t="str">
        <f t="shared" si="8"/>
        <v>over</v>
      </c>
      <c r="I191" t="str">
        <f t="shared" si="11"/>
        <v>no</v>
      </c>
      <c r="J191" s="11">
        <f t="shared" si="9"/>
        <v>36.954999999999998</v>
      </c>
      <c r="K191" s="11">
        <f t="shared" si="10"/>
        <v>36.954999999999998</v>
      </c>
      <c r="L191" s="11"/>
      <c r="M191">
        <f>K191*1000</f>
        <v>36955</v>
      </c>
    </row>
    <row r="192" spans="1:13" x14ac:dyDescent="0.25">
      <c r="A192">
        <v>29</v>
      </c>
      <c r="B192" t="s">
        <v>11</v>
      </c>
      <c r="C192" s="11">
        <v>36.954999999999998</v>
      </c>
      <c r="D192">
        <v>1</v>
      </c>
      <c r="E192" t="s">
        <v>13</v>
      </c>
      <c r="F192" t="s">
        <v>21</v>
      </c>
      <c r="G192" s="4">
        <v>4040.55825</v>
      </c>
      <c r="H192" t="str">
        <f t="shared" si="8"/>
        <v>over</v>
      </c>
      <c r="I192" t="str">
        <f t="shared" si="11"/>
        <v>no</v>
      </c>
      <c r="J192" s="11">
        <f t="shared" si="9"/>
        <v>36.954999999999998</v>
      </c>
      <c r="K192" s="11">
        <f t="shared" si="10"/>
        <v>36.954999999999998</v>
      </c>
      <c r="L192" s="11"/>
      <c r="M192">
        <f>K192*1000</f>
        <v>36955</v>
      </c>
    </row>
    <row r="193" spans="1:13" x14ac:dyDescent="0.25">
      <c r="A193">
        <v>60</v>
      </c>
      <c r="B193" t="s">
        <v>11</v>
      </c>
      <c r="C193" s="11">
        <v>36.954999999999998</v>
      </c>
      <c r="D193">
        <v>0</v>
      </c>
      <c r="E193" t="s">
        <v>13</v>
      </c>
      <c r="F193" t="s">
        <v>21</v>
      </c>
      <c r="G193" s="4">
        <v>12741.167450000001</v>
      </c>
      <c r="H193" t="str">
        <f t="shared" si="8"/>
        <v>over</v>
      </c>
      <c r="I193" t="str">
        <f t="shared" si="11"/>
        <v>no</v>
      </c>
      <c r="J193" s="11">
        <f t="shared" si="9"/>
        <v>36.954999999999998</v>
      </c>
      <c r="K193" s="11">
        <f t="shared" si="10"/>
        <v>36.954999999999998</v>
      </c>
      <c r="L193" s="11"/>
    </row>
    <row r="194" spans="1:13" x14ac:dyDescent="0.25">
      <c r="A194">
        <v>44</v>
      </c>
      <c r="B194" t="s">
        <v>7</v>
      </c>
      <c r="C194" s="11">
        <v>36.954999999999998</v>
      </c>
      <c r="D194">
        <v>1</v>
      </c>
      <c r="E194" t="s">
        <v>13</v>
      </c>
      <c r="F194" t="s">
        <v>15</v>
      </c>
      <c r="G194" s="4">
        <v>8023.1354499999998</v>
      </c>
      <c r="H194" t="str">
        <f t="shared" ref="H194:H257" si="12">IF(C194&lt;18.5,"below",IF(AND(C194&gt;=18.5,C194&lt;25),"normal",IF(C194&gt;=25,"over")))</f>
        <v>over</v>
      </c>
      <c r="I194" t="str">
        <f t="shared" si="11"/>
        <v>no</v>
      </c>
      <c r="J194" s="11">
        <f t="shared" ref="J194:J257" si="13">VALUE(C194)</f>
        <v>36.954999999999998</v>
      </c>
      <c r="K194" s="11">
        <f t="shared" ref="K194:K257" si="14">IF(J194&gt;=100,J194/1000,J194)</f>
        <v>36.954999999999998</v>
      </c>
      <c r="L194" s="11"/>
    </row>
    <row r="195" spans="1:13" x14ac:dyDescent="0.25">
      <c r="A195">
        <v>62</v>
      </c>
      <c r="B195" t="s">
        <v>7</v>
      </c>
      <c r="C195" s="11">
        <v>36.86</v>
      </c>
      <c r="D195">
        <v>1</v>
      </c>
      <c r="E195" t="s">
        <v>13</v>
      </c>
      <c r="F195" t="s">
        <v>21</v>
      </c>
      <c r="G195" s="4">
        <v>31620.001059999999</v>
      </c>
      <c r="H195" t="str">
        <f t="shared" si="12"/>
        <v>over</v>
      </c>
      <c r="I195" t="str">
        <f t="shared" ref="I195:I258" si="15">IF(E195="no","no","smoking")</f>
        <v>no</v>
      </c>
      <c r="J195" s="11">
        <f t="shared" si="13"/>
        <v>36.86</v>
      </c>
      <c r="K195" s="11">
        <f t="shared" si="14"/>
        <v>36.86</v>
      </c>
      <c r="L195" s="11"/>
    </row>
    <row r="196" spans="1:13" x14ac:dyDescent="0.25">
      <c r="A196">
        <v>21</v>
      </c>
      <c r="B196" t="s">
        <v>11</v>
      </c>
      <c r="C196" s="11">
        <v>36.86</v>
      </c>
      <c r="D196">
        <v>0</v>
      </c>
      <c r="E196" t="s">
        <v>13</v>
      </c>
      <c r="F196" t="s">
        <v>15</v>
      </c>
      <c r="G196" s="4">
        <v>1917.3184000000001</v>
      </c>
      <c r="H196" t="str">
        <f t="shared" si="12"/>
        <v>over</v>
      </c>
      <c r="I196" t="str">
        <f t="shared" si="15"/>
        <v>no</v>
      </c>
      <c r="J196" s="11">
        <f t="shared" si="13"/>
        <v>36.86</v>
      </c>
      <c r="K196" s="11">
        <f t="shared" si="14"/>
        <v>36.86</v>
      </c>
      <c r="L196" s="11"/>
    </row>
    <row r="197" spans="1:13" x14ac:dyDescent="0.25">
      <c r="A197">
        <v>53</v>
      </c>
      <c r="B197" t="s">
        <v>7</v>
      </c>
      <c r="C197" s="11">
        <v>36.86</v>
      </c>
      <c r="D197">
        <v>3</v>
      </c>
      <c r="E197" t="s">
        <v>9</v>
      </c>
      <c r="F197" t="s">
        <v>15</v>
      </c>
      <c r="G197" s="4">
        <v>46661.4424</v>
      </c>
      <c r="H197" t="str">
        <f t="shared" si="12"/>
        <v>over</v>
      </c>
      <c r="I197" t="str">
        <f t="shared" si="15"/>
        <v>smoking</v>
      </c>
      <c r="J197" s="11">
        <f t="shared" si="13"/>
        <v>36.86</v>
      </c>
      <c r="K197" s="11">
        <f t="shared" si="14"/>
        <v>36.86</v>
      </c>
      <c r="L197" s="11"/>
    </row>
    <row r="198" spans="1:13" x14ac:dyDescent="0.25">
      <c r="A198">
        <v>21</v>
      </c>
      <c r="B198" t="s">
        <v>11</v>
      </c>
      <c r="C198" s="11">
        <v>36.85</v>
      </c>
      <c r="D198">
        <v>0</v>
      </c>
      <c r="E198" t="s">
        <v>13</v>
      </c>
      <c r="F198" t="s">
        <v>14</v>
      </c>
      <c r="G198" s="4">
        <v>1534.3045</v>
      </c>
      <c r="H198" t="str">
        <f t="shared" si="12"/>
        <v>over</v>
      </c>
      <c r="I198" t="str">
        <f t="shared" si="15"/>
        <v>no</v>
      </c>
      <c r="J198" s="11">
        <f t="shared" si="13"/>
        <v>36.85</v>
      </c>
      <c r="K198" s="11">
        <f t="shared" si="14"/>
        <v>36.85</v>
      </c>
      <c r="L198" s="11"/>
    </row>
    <row r="199" spans="1:13" x14ac:dyDescent="0.25">
      <c r="A199">
        <v>49</v>
      </c>
      <c r="B199" t="s">
        <v>11</v>
      </c>
      <c r="C199" s="11">
        <v>36.85</v>
      </c>
      <c r="D199">
        <v>0</v>
      </c>
      <c r="E199" t="s">
        <v>13</v>
      </c>
      <c r="F199" t="s">
        <v>14</v>
      </c>
      <c r="G199" s="4">
        <v>8125.7844999999998</v>
      </c>
      <c r="H199" t="str">
        <f t="shared" si="12"/>
        <v>over</v>
      </c>
      <c r="I199" t="str">
        <f t="shared" si="15"/>
        <v>no</v>
      </c>
      <c r="J199" s="11">
        <f t="shared" si="13"/>
        <v>36.85</v>
      </c>
      <c r="K199" s="11">
        <f t="shared" si="14"/>
        <v>36.85</v>
      </c>
      <c r="L199" s="11"/>
    </row>
    <row r="200" spans="1:13" x14ac:dyDescent="0.25">
      <c r="A200">
        <v>63</v>
      </c>
      <c r="B200" t="s">
        <v>7</v>
      </c>
      <c r="C200" s="11">
        <v>36.85</v>
      </c>
      <c r="D200">
        <v>0</v>
      </c>
      <c r="E200" t="s">
        <v>13</v>
      </c>
      <c r="F200" t="s">
        <v>14</v>
      </c>
      <c r="G200" s="4">
        <v>13887.968500000001</v>
      </c>
      <c r="H200" t="str">
        <f t="shared" si="12"/>
        <v>over</v>
      </c>
      <c r="I200" t="str">
        <f t="shared" si="15"/>
        <v>no</v>
      </c>
      <c r="J200" s="11">
        <f t="shared" si="13"/>
        <v>36.85</v>
      </c>
      <c r="K200" s="11">
        <f t="shared" si="14"/>
        <v>36.85</v>
      </c>
      <c r="L200" s="11"/>
    </row>
    <row r="201" spans="1:13" x14ac:dyDescent="0.25">
      <c r="A201">
        <v>18</v>
      </c>
      <c r="B201" t="s">
        <v>7</v>
      </c>
      <c r="C201" s="11">
        <v>36.85</v>
      </c>
      <c r="D201">
        <v>0</v>
      </c>
      <c r="E201" t="s">
        <v>13</v>
      </c>
      <c r="F201" t="s">
        <v>14</v>
      </c>
      <c r="G201" s="4">
        <v>1629.8335</v>
      </c>
      <c r="H201" t="str">
        <f t="shared" si="12"/>
        <v>over</v>
      </c>
      <c r="I201" t="str">
        <f t="shared" si="15"/>
        <v>no</v>
      </c>
      <c r="J201" s="11">
        <f t="shared" si="13"/>
        <v>36.85</v>
      </c>
      <c r="K201" s="11">
        <f t="shared" si="14"/>
        <v>36.85</v>
      </c>
      <c r="L201" s="11"/>
    </row>
    <row r="202" spans="1:13" x14ac:dyDescent="0.25">
      <c r="A202">
        <v>30</v>
      </c>
      <c r="B202" t="s">
        <v>7</v>
      </c>
      <c r="C202" s="11">
        <v>36.765000000000001</v>
      </c>
      <c r="D202">
        <v>1</v>
      </c>
      <c r="E202" t="s">
        <v>13</v>
      </c>
      <c r="F202" t="s">
        <v>10</v>
      </c>
      <c r="G202" s="4">
        <v>4149.7359999999999</v>
      </c>
      <c r="H202" t="str">
        <f t="shared" si="12"/>
        <v>over</v>
      </c>
      <c r="I202" t="str">
        <f t="shared" si="15"/>
        <v>no</v>
      </c>
      <c r="J202" s="11">
        <f t="shared" si="13"/>
        <v>36.765000000000001</v>
      </c>
      <c r="K202" s="11">
        <f t="shared" si="14"/>
        <v>36.765000000000001</v>
      </c>
      <c r="L202" s="11"/>
    </row>
    <row r="203" spans="1:13" x14ac:dyDescent="0.25">
      <c r="A203">
        <v>41</v>
      </c>
      <c r="B203" t="s">
        <v>7</v>
      </c>
      <c r="C203" s="11">
        <v>36.765000000000001</v>
      </c>
      <c r="D203">
        <v>0</v>
      </c>
      <c r="E203" t="s">
        <v>13</v>
      </c>
      <c r="F203" t="s">
        <v>15</v>
      </c>
      <c r="G203" s="4">
        <v>6571.0243499999997</v>
      </c>
      <c r="H203" t="str">
        <f t="shared" si="12"/>
        <v>over</v>
      </c>
      <c r="I203" t="str">
        <f t="shared" si="15"/>
        <v>no</v>
      </c>
      <c r="J203" s="11">
        <f t="shared" si="13"/>
        <v>36.765000000000001</v>
      </c>
      <c r="K203" s="11">
        <f t="shared" si="14"/>
        <v>36.765000000000001</v>
      </c>
      <c r="L203" s="11"/>
      <c r="M203">
        <f>K203*1000</f>
        <v>36765</v>
      </c>
    </row>
    <row r="204" spans="1:13" x14ac:dyDescent="0.25">
      <c r="A204">
        <v>24</v>
      </c>
      <c r="B204" t="s">
        <v>7</v>
      </c>
      <c r="C204" s="11">
        <v>36.765000000000001</v>
      </c>
      <c r="D204">
        <v>0</v>
      </c>
      <c r="E204" t="s">
        <v>13</v>
      </c>
      <c r="F204" t="s">
        <v>14</v>
      </c>
      <c r="G204" s="4">
        <v>25081.76784</v>
      </c>
      <c r="H204" t="str">
        <f t="shared" si="12"/>
        <v>over</v>
      </c>
      <c r="I204" t="str">
        <f t="shared" si="15"/>
        <v>no</v>
      </c>
      <c r="J204" s="11">
        <f t="shared" si="13"/>
        <v>36.765000000000001</v>
      </c>
      <c r="K204" s="11">
        <f t="shared" si="14"/>
        <v>36.765000000000001</v>
      </c>
      <c r="L204" s="11"/>
    </row>
    <row r="205" spans="1:13" x14ac:dyDescent="0.25">
      <c r="A205">
        <v>63</v>
      </c>
      <c r="B205" t="s">
        <v>11</v>
      </c>
      <c r="C205" s="11">
        <v>36.765000000000001</v>
      </c>
      <c r="D205">
        <v>0</v>
      </c>
      <c r="E205" t="s">
        <v>13</v>
      </c>
      <c r="F205" t="s">
        <v>21</v>
      </c>
      <c r="G205" s="4">
        <v>13981.850350000001</v>
      </c>
      <c r="H205" t="str">
        <f t="shared" si="12"/>
        <v>over</v>
      </c>
      <c r="I205" t="str">
        <f t="shared" si="15"/>
        <v>no</v>
      </c>
      <c r="J205" s="11">
        <f t="shared" si="13"/>
        <v>36.765000000000001</v>
      </c>
      <c r="K205" s="11">
        <f t="shared" si="14"/>
        <v>36.765000000000001</v>
      </c>
      <c r="L205" s="11"/>
    </row>
    <row r="206" spans="1:13" x14ac:dyDescent="0.25">
      <c r="A206">
        <v>52</v>
      </c>
      <c r="B206" t="s">
        <v>11</v>
      </c>
      <c r="C206" s="11">
        <v>36.765000000000001</v>
      </c>
      <c r="D206">
        <v>2</v>
      </c>
      <c r="E206" t="s">
        <v>13</v>
      </c>
      <c r="F206" t="s">
        <v>15</v>
      </c>
      <c r="G206" s="4">
        <v>26467.09737</v>
      </c>
      <c r="H206" t="str">
        <f t="shared" si="12"/>
        <v>over</v>
      </c>
      <c r="I206" t="str">
        <f t="shared" si="15"/>
        <v>no</v>
      </c>
      <c r="J206" s="11">
        <f t="shared" si="13"/>
        <v>36.765000000000001</v>
      </c>
      <c r="K206" s="11">
        <f t="shared" si="14"/>
        <v>36.765000000000001</v>
      </c>
      <c r="L206" s="11"/>
    </row>
    <row r="207" spans="1:13" x14ac:dyDescent="0.25">
      <c r="A207">
        <v>52</v>
      </c>
      <c r="B207" t="s">
        <v>11</v>
      </c>
      <c r="C207" s="11">
        <v>36.700000000000003</v>
      </c>
      <c r="D207">
        <v>0</v>
      </c>
      <c r="E207" t="s">
        <v>13</v>
      </c>
      <c r="F207" t="s">
        <v>10</v>
      </c>
      <c r="G207" s="4">
        <v>9144.5650000000005</v>
      </c>
      <c r="H207" t="str">
        <f t="shared" si="12"/>
        <v>over</v>
      </c>
      <c r="I207" t="str">
        <f t="shared" si="15"/>
        <v>no</v>
      </c>
      <c r="J207" s="11">
        <f t="shared" si="13"/>
        <v>36.700000000000003</v>
      </c>
      <c r="K207" s="11">
        <f t="shared" si="14"/>
        <v>36.700000000000003</v>
      </c>
      <c r="L207" s="11"/>
    </row>
    <row r="208" spans="1:13" x14ac:dyDescent="0.25">
      <c r="A208">
        <v>51</v>
      </c>
      <c r="B208" t="s">
        <v>7</v>
      </c>
      <c r="C208" s="11">
        <v>36.67</v>
      </c>
      <c r="D208">
        <v>2</v>
      </c>
      <c r="E208" t="s">
        <v>13</v>
      </c>
      <c r="F208" t="s">
        <v>15</v>
      </c>
      <c r="G208" s="4">
        <v>10848.1343</v>
      </c>
      <c r="H208" t="str">
        <f t="shared" si="12"/>
        <v>over</v>
      </c>
      <c r="I208" t="str">
        <f t="shared" si="15"/>
        <v>no</v>
      </c>
      <c r="J208" s="11">
        <f t="shared" si="13"/>
        <v>36.67</v>
      </c>
      <c r="K208" s="11">
        <f t="shared" si="14"/>
        <v>36.67</v>
      </c>
      <c r="L208" s="11"/>
    </row>
    <row r="209" spans="1:13" x14ac:dyDescent="0.25">
      <c r="A209">
        <v>48</v>
      </c>
      <c r="B209" t="s">
        <v>11</v>
      </c>
      <c r="C209" s="11">
        <v>36.67</v>
      </c>
      <c r="D209">
        <v>1</v>
      </c>
      <c r="E209" t="s">
        <v>13</v>
      </c>
      <c r="F209" t="s">
        <v>15</v>
      </c>
      <c r="G209" s="4">
        <v>28468.919010000001</v>
      </c>
      <c r="H209" t="str">
        <f t="shared" si="12"/>
        <v>over</v>
      </c>
      <c r="I209" t="str">
        <f t="shared" si="15"/>
        <v>no</v>
      </c>
      <c r="J209" s="11">
        <f t="shared" si="13"/>
        <v>36.67</v>
      </c>
      <c r="K209" s="11">
        <f t="shared" si="14"/>
        <v>36.67</v>
      </c>
      <c r="L209" s="11"/>
    </row>
    <row r="210" spans="1:13" x14ac:dyDescent="0.25">
      <c r="A210">
        <v>49</v>
      </c>
      <c r="B210" t="s">
        <v>7</v>
      </c>
      <c r="C210" s="11">
        <v>36.630000000000003</v>
      </c>
      <c r="D210">
        <v>3</v>
      </c>
      <c r="E210" t="s">
        <v>13</v>
      </c>
      <c r="F210" t="s">
        <v>14</v>
      </c>
      <c r="G210" s="4">
        <v>10381.4787</v>
      </c>
      <c r="H210" t="str">
        <f t="shared" si="12"/>
        <v>over</v>
      </c>
      <c r="I210" t="str">
        <f t="shared" si="15"/>
        <v>no</v>
      </c>
      <c r="J210" s="11">
        <f t="shared" si="13"/>
        <v>36.630000000000003</v>
      </c>
      <c r="K210" s="11">
        <f t="shared" si="14"/>
        <v>36.630000000000003</v>
      </c>
      <c r="L210" s="11"/>
    </row>
    <row r="211" spans="1:13" x14ac:dyDescent="0.25">
      <c r="A211">
        <v>47</v>
      </c>
      <c r="B211" t="s">
        <v>7</v>
      </c>
      <c r="C211" s="11">
        <v>36.630000000000003</v>
      </c>
      <c r="D211">
        <v>1</v>
      </c>
      <c r="E211" t="s">
        <v>9</v>
      </c>
      <c r="F211" t="s">
        <v>14</v>
      </c>
      <c r="G211" s="4">
        <v>42969.852700000003</v>
      </c>
      <c r="H211" t="str">
        <f t="shared" si="12"/>
        <v>over</v>
      </c>
      <c r="I211" t="str">
        <f t="shared" si="15"/>
        <v>smoking</v>
      </c>
      <c r="J211" s="11">
        <f t="shared" si="13"/>
        <v>36.630000000000003</v>
      </c>
      <c r="K211" s="11">
        <f t="shared" si="14"/>
        <v>36.630000000000003</v>
      </c>
      <c r="L211" s="11"/>
    </row>
    <row r="212" spans="1:13" x14ac:dyDescent="0.25">
      <c r="A212">
        <v>53</v>
      </c>
      <c r="B212" t="s">
        <v>11</v>
      </c>
      <c r="C212" s="11">
        <v>36.6</v>
      </c>
      <c r="D212">
        <v>3</v>
      </c>
      <c r="E212" t="s">
        <v>13</v>
      </c>
      <c r="F212" t="s">
        <v>10</v>
      </c>
      <c r="G212" s="4">
        <v>11264.540999999999</v>
      </c>
      <c r="H212" t="str">
        <f t="shared" si="12"/>
        <v>over</v>
      </c>
      <c r="I212" t="str">
        <f t="shared" si="15"/>
        <v>no</v>
      </c>
      <c r="J212" s="11">
        <f t="shared" si="13"/>
        <v>36.6</v>
      </c>
      <c r="K212" s="11">
        <f t="shared" si="14"/>
        <v>36.6</v>
      </c>
      <c r="L212" s="11"/>
    </row>
    <row r="213" spans="1:13" x14ac:dyDescent="0.25">
      <c r="A213">
        <v>36</v>
      </c>
      <c r="B213" t="s">
        <v>11</v>
      </c>
      <c r="C213" s="11">
        <v>36.575000000000003</v>
      </c>
      <c r="D213">
        <v>1</v>
      </c>
      <c r="E213" t="s">
        <v>9</v>
      </c>
      <c r="F213" t="s">
        <v>14</v>
      </c>
      <c r="G213" s="4">
        <v>38709.175999999999</v>
      </c>
      <c r="H213" t="str">
        <f t="shared" si="12"/>
        <v>over</v>
      </c>
      <c r="I213" t="str">
        <f t="shared" si="15"/>
        <v>smoking</v>
      </c>
      <c r="J213" s="11">
        <f t="shared" si="13"/>
        <v>36.575000000000003</v>
      </c>
      <c r="K213" s="11">
        <f t="shared" si="14"/>
        <v>36.575000000000003</v>
      </c>
      <c r="L213" s="11"/>
    </row>
    <row r="214" spans="1:13" x14ac:dyDescent="0.25">
      <c r="A214">
        <v>41</v>
      </c>
      <c r="B214" t="s">
        <v>7</v>
      </c>
      <c r="C214" s="11">
        <v>36.575000000000003</v>
      </c>
      <c r="D214">
        <v>3</v>
      </c>
      <c r="E214" t="s">
        <v>13</v>
      </c>
      <c r="F214" t="s">
        <v>21</v>
      </c>
      <c r="G214" s="4">
        <v>8538.28845</v>
      </c>
      <c r="H214" t="str">
        <f t="shared" si="12"/>
        <v>over</v>
      </c>
      <c r="I214" t="str">
        <f t="shared" si="15"/>
        <v>no</v>
      </c>
      <c r="J214" s="11">
        <f t="shared" si="13"/>
        <v>36.575000000000003</v>
      </c>
      <c r="K214" s="11">
        <f t="shared" si="14"/>
        <v>36.575000000000003</v>
      </c>
      <c r="L214" s="11"/>
      <c r="M214">
        <f>K214*1000</f>
        <v>36575</v>
      </c>
    </row>
    <row r="215" spans="1:13" x14ac:dyDescent="0.25">
      <c r="A215">
        <v>51</v>
      </c>
      <c r="B215" t="s">
        <v>7</v>
      </c>
      <c r="C215" s="11">
        <v>36.575000000000003</v>
      </c>
      <c r="D215">
        <v>1</v>
      </c>
      <c r="E215" t="s">
        <v>13</v>
      </c>
      <c r="F215" t="s">
        <v>14</v>
      </c>
      <c r="G215" s="4">
        <v>9855.1314000000002</v>
      </c>
      <c r="H215" t="str">
        <f t="shared" si="12"/>
        <v>over</v>
      </c>
      <c r="I215" t="str">
        <f t="shared" si="15"/>
        <v>no</v>
      </c>
      <c r="J215" s="11">
        <f t="shared" si="13"/>
        <v>36.575000000000003</v>
      </c>
      <c r="K215" s="11">
        <f t="shared" si="14"/>
        <v>36.575000000000003</v>
      </c>
      <c r="L215" s="11"/>
    </row>
    <row r="216" spans="1:13" x14ac:dyDescent="0.25">
      <c r="A216">
        <v>19</v>
      </c>
      <c r="B216" t="s">
        <v>7</v>
      </c>
      <c r="C216" s="11">
        <v>36.575000000000003</v>
      </c>
      <c r="D216">
        <v>0</v>
      </c>
      <c r="E216" t="s">
        <v>13</v>
      </c>
      <c r="F216" t="s">
        <v>15</v>
      </c>
      <c r="G216" s="4">
        <v>2136.8822500000001</v>
      </c>
      <c r="H216" t="str">
        <f t="shared" si="12"/>
        <v>over</v>
      </c>
      <c r="I216" t="str">
        <f t="shared" si="15"/>
        <v>no</v>
      </c>
      <c r="J216" s="11">
        <f t="shared" si="13"/>
        <v>36.575000000000003</v>
      </c>
      <c r="K216" s="11">
        <f t="shared" si="14"/>
        <v>36.575000000000003</v>
      </c>
      <c r="L216" s="11"/>
    </row>
    <row r="217" spans="1:13" x14ac:dyDescent="0.25">
      <c r="A217">
        <v>48</v>
      </c>
      <c r="B217" t="s">
        <v>7</v>
      </c>
      <c r="C217" s="11">
        <v>36.575000000000003</v>
      </c>
      <c r="D217">
        <v>0</v>
      </c>
      <c r="E217" t="s">
        <v>13</v>
      </c>
      <c r="F217" t="s">
        <v>15</v>
      </c>
      <c r="G217" s="4">
        <v>8671.1912499999999</v>
      </c>
      <c r="H217" t="str">
        <f t="shared" si="12"/>
        <v>over</v>
      </c>
      <c r="I217" t="str">
        <f t="shared" si="15"/>
        <v>no</v>
      </c>
      <c r="J217" s="11">
        <f t="shared" si="13"/>
        <v>36.575000000000003</v>
      </c>
      <c r="K217" s="11">
        <f t="shared" si="14"/>
        <v>36.575000000000003</v>
      </c>
      <c r="L217" s="11"/>
    </row>
    <row r="218" spans="1:13" x14ac:dyDescent="0.25">
      <c r="A218">
        <v>59</v>
      </c>
      <c r="B218" t="s">
        <v>7</v>
      </c>
      <c r="C218" s="11">
        <v>36.520000000000003</v>
      </c>
      <c r="D218">
        <v>1</v>
      </c>
      <c r="E218" t="s">
        <v>13</v>
      </c>
      <c r="F218" t="s">
        <v>14</v>
      </c>
      <c r="G218" s="4">
        <v>28287.897659999999</v>
      </c>
      <c r="H218" t="str">
        <f t="shared" si="12"/>
        <v>over</v>
      </c>
      <c r="I218" t="str">
        <f t="shared" si="15"/>
        <v>no</v>
      </c>
      <c r="J218" s="11">
        <f t="shared" si="13"/>
        <v>36.520000000000003</v>
      </c>
      <c r="K218" s="11">
        <f t="shared" si="14"/>
        <v>36.520000000000003</v>
      </c>
      <c r="L218" s="11"/>
    </row>
    <row r="219" spans="1:13" x14ac:dyDescent="0.25">
      <c r="A219">
        <v>45</v>
      </c>
      <c r="B219" t="s">
        <v>11</v>
      </c>
      <c r="C219" s="11">
        <v>36.479999999999997</v>
      </c>
      <c r="D219">
        <v>2</v>
      </c>
      <c r="E219" t="s">
        <v>9</v>
      </c>
      <c r="F219" t="s">
        <v>15</v>
      </c>
      <c r="G219" s="4">
        <v>42760.502200000003</v>
      </c>
      <c r="H219" t="str">
        <f t="shared" si="12"/>
        <v>over</v>
      </c>
      <c r="I219" t="str">
        <f t="shared" si="15"/>
        <v>smoking</v>
      </c>
      <c r="J219" s="11">
        <f t="shared" si="13"/>
        <v>36.479999999999997</v>
      </c>
      <c r="K219" s="11">
        <f t="shared" si="14"/>
        <v>36.479999999999997</v>
      </c>
      <c r="L219" s="11"/>
    </row>
    <row r="220" spans="1:13" x14ac:dyDescent="0.25">
      <c r="A220">
        <v>44</v>
      </c>
      <c r="B220" t="s">
        <v>7</v>
      </c>
      <c r="C220" s="11">
        <v>36.479999999999997</v>
      </c>
      <c r="D220">
        <v>0</v>
      </c>
      <c r="E220" t="s">
        <v>13</v>
      </c>
      <c r="F220" t="s">
        <v>21</v>
      </c>
      <c r="G220" s="4">
        <v>12797.20962</v>
      </c>
      <c r="H220" t="str">
        <f t="shared" si="12"/>
        <v>over</v>
      </c>
      <c r="I220" t="str">
        <f t="shared" si="15"/>
        <v>no</v>
      </c>
      <c r="J220" s="11">
        <f t="shared" si="13"/>
        <v>36.479999999999997</v>
      </c>
      <c r="K220" s="11">
        <f t="shared" si="14"/>
        <v>36.479999999999997</v>
      </c>
      <c r="L220" s="11"/>
    </row>
    <row r="221" spans="1:13" x14ac:dyDescent="0.25">
      <c r="A221">
        <v>58</v>
      </c>
      <c r="B221" t="s">
        <v>7</v>
      </c>
      <c r="C221" s="11">
        <v>36.479999999999997</v>
      </c>
      <c r="D221">
        <v>0</v>
      </c>
      <c r="E221" t="s">
        <v>13</v>
      </c>
      <c r="F221" t="s">
        <v>15</v>
      </c>
      <c r="G221" s="4">
        <v>12235.8392</v>
      </c>
      <c r="H221" t="str">
        <f t="shared" si="12"/>
        <v>over</v>
      </c>
      <c r="I221" t="str">
        <f t="shared" si="15"/>
        <v>no</v>
      </c>
      <c r="J221" s="11">
        <f t="shared" si="13"/>
        <v>36.479999999999997</v>
      </c>
      <c r="K221" s="11">
        <f t="shared" si="14"/>
        <v>36.479999999999997</v>
      </c>
      <c r="L221" s="11"/>
    </row>
    <row r="222" spans="1:13" x14ac:dyDescent="0.25">
      <c r="A222">
        <v>21</v>
      </c>
      <c r="B222" t="s">
        <v>11</v>
      </c>
      <c r="C222" s="11">
        <v>36.384999999999998</v>
      </c>
      <c r="D222">
        <v>0</v>
      </c>
      <c r="E222" t="s">
        <v>13</v>
      </c>
      <c r="F222" t="s">
        <v>14</v>
      </c>
      <c r="G222" s="4">
        <v>1532.4697000000001</v>
      </c>
      <c r="H222" t="str">
        <f t="shared" si="12"/>
        <v>over</v>
      </c>
      <c r="I222" t="str">
        <f t="shared" si="15"/>
        <v>no</v>
      </c>
      <c r="J222" s="11">
        <f t="shared" si="13"/>
        <v>36.384999999999998</v>
      </c>
      <c r="K222" s="11">
        <f t="shared" si="14"/>
        <v>36.384999999999998</v>
      </c>
      <c r="L222" s="11"/>
    </row>
    <row r="223" spans="1:13" x14ac:dyDescent="0.25">
      <c r="A223">
        <v>25</v>
      </c>
      <c r="B223" t="s">
        <v>11</v>
      </c>
      <c r="C223" s="11">
        <v>36.384999999999998</v>
      </c>
      <c r="D223">
        <v>3</v>
      </c>
      <c r="E223" t="s">
        <v>13</v>
      </c>
      <c r="F223" t="s">
        <v>10</v>
      </c>
      <c r="G223" s="4">
        <v>3906.127</v>
      </c>
      <c r="H223" t="str">
        <f t="shared" si="12"/>
        <v>over</v>
      </c>
      <c r="I223" t="str">
        <f t="shared" si="15"/>
        <v>no</v>
      </c>
      <c r="J223" s="11">
        <f t="shared" si="13"/>
        <v>36.384999999999998</v>
      </c>
      <c r="K223" s="11">
        <f t="shared" si="14"/>
        <v>36.384999999999998</v>
      </c>
      <c r="L223" s="11"/>
    </row>
    <row r="224" spans="1:13" x14ac:dyDescent="0.25">
      <c r="A224">
        <v>61</v>
      </c>
      <c r="B224" t="s">
        <v>7</v>
      </c>
      <c r="C224" s="11">
        <v>36.384999999999998</v>
      </c>
      <c r="D224">
        <v>1</v>
      </c>
      <c r="E224" t="s">
        <v>9</v>
      </c>
      <c r="F224" t="s">
        <v>21</v>
      </c>
      <c r="G224" s="4">
        <v>48517.563150000002</v>
      </c>
      <c r="H224" t="str">
        <f t="shared" si="12"/>
        <v>over</v>
      </c>
      <c r="I224" t="str">
        <f t="shared" si="15"/>
        <v>smoking</v>
      </c>
      <c r="J224" s="11">
        <f t="shared" si="13"/>
        <v>36.384999999999998</v>
      </c>
      <c r="K224" s="11">
        <f t="shared" si="14"/>
        <v>36.384999999999998</v>
      </c>
      <c r="L224" s="11"/>
    </row>
    <row r="225" spans="1:12" x14ac:dyDescent="0.25">
      <c r="A225">
        <v>51</v>
      </c>
      <c r="B225" t="s">
        <v>7</v>
      </c>
      <c r="C225" s="11">
        <v>36.384999999999998</v>
      </c>
      <c r="D225">
        <v>3</v>
      </c>
      <c r="E225" t="s">
        <v>13</v>
      </c>
      <c r="F225" t="s">
        <v>15</v>
      </c>
      <c r="G225" s="4">
        <v>11436.738149999999</v>
      </c>
      <c r="H225" t="str">
        <f t="shared" si="12"/>
        <v>over</v>
      </c>
      <c r="I225" t="str">
        <f t="shared" si="15"/>
        <v>no</v>
      </c>
      <c r="J225" s="11">
        <f t="shared" si="13"/>
        <v>36.384999999999998</v>
      </c>
      <c r="K225" s="11">
        <f t="shared" si="14"/>
        <v>36.384999999999998</v>
      </c>
      <c r="L225" s="11"/>
    </row>
    <row r="226" spans="1:12" x14ac:dyDescent="0.25">
      <c r="A226">
        <v>63</v>
      </c>
      <c r="B226" t="s">
        <v>7</v>
      </c>
      <c r="C226" s="11">
        <v>36.299999999999997</v>
      </c>
      <c r="D226">
        <v>0</v>
      </c>
      <c r="E226" t="s">
        <v>13</v>
      </c>
      <c r="F226" t="s">
        <v>14</v>
      </c>
      <c r="G226" s="4">
        <v>13887.204</v>
      </c>
      <c r="H226" t="str">
        <f t="shared" si="12"/>
        <v>over</v>
      </c>
      <c r="I226" t="str">
        <f t="shared" si="15"/>
        <v>no</v>
      </c>
      <c r="J226" s="11">
        <f t="shared" si="13"/>
        <v>36.299999999999997</v>
      </c>
      <c r="K226" s="11">
        <f t="shared" si="14"/>
        <v>36.299999999999997</v>
      </c>
      <c r="L226" s="11"/>
    </row>
    <row r="227" spans="1:12" x14ac:dyDescent="0.25">
      <c r="A227">
        <v>45</v>
      </c>
      <c r="B227" t="s">
        <v>7</v>
      </c>
      <c r="C227" s="11">
        <v>36.299999999999997</v>
      </c>
      <c r="D227">
        <v>2</v>
      </c>
      <c r="E227" t="s">
        <v>13</v>
      </c>
      <c r="F227" t="s">
        <v>14</v>
      </c>
      <c r="G227" s="4">
        <v>8527.5319999999992</v>
      </c>
      <c r="H227" t="str">
        <f t="shared" si="12"/>
        <v>over</v>
      </c>
      <c r="I227" t="str">
        <f t="shared" si="15"/>
        <v>no</v>
      </c>
      <c r="J227" s="11">
        <f t="shared" si="13"/>
        <v>36.299999999999997</v>
      </c>
      <c r="K227" s="11">
        <f t="shared" si="14"/>
        <v>36.299999999999997</v>
      </c>
      <c r="L227" s="11"/>
    </row>
    <row r="228" spans="1:12" x14ac:dyDescent="0.25">
      <c r="A228">
        <v>61</v>
      </c>
      <c r="B228" t="s">
        <v>11</v>
      </c>
      <c r="C228" s="11">
        <v>36.299999999999997</v>
      </c>
      <c r="D228">
        <v>1</v>
      </c>
      <c r="E228" t="s">
        <v>9</v>
      </c>
      <c r="F228" t="s">
        <v>10</v>
      </c>
      <c r="G228" s="4">
        <v>47403.88</v>
      </c>
      <c r="H228" t="str">
        <f t="shared" si="12"/>
        <v>over</v>
      </c>
      <c r="I228" t="str">
        <f t="shared" si="15"/>
        <v>smoking</v>
      </c>
      <c r="J228" s="11">
        <f t="shared" si="13"/>
        <v>36.299999999999997</v>
      </c>
      <c r="K228" s="11">
        <f t="shared" si="14"/>
        <v>36.299999999999997</v>
      </c>
      <c r="L228" s="11"/>
    </row>
    <row r="229" spans="1:12" x14ac:dyDescent="0.25">
      <c r="A229">
        <v>33</v>
      </c>
      <c r="B229" t="s">
        <v>7</v>
      </c>
      <c r="C229" s="11">
        <v>36.29</v>
      </c>
      <c r="D229">
        <v>3</v>
      </c>
      <c r="E229" t="s">
        <v>13</v>
      </c>
      <c r="F229" t="s">
        <v>21</v>
      </c>
      <c r="G229" s="4">
        <v>6551.7501000000002</v>
      </c>
      <c r="H229" t="str">
        <f t="shared" si="12"/>
        <v>over</v>
      </c>
      <c r="I229" t="str">
        <f t="shared" si="15"/>
        <v>no</v>
      </c>
      <c r="J229" s="11">
        <f t="shared" si="13"/>
        <v>36.29</v>
      </c>
      <c r="K229" s="11">
        <f t="shared" si="14"/>
        <v>36.29</v>
      </c>
      <c r="L229" s="11"/>
    </row>
    <row r="230" spans="1:12" x14ac:dyDescent="0.25">
      <c r="A230">
        <v>47</v>
      </c>
      <c r="B230" t="s">
        <v>11</v>
      </c>
      <c r="C230" s="11">
        <v>36.200000000000003</v>
      </c>
      <c r="D230">
        <v>1</v>
      </c>
      <c r="E230" t="s">
        <v>13</v>
      </c>
      <c r="F230" t="s">
        <v>10</v>
      </c>
      <c r="G230" s="4">
        <v>8068.1850000000004</v>
      </c>
      <c r="H230" t="str">
        <f t="shared" si="12"/>
        <v>over</v>
      </c>
      <c r="I230" t="str">
        <f t="shared" si="15"/>
        <v>no</v>
      </c>
      <c r="J230" s="11">
        <f t="shared" si="13"/>
        <v>36.200000000000003</v>
      </c>
      <c r="K230" s="11">
        <f t="shared" si="14"/>
        <v>36.200000000000003</v>
      </c>
      <c r="L230" s="11"/>
    </row>
    <row r="231" spans="1:12" x14ac:dyDescent="0.25">
      <c r="A231">
        <v>50</v>
      </c>
      <c r="B231" t="s">
        <v>11</v>
      </c>
      <c r="C231" s="11">
        <v>36.200000000000003</v>
      </c>
      <c r="D231">
        <v>0</v>
      </c>
      <c r="E231" t="s">
        <v>13</v>
      </c>
      <c r="F231" t="s">
        <v>10</v>
      </c>
      <c r="G231" s="4">
        <v>8457.8179999999993</v>
      </c>
      <c r="H231" t="str">
        <f t="shared" si="12"/>
        <v>over</v>
      </c>
      <c r="I231" t="str">
        <f t="shared" si="15"/>
        <v>no</v>
      </c>
      <c r="J231" s="11">
        <f t="shared" si="13"/>
        <v>36.200000000000003</v>
      </c>
      <c r="K231" s="11">
        <f t="shared" si="14"/>
        <v>36.200000000000003</v>
      </c>
      <c r="L231" s="11"/>
    </row>
    <row r="232" spans="1:12" x14ac:dyDescent="0.25">
      <c r="A232">
        <v>19</v>
      </c>
      <c r="B232" t="s">
        <v>11</v>
      </c>
      <c r="C232" s="11">
        <v>36.195</v>
      </c>
      <c r="D232">
        <v>1</v>
      </c>
      <c r="E232" t="s">
        <v>13</v>
      </c>
      <c r="F232" t="s">
        <v>10</v>
      </c>
      <c r="G232" s="4">
        <v>1837.2370000000001</v>
      </c>
      <c r="H232" t="str">
        <f t="shared" si="12"/>
        <v>over</v>
      </c>
      <c r="I232" t="str">
        <f t="shared" si="15"/>
        <v>no</v>
      </c>
      <c r="J232" s="11">
        <f t="shared" si="13"/>
        <v>36.195</v>
      </c>
      <c r="K232" s="11">
        <f t="shared" si="14"/>
        <v>36.195</v>
      </c>
      <c r="L232" s="11"/>
    </row>
    <row r="233" spans="1:12" x14ac:dyDescent="0.25">
      <c r="A233">
        <v>37</v>
      </c>
      <c r="B233" t="s">
        <v>11</v>
      </c>
      <c r="C233" s="11">
        <v>36.19</v>
      </c>
      <c r="D233">
        <v>0</v>
      </c>
      <c r="E233" t="s">
        <v>13</v>
      </c>
      <c r="F233" t="s">
        <v>14</v>
      </c>
      <c r="G233" s="4">
        <v>19214.705529999999</v>
      </c>
      <c r="H233" t="str">
        <f t="shared" si="12"/>
        <v>over</v>
      </c>
      <c r="I233" t="str">
        <f t="shared" si="15"/>
        <v>no</v>
      </c>
      <c r="J233" s="11">
        <f t="shared" si="13"/>
        <v>36.19</v>
      </c>
      <c r="K233" s="11">
        <f t="shared" si="14"/>
        <v>36.19</v>
      </c>
      <c r="L233" s="11"/>
    </row>
    <row r="234" spans="1:12" x14ac:dyDescent="0.25">
      <c r="A234">
        <v>47</v>
      </c>
      <c r="B234" t="s">
        <v>11</v>
      </c>
      <c r="C234" s="11">
        <v>36.19</v>
      </c>
      <c r="D234">
        <v>0</v>
      </c>
      <c r="E234" t="s">
        <v>9</v>
      </c>
      <c r="F234" t="s">
        <v>14</v>
      </c>
      <c r="G234" s="4">
        <v>41676.081100000003</v>
      </c>
      <c r="H234" t="str">
        <f t="shared" si="12"/>
        <v>over</v>
      </c>
      <c r="I234" t="str">
        <f t="shared" si="15"/>
        <v>smoking</v>
      </c>
      <c r="J234" s="11">
        <f t="shared" si="13"/>
        <v>36.19</v>
      </c>
      <c r="K234" s="11">
        <f t="shared" si="14"/>
        <v>36.19</v>
      </c>
      <c r="L234" s="11"/>
    </row>
    <row r="235" spans="1:12" x14ac:dyDescent="0.25">
      <c r="A235">
        <v>53</v>
      </c>
      <c r="B235" t="s">
        <v>11</v>
      </c>
      <c r="C235" s="11">
        <v>36.1</v>
      </c>
      <c r="D235">
        <v>1</v>
      </c>
      <c r="E235" t="s">
        <v>13</v>
      </c>
      <c r="F235" t="s">
        <v>10</v>
      </c>
      <c r="G235" s="4">
        <v>10085.846</v>
      </c>
      <c r="H235" t="str">
        <f t="shared" si="12"/>
        <v>over</v>
      </c>
      <c r="I235" t="str">
        <f t="shared" si="15"/>
        <v>no</v>
      </c>
      <c r="J235" s="11">
        <f t="shared" si="13"/>
        <v>36.1</v>
      </c>
      <c r="K235" s="11">
        <f t="shared" si="14"/>
        <v>36.1</v>
      </c>
      <c r="L235" s="11"/>
    </row>
    <row r="236" spans="1:12" x14ac:dyDescent="0.25">
      <c r="A236">
        <v>56</v>
      </c>
      <c r="B236" t="s">
        <v>11</v>
      </c>
      <c r="C236" s="11">
        <v>36.1</v>
      </c>
      <c r="D236">
        <v>3</v>
      </c>
      <c r="E236" t="s">
        <v>13</v>
      </c>
      <c r="F236" t="s">
        <v>10</v>
      </c>
      <c r="G236" s="4">
        <v>12363.547</v>
      </c>
      <c r="H236" t="str">
        <f t="shared" si="12"/>
        <v>over</v>
      </c>
      <c r="I236" t="str">
        <f t="shared" si="15"/>
        <v>no</v>
      </c>
      <c r="J236" s="11">
        <f t="shared" si="13"/>
        <v>36.1</v>
      </c>
      <c r="K236" s="11">
        <f t="shared" si="14"/>
        <v>36.1</v>
      </c>
      <c r="L236" s="11"/>
    </row>
    <row r="237" spans="1:12" x14ac:dyDescent="0.25">
      <c r="A237">
        <v>61</v>
      </c>
      <c r="B237" t="s">
        <v>11</v>
      </c>
      <c r="C237" s="11">
        <v>36.1</v>
      </c>
      <c r="D237">
        <v>3</v>
      </c>
      <c r="E237" t="s">
        <v>13</v>
      </c>
      <c r="F237" t="s">
        <v>10</v>
      </c>
      <c r="G237" s="4">
        <v>27941.28758</v>
      </c>
      <c r="H237" t="str">
        <f t="shared" si="12"/>
        <v>over</v>
      </c>
      <c r="I237" t="str">
        <f t="shared" si="15"/>
        <v>no</v>
      </c>
      <c r="J237" s="11">
        <f t="shared" si="13"/>
        <v>36.1</v>
      </c>
      <c r="K237" s="11">
        <f t="shared" si="14"/>
        <v>36.1</v>
      </c>
      <c r="L237" s="11"/>
    </row>
    <row r="238" spans="1:12" x14ac:dyDescent="0.25">
      <c r="A238">
        <v>41</v>
      </c>
      <c r="B238" t="s">
        <v>7</v>
      </c>
      <c r="C238" s="11">
        <v>36.08</v>
      </c>
      <c r="D238">
        <v>1</v>
      </c>
      <c r="E238" t="s">
        <v>13</v>
      </c>
      <c r="F238" t="s">
        <v>14</v>
      </c>
      <c r="G238" s="4">
        <v>6781.3541999999998</v>
      </c>
      <c r="H238" t="str">
        <f t="shared" si="12"/>
        <v>over</v>
      </c>
      <c r="I238" t="str">
        <f t="shared" si="15"/>
        <v>no</v>
      </c>
      <c r="J238" s="11">
        <f t="shared" si="13"/>
        <v>36.08</v>
      </c>
      <c r="K238" s="11">
        <f t="shared" si="14"/>
        <v>36.08</v>
      </c>
      <c r="L238" s="11"/>
    </row>
    <row r="239" spans="1:12" x14ac:dyDescent="0.25">
      <c r="A239">
        <v>47</v>
      </c>
      <c r="B239" t="s">
        <v>11</v>
      </c>
      <c r="C239" s="11">
        <v>36.08</v>
      </c>
      <c r="D239">
        <v>1</v>
      </c>
      <c r="E239" t="s">
        <v>9</v>
      </c>
      <c r="F239" t="s">
        <v>14</v>
      </c>
      <c r="G239" s="4">
        <v>42211.138200000001</v>
      </c>
      <c r="H239" t="str">
        <f t="shared" si="12"/>
        <v>over</v>
      </c>
      <c r="I239" t="str">
        <f t="shared" si="15"/>
        <v>smoking</v>
      </c>
      <c r="J239" s="11">
        <f t="shared" si="13"/>
        <v>36.08</v>
      </c>
      <c r="K239" s="11">
        <f t="shared" si="14"/>
        <v>36.08</v>
      </c>
      <c r="L239" s="11"/>
    </row>
    <row r="240" spans="1:12" x14ac:dyDescent="0.25">
      <c r="A240">
        <v>58</v>
      </c>
      <c r="B240" t="s">
        <v>11</v>
      </c>
      <c r="C240" s="11">
        <v>36.08</v>
      </c>
      <c r="D240">
        <v>0</v>
      </c>
      <c r="E240" t="s">
        <v>13</v>
      </c>
      <c r="F240" t="s">
        <v>14</v>
      </c>
      <c r="G240" s="4">
        <v>11363.2832</v>
      </c>
      <c r="H240" t="str">
        <f t="shared" si="12"/>
        <v>over</v>
      </c>
      <c r="I240" t="str">
        <f t="shared" si="15"/>
        <v>no</v>
      </c>
      <c r="J240" s="11">
        <f t="shared" si="13"/>
        <v>36.08</v>
      </c>
      <c r="K240" s="11">
        <f t="shared" si="14"/>
        <v>36.08</v>
      </c>
      <c r="L240" s="11"/>
    </row>
    <row r="241" spans="1:13" x14ac:dyDescent="0.25">
      <c r="A241">
        <v>47</v>
      </c>
      <c r="B241" t="s">
        <v>7</v>
      </c>
      <c r="C241" s="11">
        <v>36</v>
      </c>
      <c r="D241">
        <v>1</v>
      </c>
      <c r="E241" t="s">
        <v>13</v>
      </c>
      <c r="F241" t="s">
        <v>10</v>
      </c>
      <c r="G241" s="4">
        <v>8556.9069999999992</v>
      </c>
      <c r="H241" t="str">
        <f t="shared" si="12"/>
        <v>over</v>
      </c>
      <c r="I241" t="str">
        <f t="shared" si="15"/>
        <v>no</v>
      </c>
      <c r="J241" s="11">
        <f t="shared" si="13"/>
        <v>36</v>
      </c>
      <c r="K241" s="11">
        <f t="shared" si="14"/>
        <v>36</v>
      </c>
      <c r="L241" s="11"/>
    </row>
    <row r="242" spans="1:13" x14ac:dyDescent="0.25">
      <c r="A242">
        <v>51</v>
      </c>
      <c r="B242" t="s">
        <v>11</v>
      </c>
      <c r="C242" s="11">
        <v>35.97</v>
      </c>
      <c r="D242">
        <v>1</v>
      </c>
      <c r="E242" t="s">
        <v>13</v>
      </c>
      <c r="F242" t="s">
        <v>14</v>
      </c>
      <c r="G242" s="4">
        <v>9386.1612999999998</v>
      </c>
      <c r="H242" t="str">
        <f t="shared" si="12"/>
        <v>over</v>
      </c>
      <c r="I242" t="str">
        <f t="shared" si="15"/>
        <v>no</v>
      </c>
      <c r="J242" s="11">
        <f t="shared" si="13"/>
        <v>35.97</v>
      </c>
      <c r="K242" s="11">
        <f t="shared" si="14"/>
        <v>35.97</v>
      </c>
      <c r="L242" s="11"/>
    </row>
    <row r="243" spans="1:13" x14ac:dyDescent="0.25">
      <c r="A243">
        <v>64</v>
      </c>
      <c r="B243" t="s">
        <v>7</v>
      </c>
      <c r="C243" s="11">
        <v>35.97</v>
      </c>
      <c r="D243">
        <v>0</v>
      </c>
      <c r="E243" t="s">
        <v>13</v>
      </c>
      <c r="F243" t="s">
        <v>14</v>
      </c>
      <c r="G243" s="4">
        <v>14313.846299999999</v>
      </c>
      <c r="H243" t="str">
        <f t="shared" si="12"/>
        <v>over</v>
      </c>
      <c r="I243" t="str">
        <f t="shared" si="15"/>
        <v>no</v>
      </c>
      <c r="J243" s="11">
        <f t="shared" si="13"/>
        <v>35.97</v>
      </c>
      <c r="K243" s="11">
        <f t="shared" si="14"/>
        <v>35.97</v>
      </c>
      <c r="L243" s="11"/>
    </row>
    <row r="244" spans="1:13" x14ac:dyDescent="0.25">
      <c r="A244">
        <v>42</v>
      </c>
      <c r="B244" t="s">
        <v>11</v>
      </c>
      <c r="C244" s="11">
        <v>35.97</v>
      </c>
      <c r="D244">
        <v>2</v>
      </c>
      <c r="E244" t="s">
        <v>13</v>
      </c>
      <c r="F244" t="s">
        <v>14</v>
      </c>
      <c r="G244" s="4">
        <v>7160.3302999999996</v>
      </c>
      <c r="H244" t="str">
        <f t="shared" si="12"/>
        <v>over</v>
      </c>
      <c r="I244" t="str">
        <f t="shared" si="15"/>
        <v>no</v>
      </c>
      <c r="J244" s="11">
        <f t="shared" si="13"/>
        <v>35.97</v>
      </c>
      <c r="K244" s="11">
        <f t="shared" si="14"/>
        <v>35.97</v>
      </c>
      <c r="L244" s="11"/>
    </row>
    <row r="245" spans="1:13" x14ac:dyDescent="0.25">
      <c r="A245">
        <v>61</v>
      </c>
      <c r="B245" t="s">
        <v>7</v>
      </c>
      <c r="C245" s="11">
        <v>35.909999999999997</v>
      </c>
      <c r="D245">
        <v>0</v>
      </c>
      <c r="E245" t="s">
        <v>13</v>
      </c>
      <c r="F245" t="s">
        <v>21</v>
      </c>
      <c r="G245" s="4">
        <v>13635.6379</v>
      </c>
      <c r="H245" t="str">
        <f t="shared" si="12"/>
        <v>over</v>
      </c>
      <c r="I245" t="str">
        <f t="shared" si="15"/>
        <v>no</v>
      </c>
      <c r="J245" s="11">
        <f t="shared" si="13"/>
        <v>35.909999999999997</v>
      </c>
      <c r="K245" s="11">
        <f t="shared" si="14"/>
        <v>35.909999999999997</v>
      </c>
      <c r="L245" s="11"/>
    </row>
    <row r="246" spans="1:13" x14ac:dyDescent="0.25">
      <c r="A246">
        <v>48</v>
      </c>
      <c r="B246" t="s">
        <v>7</v>
      </c>
      <c r="C246" s="11">
        <v>35.909999999999997</v>
      </c>
      <c r="D246">
        <v>1</v>
      </c>
      <c r="E246" t="s">
        <v>13</v>
      </c>
      <c r="F246" t="s">
        <v>21</v>
      </c>
      <c r="G246" s="4">
        <v>26392.260289999998</v>
      </c>
      <c r="H246" t="str">
        <f t="shared" si="12"/>
        <v>over</v>
      </c>
      <c r="I246" t="str">
        <f t="shared" si="15"/>
        <v>no</v>
      </c>
      <c r="J246" s="11">
        <f t="shared" si="13"/>
        <v>35.909999999999997</v>
      </c>
      <c r="K246" s="11">
        <f t="shared" si="14"/>
        <v>35.909999999999997</v>
      </c>
      <c r="L246" s="11"/>
    </row>
    <row r="247" spans="1:13" x14ac:dyDescent="0.25">
      <c r="A247">
        <v>61</v>
      </c>
      <c r="B247" t="s">
        <v>11</v>
      </c>
      <c r="C247" s="11">
        <v>35.86</v>
      </c>
      <c r="D247">
        <v>0</v>
      </c>
      <c r="E247" t="s">
        <v>9</v>
      </c>
      <c r="F247" t="s">
        <v>14</v>
      </c>
      <c r="G247" s="4">
        <v>46599.108399999997</v>
      </c>
      <c r="H247" t="str">
        <f t="shared" si="12"/>
        <v>over</v>
      </c>
      <c r="I247" t="str">
        <f t="shared" si="15"/>
        <v>smoking</v>
      </c>
      <c r="J247" s="11">
        <f t="shared" si="13"/>
        <v>35.86</v>
      </c>
      <c r="K247" s="11">
        <f t="shared" si="14"/>
        <v>35.86</v>
      </c>
      <c r="L247" s="11"/>
    </row>
    <row r="248" spans="1:13" x14ac:dyDescent="0.25">
      <c r="A248">
        <v>35</v>
      </c>
      <c r="B248" t="s">
        <v>7</v>
      </c>
      <c r="C248" s="11">
        <v>35.86</v>
      </c>
      <c r="D248">
        <v>2</v>
      </c>
      <c r="E248" t="s">
        <v>13</v>
      </c>
      <c r="F248" t="s">
        <v>14</v>
      </c>
      <c r="G248" s="4">
        <v>5836.5204000000003</v>
      </c>
      <c r="H248" t="str">
        <f t="shared" si="12"/>
        <v>over</v>
      </c>
      <c r="I248" t="str">
        <f t="shared" si="15"/>
        <v>no</v>
      </c>
      <c r="J248" s="11">
        <f t="shared" si="13"/>
        <v>35.86</v>
      </c>
      <c r="K248" s="11">
        <f t="shared" si="14"/>
        <v>35.86</v>
      </c>
      <c r="L248" s="11"/>
    </row>
    <row r="249" spans="1:13" x14ac:dyDescent="0.25">
      <c r="A249">
        <v>64</v>
      </c>
      <c r="B249" t="s">
        <v>11</v>
      </c>
      <c r="C249" s="11">
        <v>35.814999999999998</v>
      </c>
      <c r="D249">
        <v>1</v>
      </c>
      <c r="E249" t="s">
        <v>13</v>
      </c>
      <c r="F249" t="s">
        <v>15</v>
      </c>
      <c r="G249" s="4">
        <v>30166.618170000002</v>
      </c>
      <c r="H249" t="str">
        <f t="shared" si="12"/>
        <v>over</v>
      </c>
      <c r="I249" t="str">
        <f t="shared" si="15"/>
        <v>no</v>
      </c>
      <c r="J249" s="11">
        <f t="shared" si="13"/>
        <v>35.814999999999998</v>
      </c>
      <c r="K249" s="11">
        <f t="shared" si="14"/>
        <v>35.814999999999998</v>
      </c>
      <c r="L249" s="11"/>
    </row>
    <row r="250" spans="1:13" x14ac:dyDescent="0.25">
      <c r="A250">
        <v>46</v>
      </c>
      <c r="B250" t="s">
        <v>7</v>
      </c>
      <c r="C250" s="11">
        <v>35.814999999999998</v>
      </c>
      <c r="D250">
        <v>2</v>
      </c>
      <c r="E250" t="s">
        <v>13</v>
      </c>
      <c r="F250" t="s">
        <v>10</v>
      </c>
      <c r="G250" s="4">
        <v>8823.2790000000005</v>
      </c>
      <c r="H250" t="str">
        <f t="shared" si="12"/>
        <v>over</v>
      </c>
      <c r="I250" t="str">
        <f t="shared" si="15"/>
        <v>no</v>
      </c>
      <c r="J250" s="11">
        <f t="shared" si="13"/>
        <v>35.814999999999998</v>
      </c>
      <c r="K250" s="11">
        <f t="shared" si="14"/>
        <v>35.814999999999998</v>
      </c>
      <c r="L250" s="11"/>
    </row>
    <row r="251" spans="1:13" x14ac:dyDescent="0.25">
      <c r="A251">
        <v>40</v>
      </c>
      <c r="B251" t="s">
        <v>11</v>
      </c>
      <c r="C251" s="11">
        <v>35.814999999999998</v>
      </c>
      <c r="D251">
        <v>1</v>
      </c>
      <c r="E251" t="s">
        <v>13</v>
      </c>
      <c r="F251" t="s">
        <v>21</v>
      </c>
      <c r="G251" s="4">
        <v>6610.1097</v>
      </c>
      <c r="H251" t="str">
        <f t="shared" si="12"/>
        <v>over</v>
      </c>
      <c r="I251" t="str">
        <f t="shared" si="15"/>
        <v>no</v>
      </c>
      <c r="J251" s="11">
        <f t="shared" si="13"/>
        <v>35.814999999999998</v>
      </c>
      <c r="K251" s="11">
        <f t="shared" si="14"/>
        <v>35.814999999999998</v>
      </c>
      <c r="L251" s="11"/>
    </row>
    <row r="252" spans="1:13" x14ac:dyDescent="0.25">
      <c r="A252">
        <v>19</v>
      </c>
      <c r="B252" t="s">
        <v>11</v>
      </c>
      <c r="C252" s="11">
        <v>35.814999999999998</v>
      </c>
      <c r="D252">
        <v>0</v>
      </c>
      <c r="E252" t="s">
        <v>9</v>
      </c>
      <c r="F252" t="s">
        <v>15</v>
      </c>
      <c r="G252" s="4">
        <v>17352.6803</v>
      </c>
      <c r="H252" t="str">
        <f t="shared" si="12"/>
        <v>over</v>
      </c>
      <c r="I252" t="str">
        <f t="shared" si="15"/>
        <v>smoking</v>
      </c>
      <c r="J252" s="11">
        <f t="shared" si="13"/>
        <v>35.814999999999998</v>
      </c>
      <c r="K252" s="11">
        <f t="shared" si="14"/>
        <v>35.814999999999998</v>
      </c>
      <c r="L252" s="11"/>
    </row>
    <row r="253" spans="1:13" x14ac:dyDescent="0.25">
      <c r="A253">
        <v>59</v>
      </c>
      <c r="B253" t="s">
        <v>7</v>
      </c>
      <c r="C253" s="11">
        <v>35.814999999999998</v>
      </c>
      <c r="D253">
        <v>3</v>
      </c>
      <c r="E253" t="s">
        <v>13</v>
      </c>
      <c r="F253" t="s">
        <v>21</v>
      </c>
      <c r="G253" s="4">
        <v>14590.63205</v>
      </c>
      <c r="H253" t="str">
        <f t="shared" si="12"/>
        <v>over</v>
      </c>
      <c r="I253" t="str">
        <f t="shared" si="15"/>
        <v>no</v>
      </c>
      <c r="J253" s="11">
        <f t="shared" si="13"/>
        <v>35.814999999999998</v>
      </c>
      <c r="K253" s="11">
        <f t="shared" si="14"/>
        <v>35.814999999999998</v>
      </c>
      <c r="L253" s="11"/>
      <c r="M253">
        <f>K253*1000</f>
        <v>35815</v>
      </c>
    </row>
    <row r="254" spans="1:13" x14ac:dyDescent="0.25">
      <c r="A254">
        <v>45</v>
      </c>
      <c r="B254" t="s">
        <v>7</v>
      </c>
      <c r="C254" s="11">
        <v>35.814999999999998</v>
      </c>
      <c r="D254">
        <v>0</v>
      </c>
      <c r="E254" t="s">
        <v>13</v>
      </c>
      <c r="F254" t="s">
        <v>15</v>
      </c>
      <c r="G254" s="4">
        <v>7731.8578500000003</v>
      </c>
      <c r="H254" t="str">
        <f t="shared" si="12"/>
        <v>over</v>
      </c>
      <c r="I254" t="str">
        <f t="shared" si="15"/>
        <v>no</v>
      </c>
      <c r="J254" s="11">
        <f t="shared" si="13"/>
        <v>35.814999999999998</v>
      </c>
      <c r="K254" s="11">
        <f t="shared" si="14"/>
        <v>35.814999999999998</v>
      </c>
      <c r="L254" s="11"/>
    </row>
    <row r="255" spans="1:13" x14ac:dyDescent="0.25">
      <c r="A255">
        <v>34</v>
      </c>
      <c r="B255" t="s">
        <v>11</v>
      </c>
      <c r="C255" s="11">
        <v>35.814999999999998</v>
      </c>
      <c r="D255">
        <v>0</v>
      </c>
      <c r="E255" t="s">
        <v>13</v>
      </c>
      <c r="F255" t="s">
        <v>15</v>
      </c>
      <c r="G255" s="4">
        <v>4320.4108500000002</v>
      </c>
      <c r="H255" t="str">
        <f t="shared" si="12"/>
        <v>over</v>
      </c>
      <c r="I255" t="str">
        <f t="shared" si="15"/>
        <v>no</v>
      </c>
      <c r="J255" s="11">
        <f t="shared" si="13"/>
        <v>35.814999999999998</v>
      </c>
      <c r="K255" s="11">
        <f t="shared" si="14"/>
        <v>35.814999999999998</v>
      </c>
      <c r="L255" s="11"/>
    </row>
    <row r="256" spans="1:13" x14ac:dyDescent="0.25">
      <c r="A256">
        <v>54</v>
      </c>
      <c r="B256" t="s">
        <v>7</v>
      </c>
      <c r="C256" s="11">
        <v>35.814999999999998</v>
      </c>
      <c r="D256">
        <v>3</v>
      </c>
      <c r="E256" t="s">
        <v>13</v>
      </c>
      <c r="F256" t="s">
        <v>15</v>
      </c>
      <c r="G256" s="4">
        <v>12495.290849999999</v>
      </c>
      <c r="H256" t="str">
        <f t="shared" si="12"/>
        <v>over</v>
      </c>
      <c r="I256" t="str">
        <f t="shared" si="15"/>
        <v>no</v>
      </c>
      <c r="J256" s="11">
        <f t="shared" si="13"/>
        <v>35.814999999999998</v>
      </c>
      <c r="K256" s="11">
        <f t="shared" si="14"/>
        <v>35.814999999999998</v>
      </c>
      <c r="L256" s="11"/>
    </row>
    <row r="257" spans="1:13" x14ac:dyDescent="0.25">
      <c r="A257">
        <v>35</v>
      </c>
      <c r="B257" t="s">
        <v>7</v>
      </c>
      <c r="C257" s="11">
        <v>35.814999999999998</v>
      </c>
      <c r="D257">
        <v>1</v>
      </c>
      <c r="E257" t="s">
        <v>13</v>
      </c>
      <c r="F257" t="s">
        <v>15</v>
      </c>
      <c r="G257" s="4">
        <v>5630.4578499999998</v>
      </c>
      <c r="H257" t="str">
        <f t="shared" si="12"/>
        <v>over</v>
      </c>
      <c r="I257" t="str">
        <f t="shared" si="15"/>
        <v>no</v>
      </c>
      <c r="J257" s="11">
        <f t="shared" si="13"/>
        <v>35.814999999999998</v>
      </c>
      <c r="K257" s="11">
        <f t="shared" si="14"/>
        <v>35.814999999999998</v>
      </c>
      <c r="L257" s="11"/>
    </row>
    <row r="258" spans="1:13" x14ac:dyDescent="0.25">
      <c r="A258">
        <v>56</v>
      </c>
      <c r="B258" t="s">
        <v>7</v>
      </c>
      <c r="C258" s="11">
        <v>35.799999999999997</v>
      </c>
      <c r="D258">
        <v>1</v>
      </c>
      <c r="E258" t="s">
        <v>13</v>
      </c>
      <c r="F258" t="s">
        <v>10</v>
      </c>
      <c r="G258" s="4">
        <v>11674.13</v>
      </c>
      <c r="H258" t="str">
        <f t="shared" ref="H258:H321" si="16">IF(C258&lt;18.5,"below",IF(AND(C258&gt;=18.5,C258&lt;25),"normal",IF(C258&gt;=25,"over")))</f>
        <v>over</v>
      </c>
      <c r="I258" t="str">
        <f t="shared" si="15"/>
        <v>no</v>
      </c>
      <c r="J258" s="11">
        <f t="shared" ref="J258:J321" si="17">VALUE(C258)</f>
        <v>35.799999999999997</v>
      </c>
      <c r="K258" s="11">
        <f t="shared" ref="K258:K321" si="18">IF(J258&gt;=100,J258/1000,J258)</f>
        <v>35.799999999999997</v>
      </c>
      <c r="L258" s="11"/>
    </row>
    <row r="259" spans="1:13" x14ac:dyDescent="0.25">
      <c r="A259">
        <v>42</v>
      </c>
      <c r="B259" t="s">
        <v>11</v>
      </c>
      <c r="C259" s="11">
        <v>35.799999999999997</v>
      </c>
      <c r="D259">
        <v>2</v>
      </c>
      <c r="E259" t="s">
        <v>13</v>
      </c>
      <c r="F259" t="s">
        <v>10</v>
      </c>
      <c r="G259" s="4">
        <v>7160.0940000000001</v>
      </c>
      <c r="H259" t="str">
        <f t="shared" si="16"/>
        <v>over</v>
      </c>
      <c r="I259" t="str">
        <f t="shared" ref="I259:I322" si="19">IF(E259="no","no","smoking")</f>
        <v>no</v>
      </c>
      <c r="J259" s="11">
        <f t="shared" si="17"/>
        <v>35.799999999999997</v>
      </c>
      <c r="K259" s="11">
        <f t="shared" si="18"/>
        <v>35.799999999999997</v>
      </c>
      <c r="L259" s="11"/>
    </row>
    <row r="260" spans="1:13" x14ac:dyDescent="0.25">
      <c r="A260">
        <v>33</v>
      </c>
      <c r="B260" t="s">
        <v>11</v>
      </c>
      <c r="C260" s="11">
        <v>35.75</v>
      </c>
      <c r="D260">
        <v>2</v>
      </c>
      <c r="E260" t="s">
        <v>13</v>
      </c>
      <c r="F260" t="s">
        <v>14</v>
      </c>
      <c r="G260" s="4">
        <v>4889.9994999999999</v>
      </c>
      <c r="H260" t="str">
        <f t="shared" si="16"/>
        <v>over</v>
      </c>
      <c r="I260" t="str">
        <f t="shared" si="19"/>
        <v>no</v>
      </c>
      <c r="J260" s="11">
        <f t="shared" si="17"/>
        <v>35.75</v>
      </c>
      <c r="K260" s="11">
        <f t="shared" si="18"/>
        <v>35.75</v>
      </c>
      <c r="L260" s="11"/>
    </row>
    <row r="261" spans="1:13" x14ac:dyDescent="0.25">
      <c r="A261">
        <v>41</v>
      </c>
      <c r="B261" t="s">
        <v>11</v>
      </c>
      <c r="C261" s="11">
        <v>35.75</v>
      </c>
      <c r="D261">
        <v>1</v>
      </c>
      <c r="E261" t="s">
        <v>9</v>
      </c>
      <c r="F261" t="s">
        <v>14</v>
      </c>
      <c r="G261" s="4">
        <v>40273.645499999999</v>
      </c>
      <c r="H261" t="str">
        <f t="shared" si="16"/>
        <v>over</v>
      </c>
      <c r="I261" t="str">
        <f t="shared" si="19"/>
        <v>smoking</v>
      </c>
      <c r="J261" s="11">
        <f t="shared" si="17"/>
        <v>35.75</v>
      </c>
      <c r="K261" s="11">
        <f t="shared" si="18"/>
        <v>35.75</v>
      </c>
      <c r="L261" s="11"/>
    </row>
    <row r="262" spans="1:13" x14ac:dyDescent="0.25">
      <c r="A262">
        <v>33</v>
      </c>
      <c r="B262" t="s">
        <v>11</v>
      </c>
      <c r="C262" s="11">
        <v>35.75</v>
      </c>
      <c r="D262">
        <v>1</v>
      </c>
      <c r="E262" t="s">
        <v>9</v>
      </c>
      <c r="F262" t="s">
        <v>14</v>
      </c>
      <c r="G262" s="4">
        <v>38282.749499999998</v>
      </c>
      <c r="H262" t="str">
        <f t="shared" si="16"/>
        <v>over</v>
      </c>
      <c r="I262" t="str">
        <f t="shared" si="19"/>
        <v>smoking</v>
      </c>
      <c r="J262" s="11">
        <f t="shared" si="17"/>
        <v>35.75</v>
      </c>
      <c r="K262" s="11">
        <f t="shared" si="18"/>
        <v>35.75</v>
      </c>
      <c r="L262" s="11"/>
    </row>
    <row r="263" spans="1:13" x14ac:dyDescent="0.25">
      <c r="A263">
        <v>43</v>
      </c>
      <c r="B263" t="s">
        <v>7</v>
      </c>
      <c r="C263" s="11">
        <v>35.72</v>
      </c>
      <c r="D263">
        <v>2</v>
      </c>
      <c r="E263" t="s">
        <v>13</v>
      </c>
      <c r="F263" t="s">
        <v>21</v>
      </c>
      <c r="G263" s="4">
        <v>19144.576519999999</v>
      </c>
      <c r="H263" t="str">
        <f t="shared" si="16"/>
        <v>over</v>
      </c>
      <c r="I263" t="str">
        <f t="shared" si="19"/>
        <v>no</v>
      </c>
      <c r="J263" s="11">
        <f t="shared" si="17"/>
        <v>35.72</v>
      </c>
      <c r="K263" s="11">
        <f t="shared" si="18"/>
        <v>35.72</v>
      </c>
      <c r="L263" s="11"/>
    </row>
    <row r="264" spans="1:13" x14ac:dyDescent="0.25">
      <c r="A264">
        <v>58</v>
      </c>
      <c r="B264" t="s">
        <v>11</v>
      </c>
      <c r="C264" s="11">
        <v>35.700000000000003</v>
      </c>
      <c r="D264">
        <v>0</v>
      </c>
      <c r="E264" t="s">
        <v>13</v>
      </c>
      <c r="F264" t="s">
        <v>10</v>
      </c>
      <c r="G264" s="4">
        <v>11362.754999999999</v>
      </c>
      <c r="H264" t="str">
        <f t="shared" si="16"/>
        <v>over</v>
      </c>
      <c r="I264" t="str">
        <f t="shared" si="19"/>
        <v>no</v>
      </c>
      <c r="J264" s="11">
        <f t="shared" si="17"/>
        <v>35.700000000000003</v>
      </c>
      <c r="K264" s="11">
        <f t="shared" si="18"/>
        <v>35.700000000000003</v>
      </c>
      <c r="L264" s="11"/>
    </row>
    <row r="265" spans="1:13" x14ac:dyDescent="0.25">
      <c r="A265">
        <v>43</v>
      </c>
      <c r="B265" t="s">
        <v>7</v>
      </c>
      <c r="C265" s="11">
        <v>35.64</v>
      </c>
      <c r="D265">
        <v>1</v>
      </c>
      <c r="E265" t="s">
        <v>13</v>
      </c>
      <c r="F265" t="s">
        <v>14</v>
      </c>
      <c r="G265" s="4">
        <v>7345.7266</v>
      </c>
      <c r="H265" t="str">
        <f t="shared" si="16"/>
        <v>over</v>
      </c>
      <c r="I265" t="str">
        <f t="shared" si="19"/>
        <v>no</v>
      </c>
      <c r="J265" s="11">
        <f t="shared" si="17"/>
        <v>35.64</v>
      </c>
      <c r="K265" s="11">
        <f t="shared" si="18"/>
        <v>35.64</v>
      </c>
      <c r="L265" s="11"/>
    </row>
    <row r="266" spans="1:13" x14ac:dyDescent="0.25">
      <c r="A266">
        <v>59</v>
      </c>
      <c r="B266" t="s">
        <v>7</v>
      </c>
      <c r="C266" s="11">
        <v>35.625</v>
      </c>
      <c r="D266">
        <v>3</v>
      </c>
      <c r="E266" t="s">
        <v>13</v>
      </c>
      <c r="F266" t="s">
        <v>14</v>
      </c>
      <c r="G266" s="4">
        <v>14001.1338</v>
      </c>
      <c r="H266" t="str">
        <f t="shared" si="16"/>
        <v>over</v>
      </c>
      <c r="I266" t="str">
        <f t="shared" si="19"/>
        <v>no</v>
      </c>
      <c r="J266" s="11">
        <f t="shared" si="17"/>
        <v>35.625</v>
      </c>
      <c r="K266" s="11">
        <f t="shared" si="18"/>
        <v>35.625</v>
      </c>
      <c r="L266" s="11"/>
    </row>
    <row r="267" spans="1:13" x14ac:dyDescent="0.25">
      <c r="A267">
        <v>53</v>
      </c>
      <c r="B267" t="s">
        <v>7</v>
      </c>
      <c r="C267" s="11">
        <v>35.625</v>
      </c>
      <c r="D267">
        <v>1</v>
      </c>
      <c r="E267" t="s">
        <v>13</v>
      </c>
      <c r="F267" t="s">
        <v>15</v>
      </c>
      <c r="G267" s="4">
        <v>10942.13205</v>
      </c>
      <c r="H267" t="str">
        <f t="shared" si="16"/>
        <v>over</v>
      </c>
      <c r="I267" t="str">
        <f t="shared" si="19"/>
        <v>no</v>
      </c>
      <c r="J267" s="11">
        <f t="shared" si="17"/>
        <v>35.625</v>
      </c>
      <c r="K267" s="11">
        <f t="shared" si="18"/>
        <v>35.625</v>
      </c>
      <c r="L267" s="11"/>
      <c r="M267">
        <f>K267*1000</f>
        <v>35625</v>
      </c>
    </row>
    <row r="268" spans="1:13" x14ac:dyDescent="0.25">
      <c r="A268">
        <v>55</v>
      </c>
      <c r="B268" t="s">
        <v>7</v>
      </c>
      <c r="C268" s="11">
        <v>35.625</v>
      </c>
      <c r="D268">
        <v>2</v>
      </c>
      <c r="E268" t="s">
        <v>13</v>
      </c>
      <c r="F268" t="s">
        <v>10</v>
      </c>
      <c r="G268" s="4">
        <v>11881.358</v>
      </c>
      <c r="H268" t="str">
        <f t="shared" si="16"/>
        <v>over</v>
      </c>
      <c r="I268" t="str">
        <f t="shared" si="19"/>
        <v>no</v>
      </c>
      <c r="J268" s="11">
        <f t="shared" si="17"/>
        <v>35.625</v>
      </c>
      <c r="K268" s="11">
        <f t="shared" si="18"/>
        <v>35.625</v>
      </c>
      <c r="L268" s="11"/>
    </row>
    <row r="269" spans="1:13" x14ac:dyDescent="0.25">
      <c r="A269">
        <v>47</v>
      </c>
      <c r="B269" t="s">
        <v>7</v>
      </c>
      <c r="C269" s="11">
        <v>35.625</v>
      </c>
      <c r="D269">
        <v>2</v>
      </c>
      <c r="E269" t="s">
        <v>13</v>
      </c>
      <c r="F269" t="s">
        <v>21</v>
      </c>
      <c r="G269" s="4">
        <v>9715.8410000000003</v>
      </c>
      <c r="H269" t="str">
        <f t="shared" si="16"/>
        <v>over</v>
      </c>
      <c r="I269" t="str">
        <f t="shared" si="19"/>
        <v>no</v>
      </c>
      <c r="J269" s="11">
        <f t="shared" si="17"/>
        <v>35.625</v>
      </c>
      <c r="K269" s="11">
        <f t="shared" si="18"/>
        <v>35.625</v>
      </c>
      <c r="L269" s="11"/>
    </row>
    <row r="270" spans="1:13" x14ac:dyDescent="0.25">
      <c r="A270">
        <v>48</v>
      </c>
      <c r="B270" t="s">
        <v>11</v>
      </c>
      <c r="C270" s="11">
        <v>35.625</v>
      </c>
      <c r="D270">
        <v>4</v>
      </c>
      <c r="E270" t="s">
        <v>13</v>
      </c>
      <c r="F270" t="s">
        <v>21</v>
      </c>
      <c r="G270" s="4">
        <v>10736.87075</v>
      </c>
      <c r="H270" t="str">
        <f t="shared" si="16"/>
        <v>over</v>
      </c>
      <c r="I270" t="str">
        <f t="shared" si="19"/>
        <v>no</v>
      </c>
      <c r="J270" s="11">
        <f t="shared" si="17"/>
        <v>35.625</v>
      </c>
      <c r="K270" s="11">
        <f t="shared" si="18"/>
        <v>35.625</v>
      </c>
      <c r="L270" s="11"/>
    </row>
    <row r="271" spans="1:13" x14ac:dyDescent="0.25">
      <c r="A271">
        <v>25</v>
      </c>
      <c r="B271" t="s">
        <v>11</v>
      </c>
      <c r="C271" s="11">
        <v>35.625</v>
      </c>
      <c r="D271">
        <v>0</v>
      </c>
      <c r="E271" t="s">
        <v>13</v>
      </c>
      <c r="F271" t="s">
        <v>15</v>
      </c>
      <c r="G271" s="4">
        <v>2534.3937500000002</v>
      </c>
      <c r="H271" t="str">
        <f t="shared" si="16"/>
        <v>over</v>
      </c>
      <c r="I271" t="str">
        <f t="shared" si="19"/>
        <v>no</v>
      </c>
      <c r="J271" s="11">
        <f t="shared" si="17"/>
        <v>35.625</v>
      </c>
      <c r="K271" s="11">
        <f t="shared" si="18"/>
        <v>35.625</v>
      </c>
      <c r="L271" s="11"/>
    </row>
    <row r="272" spans="1:13" x14ac:dyDescent="0.25">
      <c r="A272">
        <v>20</v>
      </c>
      <c r="B272" t="s">
        <v>11</v>
      </c>
      <c r="C272" s="11">
        <v>35.625</v>
      </c>
      <c r="D272">
        <v>3</v>
      </c>
      <c r="E272" t="s">
        <v>9</v>
      </c>
      <c r="F272" t="s">
        <v>15</v>
      </c>
      <c r="G272" s="4">
        <v>37465.34375</v>
      </c>
      <c r="H272" t="str">
        <f t="shared" si="16"/>
        <v>over</v>
      </c>
      <c r="I272" t="str">
        <f t="shared" si="19"/>
        <v>smoking</v>
      </c>
      <c r="J272" s="11">
        <f t="shared" si="17"/>
        <v>35.625</v>
      </c>
      <c r="K272" s="11">
        <f t="shared" si="18"/>
        <v>35.625</v>
      </c>
      <c r="L272" s="11"/>
    </row>
    <row r="273" spans="1:12" x14ac:dyDescent="0.25">
      <c r="A273">
        <v>19</v>
      </c>
      <c r="B273" t="s">
        <v>11</v>
      </c>
      <c r="C273" s="11">
        <v>35.53</v>
      </c>
      <c r="D273">
        <v>0</v>
      </c>
      <c r="E273" t="s">
        <v>13</v>
      </c>
      <c r="F273" t="s">
        <v>15</v>
      </c>
      <c r="G273" s="4">
        <v>1646.4296999999999</v>
      </c>
      <c r="H273" t="str">
        <f t="shared" si="16"/>
        <v>over</v>
      </c>
      <c r="I273" t="str">
        <f t="shared" si="19"/>
        <v>no</v>
      </c>
      <c r="J273" s="11">
        <f t="shared" si="17"/>
        <v>35.53</v>
      </c>
      <c r="K273" s="11">
        <f t="shared" si="18"/>
        <v>35.53</v>
      </c>
      <c r="L273" s="11"/>
    </row>
    <row r="274" spans="1:12" x14ac:dyDescent="0.25">
      <c r="A274">
        <v>29</v>
      </c>
      <c r="B274" t="s">
        <v>7</v>
      </c>
      <c r="C274" s="11">
        <v>35.53</v>
      </c>
      <c r="D274">
        <v>0</v>
      </c>
      <c r="E274" t="s">
        <v>13</v>
      </c>
      <c r="F274" t="s">
        <v>14</v>
      </c>
      <c r="G274" s="4">
        <v>3366.6696999999999</v>
      </c>
      <c r="H274" t="str">
        <f t="shared" si="16"/>
        <v>over</v>
      </c>
      <c r="I274" t="str">
        <f t="shared" si="19"/>
        <v>no</v>
      </c>
      <c r="J274" s="11">
        <f t="shared" si="17"/>
        <v>35.53</v>
      </c>
      <c r="K274" s="11">
        <f t="shared" si="18"/>
        <v>35.53</v>
      </c>
      <c r="L274" s="11"/>
    </row>
    <row r="275" spans="1:12" x14ac:dyDescent="0.25">
      <c r="A275">
        <v>33</v>
      </c>
      <c r="B275" t="s">
        <v>7</v>
      </c>
      <c r="C275" s="11">
        <v>35.53</v>
      </c>
      <c r="D275">
        <v>0</v>
      </c>
      <c r="E275" t="s">
        <v>9</v>
      </c>
      <c r="F275" t="s">
        <v>15</v>
      </c>
      <c r="G275" s="4">
        <v>55135.402090000003</v>
      </c>
      <c r="H275" t="str">
        <f t="shared" si="16"/>
        <v>over</v>
      </c>
      <c r="I275" t="str">
        <f t="shared" si="19"/>
        <v>smoking</v>
      </c>
      <c r="J275" s="11">
        <f t="shared" si="17"/>
        <v>35.53</v>
      </c>
      <c r="K275" s="11">
        <f t="shared" si="18"/>
        <v>35.53</v>
      </c>
      <c r="L275" s="11"/>
    </row>
    <row r="276" spans="1:12" x14ac:dyDescent="0.25">
      <c r="A276">
        <v>46</v>
      </c>
      <c r="B276" t="s">
        <v>7</v>
      </c>
      <c r="C276" s="11">
        <v>35.53</v>
      </c>
      <c r="D276">
        <v>0</v>
      </c>
      <c r="E276" t="s">
        <v>9</v>
      </c>
      <c r="F276" t="s">
        <v>21</v>
      </c>
      <c r="G276" s="4">
        <v>42111.664700000001</v>
      </c>
      <c r="H276" t="str">
        <f t="shared" si="16"/>
        <v>over</v>
      </c>
      <c r="I276" t="str">
        <f t="shared" si="19"/>
        <v>smoking</v>
      </c>
      <c r="J276" s="11">
        <f t="shared" si="17"/>
        <v>35.53</v>
      </c>
      <c r="K276" s="11">
        <f t="shared" si="18"/>
        <v>35.53</v>
      </c>
      <c r="L276" s="11"/>
    </row>
    <row r="277" spans="1:12" x14ac:dyDescent="0.25">
      <c r="A277">
        <v>29</v>
      </c>
      <c r="B277" t="s">
        <v>11</v>
      </c>
      <c r="C277" s="11">
        <v>35.5</v>
      </c>
      <c r="D277">
        <v>2</v>
      </c>
      <c r="E277" t="s">
        <v>9</v>
      </c>
      <c r="F277" t="s">
        <v>10</v>
      </c>
      <c r="G277" s="4">
        <v>44585.455869999998</v>
      </c>
      <c r="H277" t="str">
        <f t="shared" si="16"/>
        <v>over</v>
      </c>
      <c r="I277" t="str">
        <f t="shared" si="19"/>
        <v>smoking</v>
      </c>
      <c r="J277" s="11">
        <f t="shared" si="17"/>
        <v>35.5</v>
      </c>
      <c r="K277" s="11">
        <f t="shared" si="18"/>
        <v>35.5</v>
      </c>
      <c r="L277" s="11"/>
    </row>
    <row r="278" spans="1:12" x14ac:dyDescent="0.25">
      <c r="A278">
        <v>44</v>
      </c>
      <c r="B278" t="s">
        <v>11</v>
      </c>
      <c r="C278" s="11">
        <v>35.435000000000002</v>
      </c>
      <c r="D278">
        <v>2</v>
      </c>
      <c r="E278" t="s">
        <v>13</v>
      </c>
      <c r="F278" t="s">
        <v>10</v>
      </c>
      <c r="G278" s="4">
        <v>7740.3370000000004</v>
      </c>
      <c r="H278" t="str">
        <f t="shared" si="16"/>
        <v>over</v>
      </c>
      <c r="I278" t="str">
        <f t="shared" si="19"/>
        <v>no</v>
      </c>
      <c r="J278" s="11">
        <f t="shared" si="17"/>
        <v>35.435000000000002</v>
      </c>
      <c r="K278" s="11">
        <f t="shared" si="18"/>
        <v>35.435000000000002</v>
      </c>
      <c r="L278" s="11"/>
    </row>
    <row r="279" spans="1:12" x14ac:dyDescent="0.25">
      <c r="A279">
        <v>28</v>
      </c>
      <c r="B279" t="s">
        <v>11</v>
      </c>
      <c r="C279" s="11">
        <v>35.435000000000002</v>
      </c>
      <c r="D279">
        <v>0</v>
      </c>
      <c r="E279" t="s">
        <v>13</v>
      </c>
      <c r="F279" t="s">
        <v>21</v>
      </c>
      <c r="G279" s="4">
        <v>3268.84665</v>
      </c>
      <c r="H279" t="str">
        <f t="shared" si="16"/>
        <v>over</v>
      </c>
      <c r="I279" t="str">
        <f t="shared" si="19"/>
        <v>no</v>
      </c>
      <c r="J279" s="11">
        <f t="shared" si="17"/>
        <v>35.435000000000002</v>
      </c>
      <c r="K279" s="11">
        <f t="shared" si="18"/>
        <v>35.435000000000002</v>
      </c>
      <c r="L279" s="11"/>
    </row>
    <row r="280" spans="1:12" x14ac:dyDescent="0.25">
      <c r="A280">
        <v>26</v>
      </c>
      <c r="B280" t="s">
        <v>11</v>
      </c>
      <c r="C280" s="11">
        <v>35.42</v>
      </c>
      <c r="D280">
        <v>0</v>
      </c>
      <c r="E280" t="s">
        <v>13</v>
      </c>
      <c r="F280" t="s">
        <v>14</v>
      </c>
      <c r="G280" s="4">
        <v>2322.6217999999999</v>
      </c>
      <c r="H280" t="str">
        <f t="shared" si="16"/>
        <v>over</v>
      </c>
      <c r="I280" t="str">
        <f t="shared" si="19"/>
        <v>no</v>
      </c>
      <c r="J280" s="11">
        <f t="shared" si="17"/>
        <v>35.42</v>
      </c>
      <c r="K280" s="11">
        <f t="shared" si="18"/>
        <v>35.42</v>
      </c>
      <c r="L280" s="11"/>
    </row>
    <row r="281" spans="1:12" x14ac:dyDescent="0.25">
      <c r="A281">
        <v>19</v>
      </c>
      <c r="B281" t="s">
        <v>11</v>
      </c>
      <c r="C281" s="11">
        <v>35.4</v>
      </c>
      <c r="D281">
        <v>0</v>
      </c>
      <c r="E281" t="s">
        <v>13</v>
      </c>
      <c r="F281" t="s">
        <v>10</v>
      </c>
      <c r="G281" s="4">
        <v>1263.249</v>
      </c>
      <c r="H281" t="str">
        <f t="shared" si="16"/>
        <v>over</v>
      </c>
      <c r="I281" t="str">
        <f t="shared" si="19"/>
        <v>no</v>
      </c>
      <c r="J281" s="11">
        <f t="shared" si="17"/>
        <v>35.4</v>
      </c>
      <c r="K281" s="11">
        <f t="shared" si="18"/>
        <v>35.4</v>
      </c>
      <c r="L281" s="11"/>
    </row>
    <row r="282" spans="1:12" x14ac:dyDescent="0.25">
      <c r="A282">
        <v>20</v>
      </c>
      <c r="B282" t="s">
        <v>11</v>
      </c>
      <c r="C282" s="11">
        <v>35.31</v>
      </c>
      <c r="D282">
        <v>1</v>
      </c>
      <c r="E282" t="s">
        <v>13</v>
      </c>
      <c r="F282" t="s">
        <v>14</v>
      </c>
      <c r="G282" s="4">
        <v>27724.28875</v>
      </c>
      <c r="H282" t="str">
        <f t="shared" si="16"/>
        <v>over</v>
      </c>
      <c r="I282" t="str">
        <f t="shared" si="19"/>
        <v>no</v>
      </c>
      <c r="J282" s="11">
        <f t="shared" si="17"/>
        <v>35.31</v>
      </c>
      <c r="K282" s="11">
        <f t="shared" si="18"/>
        <v>35.31</v>
      </c>
      <c r="L282" s="11"/>
    </row>
    <row r="283" spans="1:12" x14ac:dyDescent="0.25">
      <c r="A283">
        <v>43</v>
      </c>
      <c r="B283" t="s">
        <v>11</v>
      </c>
      <c r="C283" s="11">
        <v>35.31</v>
      </c>
      <c r="D283">
        <v>2</v>
      </c>
      <c r="E283" t="s">
        <v>13</v>
      </c>
      <c r="F283" t="s">
        <v>14</v>
      </c>
      <c r="G283" s="4">
        <v>18806.145469999999</v>
      </c>
      <c r="H283" t="str">
        <f t="shared" si="16"/>
        <v>over</v>
      </c>
      <c r="I283" t="str">
        <f t="shared" si="19"/>
        <v>no</v>
      </c>
      <c r="J283" s="11">
        <f t="shared" si="17"/>
        <v>35.31</v>
      </c>
      <c r="K283" s="11">
        <f t="shared" si="18"/>
        <v>35.31</v>
      </c>
      <c r="L283" s="11"/>
    </row>
    <row r="284" spans="1:12" x14ac:dyDescent="0.25">
      <c r="A284">
        <v>39</v>
      </c>
      <c r="B284" t="s">
        <v>11</v>
      </c>
      <c r="C284" s="11">
        <v>35.299999999999997</v>
      </c>
      <c r="D284">
        <v>2</v>
      </c>
      <c r="E284" t="s">
        <v>9</v>
      </c>
      <c r="F284" t="s">
        <v>10</v>
      </c>
      <c r="G284" s="4">
        <v>40103.89</v>
      </c>
      <c r="H284" t="str">
        <f t="shared" si="16"/>
        <v>over</v>
      </c>
      <c r="I284" t="str">
        <f t="shared" si="19"/>
        <v>smoking</v>
      </c>
      <c r="J284" s="11">
        <f t="shared" si="17"/>
        <v>35.299999999999997</v>
      </c>
      <c r="K284" s="11">
        <f t="shared" si="18"/>
        <v>35.299999999999997</v>
      </c>
      <c r="L284" s="11"/>
    </row>
    <row r="285" spans="1:12" x14ac:dyDescent="0.25">
      <c r="A285">
        <v>45</v>
      </c>
      <c r="B285" t="s">
        <v>7</v>
      </c>
      <c r="C285" s="11">
        <v>35.299999999999997</v>
      </c>
      <c r="D285">
        <v>0</v>
      </c>
      <c r="E285" t="s">
        <v>13</v>
      </c>
      <c r="F285" t="s">
        <v>10</v>
      </c>
      <c r="G285" s="4">
        <v>7348.1419999999998</v>
      </c>
      <c r="H285" t="str">
        <f t="shared" si="16"/>
        <v>over</v>
      </c>
      <c r="I285" t="str">
        <f t="shared" si="19"/>
        <v>no</v>
      </c>
      <c r="J285" s="11">
        <f t="shared" si="17"/>
        <v>35.299999999999997</v>
      </c>
      <c r="K285" s="11">
        <f t="shared" si="18"/>
        <v>35.299999999999997</v>
      </c>
      <c r="L285" s="11"/>
    </row>
    <row r="286" spans="1:12" x14ac:dyDescent="0.25">
      <c r="A286">
        <v>22</v>
      </c>
      <c r="B286" t="s">
        <v>11</v>
      </c>
      <c r="C286" s="11">
        <v>35.244999999999997</v>
      </c>
      <c r="D286">
        <v>1</v>
      </c>
      <c r="E286" t="s">
        <v>9</v>
      </c>
      <c r="F286" t="s">
        <v>14</v>
      </c>
      <c r="G286" s="4">
        <v>37165.163800000002</v>
      </c>
      <c r="H286" t="str">
        <f t="shared" si="16"/>
        <v>over</v>
      </c>
      <c r="I286" t="str">
        <f t="shared" si="19"/>
        <v>smoking</v>
      </c>
      <c r="J286" s="11">
        <f t="shared" si="17"/>
        <v>35.244999999999997</v>
      </c>
      <c r="K286" s="11">
        <f t="shared" si="18"/>
        <v>35.244999999999997</v>
      </c>
      <c r="L286" s="11"/>
    </row>
    <row r="287" spans="1:12" x14ac:dyDescent="0.25">
      <c r="A287">
        <v>24</v>
      </c>
      <c r="B287" t="s">
        <v>11</v>
      </c>
      <c r="C287" s="11">
        <v>35.244999999999997</v>
      </c>
      <c r="D287">
        <v>0</v>
      </c>
      <c r="E287" t="s">
        <v>13</v>
      </c>
      <c r="F287" t="s">
        <v>14</v>
      </c>
      <c r="G287" s="4">
        <v>1986.9333999999999</v>
      </c>
      <c r="H287" t="str">
        <f t="shared" si="16"/>
        <v>over</v>
      </c>
      <c r="I287" t="str">
        <f t="shared" si="19"/>
        <v>no</v>
      </c>
      <c r="J287" s="11">
        <f t="shared" si="17"/>
        <v>35.244999999999997</v>
      </c>
      <c r="K287" s="11">
        <f t="shared" si="18"/>
        <v>35.244999999999997</v>
      </c>
      <c r="L287" s="11"/>
    </row>
    <row r="288" spans="1:12" x14ac:dyDescent="0.25">
      <c r="A288">
        <v>33</v>
      </c>
      <c r="B288" t="s">
        <v>11</v>
      </c>
      <c r="C288" s="11">
        <v>35.244999999999997</v>
      </c>
      <c r="D288">
        <v>0</v>
      </c>
      <c r="E288" t="s">
        <v>13</v>
      </c>
      <c r="F288" t="s">
        <v>21</v>
      </c>
      <c r="G288" s="4">
        <v>12404.8791</v>
      </c>
      <c r="H288" t="str">
        <f t="shared" si="16"/>
        <v>over</v>
      </c>
      <c r="I288" t="str">
        <f t="shared" si="19"/>
        <v>no</v>
      </c>
      <c r="J288" s="11">
        <f t="shared" si="17"/>
        <v>35.244999999999997</v>
      </c>
      <c r="K288" s="11">
        <f t="shared" si="18"/>
        <v>35.244999999999997</v>
      </c>
      <c r="L288" s="11"/>
    </row>
    <row r="289" spans="1:12" x14ac:dyDescent="0.25">
      <c r="A289">
        <v>55</v>
      </c>
      <c r="B289" t="s">
        <v>11</v>
      </c>
      <c r="C289" s="11">
        <v>35.244999999999997</v>
      </c>
      <c r="D289">
        <v>1</v>
      </c>
      <c r="E289" t="s">
        <v>13</v>
      </c>
      <c r="F289" t="s">
        <v>21</v>
      </c>
      <c r="G289" s="4">
        <v>11394.065549999999</v>
      </c>
      <c r="H289" t="str">
        <f t="shared" si="16"/>
        <v>over</v>
      </c>
      <c r="I289" t="str">
        <f t="shared" si="19"/>
        <v>no</v>
      </c>
      <c r="J289" s="11">
        <f t="shared" si="17"/>
        <v>35.244999999999997</v>
      </c>
      <c r="K289" s="11">
        <f t="shared" si="18"/>
        <v>35.244999999999997</v>
      </c>
      <c r="L289" s="11"/>
    </row>
    <row r="290" spans="1:12" x14ac:dyDescent="0.25">
      <c r="A290">
        <v>59</v>
      </c>
      <c r="B290" t="s">
        <v>7</v>
      </c>
      <c r="C290" s="11">
        <v>35.200000000000003</v>
      </c>
      <c r="D290">
        <v>0</v>
      </c>
      <c r="E290" t="s">
        <v>13</v>
      </c>
      <c r="F290" t="s">
        <v>14</v>
      </c>
      <c r="G290" s="4">
        <v>12244.531000000001</v>
      </c>
      <c r="H290" t="str">
        <f t="shared" si="16"/>
        <v>over</v>
      </c>
      <c r="I290" t="str">
        <f t="shared" si="19"/>
        <v>no</v>
      </c>
      <c r="J290" s="11">
        <f t="shared" si="17"/>
        <v>35.200000000000003</v>
      </c>
      <c r="K290" s="11">
        <f t="shared" si="18"/>
        <v>35.200000000000003</v>
      </c>
      <c r="L290" s="11"/>
    </row>
    <row r="291" spans="1:12" x14ac:dyDescent="0.25">
      <c r="A291">
        <v>18</v>
      </c>
      <c r="B291" t="s">
        <v>11</v>
      </c>
      <c r="C291" s="11">
        <v>35.200000000000003</v>
      </c>
      <c r="D291">
        <v>1</v>
      </c>
      <c r="E291" t="s">
        <v>13</v>
      </c>
      <c r="F291" t="s">
        <v>14</v>
      </c>
      <c r="G291" s="4">
        <v>1727.54</v>
      </c>
      <c r="H291" t="str">
        <f t="shared" si="16"/>
        <v>over</v>
      </c>
      <c r="I291" t="str">
        <f t="shared" si="19"/>
        <v>no</v>
      </c>
      <c r="J291" s="11">
        <f t="shared" si="17"/>
        <v>35.200000000000003</v>
      </c>
      <c r="K291" s="11">
        <f t="shared" si="18"/>
        <v>35.200000000000003</v>
      </c>
      <c r="L291" s="11"/>
    </row>
    <row r="292" spans="1:12" x14ac:dyDescent="0.25">
      <c r="A292">
        <v>23</v>
      </c>
      <c r="B292" t="s">
        <v>11</v>
      </c>
      <c r="C292" s="11">
        <v>35.200000000000003</v>
      </c>
      <c r="D292">
        <v>1</v>
      </c>
      <c r="E292" t="s">
        <v>13</v>
      </c>
      <c r="F292" t="s">
        <v>10</v>
      </c>
      <c r="G292" s="4">
        <v>2416.9549999999999</v>
      </c>
      <c r="H292" t="str">
        <f t="shared" si="16"/>
        <v>over</v>
      </c>
      <c r="I292" t="str">
        <f t="shared" si="19"/>
        <v>no</v>
      </c>
      <c r="J292" s="11">
        <f t="shared" si="17"/>
        <v>35.200000000000003</v>
      </c>
      <c r="K292" s="11">
        <f t="shared" si="18"/>
        <v>35.200000000000003</v>
      </c>
      <c r="L292" s="11"/>
    </row>
    <row r="293" spans="1:12" x14ac:dyDescent="0.25">
      <c r="A293">
        <v>63</v>
      </c>
      <c r="B293" t="s">
        <v>7</v>
      </c>
      <c r="C293" s="11">
        <v>35.200000000000003</v>
      </c>
      <c r="D293">
        <v>1</v>
      </c>
      <c r="E293" t="s">
        <v>13</v>
      </c>
      <c r="F293" t="s">
        <v>14</v>
      </c>
      <c r="G293" s="4">
        <v>14474.674999999999</v>
      </c>
      <c r="H293" t="str">
        <f t="shared" si="16"/>
        <v>over</v>
      </c>
      <c r="I293" t="str">
        <f t="shared" si="19"/>
        <v>no</v>
      </c>
      <c r="J293" s="11">
        <f t="shared" si="17"/>
        <v>35.200000000000003</v>
      </c>
      <c r="K293" s="11">
        <f t="shared" si="18"/>
        <v>35.200000000000003</v>
      </c>
      <c r="L293" s="11"/>
    </row>
    <row r="294" spans="1:12" x14ac:dyDescent="0.25">
      <c r="A294">
        <v>55</v>
      </c>
      <c r="B294" t="s">
        <v>7</v>
      </c>
      <c r="C294" s="11">
        <v>35.200000000000003</v>
      </c>
      <c r="D294">
        <v>0</v>
      </c>
      <c r="E294" t="s">
        <v>9</v>
      </c>
      <c r="F294" t="s">
        <v>14</v>
      </c>
      <c r="G294" s="4">
        <v>44423.803</v>
      </c>
      <c r="H294" t="str">
        <f t="shared" si="16"/>
        <v>over</v>
      </c>
      <c r="I294" t="str">
        <f t="shared" si="19"/>
        <v>smoking</v>
      </c>
      <c r="J294" s="11">
        <f t="shared" si="17"/>
        <v>35.200000000000003</v>
      </c>
      <c r="K294" s="11">
        <f t="shared" si="18"/>
        <v>35.200000000000003</v>
      </c>
      <c r="L294" s="11"/>
    </row>
    <row r="295" spans="1:12" x14ac:dyDescent="0.25">
      <c r="A295">
        <v>32</v>
      </c>
      <c r="B295" t="s">
        <v>11</v>
      </c>
      <c r="C295" s="11">
        <v>35.200000000000003</v>
      </c>
      <c r="D295">
        <v>2</v>
      </c>
      <c r="E295" t="s">
        <v>13</v>
      </c>
      <c r="F295" t="s">
        <v>10</v>
      </c>
      <c r="G295" s="4">
        <v>4670.6400000000003</v>
      </c>
      <c r="H295" t="str">
        <f t="shared" si="16"/>
        <v>over</v>
      </c>
      <c r="I295" t="str">
        <f t="shared" si="19"/>
        <v>no</v>
      </c>
      <c r="J295" s="11">
        <f t="shared" si="17"/>
        <v>35.200000000000003</v>
      </c>
      <c r="K295" s="11">
        <f t="shared" si="18"/>
        <v>35.200000000000003</v>
      </c>
      <c r="L295" s="11"/>
    </row>
    <row r="296" spans="1:12" x14ac:dyDescent="0.25">
      <c r="A296">
        <v>19</v>
      </c>
      <c r="B296" t="s">
        <v>7</v>
      </c>
      <c r="C296" s="11">
        <v>35.15</v>
      </c>
      <c r="D296">
        <v>0</v>
      </c>
      <c r="E296" t="s">
        <v>13</v>
      </c>
      <c r="F296" t="s">
        <v>15</v>
      </c>
      <c r="G296" s="4">
        <v>2134.9014999999999</v>
      </c>
      <c r="H296" t="str">
        <f t="shared" si="16"/>
        <v>over</v>
      </c>
      <c r="I296" t="str">
        <f t="shared" si="19"/>
        <v>no</v>
      </c>
      <c r="J296" s="11">
        <f t="shared" si="17"/>
        <v>35.15</v>
      </c>
      <c r="K296" s="11">
        <f t="shared" si="18"/>
        <v>35.15</v>
      </c>
      <c r="L296" s="11"/>
    </row>
    <row r="297" spans="1:12" x14ac:dyDescent="0.25">
      <c r="A297">
        <v>60</v>
      </c>
      <c r="B297" t="s">
        <v>7</v>
      </c>
      <c r="C297" s="11">
        <v>35.1</v>
      </c>
      <c r="D297">
        <v>0</v>
      </c>
      <c r="E297" t="s">
        <v>13</v>
      </c>
      <c r="F297" t="s">
        <v>10</v>
      </c>
      <c r="G297" s="4">
        <v>12644.589</v>
      </c>
      <c r="H297" t="str">
        <f t="shared" si="16"/>
        <v>over</v>
      </c>
      <c r="I297" t="str">
        <f t="shared" si="19"/>
        <v>no</v>
      </c>
      <c r="J297" s="11">
        <f t="shared" si="17"/>
        <v>35.1</v>
      </c>
      <c r="K297" s="11">
        <f t="shared" si="18"/>
        <v>35.1</v>
      </c>
      <c r="L297" s="11"/>
    </row>
    <row r="298" spans="1:12" x14ac:dyDescent="0.25">
      <c r="A298">
        <v>23</v>
      </c>
      <c r="B298" t="s">
        <v>7</v>
      </c>
      <c r="C298" s="11">
        <v>34.96</v>
      </c>
      <c r="D298">
        <v>3</v>
      </c>
      <c r="E298" t="s">
        <v>13</v>
      </c>
      <c r="F298" t="s">
        <v>15</v>
      </c>
      <c r="G298" s="4">
        <v>4466.6214</v>
      </c>
      <c r="H298" t="str">
        <f t="shared" si="16"/>
        <v>over</v>
      </c>
      <c r="I298" t="str">
        <f t="shared" si="19"/>
        <v>no</v>
      </c>
      <c r="J298" s="11">
        <f t="shared" si="17"/>
        <v>34.96</v>
      </c>
      <c r="K298" s="11">
        <f t="shared" si="18"/>
        <v>34.96</v>
      </c>
      <c r="L298" s="11"/>
    </row>
    <row r="299" spans="1:12" x14ac:dyDescent="0.25">
      <c r="A299">
        <v>43</v>
      </c>
      <c r="B299" t="s">
        <v>11</v>
      </c>
      <c r="C299" s="11">
        <v>34.96</v>
      </c>
      <c r="D299">
        <v>1</v>
      </c>
      <c r="E299" t="s">
        <v>9</v>
      </c>
      <c r="F299" t="s">
        <v>21</v>
      </c>
      <c r="G299" s="4">
        <v>41034.221400000002</v>
      </c>
      <c r="H299" t="str">
        <f t="shared" si="16"/>
        <v>over</v>
      </c>
      <c r="I299" t="str">
        <f t="shared" si="19"/>
        <v>smoking</v>
      </c>
      <c r="J299" s="11">
        <f t="shared" si="17"/>
        <v>34.96</v>
      </c>
      <c r="K299" s="11">
        <f t="shared" si="18"/>
        <v>34.96</v>
      </c>
      <c r="L299" s="11"/>
    </row>
    <row r="300" spans="1:12" x14ac:dyDescent="0.25">
      <c r="A300">
        <v>51</v>
      </c>
      <c r="B300" t="s">
        <v>7</v>
      </c>
      <c r="C300" s="11">
        <v>34.96</v>
      </c>
      <c r="D300">
        <v>2</v>
      </c>
      <c r="E300" t="s">
        <v>9</v>
      </c>
      <c r="F300" t="s">
        <v>21</v>
      </c>
      <c r="G300" s="4">
        <v>44641.197399999997</v>
      </c>
      <c r="H300" t="str">
        <f t="shared" si="16"/>
        <v>over</v>
      </c>
      <c r="I300" t="str">
        <f t="shared" si="19"/>
        <v>smoking</v>
      </c>
      <c r="J300" s="11">
        <f t="shared" si="17"/>
        <v>34.96</v>
      </c>
      <c r="K300" s="11">
        <f t="shared" si="18"/>
        <v>34.96</v>
      </c>
      <c r="L300" s="11"/>
    </row>
    <row r="301" spans="1:12" x14ac:dyDescent="0.25">
      <c r="A301">
        <v>19</v>
      </c>
      <c r="B301" t="s">
        <v>11</v>
      </c>
      <c r="C301" s="11">
        <v>34.9</v>
      </c>
      <c r="D301">
        <v>0</v>
      </c>
      <c r="E301" t="s">
        <v>9</v>
      </c>
      <c r="F301" t="s">
        <v>10</v>
      </c>
      <c r="G301" s="4">
        <v>34828.654000000002</v>
      </c>
      <c r="H301" t="str">
        <f t="shared" si="16"/>
        <v>over</v>
      </c>
      <c r="I301" t="str">
        <f t="shared" si="19"/>
        <v>smoking</v>
      </c>
      <c r="J301" s="11">
        <f t="shared" si="17"/>
        <v>34.9</v>
      </c>
      <c r="K301" s="11">
        <f t="shared" si="18"/>
        <v>34.9</v>
      </c>
      <c r="L301" s="11"/>
    </row>
    <row r="302" spans="1:12" x14ac:dyDescent="0.25">
      <c r="A302">
        <v>21</v>
      </c>
      <c r="B302" t="s">
        <v>7</v>
      </c>
      <c r="C302" s="11">
        <v>34.869999999999997</v>
      </c>
      <c r="D302">
        <v>0</v>
      </c>
      <c r="E302" t="s">
        <v>13</v>
      </c>
      <c r="F302" t="s">
        <v>14</v>
      </c>
      <c r="G302" s="4">
        <v>2020.5523000000001</v>
      </c>
      <c r="H302" t="str">
        <f t="shared" si="16"/>
        <v>over</v>
      </c>
      <c r="I302" t="str">
        <f t="shared" si="19"/>
        <v>no</v>
      </c>
      <c r="J302" s="11">
        <f t="shared" si="17"/>
        <v>34.869999999999997</v>
      </c>
      <c r="K302" s="11">
        <f t="shared" si="18"/>
        <v>34.869999999999997</v>
      </c>
      <c r="L302" s="11"/>
    </row>
    <row r="303" spans="1:12" x14ac:dyDescent="0.25">
      <c r="A303">
        <v>41</v>
      </c>
      <c r="B303" t="s">
        <v>11</v>
      </c>
      <c r="C303" s="11">
        <v>34.865000000000002</v>
      </c>
      <c r="D303">
        <v>2</v>
      </c>
      <c r="E303" t="s">
        <v>13</v>
      </c>
      <c r="F303" t="s">
        <v>15</v>
      </c>
      <c r="G303" s="4">
        <v>7265.7025000000003</v>
      </c>
      <c r="H303" t="str">
        <f t="shared" si="16"/>
        <v>over</v>
      </c>
      <c r="I303" t="str">
        <f t="shared" si="19"/>
        <v>no</v>
      </c>
      <c r="J303" s="11">
        <f t="shared" si="17"/>
        <v>34.865000000000002</v>
      </c>
      <c r="K303" s="11">
        <f t="shared" si="18"/>
        <v>34.865000000000002</v>
      </c>
      <c r="L303" s="11"/>
    </row>
    <row r="304" spans="1:12" x14ac:dyDescent="0.25">
      <c r="A304">
        <v>23</v>
      </c>
      <c r="B304" t="s">
        <v>7</v>
      </c>
      <c r="C304" s="11">
        <v>34.865000000000002</v>
      </c>
      <c r="D304">
        <v>0</v>
      </c>
      <c r="E304" t="s">
        <v>13</v>
      </c>
      <c r="F304" t="s">
        <v>21</v>
      </c>
      <c r="G304" s="4">
        <v>2899.4893499999998</v>
      </c>
      <c r="H304" t="str">
        <f t="shared" si="16"/>
        <v>over</v>
      </c>
      <c r="I304" t="str">
        <f t="shared" si="19"/>
        <v>no</v>
      </c>
      <c r="J304" s="11">
        <f t="shared" si="17"/>
        <v>34.865000000000002</v>
      </c>
      <c r="K304" s="11">
        <f t="shared" si="18"/>
        <v>34.865000000000002</v>
      </c>
      <c r="L304" s="11"/>
    </row>
    <row r="305" spans="1:13" x14ac:dyDescent="0.25">
      <c r="A305">
        <v>38</v>
      </c>
      <c r="B305" t="s">
        <v>7</v>
      </c>
      <c r="C305" s="11">
        <v>34.799999999999997</v>
      </c>
      <c r="D305">
        <v>2</v>
      </c>
      <c r="E305" t="s">
        <v>13</v>
      </c>
      <c r="F305" t="s">
        <v>10</v>
      </c>
      <c r="G305" s="4">
        <v>6571.5439999999999</v>
      </c>
      <c r="H305" t="str">
        <f t="shared" si="16"/>
        <v>over</v>
      </c>
      <c r="I305" t="str">
        <f t="shared" si="19"/>
        <v>no</v>
      </c>
      <c r="J305" s="11">
        <f t="shared" si="17"/>
        <v>34.799999999999997</v>
      </c>
      <c r="K305" s="11">
        <f t="shared" si="18"/>
        <v>34.799999999999997</v>
      </c>
      <c r="L305" s="11"/>
    </row>
    <row r="306" spans="1:13" x14ac:dyDescent="0.25">
      <c r="A306">
        <v>27</v>
      </c>
      <c r="B306" t="s">
        <v>7</v>
      </c>
      <c r="C306" s="11">
        <v>34.799999999999997</v>
      </c>
      <c r="D306">
        <v>1</v>
      </c>
      <c r="E306" t="s">
        <v>13</v>
      </c>
      <c r="F306" t="s">
        <v>10</v>
      </c>
      <c r="G306" s="4">
        <v>3577.9989999999998</v>
      </c>
      <c r="H306" t="str">
        <f t="shared" si="16"/>
        <v>over</v>
      </c>
      <c r="I306" t="str">
        <f t="shared" si="19"/>
        <v>no</v>
      </c>
      <c r="J306" s="11">
        <f t="shared" si="17"/>
        <v>34.799999999999997</v>
      </c>
      <c r="K306" s="11">
        <f t="shared" si="18"/>
        <v>34.799999999999997</v>
      </c>
      <c r="L306" s="11"/>
    </row>
    <row r="307" spans="1:13" x14ac:dyDescent="0.25">
      <c r="A307">
        <v>22</v>
      </c>
      <c r="B307" t="s">
        <v>11</v>
      </c>
      <c r="C307" s="11">
        <v>34.799999999999997</v>
      </c>
      <c r="D307">
        <v>3</v>
      </c>
      <c r="E307" t="s">
        <v>13</v>
      </c>
      <c r="F307" t="s">
        <v>10</v>
      </c>
      <c r="G307" s="4">
        <v>3443.0639999999999</v>
      </c>
      <c r="H307" t="str">
        <f t="shared" si="16"/>
        <v>over</v>
      </c>
      <c r="I307" t="str">
        <f t="shared" si="19"/>
        <v>no</v>
      </c>
      <c r="J307" s="11">
        <f t="shared" si="17"/>
        <v>34.799999999999997</v>
      </c>
      <c r="K307" s="11">
        <f t="shared" si="18"/>
        <v>34.799999999999997</v>
      </c>
      <c r="L307" s="11"/>
    </row>
    <row r="308" spans="1:13" x14ac:dyDescent="0.25">
      <c r="A308">
        <v>59</v>
      </c>
      <c r="B308" t="s">
        <v>7</v>
      </c>
      <c r="C308" s="11">
        <v>34.799999999999997</v>
      </c>
      <c r="D308">
        <v>2</v>
      </c>
      <c r="E308" t="s">
        <v>13</v>
      </c>
      <c r="F308" t="s">
        <v>10</v>
      </c>
      <c r="G308" s="4">
        <v>36910.608030000003</v>
      </c>
      <c r="H308" t="str">
        <f t="shared" si="16"/>
        <v>over</v>
      </c>
      <c r="I308" t="str">
        <f t="shared" si="19"/>
        <v>no</v>
      </c>
      <c r="J308" s="11">
        <f t="shared" si="17"/>
        <v>34.799999999999997</v>
      </c>
      <c r="K308" s="11">
        <f t="shared" si="18"/>
        <v>34.799999999999997</v>
      </c>
      <c r="L308" s="11"/>
    </row>
    <row r="309" spans="1:13" x14ac:dyDescent="0.25">
      <c r="A309">
        <v>49</v>
      </c>
      <c r="B309" t="s">
        <v>7</v>
      </c>
      <c r="C309" s="11">
        <v>34.770000000000003</v>
      </c>
      <c r="D309">
        <v>1</v>
      </c>
      <c r="E309" t="s">
        <v>13</v>
      </c>
      <c r="F309" t="s">
        <v>15</v>
      </c>
      <c r="G309" s="4">
        <v>9583.8932999999997</v>
      </c>
      <c r="H309" t="str">
        <f t="shared" si="16"/>
        <v>over</v>
      </c>
      <c r="I309" t="str">
        <f t="shared" si="19"/>
        <v>no</v>
      </c>
      <c r="J309" s="11">
        <f t="shared" si="17"/>
        <v>34.770000000000003</v>
      </c>
      <c r="K309" s="11">
        <f t="shared" si="18"/>
        <v>34.770000000000003</v>
      </c>
      <c r="L309" s="11"/>
    </row>
    <row r="310" spans="1:13" x14ac:dyDescent="0.25">
      <c r="A310">
        <v>19</v>
      </c>
      <c r="B310" t="s">
        <v>7</v>
      </c>
      <c r="C310" s="11">
        <v>34.700000000000003</v>
      </c>
      <c r="D310">
        <v>2</v>
      </c>
      <c r="E310" t="s">
        <v>9</v>
      </c>
      <c r="F310" t="s">
        <v>10</v>
      </c>
      <c r="G310" s="4">
        <v>36397.576000000001</v>
      </c>
      <c r="H310" t="str">
        <f t="shared" si="16"/>
        <v>over</v>
      </c>
      <c r="I310" t="str">
        <f t="shared" si="19"/>
        <v>smoking</v>
      </c>
      <c r="J310" s="11">
        <f t="shared" si="17"/>
        <v>34.700000000000003</v>
      </c>
      <c r="K310" s="11">
        <f t="shared" si="18"/>
        <v>34.700000000000003</v>
      </c>
      <c r="L310" s="11"/>
    </row>
    <row r="311" spans="1:13" x14ac:dyDescent="0.25">
      <c r="A311">
        <v>58</v>
      </c>
      <c r="B311" t="s">
        <v>11</v>
      </c>
      <c r="C311" s="11">
        <v>34.674999999999997</v>
      </c>
      <c r="D311">
        <v>2</v>
      </c>
      <c r="E311" t="s">
        <v>9</v>
      </c>
      <c r="F311" t="s">
        <v>15</v>
      </c>
      <c r="G311" s="4">
        <v>47496.494449999998</v>
      </c>
      <c r="H311" t="str">
        <f t="shared" si="16"/>
        <v>over</v>
      </c>
      <c r="I311" t="str">
        <f t="shared" si="19"/>
        <v>smoking</v>
      </c>
      <c r="J311" s="11">
        <f t="shared" si="17"/>
        <v>34.674999999999997</v>
      </c>
      <c r="K311" s="11">
        <f t="shared" si="18"/>
        <v>34.674999999999997</v>
      </c>
      <c r="L311" s="11"/>
      <c r="M311">
        <f>K311*1000</f>
        <v>34675</v>
      </c>
    </row>
    <row r="312" spans="1:13" x14ac:dyDescent="0.25">
      <c r="A312">
        <v>42</v>
      </c>
      <c r="B312" t="s">
        <v>7</v>
      </c>
      <c r="C312" s="11">
        <v>34.674999999999997</v>
      </c>
      <c r="D312">
        <v>1</v>
      </c>
      <c r="E312" t="s">
        <v>13</v>
      </c>
      <c r="F312" t="s">
        <v>15</v>
      </c>
      <c r="G312" s="4">
        <v>7443.6430499999997</v>
      </c>
      <c r="H312" t="str">
        <f t="shared" si="16"/>
        <v>over</v>
      </c>
      <c r="I312" t="str">
        <f t="shared" si="19"/>
        <v>no</v>
      </c>
      <c r="J312" s="11">
        <f t="shared" si="17"/>
        <v>34.674999999999997</v>
      </c>
      <c r="K312" s="11">
        <f t="shared" si="18"/>
        <v>34.674999999999997</v>
      </c>
      <c r="L312" s="11"/>
      <c r="M312">
        <f>K312*1000</f>
        <v>34675</v>
      </c>
    </row>
    <row r="313" spans="1:13" x14ac:dyDescent="0.25">
      <c r="A313">
        <v>34</v>
      </c>
      <c r="B313" t="s">
        <v>11</v>
      </c>
      <c r="C313" s="11">
        <v>34.674999999999997</v>
      </c>
      <c r="D313">
        <v>0</v>
      </c>
      <c r="E313" t="s">
        <v>13</v>
      </c>
      <c r="F313" t="s">
        <v>21</v>
      </c>
      <c r="G313" s="4">
        <v>4518.8262500000001</v>
      </c>
      <c r="H313" t="str">
        <f t="shared" si="16"/>
        <v>over</v>
      </c>
      <c r="I313" t="str">
        <f t="shared" si="19"/>
        <v>no</v>
      </c>
      <c r="J313" s="11">
        <f t="shared" si="17"/>
        <v>34.674999999999997</v>
      </c>
      <c r="K313" s="11">
        <f t="shared" si="18"/>
        <v>34.674999999999997</v>
      </c>
      <c r="L313" s="11"/>
    </row>
    <row r="314" spans="1:13" x14ac:dyDescent="0.25">
      <c r="A314">
        <v>21</v>
      </c>
      <c r="B314" t="s">
        <v>7</v>
      </c>
      <c r="C314" s="11">
        <v>34.6</v>
      </c>
      <c r="D314">
        <v>0</v>
      </c>
      <c r="E314" t="s">
        <v>13</v>
      </c>
      <c r="F314" t="s">
        <v>10</v>
      </c>
      <c r="G314" s="4">
        <v>2020.1769999999999</v>
      </c>
      <c r="H314" t="str">
        <f t="shared" si="16"/>
        <v>over</v>
      </c>
      <c r="I314" t="str">
        <f t="shared" si="19"/>
        <v>no</v>
      </c>
      <c r="J314" s="11">
        <f t="shared" si="17"/>
        <v>34.6</v>
      </c>
      <c r="K314" s="11">
        <f t="shared" si="18"/>
        <v>34.6</v>
      </c>
      <c r="L314" s="11"/>
    </row>
    <row r="315" spans="1:13" x14ac:dyDescent="0.25">
      <c r="A315">
        <v>46</v>
      </c>
      <c r="B315" t="s">
        <v>7</v>
      </c>
      <c r="C315" s="11">
        <v>34.6</v>
      </c>
      <c r="D315">
        <v>1</v>
      </c>
      <c r="E315" t="s">
        <v>9</v>
      </c>
      <c r="F315" t="s">
        <v>10</v>
      </c>
      <c r="G315" s="4">
        <v>41661.601999999999</v>
      </c>
      <c r="H315" t="str">
        <f t="shared" si="16"/>
        <v>over</v>
      </c>
      <c r="I315" t="str">
        <f t="shared" si="19"/>
        <v>smoking</v>
      </c>
      <c r="J315" s="11">
        <f t="shared" si="17"/>
        <v>34.6</v>
      </c>
      <c r="K315" s="11">
        <f t="shared" si="18"/>
        <v>34.6</v>
      </c>
      <c r="L315" s="11"/>
    </row>
    <row r="316" spans="1:13" x14ac:dyDescent="0.25">
      <c r="A316">
        <v>22</v>
      </c>
      <c r="B316" t="s">
        <v>7</v>
      </c>
      <c r="C316" s="11">
        <v>34.58</v>
      </c>
      <c r="D316">
        <v>2</v>
      </c>
      <c r="E316" t="s">
        <v>13</v>
      </c>
      <c r="F316" t="s">
        <v>21</v>
      </c>
      <c r="G316" s="4">
        <v>3925.7582000000002</v>
      </c>
      <c r="H316" t="str">
        <f t="shared" si="16"/>
        <v>over</v>
      </c>
      <c r="I316" t="str">
        <f t="shared" si="19"/>
        <v>no</v>
      </c>
      <c r="J316" s="11">
        <f t="shared" si="17"/>
        <v>34.58</v>
      </c>
      <c r="K316" s="11">
        <f t="shared" si="18"/>
        <v>34.58</v>
      </c>
      <c r="L316" s="11"/>
    </row>
    <row r="317" spans="1:13" x14ac:dyDescent="0.25">
      <c r="A317">
        <v>43</v>
      </c>
      <c r="B317" t="s">
        <v>7</v>
      </c>
      <c r="C317" s="11">
        <v>34.58</v>
      </c>
      <c r="D317">
        <v>1</v>
      </c>
      <c r="E317" t="s">
        <v>13</v>
      </c>
      <c r="F317" t="s">
        <v>15</v>
      </c>
      <c r="G317" s="4">
        <v>7727.2532000000001</v>
      </c>
      <c r="H317" t="str">
        <f t="shared" si="16"/>
        <v>over</v>
      </c>
      <c r="I317" t="str">
        <f t="shared" si="19"/>
        <v>no</v>
      </c>
      <c r="J317" s="11">
        <f t="shared" si="17"/>
        <v>34.58</v>
      </c>
      <c r="K317" s="11">
        <f t="shared" si="18"/>
        <v>34.58</v>
      </c>
      <c r="L317" s="11"/>
    </row>
    <row r="318" spans="1:13" x14ac:dyDescent="0.25">
      <c r="A318">
        <v>64</v>
      </c>
      <c r="B318" t="s">
        <v>11</v>
      </c>
      <c r="C318" s="11">
        <v>34.5</v>
      </c>
      <c r="D318">
        <v>0</v>
      </c>
      <c r="E318" t="s">
        <v>13</v>
      </c>
      <c r="F318" t="s">
        <v>10</v>
      </c>
      <c r="G318" s="4">
        <v>13822.803</v>
      </c>
      <c r="H318" t="str">
        <f t="shared" si="16"/>
        <v>over</v>
      </c>
      <c r="I318" t="str">
        <f t="shared" si="19"/>
        <v>no</v>
      </c>
      <c r="J318" s="11">
        <f t="shared" si="17"/>
        <v>34.5</v>
      </c>
      <c r="K318" s="11">
        <f t="shared" si="18"/>
        <v>34.5</v>
      </c>
      <c r="L318" s="11"/>
    </row>
    <row r="319" spans="1:13" x14ac:dyDescent="0.25">
      <c r="A319">
        <v>52</v>
      </c>
      <c r="B319" t="s">
        <v>11</v>
      </c>
      <c r="C319" s="11">
        <v>34.484999999999999</v>
      </c>
      <c r="D319">
        <v>3</v>
      </c>
      <c r="E319" t="s">
        <v>13</v>
      </c>
      <c r="F319" t="s">
        <v>14</v>
      </c>
      <c r="G319" s="4">
        <v>25992.821039999999</v>
      </c>
      <c r="H319" t="str">
        <f t="shared" si="16"/>
        <v>over</v>
      </c>
      <c r="I319" t="str">
        <f t="shared" si="19"/>
        <v>no</v>
      </c>
      <c r="J319" s="11">
        <f t="shared" si="17"/>
        <v>34.484999999999999</v>
      </c>
      <c r="K319" s="11">
        <f t="shared" si="18"/>
        <v>34.484999999999999</v>
      </c>
      <c r="L319" s="11"/>
    </row>
    <row r="320" spans="1:13" x14ac:dyDescent="0.25">
      <c r="A320">
        <v>36</v>
      </c>
      <c r="B320" t="s">
        <v>11</v>
      </c>
      <c r="C320" s="11">
        <v>34.484999999999999</v>
      </c>
      <c r="D320">
        <v>3</v>
      </c>
      <c r="E320" t="s">
        <v>13</v>
      </c>
      <c r="F320" t="s">
        <v>21</v>
      </c>
      <c r="G320" s="4">
        <v>6746.7425000000003</v>
      </c>
      <c r="H320" t="str">
        <f t="shared" si="16"/>
        <v>over</v>
      </c>
      <c r="I320" t="str">
        <f t="shared" si="19"/>
        <v>no</v>
      </c>
      <c r="J320" s="11">
        <f t="shared" si="17"/>
        <v>34.484999999999999</v>
      </c>
      <c r="K320" s="11">
        <f t="shared" si="18"/>
        <v>34.484999999999999</v>
      </c>
      <c r="L320" s="11"/>
    </row>
    <row r="321" spans="1:12" x14ac:dyDescent="0.25">
      <c r="A321">
        <v>52</v>
      </c>
      <c r="B321" t="s">
        <v>11</v>
      </c>
      <c r="C321" s="11">
        <v>34.484999999999999</v>
      </c>
      <c r="D321">
        <v>3</v>
      </c>
      <c r="E321" t="s">
        <v>9</v>
      </c>
      <c r="F321" t="s">
        <v>15</v>
      </c>
      <c r="G321" s="4">
        <v>60021.398970000002</v>
      </c>
      <c r="H321" t="str">
        <f t="shared" si="16"/>
        <v>over</v>
      </c>
      <c r="I321" t="str">
        <f t="shared" si="19"/>
        <v>smoking</v>
      </c>
      <c r="J321" s="11">
        <f t="shared" si="17"/>
        <v>34.484999999999999</v>
      </c>
      <c r="K321" s="11">
        <f t="shared" si="18"/>
        <v>34.484999999999999</v>
      </c>
      <c r="L321" s="11"/>
    </row>
    <row r="322" spans="1:12" x14ac:dyDescent="0.25">
      <c r="A322">
        <v>25</v>
      </c>
      <c r="B322" t="s">
        <v>7</v>
      </c>
      <c r="C322" s="11">
        <v>34.484999999999999</v>
      </c>
      <c r="D322">
        <v>0</v>
      </c>
      <c r="E322" t="s">
        <v>13</v>
      </c>
      <c r="F322" t="s">
        <v>15</v>
      </c>
      <c r="G322" s="4">
        <v>3021.80915</v>
      </c>
      <c r="H322" t="str">
        <f t="shared" ref="H322:H385" si="20">IF(C322&lt;18.5,"below",IF(AND(C322&gt;=18.5,C322&lt;25),"normal",IF(C322&gt;=25,"over")))</f>
        <v>over</v>
      </c>
      <c r="I322" t="str">
        <f t="shared" si="19"/>
        <v>no</v>
      </c>
      <c r="J322" s="11">
        <f t="shared" ref="J322:J385" si="21">VALUE(C322)</f>
        <v>34.484999999999999</v>
      </c>
      <c r="K322" s="11">
        <f t="shared" ref="K322:K385" si="22">IF(J322&gt;=100,J322/1000,J322)</f>
        <v>34.484999999999999</v>
      </c>
      <c r="L322" s="11"/>
    </row>
    <row r="323" spans="1:12" x14ac:dyDescent="0.25">
      <c r="A323">
        <v>36</v>
      </c>
      <c r="B323" t="s">
        <v>11</v>
      </c>
      <c r="C323" s="11">
        <v>34.43</v>
      </c>
      <c r="D323">
        <v>2</v>
      </c>
      <c r="E323" t="s">
        <v>13</v>
      </c>
      <c r="F323" t="s">
        <v>14</v>
      </c>
      <c r="G323" s="4">
        <v>5584.3056999999999</v>
      </c>
      <c r="H323" t="str">
        <f t="shared" si="20"/>
        <v>over</v>
      </c>
      <c r="I323" t="str">
        <f t="shared" ref="I323:I386" si="23">IF(E323="no","no","smoking")</f>
        <v>no</v>
      </c>
      <c r="J323" s="11">
        <f t="shared" si="21"/>
        <v>34.43</v>
      </c>
      <c r="K323" s="11">
        <f t="shared" si="22"/>
        <v>34.43</v>
      </c>
      <c r="L323" s="11"/>
    </row>
    <row r="324" spans="1:12" x14ac:dyDescent="0.25">
      <c r="A324">
        <v>56</v>
      </c>
      <c r="B324" t="s">
        <v>11</v>
      </c>
      <c r="C324" s="11">
        <v>34.43</v>
      </c>
      <c r="D324">
        <v>0</v>
      </c>
      <c r="E324" t="s">
        <v>13</v>
      </c>
      <c r="F324" t="s">
        <v>14</v>
      </c>
      <c r="G324" s="4">
        <v>10594.225700000001</v>
      </c>
      <c r="H324" t="str">
        <f t="shared" si="20"/>
        <v>over</v>
      </c>
      <c r="I324" t="str">
        <f t="shared" si="23"/>
        <v>no</v>
      </c>
      <c r="J324" s="11">
        <f t="shared" si="21"/>
        <v>34.43</v>
      </c>
      <c r="K324" s="11">
        <f t="shared" si="22"/>
        <v>34.43</v>
      </c>
      <c r="L324" s="11"/>
    </row>
    <row r="325" spans="1:12" x14ac:dyDescent="0.25">
      <c r="A325">
        <v>19</v>
      </c>
      <c r="B325" t="s">
        <v>11</v>
      </c>
      <c r="C325" s="11">
        <v>34.4</v>
      </c>
      <c r="D325">
        <v>0</v>
      </c>
      <c r="E325" t="s">
        <v>13</v>
      </c>
      <c r="F325" t="s">
        <v>10</v>
      </c>
      <c r="G325" s="4">
        <v>1261.8589999999999</v>
      </c>
      <c r="H325" t="str">
        <f t="shared" si="20"/>
        <v>over</v>
      </c>
      <c r="I325" t="str">
        <f t="shared" si="23"/>
        <v>no</v>
      </c>
      <c r="J325" s="11">
        <f t="shared" si="21"/>
        <v>34.4</v>
      </c>
      <c r="K325" s="11">
        <f t="shared" si="22"/>
        <v>34.4</v>
      </c>
      <c r="L325" s="11"/>
    </row>
    <row r="326" spans="1:12" x14ac:dyDescent="0.25">
      <c r="A326">
        <v>43</v>
      </c>
      <c r="B326" t="s">
        <v>7</v>
      </c>
      <c r="C326" s="11">
        <v>34.4</v>
      </c>
      <c r="D326">
        <v>3</v>
      </c>
      <c r="E326" t="s">
        <v>13</v>
      </c>
      <c r="F326" t="s">
        <v>10</v>
      </c>
      <c r="G326" s="4">
        <v>8522.0030000000006</v>
      </c>
      <c r="H326" t="str">
        <f t="shared" si="20"/>
        <v>over</v>
      </c>
      <c r="I326" t="str">
        <f t="shared" si="23"/>
        <v>no</v>
      </c>
      <c r="J326" s="11">
        <f t="shared" si="21"/>
        <v>34.4</v>
      </c>
      <c r="K326" s="11">
        <f t="shared" si="22"/>
        <v>34.4</v>
      </c>
      <c r="L326" s="11"/>
    </row>
    <row r="327" spans="1:12" x14ac:dyDescent="0.25">
      <c r="A327">
        <v>29</v>
      </c>
      <c r="B327" t="s">
        <v>11</v>
      </c>
      <c r="C327" s="11">
        <v>34.4</v>
      </c>
      <c r="D327">
        <v>0</v>
      </c>
      <c r="E327" t="s">
        <v>9</v>
      </c>
      <c r="F327" t="s">
        <v>10</v>
      </c>
      <c r="G327" s="4">
        <v>36197.699000000001</v>
      </c>
      <c r="H327" t="str">
        <f t="shared" si="20"/>
        <v>over</v>
      </c>
      <c r="I327" t="str">
        <f t="shared" si="23"/>
        <v>smoking</v>
      </c>
      <c r="J327" s="11">
        <f t="shared" si="21"/>
        <v>34.4</v>
      </c>
      <c r="K327" s="11">
        <f t="shared" si="22"/>
        <v>34.4</v>
      </c>
      <c r="L327" s="11"/>
    </row>
    <row r="328" spans="1:12" x14ac:dyDescent="0.25">
      <c r="A328">
        <v>58</v>
      </c>
      <c r="B328" t="s">
        <v>11</v>
      </c>
      <c r="C328" s="11">
        <v>34.39</v>
      </c>
      <c r="D328">
        <v>0</v>
      </c>
      <c r="E328" t="s">
        <v>13</v>
      </c>
      <c r="F328" t="s">
        <v>15</v>
      </c>
      <c r="G328" s="4">
        <v>11743.9341</v>
      </c>
      <c r="H328" t="str">
        <f t="shared" si="20"/>
        <v>over</v>
      </c>
      <c r="I328" t="str">
        <f t="shared" si="23"/>
        <v>no</v>
      </c>
      <c r="J328" s="11">
        <f t="shared" si="21"/>
        <v>34.39</v>
      </c>
      <c r="K328" s="11">
        <f t="shared" si="22"/>
        <v>34.39</v>
      </c>
      <c r="L328" s="11"/>
    </row>
    <row r="329" spans="1:12" x14ac:dyDescent="0.25">
      <c r="A329">
        <v>35</v>
      </c>
      <c r="B329" t="s">
        <v>11</v>
      </c>
      <c r="C329" s="11">
        <v>34.32</v>
      </c>
      <c r="D329">
        <v>3</v>
      </c>
      <c r="E329" t="s">
        <v>13</v>
      </c>
      <c r="F329" t="s">
        <v>14</v>
      </c>
      <c r="G329" s="4">
        <v>5934.3797999999997</v>
      </c>
      <c r="H329" t="str">
        <f t="shared" si="20"/>
        <v>over</v>
      </c>
      <c r="I329" t="str">
        <f t="shared" si="23"/>
        <v>no</v>
      </c>
      <c r="J329" s="11">
        <f t="shared" si="21"/>
        <v>34.32</v>
      </c>
      <c r="K329" s="11">
        <f t="shared" si="22"/>
        <v>34.32</v>
      </c>
      <c r="L329" s="11"/>
    </row>
    <row r="330" spans="1:12" x14ac:dyDescent="0.25">
      <c r="A330">
        <v>39</v>
      </c>
      <c r="B330" t="s">
        <v>7</v>
      </c>
      <c r="C330" s="11">
        <v>34.32</v>
      </c>
      <c r="D330">
        <v>5</v>
      </c>
      <c r="E330" t="s">
        <v>13</v>
      </c>
      <c r="F330" t="s">
        <v>14</v>
      </c>
      <c r="G330" s="4">
        <v>8596.8277999999991</v>
      </c>
      <c r="H330" t="str">
        <f t="shared" si="20"/>
        <v>over</v>
      </c>
      <c r="I330" t="str">
        <f t="shared" si="23"/>
        <v>no</v>
      </c>
      <c r="J330" s="11">
        <f t="shared" si="21"/>
        <v>34.32</v>
      </c>
      <c r="K330" s="11">
        <f t="shared" si="22"/>
        <v>34.32</v>
      </c>
      <c r="L330" s="11"/>
    </row>
    <row r="331" spans="1:12" x14ac:dyDescent="0.25">
      <c r="A331">
        <v>44</v>
      </c>
      <c r="B331" t="s">
        <v>11</v>
      </c>
      <c r="C331" s="11">
        <v>34.32</v>
      </c>
      <c r="D331">
        <v>1</v>
      </c>
      <c r="E331" t="s">
        <v>13</v>
      </c>
      <c r="F331" t="s">
        <v>14</v>
      </c>
      <c r="G331" s="4">
        <v>7147.4727999999996</v>
      </c>
      <c r="H331" t="str">
        <f t="shared" si="20"/>
        <v>over</v>
      </c>
      <c r="I331" t="str">
        <f t="shared" si="23"/>
        <v>no</v>
      </c>
      <c r="J331" s="11">
        <f t="shared" si="21"/>
        <v>34.32</v>
      </c>
      <c r="K331" s="11">
        <f t="shared" si="22"/>
        <v>34.32</v>
      </c>
      <c r="L331" s="11"/>
    </row>
    <row r="332" spans="1:12" x14ac:dyDescent="0.25">
      <c r="A332">
        <v>48</v>
      </c>
      <c r="B332" t="s">
        <v>11</v>
      </c>
      <c r="C332" s="11">
        <v>34.299999999999997</v>
      </c>
      <c r="D332">
        <v>3</v>
      </c>
      <c r="E332" t="s">
        <v>13</v>
      </c>
      <c r="F332" t="s">
        <v>10</v>
      </c>
      <c r="G332" s="4">
        <v>9563.0290000000005</v>
      </c>
      <c r="H332" t="str">
        <f t="shared" si="20"/>
        <v>over</v>
      </c>
      <c r="I332" t="str">
        <f t="shared" si="23"/>
        <v>no</v>
      </c>
      <c r="J332" s="11">
        <f t="shared" si="21"/>
        <v>34.299999999999997</v>
      </c>
      <c r="K332" s="11">
        <f t="shared" si="22"/>
        <v>34.299999999999997</v>
      </c>
      <c r="L332" s="11"/>
    </row>
    <row r="333" spans="1:12" x14ac:dyDescent="0.25">
      <c r="A333">
        <v>52</v>
      </c>
      <c r="B333" t="s">
        <v>7</v>
      </c>
      <c r="C333" s="11">
        <v>34.295000000000002</v>
      </c>
      <c r="D333">
        <v>0</v>
      </c>
      <c r="E333" t="s">
        <v>13</v>
      </c>
      <c r="F333" t="s">
        <v>10</v>
      </c>
      <c r="G333" s="4">
        <v>9634.5380000000005</v>
      </c>
      <c r="H333" t="str">
        <f t="shared" si="20"/>
        <v>over</v>
      </c>
      <c r="I333" t="str">
        <f t="shared" si="23"/>
        <v>no</v>
      </c>
      <c r="J333" s="11">
        <f t="shared" si="21"/>
        <v>34.295000000000002</v>
      </c>
      <c r="K333" s="11">
        <f t="shared" si="22"/>
        <v>34.295000000000002</v>
      </c>
      <c r="L333" s="11"/>
    </row>
    <row r="334" spans="1:12" x14ac:dyDescent="0.25">
      <c r="A334">
        <v>57</v>
      </c>
      <c r="B334" t="s">
        <v>7</v>
      </c>
      <c r="C334" s="11">
        <v>34.295000000000002</v>
      </c>
      <c r="D334">
        <v>2</v>
      </c>
      <c r="E334" t="s">
        <v>13</v>
      </c>
      <c r="F334" t="s">
        <v>21</v>
      </c>
      <c r="G334" s="4">
        <v>13224.057049999999</v>
      </c>
      <c r="H334" t="str">
        <f t="shared" si="20"/>
        <v>over</v>
      </c>
      <c r="I334" t="str">
        <f t="shared" si="23"/>
        <v>no</v>
      </c>
      <c r="J334" s="11">
        <f t="shared" si="21"/>
        <v>34.295000000000002</v>
      </c>
      <c r="K334" s="11">
        <f t="shared" si="22"/>
        <v>34.295000000000002</v>
      </c>
      <c r="L334" s="11"/>
    </row>
    <row r="335" spans="1:12" x14ac:dyDescent="0.25">
      <c r="A335">
        <v>34</v>
      </c>
      <c r="B335" t="s">
        <v>11</v>
      </c>
      <c r="C335" s="11">
        <v>34.21</v>
      </c>
      <c r="D335">
        <v>0</v>
      </c>
      <c r="E335" t="s">
        <v>13</v>
      </c>
      <c r="F335" t="s">
        <v>14</v>
      </c>
      <c r="G335" s="4">
        <v>3935.1799000000001</v>
      </c>
      <c r="H335" t="str">
        <f t="shared" si="20"/>
        <v>over</v>
      </c>
      <c r="I335" t="str">
        <f t="shared" si="23"/>
        <v>no</v>
      </c>
      <c r="J335" s="11">
        <f t="shared" si="21"/>
        <v>34.21</v>
      </c>
      <c r="K335" s="11">
        <f t="shared" si="22"/>
        <v>34.21</v>
      </c>
      <c r="L335" s="11"/>
    </row>
    <row r="336" spans="1:12" x14ac:dyDescent="0.25">
      <c r="A336">
        <v>35</v>
      </c>
      <c r="B336" t="s">
        <v>7</v>
      </c>
      <c r="C336" s="11">
        <v>34.21</v>
      </c>
      <c r="D336">
        <v>1</v>
      </c>
      <c r="E336" t="s">
        <v>13</v>
      </c>
      <c r="F336" t="s">
        <v>14</v>
      </c>
      <c r="G336" s="4">
        <v>5245.2268999999997</v>
      </c>
      <c r="H336" t="str">
        <f t="shared" si="20"/>
        <v>over</v>
      </c>
      <c r="I336" t="str">
        <f t="shared" si="23"/>
        <v>no</v>
      </c>
      <c r="J336" s="11">
        <f t="shared" si="21"/>
        <v>34.21</v>
      </c>
      <c r="K336" s="11">
        <f t="shared" si="22"/>
        <v>34.21</v>
      </c>
      <c r="L336" s="11"/>
    </row>
    <row r="337" spans="1:12" x14ac:dyDescent="0.25">
      <c r="A337">
        <v>41</v>
      </c>
      <c r="B337" t="s">
        <v>11</v>
      </c>
      <c r="C337" s="11">
        <v>34.21</v>
      </c>
      <c r="D337">
        <v>1</v>
      </c>
      <c r="E337" t="s">
        <v>13</v>
      </c>
      <c r="F337" t="s">
        <v>14</v>
      </c>
      <c r="G337" s="4">
        <v>6289.7548999999999</v>
      </c>
      <c r="H337" t="str">
        <f t="shared" si="20"/>
        <v>over</v>
      </c>
      <c r="I337" t="str">
        <f t="shared" si="23"/>
        <v>no</v>
      </c>
      <c r="J337" s="11">
        <f t="shared" si="21"/>
        <v>34.21</v>
      </c>
      <c r="K337" s="11">
        <f t="shared" si="22"/>
        <v>34.21</v>
      </c>
      <c r="L337" s="11"/>
    </row>
    <row r="338" spans="1:12" x14ac:dyDescent="0.25">
      <c r="A338">
        <v>41</v>
      </c>
      <c r="B338" t="s">
        <v>11</v>
      </c>
      <c r="C338" s="11">
        <v>34.200000000000003</v>
      </c>
      <c r="D338">
        <v>2</v>
      </c>
      <c r="E338" t="s">
        <v>13</v>
      </c>
      <c r="F338" t="s">
        <v>15</v>
      </c>
      <c r="G338" s="4">
        <v>7261.741</v>
      </c>
      <c r="H338" t="str">
        <f t="shared" si="20"/>
        <v>over</v>
      </c>
      <c r="I338" t="str">
        <f t="shared" si="23"/>
        <v>no</v>
      </c>
      <c r="J338" s="11">
        <f t="shared" si="21"/>
        <v>34.200000000000003</v>
      </c>
      <c r="K338" s="11">
        <f t="shared" si="22"/>
        <v>34.200000000000003</v>
      </c>
      <c r="L338" s="11"/>
    </row>
    <row r="339" spans="1:12" x14ac:dyDescent="0.25">
      <c r="A339">
        <v>51</v>
      </c>
      <c r="B339" t="s">
        <v>7</v>
      </c>
      <c r="C339" s="11">
        <v>34.200000000000003</v>
      </c>
      <c r="D339">
        <v>1</v>
      </c>
      <c r="E339" t="s">
        <v>13</v>
      </c>
      <c r="F339" t="s">
        <v>10</v>
      </c>
      <c r="G339" s="4">
        <v>9872.7009999999991</v>
      </c>
      <c r="H339" t="str">
        <f t="shared" si="20"/>
        <v>over</v>
      </c>
      <c r="I339" t="str">
        <f t="shared" si="23"/>
        <v>no</v>
      </c>
      <c r="J339" s="11">
        <f t="shared" si="21"/>
        <v>34.200000000000003</v>
      </c>
      <c r="K339" s="11">
        <f t="shared" si="22"/>
        <v>34.200000000000003</v>
      </c>
      <c r="L339" s="11"/>
    </row>
    <row r="340" spans="1:12" x14ac:dyDescent="0.25">
      <c r="A340">
        <v>37</v>
      </c>
      <c r="B340" t="s">
        <v>11</v>
      </c>
      <c r="C340" s="11">
        <v>34.200000000000003</v>
      </c>
      <c r="D340">
        <v>1</v>
      </c>
      <c r="E340" t="s">
        <v>9</v>
      </c>
      <c r="F340" t="s">
        <v>21</v>
      </c>
      <c r="G340" s="4">
        <v>39047.285000000003</v>
      </c>
      <c r="H340" t="str">
        <f t="shared" si="20"/>
        <v>over</v>
      </c>
      <c r="I340" t="str">
        <f t="shared" si="23"/>
        <v>smoking</v>
      </c>
      <c r="J340" s="11">
        <f t="shared" si="21"/>
        <v>34.200000000000003</v>
      </c>
      <c r="K340" s="11">
        <f t="shared" si="22"/>
        <v>34.200000000000003</v>
      </c>
      <c r="L340" s="11"/>
    </row>
    <row r="341" spans="1:12" x14ac:dyDescent="0.25">
      <c r="A341">
        <v>26</v>
      </c>
      <c r="B341" t="s">
        <v>7</v>
      </c>
      <c r="C341" s="11">
        <v>34.200000000000003</v>
      </c>
      <c r="D341">
        <v>2</v>
      </c>
      <c r="E341" t="s">
        <v>13</v>
      </c>
      <c r="F341" t="s">
        <v>10</v>
      </c>
      <c r="G341" s="4">
        <v>3987.9259999999999</v>
      </c>
      <c r="H341" t="str">
        <f t="shared" si="20"/>
        <v>over</v>
      </c>
      <c r="I341" t="str">
        <f t="shared" si="23"/>
        <v>no</v>
      </c>
      <c r="J341" s="11">
        <f t="shared" si="21"/>
        <v>34.200000000000003</v>
      </c>
      <c r="K341" s="11">
        <f t="shared" si="22"/>
        <v>34.200000000000003</v>
      </c>
      <c r="L341" s="11"/>
    </row>
    <row r="342" spans="1:12" x14ac:dyDescent="0.25">
      <c r="A342">
        <v>29</v>
      </c>
      <c r="B342" t="s">
        <v>7</v>
      </c>
      <c r="C342" s="11">
        <v>34.104999999999997</v>
      </c>
      <c r="D342">
        <v>1</v>
      </c>
      <c r="E342" t="s">
        <v>13</v>
      </c>
      <c r="F342" t="s">
        <v>14</v>
      </c>
      <c r="G342" s="4">
        <v>3947.4131000000002</v>
      </c>
      <c r="H342" t="str">
        <f t="shared" si="20"/>
        <v>over</v>
      </c>
      <c r="I342" t="str">
        <f t="shared" si="23"/>
        <v>no</v>
      </c>
      <c r="J342" s="11">
        <f t="shared" si="21"/>
        <v>34.104999999999997</v>
      </c>
      <c r="K342" s="11">
        <f t="shared" si="22"/>
        <v>34.104999999999997</v>
      </c>
      <c r="L342" s="11"/>
    </row>
    <row r="343" spans="1:12" x14ac:dyDescent="0.25">
      <c r="A343">
        <v>44</v>
      </c>
      <c r="B343" t="s">
        <v>11</v>
      </c>
      <c r="C343" s="11">
        <v>34.104999999999997</v>
      </c>
      <c r="D343">
        <v>1</v>
      </c>
      <c r="E343" t="s">
        <v>9</v>
      </c>
      <c r="F343" t="s">
        <v>21</v>
      </c>
      <c r="G343" s="4">
        <v>39556.494500000001</v>
      </c>
      <c r="H343" t="str">
        <f t="shared" si="20"/>
        <v>over</v>
      </c>
      <c r="I343" t="str">
        <f t="shared" si="23"/>
        <v>smoking</v>
      </c>
      <c r="J343" s="11">
        <f t="shared" si="21"/>
        <v>34.104999999999997</v>
      </c>
      <c r="K343" s="11">
        <f t="shared" si="22"/>
        <v>34.104999999999997</v>
      </c>
      <c r="L343" s="11"/>
    </row>
    <row r="344" spans="1:12" x14ac:dyDescent="0.25">
      <c r="A344">
        <v>32</v>
      </c>
      <c r="B344" t="s">
        <v>7</v>
      </c>
      <c r="C344" s="11">
        <v>34.104999999999997</v>
      </c>
      <c r="D344">
        <v>2</v>
      </c>
      <c r="E344" t="s">
        <v>13</v>
      </c>
      <c r="F344" t="s">
        <v>10</v>
      </c>
      <c r="G344" s="4">
        <v>5152.134</v>
      </c>
      <c r="H344" t="str">
        <f t="shared" si="20"/>
        <v>over</v>
      </c>
      <c r="I344" t="str">
        <f t="shared" si="23"/>
        <v>no</v>
      </c>
      <c r="J344" s="11">
        <f t="shared" si="21"/>
        <v>34.104999999999997</v>
      </c>
      <c r="K344" s="11">
        <f t="shared" si="22"/>
        <v>34.104999999999997</v>
      </c>
      <c r="L344" s="11"/>
    </row>
    <row r="345" spans="1:12" x14ac:dyDescent="0.25">
      <c r="A345">
        <v>50</v>
      </c>
      <c r="B345" t="s">
        <v>11</v>
      </c>
      <c r="C345" s="11">
        <v>34.104999999999997</v>
      </c>
      <c r="D345">
        <v>2</v>
      </c>
      <c r="E345" t="s">
        <v>9</v>
      </c>
      <c r="F345" t="s">
        <v>10</v>
      </c>
      <c r="G345" s="4">
        <v>42856.838000000003</v>
      </c>
      <c r="H345" t="str">
        <f t="shared" si="20"/>
        <v>over</v>
      </c>
      <c r="I345" t="str">
        <f t="shared" si="23"/>
        <v>smoking</v>
      </c>
      <c r="J345" s="11">
        <f t="shared" si="21"/>
        <v>34.104999999999997</v>
      </c>
      <c r="K345" s="11">
        <f t="shared" si="22"/>
        <v>34.104999999999997</v>
      </c>
      <c r="L345" s="11"/>
    </row>
    <row r="346" spans="1:12" x14ac:dyDescent="0.25">
      <c r="A346">
        <v>40</v>
      </c>
      <c r="B346" t="s">
        <v>11</v>
      </c>
      <c r="C346" s="11">
        <v>34.104999999999997</v>
      </c>
      <c r="D346">
        <v>1</v>
      </c>
      <c r="E346" t="s">
        <v>13</v>
      </c>
      <c r="F346" t="s">
        <v>21</v>
      </c>
      <c r="G346" s="4">
        <v>6600.2059499999996</v>
      </c>
      <c r="H346" t="str">
        <f t="shared" si="20"/>
        <v>over</v>
      </c>
      <c r="I346" t="str">
        <f t="shared" si="23"/>
        <v>no</v>
      </c>
      <c r="J346" s="11">
        <f t="shared" si="21"/>
        <v>34.104999999999997</v>
      </c>
      <c r="K346" s="11">
        <f t="shared" si="22"/>
        <v>34.104999999999997</v>
      </c>
      <c r="L346" s="11"/>
    </row>
    <row r="347" spans="1:12" x14ac:dyDescent="0.25">
      <c r="A347">
        <v>35</v>
      </c>
      <c r="B347" t="s">
        <v>7</v>
      </c>
      <c r="C347" s="11">
        <v>34.104999999999997</v>
      </c>
      <c r="D347">
        <v>3</v>
      </c>
      <c r="E347" t="s">
        <v>9</v>
      </c>
      <c r="F347" t="s">
        <v>15</v>
      </c>
      <c r="G347" s="4">
        <v>39983.425949999997</v>
      </c>
      <c r="H347" t="str">
        <f t="shared" si="20"/>
        <v>over</v>
      </c>
      <c r="I347" t="str">
        <f t="shared" si="23"/>
        <v>smoking</v>
      </c>
      <c r="J347" s="11">
        <f t="shared" si="21"/>
        <v>34.104999999999997</v>
      </c>
      <c r="K347" s="11">
        <f t="shared" si="22"/>
        <v>34.104999999999997</v>
      </c>
      <c r="L347" s="11"/>
    </row>
    <row r="348" spans="1:12" x14ac:dyDescent="0.25">
      <c r="A348">
        <v>53</v>
      </c>
      <c r="B348" t="s">
        <v>11</v>
      </c>
      <c r="C348" s="11">
        <v>34.104999999999997</v>
      </c>
      <c r="D348">
        <v>0</v>
      </c>
      <c r="E348" t="s">
        <v>9</v>
      </c>
      <c r="F348" t="s">
        <v>21</v>
      </c>
      <c r="G348" s="4">
        <v>43254.417950000003</v>
      </c>
      <c r="H348" t="str">
        <f t="shared" si="20"/>
        <v>over</v>
      </c>
      <c r="I348" t="str">
        <f t="shared" si="23"/>
        <v>smoking</v>
      </c>
      <c r="J348" s="11">
        <f t="shared" si="21"/>
        <v>34.104999999999997</v>
      </c>
      <c r="K348" s="11">
        <f t="shared" si="22"/>
        <v>34.104999999999997</v>
      </c>
      <c r="L348" s="11"/>
    </row>
    <row r="349" spans="1:12" x14ac:dyDescent="0.25">
      <c r="A349">
        <v>37</v>
      </c>
      <c r="B349" t="s">
        <v>7</v>
      </c>
      <c r="C349" s="11">
        <v>34.104999999999997</v>
      </c>
      <c r="D349">
        <v>1</v>
      </c>
      <c r="E349" t="s">
        <v>13</v>
      </c>
      <c r="F349" t="s">
        <v>15</v>
      </c>
      <c r="G349" s="4">
        <v>6112.3529500000004</v>
      </c>
      <c r="H349" t="str">
        <f t="shared" si="20"/>
        <v>over</v>
      </c>
      <c r="I349" t="str">
        <f t="shared" si="23"/>
        <v>no</v>
      </c>
      <c r="J349" s="11">
        <f t="shared" si="21"/>
        <v>34.104999999999997</v>
      </c>
      <c r="K349" s="11">
        <f t="shared" si="22"/>
        <v>34.104999999999997</v>
      </c>
      <c r="L349" s="11"/>
    </row>
    <row r="350" spans="1:12" x14ac:dyDescent="0.25">
      <c r="A350">
        <v>52</v>
      </c>
      <c r="B350" t="s">
        <v>11</v>
      </c>
      <c r="C350" s="11">
        <v>34.1</v>
      </c>
      <c r="D350">
        <v>0</v>
      </c>
      <c r="E350" t="s">
        <v>13</v>
      </c>
      <c r="F350" t="s">
        <v>14</v>
      </c>
      <c r="G350" s="4">
        <v>9140.9509999999991</v>
      </c>
      <c r="H350" t="str">
        <f t="shared" si="20"/>
        <v>over</v>
      </c>
      <c r="I350" t="str">
        <f t="shared" si="23"/>
        <v>no</v>
      </c>
      <c r="J350" s="11">
        <f t="shared" si="21"/>
        <v>34.1</v>
      </c>
      <c r="K350" s="11">
        <f t="shared" si="22"/>
        <v>34.1</v>
      </c>
      <c r="L350" s="11"/>
    </row>
    <row r="351" spans="1:12" x14ac:dyDescent="0.25">
      <c r="A351">
        <v>51</v>
      </c>
      <c r="B351" t="s">
        <v>7</v>
      </c>
      <c r="C351" s="11">
        <v>34.1</v>
      </c>
      <c r="D351">
        <v>0</v>
      </c>
      <c r="E351" t="s">
        <v>13</v>
      </c>
      <c r="F351" t="s">
        <v>14</v>
      </c>
      <c r="G351" s="4">
        <v>9283.5619999999999</v>
      </c>
      <c r="H351" t="str">
        <f t="shared" si="20"/>
        <v>over</v>
      </c>
      <c r="I351" t="str">
        <f t="shared" si="23"/>
        <v>no</v>
      </c>
      <c r="J351" s="11">
        <f t="shared" si="21"/>
        <v>34.1</v>
      </c>
      <c r="K351" s="11">
        <f t="shared" si="22"/>
        <v>34.1</v>
      </c>
      <c r="L351" s="11"/>
    </row>
    <row r="352" spans="1:12" x14ac:dyDescent="0.25">
      <c r="A352">
        <v>37</v>
      </c>
      <c r="B352" t="s">
        <v>11</v>
      </c>
      <c r="C352" s="11">
        <v>34.1</v>
      </c>
      <c r="D352">
        <v>4</v>
      </c>
      <c r="E352" t="s">
        <v>9</v>
      </c>
      <c r="F352" t="s">
        <v>10</v>
      </c>
      <c r="G352" s="4">
        <v>40182.245999999999</v>
      </c>
      <c r="H352" t="str">
        <f t="shared" si="20"/>
        <v>over</v>
      </c>
      <c r="I352" t="str">
        <f t="shared" si="23"/>
        <v>smoking</v>
      </c>
      <c r="J352" s="11">
        <f t="shared" si="21"/>
        <v>34.1</v>
      </c>
      <c r="K352" s="11">
        <f t="shared" si="22"/>
        <v>34.1</v>
      </c>
      <c r="L352" s="11"/>
    </row>
    <row r="353" spans="1:12" x14ac:dyDescent="0.25">
      <c r="A353">
        <v>39</v>
      </c>
      <c r="B353" t="s">
        <v>7</v>
      </c>
      <c r="C353" s="11">
        <v>34.1</v>
      </c>
      <c r="D353">
        <v>3</v>
      </c>
      <c r="E353" t="s">
        <v>13</v>
      </c>
      <c r="F353" t="s">
        <v>10</v>
      </c>
      <c r="G353" s="4">
        <v>7418.5219999999999</v>
      </c>
      <c r="H353" t="str">
        <f t="shared" si="20"/>
        <v>over</v>
      </c>
      <c r="I353" t="str">
        <f t="shared" si="23"/>
        <v>no</v>
      </c>
      <c r="J353" s="11">
        <f t="shared" si="21"/>
        <v>34.1</v>
      </c>
      <c r="K353" s="11">
        <f t="shared" si="22"/>
        <v>34.1</v>
      </c>
      <c r="L353" s="11"/>
    </row>
    <row r="354" spans="1:12" x14ac:dyDescent="0.25">
      <c r="A354">
        <v>42</v>
      </c>
      <c r="B354" t="s">
        <v>11</v>
      </c>
      <c r="C354" s="11">
        <v>34.1</v>
      </c>
      <c r="D354">
        <v>0</v>
      </c>
      <c r="E354" t="s">
        <v>13</v>
      </c>
      <c r="F354" t="s">
        <v>10</v>
      </c>
      <c r="G354" s="4">
        <v>5979.7309999999998</v>
      </c>
      <c r="H354" t="str">
        <f t="shared" si="20"/>
        <v>over</v>
      </c>
      <c r="I354" t="str">
        <f t="shared" si="23"/>
        <v>no</v>
      </c>
      <c r="J354" s="11">
        <f t="shared" si="21"/>
        <v>34.1</v>
      </c>
      <c r="K354" s="11">
        <f t="shared" si="22"/>
        <v>34.1</v>
      </c>
      <c r="L354" s="11"/>
    </row>
    <row r="355" spans="1:12" x14ac:dyDescent="0.25">
      <c r="A355">
        <v>39</v>
      </c>
      <c r="B355" t="s">
        <v>11</v>
      </c>
      <c r="C355" s="11">
        <v>34.1</v>
      </c>
      <c r="D355">
        <v>2</v>
      </c>
      <c r="E355" t="s">
        <v>13</v>
      </c>
      <c r="F355" t="s">
        <v>14</v>
      </c>
      <c r="G355" s="4">
        <v>23563.016179999999</v>
      </c>
      <c r="H355" t="str">
        <f t="shared" si="20"/>
        <v>over</v>
      </c>
      <c r="I355" t="str">
        <f t="shared" si="23"/>
        <v>no</v>
      </c>
      <c r="J355" s="11">
        <f t="shared" si="21"/>
        <v>34.1</v>
      </c>
      <c r="K355" s="11">
        <f t="shared" si="22"/>
        <v>34.1</v>
      </c>
      <c r="L355" s="11"/>
    </row>
    <row r="356" spans="1:12" x14ac:dyDescent="0.25">
      <c r="A356">
        <v>24</v>
      </c>
      <c r="B356" t="s">
        <v>7</v>
      </c>
      <c r="C356" s="11">
        <v>33.99</v>
      </c>
      <c r="D356">
        <v>0</v>
      </c>
      <c r="E356" t="s">
        <v>13</v>
      </c>
      <c r="F356" t="s">
        <v>14</v>
      </c>
      <c r="G356" s="4">
        <v>2473.3341</v>
      </c>
      <c r="H356" t="str">
        <f t="shared" si="20"/>
        <v>over</v>
      </c>
      <c r="I356" t="str">
        <f t="shared" si="23"/>
        <v>no</v>
      </c>
      <c r="J356" s="11">
        <f t="shared" si="21"/>
        <v>33.99</v>
      </c>
      <c r="K356" s="11">
        <f t="shared" si="22"/>
        <v>33.99</v>
      </c>
      <c r="L356" s="11"/>
    </row>
    <row r="357" spans="1:12" x14ac:dyDescent="0.25">
      <c r="A357">
        <v>25</v>
      </c>
      <c r="B357" t="s">
        <v>7</v>
      </c>
      <c r="C357" s="11">
        <v>33.99</v>
      </c>
      <c r="D357">
        <v>1</v>
      </c>
      <c r="E357" t="s">
        <v>13</v>
      </c>
      <c r="F357" t="s">
        <v>14</v>
      </c>
      <c r="G357" s="4">
        <v>3227.1210999999998</v>
      </c>
      <c r="H357" t="str">
        <f t="shared" si="20"/>
        <v>over</v>
      </c>
      <c r="I357" t="str">
        <f t="shared" si="23"/>
        <v>no</v>
      </c>
      <c r="J357" s="11">
        <f t="shared" si="21"/>
        <v>33.99</v>
      </c>
      <c r="K357" s="11">
        <f t="shared" si="22"/>
        <v>33.99</v>
      </c>
      <c r="L357" s="11"/>
    </row>
    <row r="358" spans="1:12" x14ac:dyDescent="0.25">
      <c r="A358">
        <v>29</v>
      </c>
      <c r="B358" t="s">
        <v>7</v>
      </c>
      <c r="C358" s="11">
        <v>33.914999999999999</v>
      </c>
      <c r="D358">
        <v>1</v>
      </c>
      <c r="E358" t="s">
        <v>9</v>
      </c>
      <c r="F358" t="s">
        <v>14</v>
      </c>
      <c r="G358" s="4">
        <v>19107.779600000002</v>
      </c>
      <c r="H358" t="str">
        <f t="shared" si="20"/>
        <v>over</v>
      </c>
      <c r="I358" t="str">
        <f t="shared" si="23"/>
        <v>smoking</v>
      </c>
      <c r="J358" s="11">
        <f t="shared" si="21"/>
        <v>33.914999999999999</v>
      </c>
      <c r="K358" s="11">
        <f t="shared" si="22"/>
        <v>33.914999999999999</v>
      </c>
      <c r="L358" s="11"/>
    </row>
    <row r="359" spans="1:12" x14ac:dyDescent="0.25">
      <c r="A359">
        <v>34</v>
      </c>
      <c r="B359" t="s">
        <v>11</v>
      </c>
      <c r="C359" s="11">
        <v>33.914999999999999</v>
      </c>
      <c r="D359">
        <v>2</v>
      </c>
      <c r="E359" t="s">
        <v>9</v>
      </c>
      <c r="F359" t="s">
        <v>14</v>
      </c>
      <c r="G359" s="4">
        <v>18972.494999999999</v>
      </c>
      <c r="H359" t="str">
        <f t="shared" si="20"/>
        <v>over</v>
      </c>
      <c r="I359" t="str">
        <f t="shared" si="23"/>
        <v>smoking</v>
      </c>
      <c r="J359" s="11">
        <f t="shared" si="21"/>
        <v>33.914999999999999</v>
      </c>
      <c r="K359" s="11">
        <f t="shared" si="22"/>
        <v>33.914999999999999</v>
      </c>
      <c r="L359" s="11"/>
    </row>
    <row r="360" spans="1:12" x14ac:dyDescent="0.25">
      <c r="A360">
        <v>48</v>
      </c>
      <c r="B360" t="s">
        <v>7</v>
      </c>
      <c r="C360" s="11">
        <v>33.914999999999999</v>
      </c>
      <c r="D360">
        <v>1</v>
      </c>
      <c r="E360" t="s">
        <v>13</v>
      </c>
      <c r="F360" t="s">
        <v>15</v>
      </c>
      <c r="G360" s="4">
        <v>9249.4951999999994</v>
      </c>
      <c r="H360" t="str">
        <f t="shared" si="20"/>
        <v>over</v>
      </c>
      <c r="I360" t="str">
        <f t="shared" si="23"/>
        <v>no</v>
      </c>
      <c r="J360" s="11">
        <f t="shared" si="21"/>
        <v>33.914999999999999</v>
      </c>
      <c r="K360" s="11">
        <f t="shared" si="22"/>
        <v>33.914999999999999</v>
      </c>
      <c r="L360" s="11"/>
    </row>
    <row r="361" spans="1:12" x14ac:dyDescent="0.25">
      <c r="A361">
        <v>51</v>
      </c>
      <c r="B361" t="s">
        <v>7</v>
      </c>
      <c r="C361" s="11">
        <v>33.914999999999999</v>
      </c>
      <c r="D361">
        <v>0</v>
      </c>
      <c r="E361" t="s">
        <v>13</v>
      </c>
      <c r="F361" t="s">
        <v>21</v>
      </c>
      <c r="G361" s="4">
        <v>9866.3048500000004</v>
      </c>
      <c r="H361" t="str">
        <f t="shared" si="20"/>
        <v>over</v>
      </c>
      <c r="I361" t="str">
        <f t="shared" si="23"/>
        <v>no</v>
      </c>
      <c r="J361" s="11">
        <f t="shared" si="21"/>
        <v>33.914999999999999</v>
      </c>
      <c r="K361" s="11">
        <f t="shared" si="22"/>
        <v>33.914999999999999</v>
      </c>
      <c r="L361" s="11"/>
    </row>
    <row r="362" spans="1:12" x14ac:dyDescent="0.25">
      <c r="A362">
        <v>61</v>
      </c>
      <c r="B362" t="s">
        <v>11</v>
      </c>
      <c r="C362" s="11">
        <v>33.914999999999999</v>
      </c>
      <c r="D362">
        <v>0</v>
      </c>
      <c r="E362" t="s">
        <v>13</v>
      </c>
      <c r="F362" t="s">
        <v>21</v>
      </c>
      <c r="G362" s="4">
        <v>13143.86485</v>
      </c>
      <c r="H362" t="str">
        <f t="shared" si="20"/>
        <v>over</v>
      </c>
      <c r="I362" t="str">
        <f t="shared" si="23"/>
        <v>no</v>
      </c>
      <c r="J362" s="11">
        <f t="shared" si="21"/>
        <v>33.914999999999999</v>
      </c>
      <c r="K362" s="11">
        <f t="shared" si="22"/>
        <v>33.914999999999999</v>
      </c>
      <c r="L362" s="11"/>
    </row>
    <row r="363" spans="1:12" x14ac:dyDescent="0.25">
      <c r="A363">
        <v>26</v>
      </c>
      <c r="B363" t="s">
        <v>11</v>
      </c>
      <c r="C363" s="11">
        <v>33.914999999999999</v>
      </c>
      <c r="D363">
        <v>1</v>
      </c>
      <c r="E363" t="s">
        <v>13</v>
      </c>
      <c r="F363" t="s">
        <v>15</v>
      </c>
      <c r="G363" s="4">
        <v>3292.5298499999999</v>
      </c>
      <c r="H363" t="str">
        <f t="shared" si="20"/>
        <v>over</v>
      </c>
      <c r="I363" t="str">
        <f t="shared" si="23"/>
        <v>no</v>
      </c>
      <c r="J363" s="11">
        <f t="shared" si="21"/>
        <v>33.914999999999999</v>
      </c>
      <c r="K363" s="11">
        <f t="shared" si="22"/>
        <v>33.914999999999999</v>
      </c>
      <c r="L363" s="11"/>
    </row>
    <row r="364" spans="1:12" x14ac:dyDescent="0.25">
      <c r="A364">
        <v>64</v>
      </c>
      <c r="B364" t="s">
        <v>11</v>
      </c>
      <c r="C364" s="11">
        <v>33.880000000000003</v>
      </c>
      <c r="D364">
        <v>0</v>
      </c>
      <c r="E364" t="s">
        <v>9</v>
      </c>
      <c r="F364" t="s">
        <v>14</v>
      </c>
      <c r="G364" s="4">
        <v>46889.261200000001</v>
      </c>
      <c r="H364" t="str">
        <f t="shared" si="20"/>
        <v>over</v>
      </c>
      <c r="I364" t="str">
        <f t="shared" si="23"/>
        <v>smoking</v>
      </c>
      <c r="J364" s="11">
        <f t="shared" si="21"/>
        <v>33.880000000000003</v>
      </c>
      <c r="K364" s="11">
        <f t="shared" si="22"/>
        <v>33.880000000000003</v>
      </c>
      <c r="L364" s="11"/>
    </row>
    <row r="365" spans="1:12" x14ac:dyDescent="0.25">
      <c r="A365">
        <v>18</v>
      </c>
      <c r="B365" t="s">
        <v>7</v>
      </c>
      <c r="C365" s="11">
        <v>33.880000000000003</v>
      </c>
      <c r="D365">
        <v>0</v>
      </c>
      <c r="E365" t="s">
        <v>13</v>
      </c>
      <c r="F365" t="s">
        <v>14</v>
      </c>
      <c r="G365" s="4">
        <v>11482.63485</v>
      </c>
      <c r="H365" t="str">
        <f t="shared" si="20"/>
        <v>over</v>
      </c>
      <c r="I365" t="str">
        <f t="shared" si="23"/>
        <v>no</v>
      </c>
      <c r="J365" s="11">
        <f t="shared" si="21"/>
        <v>33.880000000000003</v>
      </c>
      <c r="K365" s="11">
        <f t="shared" si="22"/>
        <v>33.880000000000003</v>
      </c>
      <c r="L365" s="11"/>
    </row>
    <row r="366" spans="1:12" x14ac:dyDescent="0.25">
      <c r="A366">
        <v>56</v>
      </c>
      <c r="B366" t="s">
        <v>7</v>
      </c>
      <c r="C366" s="11">
        <v>33.82</v>
      </c>
      <c r="D366">
        <v>2</v>
      </c>
      <c r="E366" t="s">
        <v>13</v>
      </c>
      <c r="F366" t="s">
        <v>15</v>
      </c>
      <c r="G366" s="4">
        <v>12643.3778</v>
      </c>
      <c r="H366" t="str">
        <f t="shared" si="20"/>
        <v>over</v>
      </c>
      <c r="I366" t="str">
        <f t="shared" si="23"/>
        <v>no</v>
      </c>
      <c r="J366" s="11">
        <f t="shared" si="21"/>
        <v>33.82</v>
      </c>
      <c r="K366" s="11">
        <f t="shared" si="22"/>
        <v>33.82</v>
      </c>
      <c r="L366" s="11"/>
    </row>
    <row r="367" spans="1:12" x14ac:dyDescent="0.25">
      <c r="A367">
        <v>36</v>
      </c>
      <c r="B367" t="s">
        <v>11</v>
      </c>
      <c r="C367" s="11">
        <v>33.82</v>
      </c>
      <c r="D367">
        <v>1</v>
      </c>
      <c r="E367" t="s">
        <v>13</v>
      </c>
      <c r="F367" t="s">
        <v>15</v>
      </c>
      <c r="G367" s="4">
        <v>5377.4578000000001</v>
      </c>
      <c r="H367" t="str">
        <f t="shared" si="20"/>
        <v>over</v>
      </c>
      <c r="I367" t="str">
        <f t="shared" si="23"/>
        <v>no</v>
      </c>
      <c r="J367" s="11">
        <f t="shared" si="21"/>
        <v>33.82</v>
      </c>
      <c r="K367" s="11">
        <f t="shared" si="22"/>
        <v>33.82</v>
      </c>
      <c r="L367" s="11"/>
    </row>
    <row r="368" spans="1:12" x14ac:dyDescent="0.25">
      <c r="A368">
        <v>32</v>
      </c>
      <c r="B368" t="s">
        <v>11</v>
      </c>
      <c r="C368" s="11">
        <v>33.82</v>
      </c>
      <c r="D368">
        <v>1</v>
      </c>
      <c r="E368" t="s">
        <v>13</v>
      </c>
      <c r="F368" t="s">
        <v>15</v>
      </c>
      <c r="G368" s="4">
        <v>4462.7218000000003</v>
      </c>
      <c r="H368" t="str">
        <f t="shared" si="20"/>
        <v>over</v>
      </c>
      <c r="I368" t="str">
        <f t="shared" si="23"/>
        <v>no</v>
      </c>
      <c r="J368" s="11">
        <f t="shared" si="21"/>
        <v>33.82</v>
      </c>
      <c r="K368" s="11">
        <f t="shared" si="22"/>
        <v>33.82</v>
      </c>
      <c r="L368" s="11"/>
    </row>
    <row r="369" spans="1:12" x14ac:dyDescent="0.25">
      <c r="A369">
        <v>28</v>
      </c>
      <c r="B369" t="s">
        <v>11</v>
      </c>
      <c r="C369" s="11">
        <v>33.82</v>
      </c>
      <c r="D369">
        <v>0</v>
      </c>
      <c r="E369" t="s">
        <v>13</v>
      </c>
      <c r="F369" t="s">
        <v>15</v>
      </c>
      <c r="G369" s="4">
        <v>19673.335729999999</v>
      </c>
      <c r="H369" t="str">
        <f t="shared" si="20"/>
        <v>over</v>
      </c>
      <c r="I369" t="str">
        <f t="shared" si="23"/>
        <v>no</v>
      </c>
      <c r="J369" s="11">
        <f t="shared" si="21"/>
        <v>33.82</v>
      </c>
      <c r="K369" s="11">
        <f t="shared" si="22"/>
        <v>33.82</v>
      </c>
      <c r="L369" s="11"/>
    </row>
    <row r="370" spans="1:12" x14ac:dyDescent="0.25">
      <c r="A370">
        <v>64</v>
      </c>
      <c r="B370" t="s">
        <v>7</v>
      </c>
      <c r="C370" s="11">
        <v>33.799999999999997</v>
      </c>
      <c r="D370">
        <v>1</v>
      </c>
      <c r="E370" t="s">
        <v>9</v>
      </c>
      <c r="F370" t="s">
        <v>10</v>
      </c>
      <c r="G370" s="4">
        <v>47928.03</v>
      </c>
      <c r="H370" t="str">
        <f t="shared" si="20"/>
        <v>over</v>
      </c>
      <c r="I370" t="str">
        <f t="shared" si="23"/>
        <v>smoking</v>
      </c>
      <c r="J370" s="11">
        <f t="shared" si="21"/>
        <v>33.799999999999997</v>
      </c>
      <c r="K370" s="11">
        <f t="shared" si="22"/>
        <v>33.799999999999997</v>
      </c>
      <c r="L370" s="11"/>
    </row>
    <row r="371" spans="1:12" x14ac:dyDescent="0.25">
      <c r="A371">
        <v>18</v>
      </c>
      <c r="B371" t="s">
        <v>11</v>
      </c>
      <c r="C371" s="11">
        <v>33.770000000000003</v>
      </c>
      <c r="D371">
        <v>1</v>
      </c>
      <c r="E371" t="s">
        <v>13</v>
      </c>
      <c r="F371" t="s">
        <v>14</v>
      </c>
      <c r="G371" s="4">
        <v>1725.5523000000001</v>
      </c>
      <c r="H371" t="str">
        <f t="shared" si="20"/>
        <v>over</v>
      </c>
      <c r="I371" t="str">
        <f t="shared" si="23"/>
        <v>no</v>
      </c>
      <c r="J371" s="11">
        <f t="shared" si="21"/>
        <v>33.770000000000003</v>
      </c>
      <c r="K371" s="11">
        <f t="shared" si="22"/>
        <v>33.770000000000003</v>
      </c>
      <c r="L371" s="11"/>
    </row>
    <row r="372" spans="1:12" x14ac:dyDescent="0.25">
      <c r="A372">
        <v>22</v>
      </c>
      <c r="B372" t="s">
        <v>11</v>
      </c>
      <c r="C372" s="11">
        <v>33.770000000000003</v>
      </c>
      <c r="D372">
        <v>0</v>
      </c>
      <c r="E372" t="s">
        <v>13</v>
      </c>
      <c r="F372" t="s">
        <v>14</v>
      </c>
      <c r="G372" s="4">
        <v>1674.6323</v>
      </c>
      <c r="H372" t="str">
        <f t="shared" si="20"/>
        <v>over</v>
      </c>
      <c r="I372" t="str">
        <f t="shared" si="23"/>
        <v>no</v>
      </c>
      <c r="J372" s="11">
        <f t="shared" si="21"/>
        <v>33.770000000000003</v>
      </c>
      <c r="K372" s="11">
        <f t="shared" si="22"/>
        <v>33.770000000000003</v>
      </c>
      <c r="L372" s="11"/>
    </row>
    <row r="373" spans="1:12" x14ac:dyDescent="0.25">
      <c r="A373">
        <v>61</v>
      </c>
      <c r="B373" t="s">
        <v>7</v>
      </c>
      <c r="C373" s="11">
        <v>33.725000000000001</v>
      </c>
      <c r="D373">
        <v>0</v>
      </c>
      <c r="E373" t="s">
        <v>13</v>
      </c>
      <c r="F373" t="s">
        <v>21</v>
      </c>
      <c r="G373" s="4">
        <v>13616.3586</v>
      </c>
      <c r="H373" t="str">
        <f t="shared" si="20"/>
        <v>over</v>
      </c>
      <c r="I373" t="str">
        <f t="shared" si="23"/>
        <v>no</v>
      </c>
      <c r="J373" s="11">
        <f t="shared" si="21"/>
        <v>33.725000000000001</v>
      </c>
      <c r="K373" s="11">
        <f t="shared" si="22"/>
        <v>33.725000000000001</v>
      </c>
      <c r="L373" s="11"/>
    </row>
    <row r="374" spans="1:12" x14ac:dyDescent="0.25">
      <c r="A374">
        <v>42</v>
      </c>
      <c r="B374" t="s">
        <v>7</v>
      </c>
      <c r="C374" s="11">
        <v>33.725000000000001</v>
      </c>
      <c r="D374">
        <v>0</v>
      </c>
      <c r="E374" t="s">
        <v>9</v>
      </c>
      <c r="F374" t="s">
        <v>21</v>
      </c>
      <c r="G374" s="4">
        <v>19964.746299999999</v>
      </c>
      <c r="H374" t="str">
        <f t="shared" si="20"/>
        <v>over</v>
      </c>
      <c r="I374" t="str">
        <f t="shared" si="23"/>
        <v>smoking</v>
      </c>
      <c r="J374" s="11">
        <f t="shared" si="21"/>
        <v>33.725000000000001</v>
      </c>
      <c r="K374" s="11">
        <f t="shared" si="22"/>
        <v>33.725000000000001</v>
      </c>
      <c r="L374" s="11"/>
    </row>
    <row r="375" spans="1:12" x14ac:dyDescent="0.25">
      <c r="A375">
        <v>46</v>
      </c>
      <c r="B375" t="s">
        <v>7</v>
      </c>
      <c r="C375" s="11">
        <v>33.725000000000001</v>
      </c>
      <c r="D375">
        <v>1</v>
      </c>
      <c r="E375" t="s">
        <v>13</v>
      </c>
      <c r="F375" t="s">
        <v>21</v>
      </c>
      <c r="G375" s="4">
        <v>8823.9857499999998</v>
      </c>
      <c r="H375" t="str">
        <f t="shared" si="20"/>
        <v>over</v>
      </c>
      <c r="I375" t="str">
        <f t="shared" si="23"/>
        <v>no</v>
      </c>
      <c r="J375" s="11">
        <f t="shared" si="21"/>
        <v>33.725000000000001</v>
      </c>
      <c r="K375" s="11">
        <f t="shared" si="22"/>
        <v>33.725000000000001</v>
      </c>
      <c r="L375" s="11"/>
    </row>
    <row r="376" spans="1:12" x14ac:dyDescent="0.25">
      <c r="A376">
        <v>56</v>
      </c>
      <c r="B376" t="s">
        <v>11</v>
      </c>
      <c r="C376" s="11">
        <v>33.725000000000001</v>
      </c>
      <c r="D376">
        <v>0</v>
      </c>
      <c r="E376" t="s">
        <v>13</v>
      </c>
      <c r="F376" t="s">
        <v>15</v>
      </c>
      <c r="G376" s="4">
        <v>10976.24575</v>
      </c>
      <c r="H376" t="str">
        <f t="shared" si="20"/>
        <v>over</v>
      </c>
      <c r="I376" t="str">
        <f t="shared" si="23"/>
        <v>no</v>
      </c>
      <c r="J376" s="11">
        <f t="shared" si="21"/>
        <v>33.725000000000001</v>
      </c>
      <c r="K376" s="11">
        <f t="shared" si="22"/>
        <v>33.725000000000001</v>
      </c>
      <c r="L376" s="11"/>
    </row>
    <row r="377" spans="1:12" x14ac:dyDescent="0.25">
      <c r="A377">
        <v>45</v>
      </c>
      <c r="B377" t="s">
        <v>11</v>
      </c>
      <c r="C377" s="11">
        <v>33.700000000000003</v>
      </c>
      <c r="D377">
        <v>1</v>
      </c>
      <c r="E377" t="s">
        <v>13</v>
      </c>
      <c r="F377" t="s">
        <v>10</v>
      </c>
      <c r="G377" s="4">
        <v>7445.9179999999997</v>
      </c>
      <c r="H377" t="str">
        <f t="shared" si="20"/>
        <v>over</v>
      </c>
      <c r="I377" t="str">
        <f t="shared" si="23"/>
        <v>no</v>
      </c>
      <c r="J377" s="11">
        <f t="shared" si="21"/>
        <v>33.700000000000003</v>
      </c>
      <c r="K377" s="11">
        <f t="shared" si="22"/>
        <v>33.700000000000003</v>
      </c>
      <c r="L377" s="11"/>
    </row>
    <row r="378" spans="1:12" x14ac:dyDescent="0.25">
      <c r="A378">
        <v>50</v>
      </c>
      <c r="B378" t="s">
        <v>7</v>
      </c>
      <c r="C378" s="11">
        <v>33.700000000000003</v>
      </c>
      <c r="D378">
        <v>4</v>
      </c>
      <c r="E378" t="s">
        <v>13</v>
      </c>
      <c r="F378" t="s">
        <v>10</v>
      </c>
      <c r="G378" s="4">
        <v>11299.343000000001</v>
      </c>
      <c r="H378" t="str">
        <f t="shared" si="20"/>
        <v>over</v>
      </c>
      <c r="I378" t="str">
        <f t="shared" si="23"/>
        <v>no</v>
      </c>
      <c r="J378" s="11">
        <f t="shared" si="21"/>
        <v>33.700000000000003</v>
      </c>
      <c r="K378" s="11">
        <f t="shared" si="22"/>
        <v>33.700000000000003</v>
      </c>
      <c r="L378" s="11"/>
    </row>
    <row r="379" spans="1:12" x14ac:dyDescent="0.25">
      <c r="A379">
        <v>27</v>
      </c>
      <c r="B379" t="s">
        <v>11</v>
      </c>
      <c r="C379" s="11">
        <v>33.659999999999997</v>
      </c>
      <c r="D379">
        <v>0</v>
      </c>
      <c r="E379" t="s">
        <v>13</v>
      </c>
      <c r="F379" t="s">
        <v>14</v>
      </c>
      <c r="G379" s="4">
        <v>2498.4144000000001</v>
      </c>
      <c r="H379" t="str">
        <f t="shared" si="20"/>
        <v>over</v>
      </c>
      <c r="I379" t="str">
        <f t="shared" si="23"/>
        <v>no</v>
      </c>
      <c r="J379" s="11">
        <f t="shared" si="21"/>
        <v>33.659999999999997</v>
      </c>
      <c r="K379" s="11">
        <f t="shared" si="22"/>
        <v>33.659999999999997</v>
      </c>
      <c r="L379" s="11"/>
    </row>
    <row r="380" spans="1:12" x14ac:dyDescent="0.25">
      <c r="A380">
        <v>56</v>
      </c>
      <c r="B380" t="s">
        <v>11</v>
      </c>
      <c r="C380" s="11">
        <v>33.659999999999997</v>
      </c>
      <c r="D380">
        <v>4</v>
      </c>
      <c r="E380" t="s">
        <v>13</v>
      </c>
      <c r="F380" t="s">
        <v>14</v>
      </c>
      <c r="G380" s="4">
        <v>12949.1554</v>
      </c>
      <c r="H380" t="str">
        <f t="shared" si="20"/>
        <v>over</v>
      </c>
      <c r="I380" t="str">
        <f t="shared" si="23"/>
        <v>no</v>
      </c>
      <c r="J380" s="11">
        <f t="shared" si="21"/>
        <v>33.659999999999997</v>
      </c>
      <c r="K380" s="11">
        <f t="shared" si="22"/>
        <v>33.659999999999997</v>
      </c>
      <c r="L380" s="11"/>
    </row>
    <row r="381" spans="1:12" x14ac:dyDescent="0.25">
      <c r="A381">
        <v>18</v>
      </c>
      <c r="B381" t="s">
        <v>11</v>
      </c>
      <c r="C381" s="11">
        <v>33.659999999999997</v>
      </c>
      <c r="D381">
        <v>0</v>
      </c>
      <c r="E381" t="s">
        <v>13</v>
      </c>
      <c r="F381" t="s">
        <v>14</v>
      </c>
      <c r="G381" s="4">
        <v>1136.3994</v>
      </c>
      <c r="H381" t="str">
        <f t="shared" si="20"/>
        <v>over</v>
      </c>
      <c r="I381" t="str">
        <f t="shared" si="23"/>
        <v>no</v>
      </c>
      <c r="J381" s="11">
        <f t="shared" si="21"/>
        <v>33.659999999999997</v>
      </c>
      <c r="K381" s="11">
        <f t="shared" si="22"/>
        <v>33.659999999999997</v>
      </c>
      <c r="L381" s="11"/>
    </row>
    <row r="382" spans="1:12" x14ac:dyDescent="0.25">
      <c r="A382">
        <v>63</v>
      </c>
      <c r="B382" t="s">
        <v>11</v>
      </c>
      <c r="C382" s="11">
        <v>33.659999999999997</v>
      </c>
      <c r="D382">
        <v>3</v>
      </c>
      <c r="E382" t="s">
        <v>13</v>
      </c>
      <c r="F382" t="s">
        <v>14</v>
      </c>
      <c r="G382" s="4">
        <v>15161.5344</v>
      </c>
      <c r="H382" t="str">
        <f t="shared" si="20"/>
        <v>over</v>
      </c>
      <c r="I382" t="str">
        <f t="shared" si="23"/>
        <v>no</v>
      </c>
      <c r="J382" s="11">
        <f t="shared" si="21"/>
        <v>33.659999999999997</v>
      </c>
      <c r="K382" s="11">
        <f t="shared" si="22"/>
        <v>33.659999999999997</v>
      </c>
      <c r="L382" s="11"/>
    </row>
    <row r="383" spans="1:12" x14ac:dyDescent="0.25">
      <c r="A383">
        <v>24</v>
      </c>
      <c r="B383" t="s">
        <v>11</v>
      </c>
      <c r="C383" s="11">
        <v>33.630000000000003</v>
      </c>
      <c r="D383">
        <v>4</v>
      </c>
      <c r="E383" t="s">
        <v>13</v>
      </c>
      <c r="F383" t="s">
        <v>21</v>
      </c>
      <c r="G383" s="4">
        <v>17128.426080000001</v>
      </c>
      <c r="H383" t="str">
        <f t="shared" si="20"/>
        <v>over</v>
      </c>
      <c r="I383" t="str">
        <f t="shared" si="23"/>
        <v>no</v>
      </c>
      <c r="J383" s="11">
        <f t="shared" si="21"/>
        <v>33.630000000000003</v>
      </c>
      <c r="K383" s="11">
        <f t="shared" si="22"/>
        <v>33.630000000000003</v>
      </c>
      <c r="L383" s="11"/>
    </row>
    <row r="384" spans="1:12" x14ac:dyDescent="0.25">
      <c r="A384">
        <v>57</v>
      </c>
      <c r="B384" t="s">
        <v>11</v>
      </c>
      <c r="C384" s="11">
        <v>33.630000000000003</v>
      </c>
      <c r="D384">
        <v>1</v>
      </c>
      <c r="E384" t="s">
        <v>13</v>
      </c>
      <c r="F384" t="s">
        <v>15</v>
      </c>
      <c r="G384" s="4">
        <v>11945.1327</v>
      </c>
      <c r="H384" t="str">
        <f t="shared" si="20"/>
        <v>over</v>
      </c>
      <c r="I384" t="str">
        <f t="shared" si="23"/>
        <v>no</v>
      </c>
      <c r="J384" s="11">
        <f t="shared" si="21"/>
        <v>33.630000000000003</v>
      </c>
      <c r="K384" s="11">
        <f t="shared" si="22"/>
        <v>33.630000000000003</v>
      </c>
      <c r="L384" s="11"/>
    </row>
    <row r="385" spans="1:13" x14ac:dyDescent="0.25">
      <c r="A385">
        <v>32</v>
      </c>
      <c r="B385" t="s">
        <v>11</v>
      </c>
      <c r="C385" s="11">
        <v>33.630000000000003</v>
      </c>
      <c r="D385">
        <v>1</v>
      </c>
      <c r="E385" t="s">
        <v>9</v>
      </c>
      <c r="F385" t="s">
        <v>21</v>
      </c>
      <c r="G385" s="4">
        <v>37607.527699999999</v>
      </c>
      <c r="H385" t="str">
        <f t="shared" si="20"/>
        <v>over</v>
      </c>
      <c r="I385" t="str">
        <f t="shared" si="23"/>
        <v>smoking</v>
      </c>
      <c r="J385" s="11">
        <f t="shared" si="21"/>
        <v>33.630000000000003</v>
      </c>
      <c r="K385" s="11">
        <f t="shared" si="22"/>
        <v>33.630000000000003</v>
      </c>
      <c r="L385" s="11"/>
    </row>
    <row r="386" spans="1:13" x14ac:dyDescent="0.25">
      <c r="A386">
        <v>41</v>
      </c>
      <c r="B386" t="s">
        <v>11</v>
      </c>
      <c r="C386" s="11">
        <v>33.549999999999997</v>
      </c>
      <c r="D386">
        <v>0</v>
      </c>
      <c r="E386" t="s">
        <v>13</v>
      </c>
      <c r="F386" t="s">
        <v>14</v>
      </c>
      <c r="G386" s="4">
        <v>5699.8374999999996</v>
      </c>
      <c r="H386" t="str">
        <f t="shared" ref="H386:H449" si="24">IF(C386&lt;18.5,"below",IF(AND(C386&gt;=18.5,C386&lt;25),"normal",IF(C386&gt;=25,"over")))</f>
        <v>over</v>
      </c>
      <c r="I386" t="str">
        <f t="shared" si="23"/>
        <v>no</v>
      </c>
      <c r="J386" s="11">
        <f t="shared" ref="J386:J449" si="25">VALUE(C386)</f>
        <v>33.549999999999997</v>
      </c>
      <c r="K386" s="11">
        <f t="shared" ref="K386:K449" si="26">IF(J386&gt;=100,J386/1000,J386)</f>
        <v>33.549999999999997</v>
      </c>
      <c r="L386" s="11"/>
    </row>
    <row r="387" spans="1:13" x14ac:dyDescent="0.25">
      <c r="A387">
        <v>58</v>
      </c>
      <c r="B387" t="s">
        <v>11</v>
      </c>
      <c r="C387" s="11">
        <v>33.534999999999997</v>
      </c>
      <c r="D387">
        <v>1</v>
      </c>
      <c r="E387" t="s">
        <v>13</v>
      </c>
      <c r="F387" t="s">
        <v>14</v>
      </c>
      <c r="G387" s="4">
        <v>11946.625899999999</v>
      </c>
      <c r="H387" t="str">
        <f t="shared" si="24"/>
        <v>over</v>
      </c>
      <c r="I387" t="str">
        <f t="shared" ref="I387:I450" si="27">IF(E387="no","no","smoking")</f>
        <v>no</v>
      </c>
      <c r="J387" s="11">
        <f t="shared" si="25"/>
        <v>33.534999999999997</v>
      </c>
      <c r="K387" s="11">
        <f t="shared" si="26"/>
        <v>33.534999999999997</v>
      </c>
      <c r="L387" s="11"/>
    </row>
    <row r="388" spans="1:13" x14ac:dyDescent="0.25">
      <c r="A388">
        <v>54</v>
      </c>
      <c r="B388" t="s">
        <v>7</v>
      </c>
      <c r="C388" s="11">
        <v>33.534999999999997</v>
      </c>
      <c r="D388">
        <v>3</v>
      </c>
      <c r="E388" t="s">
        <v>13</v>
      </c>
      <c r="F388" t="s">
        <v>14</v>
      </c>
      <c r="G388" s="4">
        <v>27322.73386</v>
      </c>
      <c r="H388" t="str">
        <f t="shared" si="24"/>
        <v>over</v>
      </c>
      <c r="I388" t="str">
        <f t="shared" si="27"/>
        <v>no</v>
      </c>
      <c r="J388" s="11">
        <f t="shared" si="25"/>
        <v>33.534999999999997</v>
      </c>
      <c r="K388" s="11">
        <f t="shared" si="26"/>
        <v>33.534999999999997</v>
      </c>
      <c r="L388" s="11"/>
    </row>
    <row r="389" spans="1:13" x14ac:dyDescent="0.25">
      <c r="A389">
        <v>61</v>
      </c>
      <c r="B389" t="s">
        <v>11</v>
      </c>
      <c r="C389" s="11">
        <v>33.534999999999997</v>
      </c>
      <c r="D389">
        <v>0</v>
      </c>
      <c r="E389" t="s">
        <v>13</v>
      </c>
      <c r="F389" t="s">
        <v>14</v>
      </c>
      <c r="G389" s="4">
        <v>12557.605299999999</v>
      </c>
      <c r="H389" t="str">
        <f t="shared" si="24"/>
        <v>over</v>
      </c>
      <c r="I389" t="str">
        <f t="shared" si="27"/>
        <v>no</v>
      </c>
      <c r="J389" s="11">
        <f t="shared" si="25"/>
        <v>33.534999999999997</v>
      </c>
      <c r="K389" s="11">
        <f t="shared" si="26"/>
        <v>33.534999999999997</v>
      </c>
      <c r="L389" s="11"/>
    </row>
    <row r="390" spans="1:13" x14ac:dyDescent="0.25">
      <c r="A390">
        <v>44</v>
      </c>
      <c r="B390" t="s">
        <v>7</v>
      </c>
      <c r="C390" s="11">
        <v>33.534999999999997</v>
      </c>
      <c r="D390">
        <v>0</v>
      </c>
      <c r="E390" t="s">
        <v>13</v>
      </c>
      <c r="F390" t="s">
        <v>15</v>
      </c>
      <c r="G390" s="4">
        <v>7421.1945500000002</v>
      </c>
      <c r="H390" t="str">
        <f t="shared" si="24"/>
        <v>over</v>
      </c>
      <c r="I390" t="str">
        <f t="shared" si="27"/>
        <v>no</v>
      </c>
      <c r="J390" s="11">
        <f t="shared" si="25"/>
        <v>33.534999999999997</v>
      </c>
      <c r="K390" s="11">
        <f t="shared" si="26"/>
        <v>33.534999999999997</v>
      </c>
      <c r="L390" s="11"/>
      <c r="M390">
        <f>K390*1000</f>
        <v>33535</v>
      </c>
    </row>
    <row r="391" spans="1:13" x14ac:dyDescent="0.25">
      <c r="A391">
        <v>18</v>
      </c>
      <c r="B391" t="s">
        <v>11</v>
      </c>
      <c r="C391" s="11">
        <v>33.534999999999997</v>
      </c>
      <c r="D391">
        <v>0</v>
      </c>
      <c r="E391" t="s">
        <v>9</v>
      </c>
      <c r="F391" t="s">
        <v>21</v>
      </c>
      <c r="G391" s="4">
        <v>34617.840649999998</v>
      </c>
      <c r="H391" t="str">
        <f t="shared" si="24"/>
        <v>over</v>
      </c>
      <c r="I391" t="str">
        <f t="shared" si="27"/>
        <v>smoking</v>
      </c>
      <c r="J391" s="11">
        <f t="shared" si="25"/>
        <v>33.534999999999997</v>
      </c>
      <c r="K391" s="11">
        <f t="shared" si="26"/>
        <v>33.534999999999997</v>
      </c>
      <c r="L391" s="11"/>
    </row>
    <row r="392" spans="1:13" x14ac:dyDescent="0.25">
      <c r="A392">
        <v>55</v>
      </c>
      <c r="B392" t="s">
        <v>7</v>
      </c>
      <c r="C392" s="11">
        <v>33.534999999999997</v>
      </c>
      <c r="D392">
        <v>2</v>
      </c>
      <c r="E392" t="s">
        <v>13</v>
      </c>
      <c r="F392" t="s">
        <v>15</v>
      </c>
      <c r="G392" s="4">
        <v>12269.68865</v>
      </c>
      <c r="H392" t="str">
        <f t="shared" si="24"/>
        <v>over</v>
      </c>
      <c r="I392" t="str">
        <f t="shared" si="27"/>
        <v>no</v>
      </c>
      <c r="J392" s="11">
        <f t="shared" si="25"/>
        <v>33.534999999999997</v>
      </c>
      <c r="K392" s="11">
        <f t="shared" si="26"/>
        <v>33.534999999999997</v>
      </c>
      <c r="L392" s="11"/>
    </row>
    <row r="393" spans="1:13" x14ac:dyDescent="0.25">
      <c r="A393">
        <v>61</v>
      </c>
      <c r="B393" t="s">
        <v>11</v>
      </c>
      <c r="C393" s="11">
        <v>33.534999999999997</v>
      </c>
      <c r="D393">
        <v>0</v>
      </c>
      <c r="E393" t="s">
        <v>13</v>
      </c>
      <c r="F393" t="s">
        <v>21</v>
      </c>
      <c r="G393" s="4">
        <v>13143.336649999999</v>
      </c>
      <c r="H393" t="str">
        <f t="shared" si="24"/>
        <v>over</v>
      </c>
      <c r="I393" t="str">
        <f t="shared" si="27"/>
        <v>no</v>
      </c>
      <c r="J393" s="11">
        <f t="shared" si="25"/>
        <v>33.534999999999997</v>
      </c>
      <c r="K393" s="11">
        <f t="shared" si="26"/>
        <v>33.534999999999997</v>
      </c>
      <c r="L393" s="11"/>
    </row>
    <row r="394" spans="1:13" x14ac:dyDescent="0.25">
      <c r="A394">
        <v>33</v>
      </c>
      <c r="B394" t="s">
        <v>7</v>
      </c>
      <c r="C394" s="11">
        <v>33.5</v>
      </c>
      <c r="D394">
        <v>0</v>
      </c>
      <c r="E394" t="s">
        <v>9</v>
      </c>
      <c r="F394" t="s">
        <v>10</v>
      </c>
      <c r="G394" s="4">
        <v>37079.372000000003</v>
      </c>
      <c r="H394" t="str">
        <f t="shared" si="24"/>
        <v>over</v>
      </c>
      <c r="I394" t="str">
        <f t="shared" si="27"/>
        <v>smoking</v>
      </c>
      <c r="J394" s="11">
        <f t="shared" si="25"/>
        <v>33.5</v>
      </c>
      <c r="K394" s="11">
        <f t="shared" si="26"/>
        <v>33.5</v>
      </c>
      <c r="L394" s="11"/>
    </row>
    <row r="395" spans="1:13" x14ac:dyDescent="0.25">
      <c r="A395">
        <v>46</v>
      </c>
      <c r="B395" t="s">
        <v>11</v>
      </c>
      <c r="C395" s="11">
        <v>33.44</v>
      </c>
      <c r="D395">
        <v>1</v>
      </c>
      <c r="E395" t="s">
        <v>13</v>
      </c>
      <c r="F395" t="s">
        <v>21</v>
      </c>
      <c r="G395" s="4">
        <v>8334.5895999999993</v>
      </c>
      <c r="H395" t="str">
        <f t="shared" si="24"/>
        <v>over</v>
      </c>
      <c r="I395" t="str">
        <f t="shared" si="27"/>
        <v>no</v>
      </c>
      <c r="J395" s="11">
        <f t="shared" si="25"/>
        <v>33.44</v>
      </c>
      <c r="K395" s="11">
        <f t="shared" si="26"/>
        <v>33.44</v>
      </c>
      <c r="L395" s="11"/>
    </row>
    <row r="396" spans="1:13" x14ac:dyDescent="0.25">
      <c r="A396">
        <v>58</v>
      </c>
      <c r="B396" t="s">
        <v>7</v>
      </c>
      <c r="C396" s="11">
        <v>33.44</v>
      </c>
      <c r="D396">
        <v>0</v>
      </c>
      <c r="E396" t="s">
        <v>13</v>
      </c>
      <c r="F396" t="s">
        <v>15</v>
      </c>
      <c r="G396" s="4">
        <v>12231.613600000001</v>
      </c>
      <c r="H396" t="str">
        <f t="shared" si="24"/>
        <v>over</v>
      </c>
      <c r="I396" t="str">
        <f t="shared" si="27"/>
        <v>no</v>
      </c>
      <c r="J396" s="11">
        <f t="shared" si="25"/>
        <v>33.44</v>
      </c>
      <c r="K396" s="11">
        <f t="shared" si="26"/>
        <v>33.44</v>
      </c>
      <c r="L396" s="11"/>
    </row>
    <row r="397" spans="1:13" x14ac:dyDescent="0.25">
      <c r="A397">
        <v>33</v>
      </c>
      <c r="B397" t="s">
        <v>11</v>
      </c>
      <c r="C397" s="11">
        <v>33.44</v>
      </c>
      <c r="D397">
        <v>5</v>
      </c>
      <c r="E397" t="s">
        <v>13</v>
      </c>
      <c r="F397" t="s">
        <v>14</v>
      </c>
      <c r="G397" s="4">
        <v>6653.7885999999999</v>
      </c>
      <c r="H397" t="str">
        <f t="shared" si="24"/>
        <v>over</v>
      </c>
      <c r="I397" t="str">
        <f t="shared" si="27"/>
        <v>no</v>
      </c>
      <c r="J397" s="11">
        <f t="shared" si="25"/>
        <v>33.44</v>
      </c>
      <c r="K397" s="11">
        <f t="shared" si="26"/>
        <v>33.44</v>
      </c>
      <c r="L397" s="11"/>
    </row>
    <row r="398" spans="1:13" x14ac:dyDescent="0.25">
      <c r="A398">
        <v>36</v>
      </c>
      <c r="B398" t="s">
        <v>11</v>
      </c>
      <c r="C398" s="11">
        <v>33.4</v>
      </c>
      <c r="D398">
        <v>2</v>
      </c>
      <c r="E398" t="s">
        <v>9</v>
      </c>
      <c r="F398" t="s">
        <v>10</v>
      </c>
      <c r="G398" s="4">
        <v>38415.474000000002</v>
      </c>
      <c r="H398" t="str">
        <f t="shared" si="24"/>
        <v>over</v>
      </c>
      <c r="I398" t="str">
        <f t="shared" si="27"/>
        <v>smoking</v>
      </c>
      <c r="J398" s="11">
        <f t="shared" si="25"/>
        <v>33.4</v>
      </c>
      <c r="K398" s="11">
        <f t="shared" si="26"/>
        <v>33.4</v>
      </c>
      <c r="L398" s="11"/>
    </row>
    <row r="399" spans="1:13" x14ac:dyDescent="0.25">
      <c r="A399">
        <v>23</v>
      </c>
      <c r="B399" t="s">
        <v>7</v>
      </c>
      <c r="C399" s="11">
        <v>33.4</v>
      </c>
      <c r="D399">
        <v>0</v>
      </c>
      <c r="E399" t="s">
        <v>13</v>
      </c>
      <c r="F399" t="s">
        <v>10</v>
      </c>
      <c r="G399" s="4">
        <v>10795.937330000001</v>
      </c>
      <c r="H399" t="str">
        <f t="shared" si="24"/>
        <v>over</v>
      </c>
      <c r="I399" t="str">
        <f t="shared" si="27"/>
        <v>no</v>
      </c>
      <c r="J399" s="11">
        <f t="shared" si="25"/>
        <v>33.4</v>
      </c>
      <c r="K399" s="11">
        <f t="shared" si="26"/>
        <v>33.4</v>
      </c>
      <c r="L399" s="11"/>
    </row>
    <row r="400" spans="1:13" x14ac:dyDescent="0.25">
      <c r="A400">
        <v>18</v>
      </c>
      <c r="B400" t="s">
        <v>11</v>
      </c>
      <c r="C400" s="11">
        <v>33.344999999999999</v>
      </c>
      <c r="D400">
        <v>0</v>
      </c>
      <c r="E400" t="s">
        <v>13</v>
      </c>
      <c r="F400" t="s">
        <v>14</v>
      </c>
      <c r="G400" s="4">
        <v>1137.011</v>
      </c>
      <c r="H400" t="str">
        <f t="shared" si="24"/>
        <v>over</v>
      </c>
      <c r="I400" t="str">
        <f t="shared" si="27"/>
        <v>no</v>
      </c>
      <c r="J400" s="11">
        <f t="shared" si="25"/>
        <v>33.344999999999999</v>
      </c>
      <c r="K400" s="11">
        <f t="shared" si="26"/>
        <v>33.344999999999999</v>
      </c>
      <c r="L400" s="11"/>
    </row>
    <row r="401" spans="1:13" x14ac:dyDescent="0.25">
      <c r="A401">
        <v>31</v>
      </c>
      <c r="B401" t="s">
        <v>11</v>
      </c>
      <c r="C401" s="11">
        <v>33.344999999999999</v>
      </c>
      <c r="D401">
        <v>1</v>
      </c>
      <c r="E401" t="s">
        <v>13</v>
      </c>
      <c r="F401" t="s">
        <v>21</v>
      </c>
      <c r="G401" s="4">
        <v>4441.2131499999996</v>
      </c>
      <c r="H401" t="str">
        <f t="shared" si="24"/>
        <v>over</v>
      </c>
      <c r="I401" t="str">
        <f t="shared" si="27"/>
        <v>no</v>
      </c>
      <c r="J401" s="11">
        <f t="shared" si="25"/>
        <v>33.344999999999999</v>
      </c>
      <c r="K401" s="11">
        <f t="shared" si="26"/>
        <v>33.344999999999999</v>
      </c>
      <c r="L401" s="11"/>
      <c r="M401">
        <f>K401*1000</f>
        <v>33345</v>
      </c>
    </row>
    <row r="402" spans="1:13" x14ac:dyDescent="0.25">
      <c r="A402">
        <v>54</v>
      </c>
      <c r="B402" t="s">
        <v>11</v>
      </c>
      <c r="C402" s="11">
        <v>33.344999999999999</v>
      </c>
      <c r="D402">
        <v>1</v>
      </c>
      <c r="E402" t="s">
        <v>13</v>
      </c>
      <c r="F402" t="s">
        <v>15</v>
      </c>
      <c r="G402" s="4">
        <v>10825.253699999999</v>
      </c>
      <c r="H402" t="str">
        <f t="shared" si="24"/>
        <v>over</v>
      </c>
      <c r="I402" t="str">
        <f t="shared" si="27"/>
        <v>no</v>
      </c>
      <c r="J402" s="11">
        <f t="shared" si="25"/>
        <v>33.344999999999999</v>
      </c>
      <c r="K402" s="11">
        <f t="shared" si="26"/>
        <v>33.344999999999999</v>
      </c>
      <c r="L402" s="11"/>
    </row>
    <row r="403" spans="1:13" x14ac:dyDescent="0.25">
      <c r="A403">
        <v>47</v>
      </c>
      <c r="B403" t="s">
        <v>11</v>
      </c>
      <c r="C403" s="11">
        <v>33.344999999999999</v>
      </c>
      <c r="D403">
        <v>1</v>
      </c>
      <c r="E403" t="s">
        <v>9</v>
      </c>
      <c r="F403" t="s">
        <v>14</v>
      </c>
      <c r="G403" s="4">
        <v>21978.676899999999</v>
      </c>
      <c r="H403" t="str">
        <f t="shared" si="24"/>
        <v>over</v>
      </c>
      <c r="I403" t="str">
        <f t="shared" si="27"/>
        <v>smoking</v>
      </c>
      <c r="J403" s="11">
        <f t="shared" si="25"/>
        <v>33.344999999999999</v>
      </c>
      <c r="K403" s="11">
        <f t="shared" si="26"/>
        <v>33.344999999999999</v>
      </c>
      <c r="L403" s="11"/>
    </row>
    <row r="404" spans="1:13" x14ac:dyDescent="0.25">
      <c r="A404">
        <v>46</v>
      </c>
      <c r="B404" t="s">
        <v>11</v>
      </c>
      <c r="C404" s="11">
        <v>33.344999999999999</v>
      </c>
      <c r="D404">
        <v>1</v>
      </c>
      <c r="E404" t="s">
        <v>13</v>
      </c>
      <c r="F404" t="s">
        <v>21</v>
      </c>
      <c r="G404" s="4">
        <v>8334.4575499999992</v>
      </c>
      <c r="H404" t="str">
        <f t="shared" si="24"/>
        <v>over</v>
      </c>
      <c r="I404" t="str">
        <f t="shared" si="27"/>
        <v>no</v>
      </c>
      <c r="J404" s="11">
        <f t="shared" si="25"/>
        <v>33.344999999999999</v>
      </c>
      <c r="K404" s="11">
        <f t="shared" si="26"/>
        <v>33.344999999999999</v>
      </c>
      <c r="L404" s="11"/>
    </row>
    <row r="405" spans="1:13" x14ac:dyDescent="0.25">
      <c r="A405">
        <v>47</v>
      </c>
      <c r="B405" t="s">
        <v>7</v>
      </c>
      <c r="C405" s="11">
        <v>33.344999999999999</v>
      </c>
      <c r="D405">
        <v>0</v>
      </c>
      <c r="E405" t="s">
        <v>13</v>
      </c>
      <c r="F405" t="s">
        <v>21</v>
      </c>
      <c r="G405" s="4">
        <v>20878.78443</v>
      </c>
      <c r="H405" t="str">
        <f t="shared" si="24"/>
        <v>over</v>
      </c>
      <c r="I405" t="str">
        <f t="shared" si="27"/>
        <v>no</v>
      </c>
      <c r="J405" s="11">
        <f t="shared" si="25"/>
        <v>33.344999999999999</v>
      </c>
      <c r="K405" s="11">
        <f t="shared" si="26"/>
        <v>33.344999999999999</v>
      </c>
      <c r="L405" s="11"/>
    </row>
    <row r="406" spans="1:13" x14ac:dyDescent="0.25">
      <c r="A406">
        <v>49</v>
      </c>
      <c r="B406" t="s">
        <v>7</v>
      </c>
      <c r="C406" s="11">
        <v>33.344999999999999</v>
      </c>
      <c r="D406">
        <v>2</v>
      </c>
      <c r="E406" t="s">
        <v>13</v>
      </c>
      <c r="F406" t="s">
        <v>21</v>
      </c>
      <c r="G406" s="4">
        <v>10370.912549999999</v>
      </c>
      <c r="H406" t="str">
        <f t="shared" si="24"/>
        <v>over</v>
      </c>
      <c r="I406" t="str">
        <f t="shared" si="27"/>
        <v>no</v>
      </c>
      <c r="J406" s="11">
        <f t="shared" si="25"/>
        <v>33.344999999999999</v>
      </c>
      <c r="K406" s="11">
        <f t="shared" si="26"/>
        <v>33.344999999999999</v>
      </c>
      <c r="L406" s="11"/>
    </row>
    <row r="407" spans="1:13" x14ac:dyDescent="0.25">
      <c r="A407">
        <v>20</v>
      </c>
      <c r="B407" t="s">
        <v>11</v>
      </c>
      <c r="C407" s="11">
        <v>33.33</v>
      </c>
      <c r="D407">
        <v>0</v>
      </c>
      <c r="E407" t="s">
        <v>13</v>
      </c>
      <c r="F407" t="s">
        <v>14</v>
      </c>
      <c r="G407" s="4">
        <v>1391.5287000000001</v>
      </c>
      <c r="H407" t="str">
        <f t="shared" si="24"/>
        <v>over</v>
      </c>
      <c r="I407" t="str">
        <f t="shared" si="27"/>
        <v>no</v>
      </c>
      <c r="J407" s="11">
        <f t="shared" si="25"/>
        <v>33.33</v>
      </c>
      <c r="K407" s="11">
        <f t="shared" si="26"/>
        <v>33.33</v>
      </c>
      <c r="L407" s="11"/>
    </row>
    <row r="408" spans="1:13" x14ac:dyDescent="0.25">
      <c r="A408">
        <v>51</v>
      </c>
      <c r="B408" t="s">
        <v>11</v>
      </c>
      <c r="C408" s="11">
        <v>33.33</v>
      </c>
      <c r="D408">
        <v>3</v>
      </c>
      <c r="E408" t="s">
        <v>13</v>
      </c>
      <c r="F408" t="s">
        <v>14</v>
      </c>
      <c r="G408" s="4">
        <v>10560.4917</v>
      </c>
      <c r="H408" t="str">
        <f t="shared" si="24"/>
        <v>over</v>
      </c>
      <c r="I408" t="str">
        <f t="shared" si="27"/>
        <v>no</v>
      </c>
      <c r="J408" s="11">
        <f t="shared" si="25"/>
        <v>33.33</v>
      </c>
      <c r="K408" s="11">
        <f t="shared" si="26"/>
        <v>33.33</v>
      </c>
      <c r="L408" s="11"/>
    </row>
    <row r="409" spans="1:13" x14ac:dyDescent="0.25">
      <c r="A409">
        <v>61</v>
      </c>
      <c r="B409" t="s">
        <v>7</v>
      </c>
      <c r="C409" s="11">
        <v>33.33</v>
      </c>
      <c r="D409">
        <v>4</v>
      </c>
      <c r="E409" t="s">
        <v>13</v>
      </c>
      <c r="F409" t="s">
        <v>14</v>
      </c>
      <c r="G409" s="4">
        <v>36580.282160000002</v>
      </c>
      <c r="H409" t="str">
        <f t="shared" si="24"/>
        <v>over</v>
      </c>
      <c r="I409" t="str">
        <f t="shared" si="27"/>
        <v>no</v>
      </c>
      <c r="J409" s="11">
        <f t="shared" si="25"/>
        <v>33.33</v>
      </c>
      <c r="K409" s="11">
        <f t="shared" si="26"/>
        <v>33.33</v>
      </c>
      <c r="L409" s="11"/>
    </row>
    <row r="410" spans="1:13" x14ac:dyDescent="0.25">
      <c r="A410">
        <v>25</v>
      </c>
      <c r="B410" t="s">
        <v>11</v>
      </c>
      <c r="C410" s="11">
        <v>33.33</v>
      </c>
      <c r="D410">
        <v>2</v>
      </c>
      <c r="E410" t="s">
        <v>9</v>
      </c>
      <c r="F410" t="s">
        <v>14</v>
      </c>
      <c r="G410" s="4">
        <v>36124.573700000001</v>
      </c>
      <c r="H410" t="str">
        <f t="shared" si="24"/>
        <v>over</v>
      </c>
      <c r="I410" t="str">
        <f t="shared" si="27"/>
        <v>smoking</v>
      </c>
      <c r="J410" s="11">
        <f t="shared" si="25"/>
        <v>33.33</v>
      </c>
      <c r="K410" s="11">
        <f t="shared" si="26"/>
        <v>33.33</v>
      </c>
      <c r="L410" s="11"/>
    </row>
    <row r="411" spans="1:13" x14ac:dyDescent="0.25">
      <c r="A411">
        <v>18</v>
      </c>
      <c r="B411" t="s">
        <v>11</v>
      </c>
      <c r="C411" s="11">
        <v>33.33</v>
      </c>
      <c r="D411">
        <v>0</v>
      </c>
      <c r="E411" t="s">
        <v>13</v>
      </c>
      <c r="F411" t="s">
        <v>14</v>
      </c>
      <c r="G411" s="4">
        <v>1135.9407000000001</v>
      </c>
      <c r="H411" t="str">
        <f t="shared" si="24"/>
        <v>over</v>
      </c>
      <c r="I411" t="str">
        <f t="shared" si="27"/>
        <v>no</v>
      </c>
      <c r="J411" s="11">
        <f t="shared" si="25"/>
        <v>33.33</v>
      </c>
      <c r="K411" s="11">
        <f t="shared" si="26"/>
        <v>33.33</v>
      </c>
      <c r="L411" s="11"/>
    </row>
    <row r="412" spans="1:13" x14ac:dyDescent="0.25">
      <c r="A412">
        <v>48</v>
      </c>
      <c r="B412" t="s">
        <v>7</v>
      </c>
      <c r="C412" s="11">
        <v>33.33</v>
      </c>
      <c r="D412">
        <v>0</v>
      </c>
      <c r="E412" t="s">
        <v>13</v>
      </c>
      <c r="F412" t="s">
        <v>14</v>
      </c>
      <c r="G412" s="4">
        <v>8283.6807000000008</v>
      </c>
      <c r="H412" t="str">
        <f t="shared" si="24"/>
        <v>over</v>
      </c>
      <c r="I412" t="str">
        <f t="shared" si="27"/>
        <v>no</v>
      </c>
      <c r="J412" s="11">
        <f t="shared" si="25"/>
        <v>33.33</v>
      </c>
      <c r="K412" s="11">
        <f t="shared" si="26"/>
        <v>33.33</v>
      </c>
      <c r="L412" s="11"/>
    </row>
    <row r="413" spans="1:13" x14ac:dyDescent="0.25">
      <c r="A413">
        <v>52</v>
      </c>
      <c r="B413" t="s">
        <v>7</v>
      </c>
      <c r="C413" s="11">
        <v>33.299999999999997</v>
      </c>
      <c r="D413">
        <v>2</v>
      </c>
      <c r="E413" t="s">
        <v>13</v>
      </c>
      <c r="F413" t="s">
        <v>10</v>
      </c>
      <c r="G413" s="4">
        <v>10806.839</v>
      </c>
      <c r="H413" t="str">
        <f t="shared" si="24"/>
        <v>over</v>
      </c>
      <c r="I413" t="str">
        <f t="shared" si="27"/>
        <v>no</v>
      </c>
      <c r="J413" s="11">
        <f t="shared" si="25"/>
        <v>33.299999999999997</v>
      </c>
      <c r="K413" s="11">
        <f t="shared" si="26"/>
        <v>33.299999999999997</v>
      </c>
      <c r="L413" s="11"/>
    </row>
    <row r="414" spans="1:13" x14ac:dyDescent="0.25">
      <c r="A414">
        <v>20</v>
      </c>
      <c r="B414" t="s">
        <v>7</v>
      </c>
      <c r="C414" s="11">
        <v>33.299999999999997</v>
      </c>
      <c r="D414">
        <v>0</v>
      </c>
      <c r="E414" t="s">
        <v>13</v>
      </c>
      <c r="F414" t="s">
        <v>10</v>
      </c>
      <c r="G414" s="4">
        <v>1880.4870000000001</v>
      </c>
      <c r="H414" t="str">
        <f t="shared" si="24"/>
        <v>over</v>
      </c>
      <c r="I414" t="str">
        <f t="shared" si="27"/>
        <v>no</v>
      </c>
      <c r="J414" s="11">
        <f t="shared" si="25"/>
        <v>33.299999999999997</v>
      </c>
      <c r="K414" s="11">
        <f t="shared" si="26"/>
        <v>33.299999999999997</v>
      </c>
      <c r="L414" s="11"/>
    </row>
    <row r="415" spans="1:13" x14ac:dyDescent="0.25">
      <c r="A415">
        <v>34</v>
      </c>
      <c r="B415" t="s">
        <v>7</v>
      </c>
      <c r="C415" s="11">
        <v>33.25</v>
      </c>
      <c r="D415">
        <v>1</v>
      </c>
      <c r="E415" t="s">
        <v>13</v>
      </c>
      <c r="F415" t="s">
        <v>21</v>
      </c>
      <c r="G415" s="4">
        <v>5594.8455000000004</v>
      </c>
      <c r="H415" t="str">
        <f t="shared" si="24"/>
        <v>over</v>
      </c>
      <c r="I415" t="str">
        <f t="shared" si="27"/>
        <v>no</v>
      </c>
      <c r="J415" s="11">
        <f t="shared" si="25"/>
        <v>33.25</v>
      </c>
      <c r="K415" s="11">
        <f t="shared" si="26"/>
        <v>33.25</v>
      </c>
      <c r="L415" s="11"/>
    </row>
    <row r="416" spans="1:13" x14ac:dyDescent="0.25">
      <c r="A416">
        <v>62</v>
      </c>
      <c r="B416" t="s">
        <v>7</v>
      </c>
      <c r="C416" s="11">
        <v>33.200000000000003</v>
      </c>
      <c r="D416">
        <v>0</v>
      </c>
      <c r="E416" t="s">
        <v>13</v>
      </c>
      <c r="F416" t="s">
        <v>10</v>
      </c>
      <c r="G416" s="4">
        <v>13462.52</v>
      </c>
      <c r="H416" t="str">
        <f t="shared" si="24"/>
        <v>over</v>
      </c>
      <c r="I416" t="str">
        <f t="shared" si="27"/>
        <v>no</v>
      </c>
      <c r="J416" s="11">
        <f t="shared" si="25"/>
        <v>33.200000000000003</v>
      </c>
      <c r="K416" s="11">
        <f t="shared" si="26"/>
        <v>33.200000000000003</v>
      </c>
      <c r="L416" s="11"/>
    </row>
    <row r="417" spans="1:13" x14ac:dyDescent="0.25">
      <c r="A417">
        <v>37</v>
      </c>
      <c r="B417" t="s">
        <v>11</v>
      </c>
      <c r="C417" s="11">
        <v>33.155000000000001</v>
      </c>
      <c r="D417">
        <v>2</v>
      </c>
      <c r="E417" t="s">
        <v>13</v>
      </c>
      <c r="F417" t="s">
        <v>15</v>
      </c>
      <c r="G417" s="4">
        <v>6203.90175</v>
      </c>
      <c r="H417" t="str">
        <f t="shared" si="24"/>
        <v>over</v>
      </c>
      <c r="I417" t="str">
        <f t="shared" si="27"/>
        <v>no</v>
      </c>
      <c r="J417" s="11">
        <f t="shared" si="25"/>
        <v>33.155000000000001</v>
      </c>
      <c r="K417" s="11">
        <f t="shared" si="26"/>
        <v>33.155000000000001</v>
      </c>
      <c r="L417" s="11"/>
      <c r="M417">
        <f>K417*1000</f>
        <v>33155</v>
      </c>
    </row>
    <row r="418" spans="1:13" x14ac:dyDescent="0.25">
      <c r="A418">
        <v>45</v>
      </c>
      <c r="B418" t="s">
        <v>11</v>
      </c>
      <c r="C418" s="11">
        <v>33.155000000000001</v>
      </c>
      <c r="D418">
        <v>2</v>
      </c>
      <c r="E418" t="s">
        <v>9</v>
      </c>
      <c r="F418" t="s">
        <v>15</v>
      </c>
      <c r="G418" s="4">
        <v>21098.554049999999</v>
      </c>
      <c r="H418" t="str">
        <f t="shared" si="24"/>
        <v>over</v>
      </c>
      <c r="I418" t="str">
        <f t="shared" si="27"/>
        <v>smoking</v>
      </c>
      <c r="J418" s="11">
        <f t="shared" si="25"/>
        <v>33.155000000000001</v>
      </c>
      <c r="K418" s="11">
        <f t="shared" si="26"/>
        <v>33.155000000000001</v>
      </c>
      <c r="L418" s="11"/>
      <c r="M418">
        <f>K418*1000</f>
        <v>33155</v>
      </c>
    </row>
    <row r="419" spans="1:13" x14ac:dyDescent="0.25">
      <c r="A419">
        <v>19</v>
      </c>
      <c r="B419" t="s">
        <v>11</v>
      </c>
      <c r="C419" s="11">
        <v>33.155000000000001</v>
      </c>
      <c r="D419">
        <v>0</v>
      </c>
      <c r="E419" t="s">
        <v>13</v>
      </c>
      <c r="F419" t="s">
        <v>10</v>
      </c>
      <c r="G419" s="4">
        <v>1261.442</v>
      </c>
      <c r="H419" t="str">
        <f t="shared" si="24"/>
        <v>over</v>
      </c>
      <c r="I419" t="str">
        <f t="shared" si="27"/>
        <v>no</v>
      </c>
      <c r="J419" s="11">
        <f t="shared" si="25"/>
        <v>33.155000000000001</v>
      </c>
      <c r="K419" s="11">
        <f t="shared" si="26"/>
        <v>33.155000000000001</v>
      </c>
      <c r="L419" s="11"/>
    </row>
    <row r="420" spans="1:13" x14ac:dyDescent="0.25">
      <c r="A420">
        <v>30</v>
      </c>
      <c r="B420" t="s">
        <v>11</v>
      </c>
      <c r="C420" s="11">
        <v>33.155000000000001</v>
      </c>
      <c r="D420">
        <v>3</v>
      </c>
      <c r="E420" t="s">
        <v>9</v>
      </c>
      <c r="F420" t="s">
        <v>15</v>
      </c>
      <c r="G420" s="4">
        <v>20745.989099999999</v>
      </c>
      <c r="H420" t="str">
        <f t="shared" si="24"/>
        <v>over</v>
      </c>
      <c r="I420" t="str">
        <f t="shared" si="27"/>
        <v>smoking</v>
      </c>
      <c r="J420" s="11">
        <f t="shared" si="25"/>
        <v>33.155000000000001</v>
      </c>
      <c r="K420" s="11">
        <f t="shared" si="26"/>
        <v>33.155000000000001</v>
      </c>
      <c r="L420" s="11"/>
    </row>
    <row r="421" spans="1:13" x14ac:dyDescent="0.25">
      <c r="A421">
        <v>42</v>
      </c>
      <c r="B421" t="s">
        <v>7</v>
      </c>
      <c r="C421" s="11">
        <v>33.155000000000001</v>
      </c>
      <c r="D421">
        <v>1</v>
      </c>
      <c r="E421" t="s">
        <v>13</v>
      </c>
      <c r="F421" t="s">
        <v>21</v>
      </c>
      <c r="G421" s="4">
        <v>7639.4174499999999</v>
      </c>
      <c r="H421" t="str">
        <f t="shared" si="24"/>
        <v>over</v>
      </c>
      <c r="I421" t="str">
        <f t="shared" si="27"/>
        <v>no</v>
      </c>
      <c r="J421" s="11">
        <f t="shared" si="25"/>
        <v>33.155000000000001</v>
      </c>
      <c r="K421" s="11">
        <f t="shared" si="26"/>
        <v>33.155000000000001</v>
      </c>
      <c r="L421" s="11"/>
    </row>
    <row r="422" spans="1:13" x14ac:dyDescent="0.25">
      <c r="A422">
        <v>18</v>
      </c>
      <c r="B422" t="s">
        <v>7</v>
      </c>
      <c r="C422" s="11">
        <v>33.155000000000001</v>
      </c>
      <c r="D422">
        <v>0</v>
      </c>
      <c r="E422" t="s">
        <v>13</v>
      </c>
      <c r="F422" t="s">
        <v>21</v>
      </c>
      <c r="G422" s="4">
        <v>2207.6974500000001</v>
      </c>
      <c r="H422" t="str">
        <f t="shared" si="24"/>
        <v>over</v>
      </c>
      <c r="I422" t="str">
        <f t="shared" si="27"/>
        <v>no</v>
      </c>
      <c r="J422" s="11">
        <f t="shared" si="25"/>
        <v>33.155000000000001</v>
      </c>
      <c r="K422" s="11">
        <f t="shared" si="26"/>
        <v>33.155000000000001</v>
      </c>
      <c r="L422" s="11"/>
    </row>
    <row r="423" spans="1:13" x14ac:dyDescent="0.25">
      <c r="A423">
        <v>27</v>
      </c>
      <c r="B423" t="s">
        <v>11</v>
      </c>
      <c r="C423" s="11">
        <v>33.155000000000001</v>
      </c>
      <c r="D423">
        <v>2</v>
      </c>
      <c r="E423" t="s">
        <v>13</v>
      </c>
      <c r="F423" t="s">
        <v>15</v>
      </c>
      <c r="G423" s="4">
        <v>4058.71245</v>
      </c>
      <c r="H423" t="str">
        <f t="shared" si="24"/>
        <v>over</v>
      </c>
      <c r="I423" t="str">
        <f t="shared" si="27"/>
        <v>no</v>
      </c>
      <c r="J423" s="11">
        <f t="shared" si="25"/>
        <v>33.155000000000001</v>
      </c>
      <c r="K423" s="11">
        <f t="shared" si="26"/>
        <v>33.155000000000001</v>
      </c>
      <c r="L423" s="11"/>
    </row>
    <row r="424" spans="1:13" x14ac:dyDescent="0.25">
      <c r="A424">
        <v>60</v>
      </c>
      <c r="B424" t="s">
        <v>11</v>
      </c>
      <c r="C424" s="11">
        <v>33.11</v>
      </c>
      <c r="D424">
        <v>3</v>
      </c>
      <c r="E424" t="s">
        <v>13</v>
      </c>
      <c r="F424" t="s">
        <v>14</v>
      </c>
      <c r="G424" s="4">
        <v>13919.822899999999</v>
      </c>
      <c r="H424" t="str">
        <f t="shared" si="24"/>
        <v>over</v>
      </c>
      <c r="I424" t="str">
        <f t="shared" si="27"/>
        <v>no</v>
      </c>
      <c r="J424" s="11">
        <f t="shared" si="25"/>
        <v>33.11</v>
      </c>
      <c r="K424" s="11">
        <f t="shared" si="26"/>
        <v>33.11</v>
      </c>
      <c r="L424" s="11"/>
    </row>
    <row r="425" spans="1:13" x14ac:dyDescent="0.25">
      <c r="A425">
        <v>19</v>
      </c>
      <c r="B425" t="s">
        <v>7</v>
      </c>
      <c r="C425" s="11">
        <v>33.11</v>
      </c>
      <c r="D425">
        <v>0</v>
      </c>
      <c r="E425" t="s">
        <v>9</v>
      </c>
      <c r="F425" t="s">
        <v>14</v>
      </c>
      <c r="G425" s="4">
        <v>34439.855900000002</v>
      </c>
      <c r="H425" t="str">
        <f t="shared" si="24"/>
        <v>over</v>
      </c>
      <c r="I425" t="str">
        <f t="shared" si="27"/>
        <v>smoking</v>
      </c>
      <c r="J425" s="11">
        <f t="shared" si="25"/>
        <v>33.11</v>
      </c>
      <c r="K425" s="11">
        <f t="shared" si="26"/>
        <v>33.11</v>
      </c>
      <c r="L425" s="11"/>
    </row>
    <row r="426" spans="1:13" x14ac:dyDescent="0.25">
      <c r="A426">
        <v>48</v>
      </c>
      <c r="B426" t="s">
        <v>7</v>
      </c>
      <c r="C426" s="11">
        <v>33.11</v>
      </c>
      <c r="D426">
        <v>0</v>
      </c>
      <c r="E426" t="s">
        <v>9</v>
      </c>
      <c r="F426" t="s">
        <v>14</v>
      </c>
      <c r="G426" s="4">
        <v>40974.164900000003</v>
      </c>
      <c r="H426" t="str">
        <f t="shared" si="24"/>
        <v>over</v>
      </c>
      <c r="I426" t="str">
        <f t="shared" si="27"/>
        <v>smoking</v>
      </c>
      <c r="J426" s="11">
        <f t="shared" si="25"/>
        <v>33.11</v>
      </c>
      <c r="K426" s="11">
        <f t="shared" si="26"/>
        <v>33.11</v>
      </c>
      <c r="L426" s="11"/>
    </row>
    <row r="427" spans="1:13" x14ac:dyDescent="0.25">
      <c r="A427">
        <v>28</v>
      </c>
      <c r="B427" t="s">
        <v>7</v>
      </c>
      <c r="C427" s="11">
        <v>33.11</v>
      </c>
      <c r="D427">
        <v>0</v>
      </c>
      <c r="E427" t="s">
        <v>13</v>
      </c>
      <c r="F427" t="s">
        <v>14</v>
      </c>
      <c r="G427" s="4">
        <v>3171.6149</v>
      </c>
      <c r="H427" t="str">
        <f t="shared" si="24"/>
        <v>over</v>
      </c>
      <c r="I427" t="str">
        <f t="shared" si="27"/>
        <v>no</v>
      </c>
      <c r="J427" s="11">
        <f t="shared" si="25"/>
        <v>33.11</v>
      </c>
      <c r="K427" s="11">
        <f t="shared" si="26"/>
        <v>33.11</v>
      </c>
      <c r="L427" s="11"/>
    </row>
    <row r="428" spans="1:13" x14ac:dyDescent="0.25">
      <c r="A428">
        <v>19</v>
      </c>
      <c r="B428" t="s">
        <v>11</v>
      </c>
      <c r="C428" s="11">
        <v>33.1</v>
      </c>
      <c r="D428">
        <v>0</v>
      </c>
      <c r="E428" t="s">
        <v>13</v>
      </c>
      <c r="F428" t="s">
        <v>10</v>
      </c>
      <c r="G428" s="4">
        <v>23082.955330000001</v>
      </c>
      <c r="H428" t="str">
        <f t="shared" si="24"/>
        <v>over</v>
      </c>
      <c r="I428" t="str">
        <f t="shared" si="27"/>
        <v>no</v>
      </c>
      <c r="J428" s="11">
        <f t="shared" si="25"/>
        <v>33.1</v>
      </c>
      <c r="K428" s="11">
        <f t="shared" si="26"/>
        <v>33.1</v>
      </c>
      <c r="L428" s="11"/>
    </row>
    <row r="429" spans="1:13" x14ac:dyDescent="0.25">
      <c r="A429">
        <v>45</v>
      </c>
      <c r="B429" t="s">
        <v>7</v>
      </c>
      <c r="C429" s="11">
        <v>33.1</v>
      </c>
      <c r="D429">
        <v>0</v>
      </c>
      <c r="E429" t="s">
        <v>13</v>
      </c>
      <c r="F429" t="s">
        <v>10</v>
      </c>
      <c r="G429" s="4">
        <v>7345.0839999999998</v>
      </c>
      <c r="H429" t="str">
        <f t="shared" si="24"/>
        <v>over</v>
      </c>
      <c r="I429" t="str">
        <f t="shared" si="27"/>
        <v>no</v>
      </c>
      <c r="J429" s="11">
        <f t="shared" si="25"/>
        <v>33.1</v>
      </c>
      <c r="K429" s="11">
        <f t="shared" si="26"/>
        <v>33.1</v>
      </c>
      <c r="L429" s="11"/>
    </row>
    <row r="430" spans="1:13" x14ac:dyDescent="0.25">
      <c r="A430">
        <v>58</v>
      </c>
      <c r="B430" t="s">
        <v>7</v>
      </c>
      <c r="C430" s="11">
        <v>33.1</v>
      </c>
      <c r="D430">
        <v>0</v>
      </c>
      <c r="E430" t="s">
        <v>13</v>
      </c>
      <c r="F430" t="s">
        <v>10</v>
      </c>
      <c r="G430" s="4">
        <v>11848.141</v>
      </c>
      <c r="H430" t="str">
        <f t="shared" si="24"/>
        <v>over</v>
      </c>
      <c r="I430" t="str">
        <f t="shared" si="27"/>
        <v>no</v>
      </c>
      <c r="J430" s="11">
        <f t="shared" si="25"/>
        <v>33.1</v>
      </c>
      <c r="K430" s="11">
        <f t="shared" si="26"/>
        <v>33.1</v>
      </c>
      <c r="L430" s="11"/>
    </row>
    <row r="431" spans="1:13" x14ac:dyDescent="0.25">
      <c r="A431">
        <v>63</v>
      </c>
      <c r="B431" t="s">
        <v>11</v>
      </c>
      <c r="C431" s="11">
        <v>33.1</v>
      </c>
      <c r="D431">
        <v>0</v>
      </c>
      <c r="E431" t="s">
        <v>13</v>
      </c>
      <c r="F431" t="s">
        <v>10</v>
      </c>
      <c r="G431" s="4">
        <v>13393.755999999999</v>
      </c>
      <c r="H431" t="str">
        <f t="shared" si="24"/>
        <v>over</v>
      </c>
      <c r="I431" t="str">
        <f t="shared" si="27"/>
        <v>no</v>
      </c>
      <c r="J431" s="11">
        <f t="shared" si="25"/>
        <v>33.1</v>
      </c>
      <c r="K431" s="11">
        <f t="shared" si="26"/>
        <v>33.1</v>
      </c>
      <c r="L431" s="11"/>
    </row>
    <row r="432" spans="1:13" x14ac:dyDescent="0.25">
      <c r="A432">
        <v>28</v>
      </c>
      <c r="B432" t="s">
        <v>11</v>
      </c>
      <c r="C432" s="11">
        <v>33</v>
      </c>
      <c r="D432">
        <v>3</v>
      </c>
      <c r="E432" t="s">
        <v>13</v>
      </c>
      <c r="F432" t="s">
        <v>14</v>
      </c>
      <c r="G432" s="4">
        <v>4449.4620000000004</v>
      </c>
      <c r="H432" t="str">
        <f t="shared" si="24"/>
        <v>over</v>
      </c>
      <c r="I432" t="str">
        <f t="shared" si="27"/>
        <v>no</v>
      </c>
      <c r="J432" s="11">
        <f t="shared" si="25"/>
        <v>33</v>
      </c>
      <c r="K432" s="11">
        <f t="shared" si="26"/>
        <v>33</v>
      </c>
      <c r="L432" s="11"/>
    </row>
    <row r="433" spans="1:13" x14ac:dyDescent="0.25">
      <c r="A433">
        <v>55</v>
      </c>
      <c r="B433" t="s">
        <v>11</v>
      </c>
      <c r="C433" s="11">
        <v>33</v>
      </c>
      <c r="D433">
        <v>0</v>
      </c>
      <c r="E433" t="s">
        <v>13</v>
      </c>
      <c r="F433" t="s">
        <v>14</v>
      </c>
      <c r="G433" s="4">
        <v>20781.48892</v>
      </c>
      <c r="H433" t="str">
        <f t="shared" si="24"/>
        <v>over</v>
      </c>
      <c r="I433" t="str">
        <f t="shared" si="27"/>
        <v>no</v>
      </c>
      <c r="J433" s="11">
        <f t="shared" si="25"/>
        <v>33</v>
      </c>
      <c r="K433" s="11">
        <f t="shared" si="26"/>
        <v>33</v>
      </c>
      <c r="L433" s="11"/>
    </row>
    <row r="434" spans="1:13" x14ac:dyDescent="0.25">
      <c r="A434">
        <v>40</v>
      </c>
      <c r="B434" t="s">
        <v>7</v>
      </c>
      <c r="C434" s="11">
        <v>33</v>
      </c>
      <c r="D434">
        <v>3</v>
      </c>
      <c r="E434" t="s">
        <v>13</v>
      </c>
      <c r="F434" t="s">
        <v>14</v>
      </c>
      <c r="G434" s="4">
        <v>7682.67</v>
      </c>
      <c r="H434" t="str">
        <f t="shared" si="24"/>
        <v>over</v>
      </c>
      <c r="I434" t="str">
        <f t="shared" si="27"/>
        <v>no</v>
      </c>
      <c r="J434" s="11">
        <f t="shared" si="25"/>
        <v>33</v>
      </c>
      <c r="K434" s="11">
        <f t="shared" si="26"/>
        <v>33</v>
      </c>
      <c r="L434" s="11"/>
    </row>
    <row r="435" spans="1:13" x14ac:dyDescent="0.25">
      <c r="A435">
        <v>20</v>
      </c>
      <c r="B435" t="s">
        <v>7</v>
      </c>
      <c r="C435" s="11">
        <v>33</v>
      </c>
      <c r="D435">
        <v>0</v>
      </c>
      <c r="E435" t="s">
        <v>13</v>
      </c>
      <c r="F435" t="s">
        <v>14</v>
      </c>
      <c r="G435" s="4">
        <v>1880.07</v>
      </c>
      <c r="H435" t="str">
        <f t="shared" si="24"/>
        <v>over</v>
      </c>
      <c r="I435" t="str">
        <f t="shared" si="27"/>
        <v>no</v>
      </c>
      <c r="J435" s="11">
        <f t="shared" si="25"/>
        <v>33</v>
      </c>
      <c r="K435" s="11">
        <f t="shared" si="26"/>
        <v>33</v>
      </c>
      <c r="L435" s="11"/>
    </row>
    <row r="436" spans="1:13" x14ac:dyDescent="0.25">
      <c r="A436">
        <v>60</v>
      </c>
      <c r="B436" t="s">
        <v>11</v>
      </c>
      <c r="C436" s="11">
        <v>32.965000000000003</v>
      </c>
      <c r="D436">
        <v>0</v>
      </c>
      <c r="E436" t="s">
        <v>9</v>
      </c>
      <c r="F436" t="s">
        <v>10</v>
      </c>
      <c r="G436" s="4">
        <v>48173.360999999997</v>
      </c>
      <c r="H436" t="str">
        <f t="shared" si="24"/>
        <v>over</v>
      </c>
      <c r="I436" t="str">
        <f t="shared" si="27"/>
        <v>smoking</v>
      </c>
      <c r="J436" s="11">
        <f t="shared" si="25"/>
        <v>32.965000000000003</v>
      </c>
      <c r="K436" s="11">
        <f t="shared" si="26"/>
        <v>32.965000000000003</v>
      </c>
      <c r="L436" s="11"/>
    </row>
    <row r="437" spans="1:13" x14ac:dyDescent="0.25">
      <c r="A437">
        <v>64</v>
      </c>
      <c r="B437" t="s">
        <v>7</v>
      </c>
      <c r="C437" s="11">
        <v>32.965000000000003</v>
      </c>
      <c r="D437">
        <v>2</v>
      </c>
      <c r="E437" t="s">
        <v>9</v>
      </c>
      <c r="F437" t="s">
        <v>10</v>
      </c>
      <c r="G437" s="4">
        <v>47291.055</v>
      </c>
      <c r="H437" t="str">
        <f t="shared" si="24"/>
        <v>over</v>
      </c>
      <c r="I437" t="str">
        <f t="shared" si="27"/>
        <v>smoking</v>
      </c>
      <c r="J437" s="11">
        <f t="shared" si="25"/>
        <v>32.965000000000003</v>
      </c>
      <c r="K437" s="11">
        <f t="shared" si="26"/>
        <v>32.965000000000003</v>
      </c>
      <c r="L437" s="11"/>
    </row>
    <row r="438" spans="1:13" x14ac:dyDescent="0.25">
      <c r="A438">
        <v>29</v>
      </c>
      <c r="B438" t="s">
        <v>11</v>
      </c>
      <c r="C438" s="11">
        <v>32.965000000000003</v>
      </c>
      <c r="D438">
        <v>2</v>
      </c>
      <c r="E438" t="s">
        <v>13</v>
      </c>
      <c r="F438" t="s">
        <v>15</v>
      </c>
      <c r="G438" s="4">
        <v>18157.876</v>
      </c>
      <c r="H438" t="str">
        <f t="shared" si="24"/>
        <v>over</v>
      </c>
      <c r="I438" t="str">
        <f t="shared" si="27"/>
        <v>no</v>
      </c>
      <c r="J438" s="11">
        <f t="shared" si="25"/>
        <v>32.965000000000003</v>
      </c>
      <c r="K438" s="11">
        <f t="shared" si="26"/>
        <v>32.965000000000003</v>
      </c>
      <c r="L438" s="11"/>
      <c r="M438">
        <f>K438*1000</f>
        <v>32965</v>
      </c>
    </row>
    <row r="439" spans="1:13" x14ac:dyDescent="0.25">
      <c r="A439">
        <v>64</v>
      </c>
      <c r="B439" t="s">
        <v>7</v>
      </c>
      <c r="C439" s="11">
        <v>32.965000000000003</v>
      </c>
      <c r="D439">
        <v>0</v>
      </c>
      <c r="E439" t="s">
        <v>13</v>
      </c>
      <c r="F439" t="s">
        <v>15</v>
      </c>
      <c r="G439" s="4">
        <v>14692.66935</v>
      </c>
      <c r="H439" t="str">
        <f t="shared" si="24"/>
        <v>over</v>
      </c>
      <c r="I439" t="str">
        <f t="shared" si="27"/>
        <v>no</v>
      </c>
      <c r="J439" s="11">
        <f t="shared" si="25"/>
        <v>32.965000000000003</v>
      </c>
      <c r="K439" s="11">
        <f t="shared" si="26"/>
        <v>32.965000000000003</v>
      </c>
      <c r="L439" s="11"/>
    </row>
    <row r="440" spans="1:13" x14ac:dyDescent="0.25">
      <c r="A440">
        <v>58</v>
      </c>
      <c r="B440" t="s">
        <v>7</v>
      </c>
      <c r="C440" s="11">
        <v>32.965000000000003</v>
      </c>
      <c r="D440">
        <v>0</v>
      </c>
      <c r="E440" t="s">
        <v>13</v>
      </c>
      <c r="F440" t="s">
        <v>21</v>
      </c>
      <c r="G440" s="4">
        <v>12430.95335</v>
      </c>
      <c r="H440" t="str">
        <f t="shared" si="24"/>
        <v>over</v>
      </c>
      <c r="I440" t="str">
        <f t="shared" si="27"/>
        <v>no</v>
      </c>
      <c r="J440" s="11">
        <f t="shared" si="25"/>
        <v>32.965000000000003</v>
      </c>
      <c r="K440" s="11">
        <f t="shared" si="26"/>
        <v>32.965000000000003</v>
      </c>
      <c r="L440" s="11"/>
    </row>
    <row r="441" spans="1:13" x14ac:dyDescent="0.25">
      <c r="A441">
        <v>26</v>
      </c>
      <c r="B441" t="s">
        <v>11</v>
      </c>
      <c r="C441" s="11">
        <v>32.9</v>
      </c>
      <c r="D441">
        <v>2</v>
      </c>
      <c r="E441" t="s">
        <v>9</v>
      </c>
      <c r="F441" t="s">
        <v>10</v>
      </c>
      <c r="G441" s="4">
        <v>36085.218999999997</v>
      </c>
      <c r="H441" t="str">
        <f t="shared" si="24"/>
        <v>over</v>
      </c>
      <c r="I441" t="str">
        <f t="shared" si="27"/>
        <v>smoking</v>
      </c>
      <c r="J441" s="11">
        <f t="shared" si="25"/>
        <v>32.9</v>
      </c>
      <c r="K441" s="11">
        <f t="shared" si="26"/>
        <v>32.9</v>
      </c>
      <c r="L441" s="11"/>
    </row>
    <row r="442" spans="1:13" x14ac:dyDescent="0.25">
      <c r="A442">
        <v>19</v>
      </c>
      <c r="B442" t="s">
        <v>7</v>
      </c>
      <c r="C442" s="11">
        <v>32.9</v>
      </c>
      <c r="D442">
        <v>0</v>
      </c>
      <c r="E442" t="s">
        <v>13</v>
      </c>
      <c r="F442" t="s">
        <v>10</v>
      </c>
      <c r="G442" s="4">
        <v>1748.7739999999999</v>
      </c>
      <c r="H442" t="str">
        <f t="shared" si="24"/>
        <v>over</v>
      </c>
      <c r="I442" t="str">
        <f t="shared" si="27"/>
        <v>no</v>
      </c>
      <c r="J442" s="11">
        <f t="shared" si="25"/>
        <v>32.9</v>
      </c>
      <c r="K442" s="11">
        <f t="shared" si="26"/>
        <v>32.9</v>
      </c>
      <c r="L442" s="11"/>
    </row>
    <row r="443" spans="1:13" x14ac:dyDescent="0.25">
      <c r="A443">
        <v>33</v>
      </c>
      <c r="B443" t="s">
        <v>7</v>
      </c>
      <c r="C443" s="11">
        <v>32.9</v>
      </c>
      <c r="D443">
        <v>2</v>
      </c>
      <c r="E443" t="s">
        <v>13</v>
      </c>
      <c r="F443" t="s">
        <v>10</v>
      </c>
      <c r="G443" s="4">
        <v>5375.0379999999996</v>
      </c>
      <c r="H443" t="str">
        <f t="shared" si="24"/>
        <v>over</v>
      </c>
      <c r="I443" t="str">
        <f t="shared" si="27"/>
        <v>no</v>
      </c>
      <c r="J443" s="11">
        <f t="shared" si="25"/>
        <v>32.9</v>
      </c>
      <c r="K443" s="11">
        <f t="shared" si="26"/>
        <v>32.9</v>
      </c>
      <c r="L443" s="11"/>
    </row>
    <row r="444" spans="1:13" x14ac:dyDescent="0.25">
      <c r="A444">
        <v>42</v>
      </c>
      <c r="B444" t="s">
        <v>7</v>
      </c>
      <c r="C444" s="11">
        <v>32.869999999999997</v>
      </c>
      <c r="D444">
        <v>0</v>
      </c>
      <c r="E444" t="s">
        <v>13</v>
      </c>
      <c r="F444" t="s">
        <v>21</v>
      </c>
      <c r="G444" s="4">
        <v>7050.0213000000003</v>
      </c>
      <c r="H444" t="str">
        <f t="shared" si="24"/>
        <v>over</v>
      </c>
      <c r="I444" t="str">
        <f t="shared" si="27"/>
        <v>no</v>
      </c>
      <c r="J444" s="11">
        <f t="shared" si="25"/>
        <v>32.869999999999997</v>
      </c>
      <c r="K444" s="11">
        <f t="shared" si="26"/>
        <v>32.869999999999997</v>
      </c>
      <c r="L444" s="11"/>
    </row>
    <row r="445" spans="1:13" x14ac:dyDescent="0.25">
      <c r="A445">
        <v>34</v>
      </c>
      <c r="B445" t="s">
        <v>11</v>
      </c>
      <c r="C445" s="11">
        <v>32.799999999999997</v>
      </c>
      <c r="D445">
        <v>1</v>
      </c>
      <c r="E445" t="s">
        <v>13</v>
      </c>
      <c r="F445" t="s">
        <v>10</v>
      </c>
      <c r="G445" s="4">
        <v>14358.364369999999</v>
      </c>
      <c r="H445" t="str">
        <f t="shared" si="24"/>
        <v>over</v>
      </c>
      <c r="I445" t="str">
        <f t="shared" si="27"/>
        <v>no</v>
      </c>
      <c r="J445" s="11">
        <f t="shared" si="25"/>
        <v>32.799999999999997</v>
      </c>
      <c r="K445" s="11">
        <f t="shared" si="26"/>
        <v>32.799999999999997</v>
      </c>
      <c r="L445" s="11"/>
    </row>
    <row r="446" spans="1:13" x14ac:dyDescent="0.25">
      <c r="A446">
        <v>60</v>
      </c>
      <c r="B446" t="s">
        <v>11</v>
      </c>
      <c r="C446" s="11">
        <v>32.799999999999997</v>
      </c>
      <c r="D446">
        <v>0</v>
      </c>
      <c r="E446" t="s">
        <v>9</v>
      </c>
      <c r="F446" t="s">
        <v>10</v>
      </c>
      <c r="G446" s="4">
        <v>52590.829389999999</v>
      </c>
      <c r="H446" t="str">
        <f t="shared" si="24"/>
        <v>over</v>
      </c>
      <c r="I446" t="str">
        <f t="shared" si="27"/>
        <v>smoking</v>
      </c>
      <c r="J446" s="11">
        <f t="shared" si="25"/>
        <v>32.799999999999997</v>
      </c>
      <c r="K446" s="11">
        <f t="shared" si="26"/>
        <v>32.799999999999997</v>
      </c>
      <c r="L446" s="11"/>
    </row>
    <row r="447" spans="1:13" x14ac:dyDescent="0.25">
      <c r="A447">
        <v>23</v>
      </c>
      <c r="B447" t="s">
        <v>7</v>
      </c>
      <c r="C447" s="11">
        <v>32.78</v>
      </c>
      <c r="D447">
        <v>2</v>
      </c>
      <c r="E447" t="s">
        <v>9</v>
      </c>
      <c r="F447" t="s">
        <v>14</v>
      </c>
      <c r="G447" s="4">
        <v>36021.011200000001</v>
      </c>
      <c r="H447" t="str">
        <f t="shared" si="24"/>
        <v>over</v>
      </c>
      <c r="I447" t="str">
        <f t="shared" si="27"/>
        <v>smoking</v>
      </c>
      <c r="J447" s="11">
        <f t="shared" si="25"/>
        <v>32.78</v>
      </c>
      <c r="K447" s="11">
        <f t="shared" si="26"/>
        <v>32.78</v>
      </c>
      <c r="L447" s="11"/>
    </row>
    <row r="448" spans="1:13" x14ac:dyDescent="0.25">
      <c r="A448">
        <v>24</v>
      </c>
      <c r="B448" t="s">
        <v>7</v>
      </c>
      <c r="C448" s="11">
        <v>32.774999999999999</v>
      </c>
      <c r="D448">
        <v>0</v>
      </c>
      <c r="E448" t="s">
        <v>13</v>
      </c>
      <c r="F448" t="s">
        <v>21</v>
      </c>
      <c r="G448" s="4">
        <v>3046.0619999999999</v>
      </c>
      <c r="H448" t="str">
        <f t="shared" si="24"/>
        <v>over</v>
      </c>
      <c r="I448" t="str">
        <f t="shared" si="27"/>
        <v>no</v>
      </c>
      <c r="J448" s="11">
        <f t="shared" si="25"/>
        <v>32.774999999999999</v>
      </c>
      <c r="K448" s="11">
        <f t="shared" si="26"/>
        <v>32.774999999999999</v>
      </c>
      <c r="L448" s="11"/>
    </row>
    <row r="449" spans="1:13" x14ac:dyDescent="0.25">
      <c r="A449">
        <v>20</v>
      </c>
      <c r="B449" t="s">
        <v>7</v>
      </c>
      <c r="C449" s="11">
        <v>32.774999999999999</v>
      </c>
      <c r="D449">
        <v>0</v>
      </c>
      <c r="E449" t="s">
        <v>9</v>
      </c>
      <c r="F449" t="s">
        <v>15</v>
      </c>
      <c r="G449" s="4">
        <v>14711.7438</v>
      </c>
      <c r="H449" t="str">
        <f t="shared" si="24"/>
        <v>over</v>
      </c>
      <c r="I449" t="str">
        <f t="shared" si="27"/>
        <v>smoking</v>
      </c>
      <c r="J449" s="11">
        <f t="shared" si="25"/>
        <v>32.774999999999999</v>
      </c>
      <c r="K449" s="11">
        <f t="shared" si="26"/>
        <v>32.774999999999999</v>
      </c>
      <c r="L449" s="11"/>
    </row>
    <row r="450" spans="1:13" x14ac:dyDescent="0.25">
      <c r="A450">
        <v>55</v>
      </c>
      <c r="B450" t="s">
        <v>11</v>
      </c>
      <c r="C450" s="11">
        <v>32.774999999999999</v>
      </c>
      <c r="D450">
        <v>0</v>
      </c>
      <c r="E450" t="s">
        <v>13</v>
      </c>
      <c r="F450" t="s">
        <v>14</v>
      </c>
      <c r="G450" s="4">
        <v>10226.2842</v>
      </c>
      <c r="H450" t="str">
        <f t="shared" ref="H450:H513" si="28">IF(C450&lt;18.5,"below",IF(AND(C450&gt;=18.5,C450&lt;25),"normal",IF(C450&gt;=25,"over")))</f>
        <v>over</v>
      </c>
      <c r="I450" t="str">
        <f t="shared" si="27"/>
        <v>no</v>
      </c>
      <c r="J450" s="11">
        <f t="shared" ref="J450:J513" si="29">VALUE(C450)</f>
        <v>32.774999999999999</v>
      </c>
      <c r="K450" s="11">
        <f t="shared" ref="K450:K513" si="30">IF(J450&gt;=100,J450/1000,J450)</f>
        <v>32.774999999999999</v>
      </c>
      <c r="L450" s="11"/>
    </row>
    <row r="451" spans="1:13" x14ac:dyDescent="0.25">
      <c r="A451">
        <v>46</v>
      </c>
      <c r="B451" t="s">
        <v>11</v>
      </c>
      <c r="C451" s="11">
        <v>32.774999999999999</v>
      </c>
      <c r="D451">
        <v>3</v>
      </c>
      <c r="E451" t="s">
        <v>9</v>
      </c>
      <c r="F451" t="s">
        <v>15</v>
      </c>
      <c r="G451" s="4">
        <v>40720.551050000002</v>
      </c>
      <c r="H451" t="str">
        <f t="shared" si="28"/>
        <v>over</v>
      </c>
      <c r="I451" t="str">
        <f t="shared" ref="I451:I514" si="31">IF(E451="no","no","smoking")</f>
        <v>smoking</v>
      </c>
      <c r="J451" s="11">
        <f t="shared" si="29"/>
        <v>32.774999999999999</v>
      </c>
      <c r="K451" s="11">
        <f t="shared" si="30"/>
        <v>32.774999999999999</v>
      </c>
      <c r="L451" s="11"/>
      <c r="M451">
        <f>K451*1000</f>
        <v>32775</v>
      </c>
    </row>
    <row r="452" spans="1:13" x14ac:dyDescent="0.25">
      <c r="A452">
        <v>41</v>
      </c>
      <c r="B452" t="s">
        <v>7</v>
      </c>
      <c r="C452" s="11">
        <v>32.774999999999999</v>
      </c>
      <c r="D452">
        <v>1</v>
      </c>
      <c r="E452" t="s">
        <v>13</v>
      </c>
      <c r="F452" t="s">
        <v>10</v>
      </c>
      <c r="G452" s="4">
        <v>6775.9610000000002</v>
      </c>
      <c r="H452" t="str">
        <f t="shared" si="28"/>
        <v>over</v>
      </c>
      <c r="I452" t="str">
        <f t="shared" si="31"/>
        <v>no</v>
      </c>
      <c r="J452" s="11">
        <f t="shared" si="29"/>
        <v>32.774999999999999</v>
      </c>
      <c r="K452" s="11">
        <f t="shared" si="30"/>
        <v>32.774999999999999</v>
      </c>
      <c r="L452" s="11"/>
    </row>
    <row r="453" spans="1:13" x14ac:dyDescent="0.25">
      <c r="A453">
        <v>46</v>
      </c>
      <c r="B453" t="s">
        <v>11</v>
      </c>
      <c r="C453" s="11">
        <v>32.774999999999999</v>
      </c>
      <c r="D453">
        <v>3</v>
      </c>
      <c r="E453" t="s">
        <v>9</v>
      </c>
      <c r="F453" t="s">
        <v>14</v>
      </c>
      <c r="G453" s="4">
        <v>46151.124499999998</v>
      </c>
      <c r="H453" t="str">
        <f t="shared" si="28"/>
        <v>over</v>
      </c>
      <c r="I453" t="str">
        <f t="shared" si="31"/>
        <v>smoking</v>
      </c>
      <c r="J453" s="11">
        <f t="shared" si="29"/>
        <v>32.774999999999999</v>
      </c>
      <c r="K453" s="11">
        <f t="shared" si="30"/>
        <v>32.774999999999999</v>
      </c>
      <c r="L453" s="11"/>
    </row>
    <row r="454" spans="1:13" x14ac:dyDescent="0.25">
      <c r="A454">
        <v>19</v>
      </c>
      <c r="B454" t="s">
        <v>11</v>
      </c>
      <c r="C454" s="11">
        <v>32.774999999999999</v>
      </c>
      <c r="D454">
        <v>2</v>
      </c>
      <c r="E454" t="s">
        <v>13</v>
      </c>
      <c r="F454" t="s">
        <v>15</v>
      </c>
      <c r="G454" s="4">
        <v>2803.69785</v>
      </c>
      <c r="H454" t="str">
        <f t="shared" si="28"/>
        <v>over</v>
      </c>
      <c r="I454" t="str">
        <f t="shared" si="31"/>
        <v>no</v>
      </c>
      <c r="J454" s="11">
        <f t="shared" si="29"/>
        <v>32.774999999999999</v>
      </c>
      <c r="K454" s="11">
        <f t="shared" si="30"/>
        <v>32.774999999999999</v>
      </c>
      <c r="L454" s="11"/>
      <c r="M454">
        <f>K454*1000</f>
        <v>32775</v>
      </c>
    </row>
    <row r="455" spans="1:13" x14ac:dyDescent="0.25">
      <c r="A455">
        <v>40</v>
      </c>
      <c r="B455" t="s">
        <v>11</v>
      </c>
      <c r="C455" s="11">
        <v>32.774999999999999</v>
      </c>
      <c r="D455">
        <v>1</v>
      </c>
      <c r="E455" t="s">
        <v>9</v>
      </c>
      <c r="F455" t="s">
        <v>21</v>
      </c>
      <c r="G455" s="4">
        <v>39125.332249999999</v>
      </c>
      <c r="H455" t="str">
        <f t="shared" si="28"/>
        <v>over</v>
      </c>
      <c r="I455" t="str">
        <f t="shared" si="31"/>
        <v>smoking</v>
      </c>
      <c r="J455" s="11">
        <f t="shared" si="29"/>
        <v>32.774999999999999</v>
      </c>
      <c r="K455" s="11">
        <f t="shared" si="30"/>
        <v>32.774999999999999</v>
      </c>
      <c r="L455" s="11"/>
    </row>
    <row r="456" spans="1:13" x14ac:dyDescent="0.25">
      <c r="A456">
        <v>40</v>
      </c>
      <c r="B456" t="s">
        <v>7</v>
      </c>
      <c r="C456" s="11">
        <v>32.774999999999999</v>
      </c>
      <c r="D456">
        <v>2</v>
      </c>
      <c r="E456" t="s">
        <v>9</v>
      </c>
      <c r="F456" t="s">
        <v>15</v>
      </c>
      <c r="G456" s="4">
        <v>40003.332249999999</v>
      </c>
      <c r="H456" t="str">
        <f t="shared" si="28"/>
        <v>over</v>
      </c>
      <c r="I456" t="str">
        <f t="shared" si="31"/>
        <v>smoking</v>
      </c>
      <c r="J456" s="11">
        <f t="shared" si="29"/>
        <v>32.774999999999999</v>
      </c>
      <c r="K456" s="11">
        <f t="shared" si="30"/>
        <v>32.774999999999999</v>
      </c>
      <c r="L456" s="11"/>
    </row>
    <row r="457" spans="1:13" x14ac:dyDescent="0.25">
      <c r="A457">
        <v>55</v>
      </c>
      <c r="B457" t="s">
        <v>11</v>
      </c>
      <c r="C457" s="11">
        <v>32.774999999999999</v>
      </c>
      <c r="D457">
        <v>0</v>
      </c>
      <c r="E457" t="s">
        <v>13</v>
      </c>
      <c r="F457" t="s">
        <v>15</v>
      </c>
      <c r="G457" s="4">
        <v>10601.632250000001</v>
      </c>
      <c r="H457" t="str">
        <f t="shared" si="28"/>
        <v>over</v>
      </c>
      <c r="I457" t="str">
        <f t="shared" si="31"/>
        <v>no</v>
      </c>
      <c r="J457" s="11">
        <f t="shared" si="29"/>
        <v>32.774999999999999</v>
      </c>
      <c r="K457" s="11">
        <f t="shared" si="30"/>
        <v>32.774999999999999</v>
      </c>
      <c r="L457" s="11"/>
    </row>
    <row r="458" spans="1:13" x14ac:dyDescent="0.25">
      <c r="A458">
        <v>52</v>
      </c>
      <c r="B458" t="s">
        <v>11</v>
      </c>
      <c r="C458" s="11">
        <v>32.774999999999999</v>
      </c>
      <c r="D458">
        <v>3</v>
      </c>
      <c r="E458" t="s">
        <v>13</v>
      </c>
      <c r="F458" t="s">
        <v>15</v>
      </c>
      <c r="G458" s="4">
        <v>11289.10925</v>
      </c>
      <c r="H458" t="str">
        <f t="shared" si="28"/>
        <v>over</v>
      </c>
      <c r="I458" t="str">
        <f t="shared" si="31"/>
        <v>no</v>
      </c>
      <c r="J458" s="11">
        <f t="shared" si="29"/>
        <v>32.774999999999999</v>
      </c>
      <c r="K458" s="11">
        <f t="shared" si="30"/>
        <v>32.774999999999999</v>
      </c>
      <c r="L458" s="11"/>
    </row>
    <row r="459" spans="1:13" x14ac:dyDescent="0.25">
      <c r="A459">
        <v>31</v>
      </c>
      <c r="B459" t="s">
        <v>7</v>
      </c>
      <c r="C459" s="11">
        <v>32.774999999999999</v>
      </c>
      <c r="D459">
        <v>2</v>
      </c>
      <c r="E459" t="s">
        <v>13</v>
      </c>
      <c r="F459" t="s">
        <v>15</v>
      </c>
      <c r="G459" s="4">
        <v>5327.4002499999997</v>
      </c>
      <c r="H459" t="str">
        <f t="shared" si="28"/>
        <v>over</v>
      </c>
      <c r="I459" t="str">
        <f t="shared" si="31"/>
        <v>no</v>
      </c>
      <c r="J459" s="11">
        <f t="shared" si="29"/>
        <v>32.774999999999999</v>
      </c>
      <c r="K459" s="11">
        <f t="shared" si="30"/>
        <v>32.774999999999999</v>
      </c>
      <c r="L459" s="11"/>
    </row>
    <row r="460" spans="1:13" x14ac:dyDescent="0.25">
      <c r="A460">
        <v>24</v>
      </c>
      <c r="B460" t="s">
        <v>11</v>
      </c>
      <c r="C460" s="11">
        <v>32.700000000000003</v>
      </c>
      <c r="D460">
        <v>0</v>
      </c>
      <c r="E460" t="s">
        <v>9</v>
      </c>
      <c r="F460" t="s">
        <v>10</v>
      </c>
      <c r="G460" s="4">
        <v>34472.841</v>
      </c>
      <c r="H460" t="str">
        <f t="shared" si="28"/>
        <v>over</v>
      </c>
      <c r="I460" t="str">
        <f t="shared" si="31"/>
        <v>smoking</v>
      </c>
      <c r="J460" s="11">
        <f t="shared" si="29"/>
        <v>32.700000000000003</v>
      </c>
      <c r="K460" s="11">
        <f t="shared" si="30"/>
        <v>32.700000000000003</v>
      </c>
      <c r="L460" s="11"/>
    </row>
    <row r="461" spans="1:13" x14ac:dyDescent="0.25">
      <c r="A461">
        <v>23</v>
      </c>
      <c r="B461" t="s">
        <v>11</v>
      </c>
      <c r="C461" s="11">
        <v>32.700000000000003</v>
      </c>
      <c r="D461">
        <v>3</v>
      </c>
      <c r="E461" t="s">
        <v>13</v>
      </c>
      <c r="F461" t="s">
        <v>10</v>
      </c>
      <c r="G461" s="4">
        <v>3591.48</v>
      </c>
      <c r="H461" t="str">
        <f t="shared" si="28"/>
        <v>over</v>
      </c>
      <c r="I461" t="str">
        <f t="shared" si="31"/>
        <v>no</v>
      </c>
      <c r="J461" s="11">
        <f t="shared" si="29"/>
        <v>32.700000000000003</v>
      </c>
      <c r="K461" s="11">
        <f t="shared" si="30"/>
        <v>32.700000000000003</v>
      </c>
      <c r="L461" s="11"/>
    </row>
    <row r="462" spans="1:13" x14ac:dyDescent="0.25">
      <c r="A462">
        <v>31</v>
      </c>
      <c r="B462" t="s">
        <v>7</v>
      </c>
      <c r="C462" s="11">
        <v>32.68</v>
      </c>
      <c r="D462">
        <v>1</v>
      </c>
      <c r="E462" t="s">
        <v>13</v>
      </c>
      <c r="F462" t="s">
        <v>15</v>
      </c>
      <c r="G462" s="4">
        <v>4738.2682000000004</v>
      </c>
      <c r="H462" t="str">
        <f t="shared" si="28"/>
        <v>over</v>
      </c>
      <c r="I462" t="str">
        <f t="shared" si="31"/>
        <v>no</v>
      </c>
      <c r="J462" s="11">
        <f t="shared" si="29"/>
        <v>32.68</v>
      </c>
      <c r="K462" s="11">
        <f t="shared" si="30"/>
        <v>32.68</v>
      </c>
      <c r="L462" s="11"/>
    </row>
    <row r="463" spans="1:13" x14ac:dyDescent="0.25">
      <c r="A463">
        <v>54</v>
      </c>
      <c r="B463" t="s">
        <v>7</v>
      </c>
      <c r="C463" s="11">
        <v>32.68</v>
      </c>
      <c r="D463">
        <v>0</v>
      </c>
      <c r="E463" t="s">
        <v>13</v>
      </c>
      <c r="F463" t="s">
        <v>21</v>
      </c>
      <c r="G463" s="4">
        <v>10923.933199999999</v>
      </c>
      <c r="H463" t="str">
        <f t="shared" si="28"/>
        <v>over</v>
      </c>
      <c r="I463" t="str">
        <f t="shared" si="31"/>
        <v>no</v>
      </c>
      <c r="J463" s="11">
        <f t="shared" si="29"/>
        <v>32.68</v>
      </c>
      <c r="K463" s="11">
        <f t="shared" si="30"/>
        <v>32.68</v>
      </c>
      <c r="L463" s="11"/>
    </row>
    <row r="464" spans="1:13" x14ac:dyDescent="0.25">
      <c r="A464">
        <v>21</v>
      </c>
      <c r="B464" t="s">
        <v>7</v>
      </c>
      <c r="C464" s="11">
        <v>32.68</v>
      </c>
      <c r="D464">
        <v>2</v>
      </c>
      <c r="E464" t="s">
        <v>13</v>
      </c>
      <c r="F464" t="s">
        <v>15</v>
      </c>
      <c r="G464" s="4">
        <v>26018.950519999999</v>
      </c>
      <c r="H464" t="str">
        <f t="shared" si="28"/>
        <v>over</v>
      </c>
      <c r="I464" t="str">
        <f t="shared" si="31"/>
        <v>no</v>
      </c>
      <c r="J464" s="11">
        <f t="shared" si="29"/>
        <v>32.68</v>
      </c>
      <c r="K464" s="11">
        <f t="shared" si="30"/>
        <v>32.68</v>
      </c>
      <c r="L464" s="11"/>
    </row>
    <row r="465" spans="1:13" x14ac:dyDescent="0.25">
      <c r="A465">
        <v>62</v>
      </c>
      <c r="B465" t="s">
        <v>7</v>
      </c>
      <c r="C465" s="11">
        <v>32.68</v>
      </c>
      <c r="D465">
        <v>0</v>
      </c>
      <c r="E465" t="s">
        <v>13</v>
      </c>
      <c r="F465" t="s">
        <v>15</v>
      </c>
      <c r="G465" s="4">
        <v>13844.797200000001</v>
      </c>
      <c r="H465" t="str">
        <f t="shared" si="28"/>
        <v>over</v>
      </c>
      <c r="I465" t="str">
        <f t="shared" si="31"/>
        <v>no</v>
      </c>
      <c r="J465" s="11">
        <f t="shared" si="29"/>
        <v>32.68</v>
      </c>
      <c r="K465" s="11">
        <f t="shared" si="30"/>
        <v>32.68</v>
      </c>
      <c r="L465" s="11"/>
    </row>
    <row r="466" spans="1:13" x14ac:dyDescent="0.25">
      <c r="A466">
        <v>27</v>
      </c>
      <c r="B466" t="s">
        <v>11</v>
      </c>
      <c r="C466" s="11">
        <v>32.67</v>
      </c>
      <c r="D466">
        <v>0</v>
      </c>
      <c r="E466" t="s">
        <v>13</v>
      </c>
      <c r="F466" t="s">
        <v>14</v>
      </c>
      <c r="G466" s="4">
        <v>2497.0383000000002</v>
      </c>
      <c r="H466" t="str">
        <f t="shared" si="28"/>
        <v>over</v>
      </c>
      <c r="I466" t="str">
        <f t="shared" si="31"/>
        <v>no</v>
      </c>
      <c r="J466" s="11">
        <f t="shared" si="29"/>
        <v>32.67</v>
      </c>
      <c r="K466" s="11">
        <f t="shared" si="30"/>
        <v>32.67</v>
      </c>
      <c r="L466" s="11"/>
    </row>
    <row r="467" spans="1:13" x14ac:dyDescent="0.25">
      <c r="A467">
        <v>55</v>
      </c>
      <c r="B467" t="s">
        <v>11</v>
      </c>
      <c r="C467" s="11">
        <v>32.67</v>
      </c>
      <c r="D467">
        <v>1</v>
      </c>
      <c r="E467" t="s">
        <v>13</v>
      </c>
      <c r="F467" t="s">
        <v>14</v>
      </c>
      <c r="G467" s="4">
        <v>10807.4863</v>
      </c>
      <c r="H467" t="str">
        <f t="shared" si="28"/>
        <v>over</v>
      </c>
      <c r="I467" t="str">
        <f t="shared" si="31"/>
        <v>no</v>
      </c>
      <c r="J467" s="11">
        <f t="shared" si="29"/>
        <v>32.67</v>
      </c>
      <c r="K467" s="11">
        <f t="shared" si="30"/>
        <v>32.67</v>
      </c>
      <c r="L467" s="11"/>
    </row>
    <row r="468" spans="1:13" x14ac:dyDescent="0.25">
      <c r="A468">
        <v>43</v>
      </c>
      <c r="B468" t="s">
        <v>11</v>
      </c>
      <c r="C468" s="11">
        <v>32.6</v>
      </c>
      <c r="D468">
        <v>2</v>
      </c>
      <c r="E468" t="s">
        <v>13</v>
      </c>
      <c r="F468" t="s">
        <v>10</v>
      </c>
      <c r="G468" s="4">
        <v>7441.5010000000002</v>
      </c>
      <c r="H468" t="str">
        <f t="shared" si="28"/>
        <v>over</v>
      </c>
      <c r="I468" t="str">
        <f t="shared" si="31"/>
        <v>no</v>
      </c>
      <c r="J468" s="11">
        <f t="shared" si="29"/>
        <v>32.6</v>
      </c>
      <c r="K468" s="11">
        <f t="shared" si="30"/>
        <v>32.6</v>
      </c>
      <c r="L468" s="11"/>
    </row>
    <row r="469" spans="1:13" x14ac:dyDescent="0.25">
      <c r="A469">
        <v>41</v>
      </c>
      <c r="B469" t="s">
        <v>7</v>
      </c>
      <c r="C469" s="11">
        <v>32.6</v>
      </c>
      <c r="D469">
        <v>3</v>
      </c>
      <c r="E469" t="s">
        <v>13</v>
      </c>
      <c r="F469" t="s">
        <v>10</v>
      </c>
      <c r="G469" s="4">
        <v>7954.5169999999998</v>
      </c>
      <c r="H469" t="str">
        <f t="shared" si="28"/>
        <v>over</v>
      </c>
      <c r="I469" t="str">
        <f t="shared" si="31"/>
        <v>no</v>
      </c>
      <c r="J469" s="11">
        <f t="shared" si="29"/>
        <v>32.6</v>
      </c>
      <c r="K469" s="11">
        <f t="shared" si="30"/>
        <v>32.6</v>
      </c>
      <c r="L469" s="11"/>
    </row>
    <row r="470" spans="1:13" x14ac:dyDescent="0.25">
      <c r="A470">
        <v>46</v>
      </c>
      <c r="B470" t="s">
        <v>11</v>
      </c>
      <c r="C470" s="11">
        <v>32.585000000000001</v>
      </c>
      <c r="D470">
        <v>0</v>
      </c>
      <c r="E470" t="s">
        <v>13</v>
      </c>
      <c r="F470" t="s">
        <v>10</v>
      </c>
      <c r="G470" s="4">
        <v>7147.1049999999996</v>
      </c>
      <c r="H470" t="str">
        <f t="shared" si="28"/>
        <v>over</v>
      </c>
      <c r="I470" t="str">
        <f t="shared" si="31"/>
        <v>no</v>
      </c>
      <c r="J470" s="11">
        <f t="shared" si="29"/>
        <v>32.585000000000001</v>
      </c>
      <c r="K470" s="11">
        <f t="shared" si="30"/>
        <v>32.585000000000001</v>
      </c>
      <c r="L470" s="11"/>
    </row>
    <row r="471" spans="1:13" x14ac:dyDescent="0.25">
      <c r="A471">
        <v>27</v>
      </c>
      <c r="B471" t="s">
        <v>11</v>
      </c>
      <c r="C471" s="11">
        <v>32.585000000000001</v>
      </c>
      <c r="D471">
        <v>3</v>
      </c>
      <c r="E471" t="s">
        <v>13</v>
      </c>
      <c r="F471" t="s">
        <v>21</v>
      </c>
      <c r="G471" s="4">
        <v>4846.9201499999999</v>
      </c>
      <c r="H471" t="str">
        <f t="shared" si="28"/>
        <v>over</v>
      </c>
      <c r="I471" t="str">
        <f t="shared" si="31"/>
        <v>no</v>
      </c>
      <c r="J471" s="11">
        <f t="shared" si="29"/>
        <v>32.585000000000001</v>
      </c>
      <c r="K471" s="11">
        <f t="shared" si="30"/>
        <v>32.585000000000001</v>
      </c>
      <c r="L471" s="11"/>
    </row>
    <row r="472" spans="1:13" x14ac:dyDescent="0.25">
      <c r="A472">
        <v>23</v>
      </c>
      <c r="B472" t="s">
        <v>11</v>
      </c>
      <c r="C472" s="11">
        <v>32.56</v>
      </c>
      <c r="D472">
        <v>0</v>
      </c>
      <c r="E472" t="s">
        <v>13</v>
      </c>
      <c r="F472" t="s">
        <v>14</v>
      </c>
      <c r="G472" s="4">
        <v>1824.2854</v>
      </c>
      <c r="H472" t="str">
        <f t="shared" si="28"/>
        <v>over</v>
      </c>
      <c r="I472" t="str">
        <f t="shared" si="31"/>
        <v>no</v>
      </c>
      <c r="J472" s="11">
        <f t="shared" si="29"/>
        <v>32.56</v>
      </c>
      <c r="K472" s="11">
        <f t="shared" si="30"/>
        <v>32.56</v>
      </c>
      <c r="L472" s="11"/>
    </row>
    <row r="473" spans="1:13" x14ac:dyDescent="0.25">
      <c r="A473">
        <v>43</v>
      </c>
      <c r="B473" t="s">
        <v>7</v>
      </c>
      <c r="C473" s="11">
        <v>32.56</v>
      </c>
      <c r="D473">
        <v>3</v>
      </c>
      <c r="E473" t="s">
        <v>9</v>
      </c>
      <c r="F473" t="s">
        <v>14</v>
      </c>
      <c r="G473" s="4">
        <v>40941.285400000001</v>
      </c>
      <c r="H473" t="str">
        <f t="shared" si="28"/>
        <v>over</v>
      </c>
      <c r="I473" t="str">
        <f t="shared" si="31"/>
        <v>smoking</v>
      </c>
      <c r="J473" s="11">
        <f t="shared" si="29"/>
        <v>32.56</v>
      </c>
      <c r="K473" s="11">
        <f t="shared" si="30"/>
        <v>32.56</v>
      </c>
      <c r="L473" s="11"/>
    </row>
    <row r="474" spans="1:13" x14ac:dyDescent="0.25">
      <c r="A474">
        <v>39</v>
      </c>
      <c r="B474" t="s">
        <v>7</v>
      </c>
      <c r="C474" s="11">
        <v>32.5</v>
      </c>
      <c r="D474">
        <v>1</v>
      </c>
      <c r="E474" t="s">
        <v>13</v>
      </c>
      <c r="F474" t="s">
        <v>10</v>
      </c>
      <c r="G474" s="4">
        <v>6238.2979999999998</v>
      </c>
      <c r="H474" t="str">
        <f t="shared" si="28"/>
        <v>over</v>
      </c>
      <c r="I474" t="str">
        <f t="shared" si="31"/>
        <v>no</v>
      </c>
      <c r="J474" s="11">
        <f t="shared" si="29"/>
        <v>32.5</v>
      </c>
      <c r="K474" s="11">
        <f t="shared" si="30"/>
        <v>32.5</v>
      </c>
      <c r="L474" s="11"/>
    </row>
    <row r="475" spans="1:13" x14ac:dyDescent="0.25">
      <c r="A475">
        <v>19</v>
      </c>
      <c r="B475" t="s">
        <v>7</v>
      </c>
      <c r="C475" s="11">
        <v>32.49</v>
      </c>
      <c r="D475">
        <v>0</v>
      </c>
      <c r="E475" t="s">
        <v>9</v>
      </c>
      <c r="F475" t="s">
        <v>15</v>
      </c>
      <c r="G475" s="4">
        <v>36898.733079999998</v>
      </c>
      <c r="H475" t="str">
        <f t="shared" si="28"/>
        <v>over</v>
      </c>
      <c r="I475" t="str">
        <f t="shared" si="31"/>
        <v>smoking</v>
      </c>
      <c r="J475" s="11">
        <f t="shared" si="29"/>
        <v>32.49</v>
      </c>
      <c r="K475" s="11">
        <f t="shared" si="30"/>
        <v>32.49</v>
      </c>
      <c r="L475" s="11"/>
    </row>
    <row r="476" spans="1:13" x14ac:dyDescent="0.25">
      <c r="A476">
        <v>60</v>
      </c>
      <c r="B476" t="s">
        <v>7</v>
      </c>
      <c r="C476" s="11">
        <v>32.450000000000003</v>
      </c>
      <c r="D476">
        <v>0</v>
      </c>
      <c r="E476" t="s">
        <v>9</v>
      </c>
      <c r="F476" t="s">
        <v>14</v>
      </c>
      <c r="G476" s="4">
        <v>45008.955499999996</v>
      </c>
      <c r="H476" t="str">
        <f t="shared" si="28"/>
        <v>over</v>
      </c>
      <c r="I476" t="str">
        <f t="shared" si="31"/>
        <v>smoking</v>
      </c>
      <c r="J476" s="11">
        <f t="shared" si="29"/>
        <v>32.450000000000003</v>
      </c>
      <c r="K476" s="11">
        <f t="shared" si="30"/>
        <v>32.450000000000003</v>
      </c>
      <c r="L476" s="11"/>
    </row>
    <row r="477" spans="1:13" x14ac:dyDescent="0.25">
      <c r="A477">
        <v>30</v>
      </c>
      <c r="B477" t="s">
        <v>11</v>
      </c>
      <c r="C477" s="11">
        <v>32.395000000000003</v>
      </c>
      <c r="D477">
        <v>0</v>
      </c>
      <c r="E477" t="s">
        <v>9</v>
      </c>
      <c r="F477" t="s">
        <v>10</v>
      </c>
      <c r="G477" s="4">
        <v>36837.466999999997</v>
      </c>
      <c r="H477" t="str">
        <f t="shared" si="28"/>
        <v>over</v>
      </c>
      <c r="I477" t="str">
        <f t="shared" si="31"/>
        <v>smoking</v>
      </c>
      <c r="J477" s="11">
        <f t="shared" si="29"/>
        <v>32.395000000000003</v>
      </c>
      <c r="K477" s="11">
        <f t="shared" si="30"/>
        <v>32.395000000000003</v>
      </c>
      <c r="L477" s="11"/>
    </row>
    <row r="478" spans="1:13" x14ac:dyDescent="0.25">
      <c r="A478">
        <v>25</v>
      </c>
      <c r="B478" t="s">
        <v>11</v>
      </c>
      <c r="C478" s="11">
        <v>32.395000000000003</v>
      </c>
      <c r="D478">
        <v>4</v>
      </c>
      <c r="E478" t="s">
        <v>13</v>
      </c>
      <c r="F478" t="s">
        <v>14</v>
      </c>
      <c r="G478" s="4">
        <v>4504.6624000000002</v>
      </c>
      <c r="H478" t="str">
        <f t="shared" si="28"/>
        <v>over</v>
      </c>
      <c r="I478" t="str">
        <f t="shared" si="31"/>
        <v>no</v>
      </c>
      <c r="J478" s="11">
        <f t="shared" si="29"/>
        <v>32.395000000000003</v>
      </c>
      <c r="K478" s="11">
        <f t="shared" si="30"/>
        <v>32.395000000000003</v>
      </c>
      <c r="L478" s="11"/>
    </row>
    <row r="479" spans="1:13" x14ac:dyDescent="0.25">
      <c r="A479">
        <v>35</v>
      </c>
      <c r="B479" t="s">
        <v>11</v>
      </c>
      <c r="C479" s="11">
        <v>32.395000000000003</v>
      </c>
      <c r="D479">
        <v>1</v>
      </c>
      <c r="E479" t="s">
        <v>13</v>
      </c>
      <c r="F479" t="s">
        <v>15</v>
      </c>
      <c r="G479" s="4">
        <v>5125.2156999999997</v>
      </c>
      <c r="H479" t="str">
        <f t="shared" si="28"/>
        <v>over</v>
      </c>
      <c r="I479" t="str">
        <f t="shared" si="31"/>
        <v>no</v>
      </c>
      <c r="J479" s="11">
        <f t="shared" si="29"/>
        <v>32.395000000000003</v>
      </c>
      <c r="K479" s="11">
        <f t="shared" si="30"/>
        <v>32.395000000000003</v>
      </c>
      <c r="L479" s="11"/>
    </row>
    <row r="480" spans="1:13" x14ac:dyDescent="0.25">
      <c r="A480">
        <v>19</v>
      </c>
      <c r="B480" t="s">
        <v>11</v>
      </c>
      <c r="C480" s="11">
        <v>32.395000000000003</v>
      </c>
      <c r="D480">
        <v>0</v>
      </c>
      <c r="E480" t="s">
        <v>9</v>
      </c>
      <c r="F480" t="s">
        <v>15</v>
      </c>
      <c r="G480" s="4">
        <v>36219.405449999998</v>
      </c>
      <c r="H480" t="str">
        <f t="shared" si="28"/>
        <v>over</v>
      </c>
      <c r="I480" t="str">
        <f t="shared" si="31"/>
        <v>smoking</v>
      </c>
      <c r="J480" s="11">
        <f t="shared" si="29"/>
        <v>32.395000000000003</v>
      </c>
      <c r="K480" s="11">
        <f t="shared" si="30"/>
        <v>32.395000000000003</v>
      </c>
      <c r="L480" s="11"/>
      <c r="M480">
        <f>K480*1000</f>
        <v>32395.000000000004</v>
      </c>
    </row>
    <row r="481" spans="1:12" x14ac:dyDescent="0.25">
      <c r="A481">
        <v>59</v>
      </c>
      <c r="B481" t="s">
        <v>11</v>
      </c>
      <c r="C481" s="11">
        <v>32.395000000000003</v>
      </c>
      <c r="D481">
        <v>2</v>
      </c>
      <c r="E481" t="s">
        <v>13</v>
      </c>
      <c r="F481" t="s">
        <v>14</v>
      </c>
      <c r="G481" s="4">
        <v>12928.7911</v>
      </c>
      <c r="H481" t="str">
        <f t="shared" si="28"/>
        <v>over</v>
      </c>
      <c r="I481" t="str">
        <f t="shared" si="31"/>
        <v>no</v>
      </c>
      <c r="J481" s="11">
        <f t="shared" si="29"/>
        <v>32.395000000000003</v>
      </c>
      <c r="K481" s="11">
        <f t="shared" si="30"/>
        <v>32.395000000000003</v>
      </c>
      <c r="L481" s="11"/>
    </row>
    <row r="482" spans="1:12" x14ac:dyDescent="0.25">
      <c r="A482">
        <v>20</v>
      </c>
      <c r="B482" t="s">
        <v>11</v>
      </c>
      <c r="C482" s="11">
        <v>32.395000000000003</v>
      </c>
      <c r="D482">
        <v>1</v>
      </c>
      <c r="E482" t="s">
        <v>13</v>
      </c>
      <c r="F482" t="s">
        <v>15</v>
      </c>
      <c r="G482" s="4">
        <v>2362.2290499999999</v>
      </c>
      <c r="H482" t="str">
        <f t="shared" si="28"/>
        <v>over</v>
      </c>
      <c r="I482" t="str">
        <f t="shared" si="31"/>
        <v>no</v>
      </c>
      <c r="J482" s="11">
        <f t="shared" si="29"/>
        <v>32.395000000000003</v>
      </c>
      <c r="K482" s="11">
        <f t="shared" si="30"/>
        <v>32.395000000000003</v>
      </c>
      <c r="L482" s="11"/>
    </row>
    <row r="483" spans="1:12" x14ac:dyDescent="0.25">
      <c r="A483">
        <v>27</v>
      </c>
      <c r="B483" t="s">
        <v>7</v>
      </c>
      <c r="C483" s="11">
        <v>32.395000000000003</v>
      </c>
      <c r="D483">
        <v>1</v>
      </c>
      <c r="E483" t="s">
        <v>13</v>
      </c>
      <c r="F483" t="s">
        <v>21</v>
      </c>
      <c r="G483" s="4">
        <v>18903.491409999999</v>
      </c>
      <c r="H483" t="str">
        <f t="shared" si="28"/>
        <v>over</v>
      </c>
      <c r="I483" t="str">
        <f t="shared" si="31"/>
        <v>no</v>
      </c>
      <c r="J483" s="11">
        <f t="shared" si="29"/>
        <v>32.395000000000003</v>
      </c>
      <c r="K483" s="11">
        <f t="shared" si="30"/>
        <v>32.395000000000003</v>
      </c>
      <c r="L483" s="11"/>
    </row>
    <row r="484" spans="1:12" x14ac:dyDescent="0.25">
      <c r="A484">
        <v>58</v>
      </c>
      <c r="B484" t="s">
        <v>7</v>
      </c>
      <c r="C484" s="11">
        <v>32.395000000000003</v>
      </c>
      <c r="D484">
        <v>1</v>
      </c>
      <c r="E484" t="s">
        <v>13</v>
      </c>
      <c r="F484" t="s">
        <v>21</v>
      </c>
      <c r="G484" s="4">
        <v>13019.161050000001</v>
      </c>
      <c r="H484" t="str">
        <f t="shared" si="28"/>
        <v>over</v>
      </c>
      <c r="I484" t="str">
        <f t="shared" si="31"/>
        <v>no</v>
      </c>
      <c r="J484" s="11">
        <f t="shared" si="29"/>
        <v>32.395000000000003</v>
      </c>
      <c r="K484" s="11">
        <f t="shared" si="30"/>
        <v>32.395000000000003</v>
      </c>
      <c r="L484" s="11"/>
    </row>
    <row r="485" spans="1:12" x14ac:dyDescent="0.25">
      <c r="A485">
        <v>44</v>
      </c>
      <c r="B485" t="s">
        <v>7</v>
      </c>
      <c r="C485" s="11">
        <v>32.340000000000003</v>
      </c>
      <c r="D485">
        <v>1</v>
      </c>
      <c r="E485" t="s">
        <v>13</v>
      </c>
      <c r="F485" t="s">
        <v>14</v>
      </c>
      <c r="G485" s="4">
        <v>7633.7205999999996</v>
      </c>
      <c r="H485" t="str">
        <f t="shared" si="28"/>
        <v>over</v>
      </c>
      <c r="I485" t="str">
        <f t="shared" si="31"/>
        <v>no</v>
      </c>
      <c r="J485" s="11">
        <f t="shared" si="29"/>
        <v>32.340000000000003</v>
      </c>
      <c r="K485" s="11">
        <f t="shared" si="30"/>
        <v>32.340000000000003</v>
      </c>
      <c r="L485" s="11"/>
    </row>
    <row r="486" spans="1:12" x14ac:dyDescent="0.25">
      <c r="A486">
        <v>39</v>
      </c>
      <c r="B486" t="s">
        <v>11</v>
      </c>
      <c r="C486" s="11">
        <v>32.340000000000003</v>
      </c>
      <c r="D486">
        <v>2</v>
      </c>
      <c r="E486" t="s">
        <v>13</v>
      </c>
      <c r="F486" t="s">
        <v>14</v>
      </c>
      <c r="G486" s="4">
        <v>6338.0756000000001</v>
      </c>
      <c r="H486" t="str">
        <f t="shared" si="28"/>
        <v>over</v>
      </c>
      <c r="I486" t="str">
        <f t="shared" si="31"/>
        <v>no</v>
      </c>
      <c r="J486" s="11">
        <f t="shared" si="29"/>
        <v>32.340000000000003</v>
      </c>
      <c r="K486" s="11">
        <f t="shared" si="30"/>
        <v>32.340000000000003</v>
      </c>
      <c r="L486" s="11"/>
    </row>
    <row r="487" spans="1:12" x14ac:dyDescent="0.25">
      <c r="A487">
        <v>50</v>
      </c>
      <c r="B487" t="s">
        <v>11</v>
      </c>
      <c r="C487" s="11">
        <v>32.299999999999997</v>
      </c>
      <c r="D487">
        <v>1</v>
      </c>
      <c r="E487" t="s">
        <v>9</v>
      </c>
      <c r="F487" t="s">
        <v>21</v>
      </c>
      <c r="G487" s="4">
        <v>41919.097000000002</v>
      </c>
      <c r="H487" t="str">
        <f t="shared" si="28"/>
        <v>over</v>
      </c>
      <c r="I487" t="str">
        <f t="shared" si="31"/>
        <v>smoking</v>
      </c>
      <c r="J487" s="11">
        <f t="shared" si="29"/>
        <v>32.299999999999997</v>
      </c>
      <c r="K487" s="11">
        <f t="shared" si="30"/>
        <v>32.299999999999997</v>
      </c>
      <c r="L487" s="11"/>
    </row>
    <row r="488" spans="1:12" x14ac:dyDescent="0.25">
      <c r="A488">
        <v>48</v>
      </c>
      <c r="B488" t="s">
        <v>7</v>
      </c>
      <c r="C488" s="11">
        <v>32.299999999999997</v>
      </c>
      <c r="D488">
        <v>2</v>
      </c>
      <c r="E488" t="s">
        <v>13</v>
      </c>
      <c r="F488" t="s">
        <v>21</v>
      </c>
      <c r="G488" s="4">
        <v>10043.249</v>
      </c>
      <c r="H488" t="str">
        <f t="shared" si="28"/>
        <v>over</v>
      </c>
      <c r="I488" t="str">
        <f t="shared" si="31"/>
        <v>no</v>
      </c>
      <c r="J488" s="11">
        <f t="shared" si="29"/>
        <v>32.299999999999997</v>
      </c>
      <c r="K488" s="11">
        <f t="shared" si="30"/>
        <v>32.299999999999997</v>
      </c>
      <c r="L488" s="11"/>
    </row>
    <row r="489" spans="1:12" x14ac:dyDescent="0.25">
      <c r="A489">
        <v>56</v>
      </c>
      <c r="B489" t="s">
        <v>7</v>
      </c>
      <c r="C489" s="11">
        <v>32.299999999999997</v>
      </c>
      <c r="D489">
        <v>3</v>
      </c>
      <c r="E489" t="s">
        <v>13</v>
      </c>
      <c r="F489" t="s">
        <v>21</v>
      </c>
      <c r="G489" s="4">
        <v>13430.264999999999</v>
      </c>
      <c r="H489" t="str">
        <f t="shared" si="28"/>
        <v>over</v>
      </c>
      <c r="I489" t="str">
        <f t="shared" si="31"/>
        <v>no</v>
      </c>
      <c r="J489" s="11">
        <f t="shared" si="29"/>
        <v>32.299999999999997</v>
      </c>
      <c r="K489" s="11">
        <f t="shared" si="30"/>
        <v>32.299999999999997</v>
      </c>
      <c r="L489" s="11"/>
    </row>
    <row r="490" spans="1:12" x14ac:dyDescent="0.25">
      <c r="A490">
        <v>46</v>
      </c>
      <c r="B490" t="s">
        <v>7</v>
      </c>
      <c r="C490" s="11">
        <v>32.299999999999997</v>
      </c>
      <c r="D490">
        <v>2</v>
      </c>
      <c r="E490" t="s">
        <v>13</v>
      </c>
      <c r="F490" t="s">
        <v>21</v>
      </c>
      <c r="G490" s="4">
        <v>9411.0049999999992</v>
      </c>
      <c r="H490" t="str">
        <f t="shared" si="28"/>
        <v>over</v>
      </c>
      <c r="I490" t="str">
        <f t="shared" si="31"/>
        <v>no</v>
      </c>
      <c r="J490" s="11">
        <f t="shared" si="29"/>
        <v>32.299999999999997</v>
      </c>
      <c r="K490" s="11">
        <f t="shared" si="30"/>
        <v>32.299999999999997</v>
      </c>
      <c r="L490" s="11"/>
    </row>
    <row r="491" spans="1:12" x14ac:dyDescent="0.25">
      <c r="A491">
        <v>49</v>
      </c>
      <c r="B491" t="s">
        <v>11</v>
      </c>
      <c r="C491" s="11">
        <v>32.299999999999997</v>
      </c>
      <c r="D491">
        <v>3</v>
      </c>
      <c r="E491" t="s">
        <v>13</v>
      </c>
      <c r="F491" t="s">
        <v>15</v>
      </c>
      <c r="G491" s="4">
        <v>10269.459999999999</v>
      </c>
      <c r="H491" t="str">
        <f t="shared" si="28"/>
        <v>over</v>
      </c>
      <c r="I491" t="str">
        <f t="shared" si="31"/>
        <v>no</v>
      </c>
      <c r="J491" s="11">
        <f t="shared" si="29"/>
        <v>32.299999999999997</v>
      </c>
      <c r="K491" s="11">
        <f t="shared" si="30"/>
        <v>32.299999999999997</v>
      </c>
      <c r="L491" s="11"/>
    </row>
    <row r="492" spans="1:12" x14ac:dyDescent="0.25">
      <c r="A492">
        <v>53</v>
      </c>
      <c r="B492" t="s">
        <v>7</v>
      </c>
      <c r="C492" s="11">
        <v>32.299999999999997</v>
      </c>
      <c r="D492">
        <v>2</v>
      </c>
      <c r="E492" t="s">
        <v>13</v>
      </c>
      <c r="F492" t="s">
        <v>21</v>
      </c>
      <c r="G492" s="4">
        <v>29186.482360000002</v>
      </c>
      <c r="H492" t="str">
        <f t="shared" si="28"/>
        <v>over</v>
      </c>
      <c r="I492" t="str">
        <f t="shared" si="31"/>
        <v>no</v>
      </c>
      <c r="J492" s="11">
        <f t="shared" si="29"/>
        <v>32.299999999999997</v>
      </c>
      <c r="K492" s="11">
        <f t="shared" si="30"/>
        <v>32.299999999999997</v>
      </c>
      <c r="L492" s="11"/>
    </row>
    <row r="493" spans="1:12" x14ac:dyDescent="0.25">
      <c r="A493">
        <v>47</v>
      </c>
      <c r="B493" t="s">
        <v>11</v>
      </c>
      <c r="C493" s="11">
        <v>32.299999999999997</v>
      </c>
      <c r="D493">
        <v>1</v>
      </c>
      <c r="E493" t="s">
        <v>13</v>
      </c>
      <c r="F493" t="s">
        <v>10</v>
      </c>
      <c r="G493" s="4">
        <v>8062.7640000000001</v>
      </c>
      <c r="H493" t="str">
        <f t="shared" si="28"/>
        <v>over</v>
      </c>
      <c r="I493" t="str">
        <f t="shared" si="31"/>
        <v>no</v>
      </c>
      <c r="J493" s="11">
        <f t="shared" si="29"/>
        <v>32.299999999999997</v>
      </c>
      <c r="K493" s="11">
        <f t="shared" si="30"/>
        <v>32.299999999999997</v>
      </c>
      <c r="L493" s="11"/>
    </row>
    <row r="494" spans="1:12" x14ac:dyDescent="0.25">
      <c r="A494">
        <v>40</v>
      </c>
      <c r="B494" t="s">
        <v>11</v>
      </c>
      <c r="C494" s="11">
        <v>32.299999999999997</v>
      </c>
      <c r="D494">
        <v>2</v>
      </c>
      <c r="E494" t="s">
        <v>13</v>
      </c>
      <c r="F494" t="s">
        <v>15</v>
      </c>
      <c r="G494" s="4">
        <v>6986.6970000000001</v>
      </c>
      <c r="H494" t="str">
        <f t="shared" si="28"/>
        <v>over</v>
      </c>
      <c r="I494" t="str">
        <f t="shared" si="31"/>
        <v>no</v>
      </c>
      <c r="J494" s="11">
        <f t="shared" si="29"/>
        <v>32.299999999999997</v>
      </c>
      <c r="K494" s="11">
        <f t="shared" si="30"/>
        <v>32.299999999999997</v>
      </c>
      <c r="L494" s="11"/>
    </row>
    <row r="495" spans="1:12" x14ac:dyDescent="0.25">
      <c r="A495">
        <v>61</v>
      </c>
      <c r="B495" t="s">
        <v>11</v>
      </c>
      <c r="C495" s="11">
        <v>32.299999999999997</v>
      </c>
      <c r="D495">
        <v>2</v>
      </c>
      <c r="E495" t="s">
        <v>13</v>
      </c>
      <c r="F495" t="s">
        <v>15</v>
      </c>
      <c r="G495" s="4">
        <v>14119.62</v>
      </c>
      <c r="H495" t="str">
        <f t="shared" si="28"/>
        <v>over</v>
      </c>
      <c r="I495" t="str">
        <f t="shared" si="31"/>
        <v>no</v>
      </c>
      <c r="J495" s="11">
        <f t="shared" si="29"/>
        <v>32.299999999999997</v>
      </c>
      <c r="K495" s="11">
        <f t="shared" si="30"/>
        <v>32.299999999999997</v>
      </c>
      <c r="L495" s="11"/>
    </row>
    <row r="496" spans="1:12" x14ac:dyDescent="0.25">
      <c r="A496">
        <v>48</v>
      </c>
      <c r="B496" t="s">
        <v>11</v>
      </c>
      <c r="C496" s="11">
        <v>32.299999999999997</v>
      </c>
      <c r="D496">
        <v>1</v>
      </c>
      <c r="E496" t="s">
        <v>13</v>
      </c>
      <c r="F496" t="s">
        <v>15</v>
      </c>
      <c r="G496" s="4">
        <v>8765.2489999999998</v>
      </c>
      <c r="H496" t="str">
        <f t="shared" si="28"/>
        <v>over</v>
      </c>
      <c r="I496" t="str">
        <f t="shared" si="31"/>
        <v>no</v>
      </c>
      <c r="J496" s="11">
        <f t="shared" si="29"/>
        <v>32.299999999999997</v>
      </c>
      <c r="K496" s="11">
        <f t="shared" si="30"/>
        <v>32.299999999999997</v>
      </c>
      <c r="L496" s="11"/>
    </row>
    <row r="497" spans="1:12" x14ac:dyDescent="0.25">
      <c r="A497">
        <v>54</v>
      </c>
      <c r="B497" t="s">
        <v>7</v>
      </c>
      <c r="C497" s="11">
        <v>32.299999999999997</v>
      </c>
      <c r="D497">
        <v>1</v>
      </c>
      <c r="E497" t="s">
        <v>13</v>
      </c>
      <c r="F497" t="s">
        <v>21</v>
      </c>
      <c r="G497" s="4">
        <v>11512.405000000001</v>
      </c>
      <c r="H497" t="str">
        <f t="shared" si="28"/>
        <v>over</v>
      </c>
      <c r="I497" t="str">
        <f t="shared" si="31"/>
        <v>no</v>
      </c>
      <c r="J497" s="11">
        <f t="shared" si="29"/>
        <v>32.299999999999997</v>
      </c>
      <c r="K497" s="11">
        <f t="shared" si="30"/>
        <v>32.299999999999997</v>
      </c>
      <c r="L497" s="11"/>
    </row>
    <row r="498" spans="1:12" x14ac:dyDescent="0.25">
      <c r="A498">
        <v>50</v>
      </c>
      <c r="B498" t="s">
        <v>11</v>
      </c>
      <c r="C498" s="11">
        <v>32.299999999999997</v>
      </c>
      <c r="D498">
        <v>2</v>
      </c>
      <c r="E498" t="s">
        <v>13</v>
      </c>
      <c r="F498" t="s">
        <v>10</v>
      </c>
      <c r="G498" s="4">
        <v>9630.3970000000008</v>
      </c>
      <c r="H498" t="str">
        <f t="shared" si="28"/>
        <v>over</v>
      </c>
      <c r="I498" t="str">
        <f t="shared" si="31"/>
        <v>no</v>
      </c>
      <c r="J498" s="11">
        <f t="shared" si="29"/>
        <v>32.299999999999997</v>
      </c>
      <c r="K498" s="11">
        <f t="shared" si="30"/>
        <v>32.299999999999997</v>
      </c>
      <c r="L498" s="11"/>
    </row>
    <row r="499" spans="1:12" x14ac:dyDescent="0.25">
      <c r="A499">
        <v>51</v>
      </c>
      <c r="B499" t="s">
        <v>11</v>
      </c>
      <c r="C499" s="11">
        <v>32.299999999999997</v>
      </c>
      <c r="D499">
        <v>1</v>
      </c>
      <c r="E499" t="s">
        <v>13</v>
      </c>
      <c r="F499" t="s">
        <v>21</v>
      </c>
      <c r="G499" s="4">
        <v>9964.06</v>
      </c>
      <c r="H499" t="str">
        <f t="shared" si="28"/>
        <v>over</v>
      </c>
      <c r="I499" t="str">
        <f t="shared" si="31"/>
        <v>no</v>
      </c>
      <c r="J499" s="11">
        <f t="shared" si="29"/>
        <v>32.299999999999997</v>
      </c>
      <c r="K499" s="11">
        <f t="shared" si="30"/>
        <v>32.299999999999997</v>
      </c>
      <c r="L499" s="11"/>
    </row>
    <row r="500" spans="1:12" x14ac:dyDescent="0.25">
      <c r="A500">
        <v>25</v>
      </c>
      <c r="B500" t="s">
        <v>7</v>
      </c>
      <c r="C500" s="11">
        <v>32.229999999999997</v>
      </c>
      <c r="D500">
        <v>1</v>
      </c>
      <c r="E500" t="s">
        <v>13</v>
      </c>
      <c r="F500" t="s">
        <v>14</v>
      </c>
      <c r="G500" s="4">
        <v>18218.161390000001</v>
      </c>
      <c r="H500" t="str">
        <f t="shared" si="28"/>
        <v>over</v>
      </c>
      <c r="I500" t="str">
        <f t="shared" si="31"/>
        <v>no</v>
      </c>
      <c r="J500" s="11">
        <f t="shared" si="29"/>
        <v>32.229999999999997</v>
      </c>
      <c r="K500" s="11">
        <f t="shared" si="30"/>
        <v>32.229999999999997</v>
      </c>
      <c r="L500" s="11"/>
    </row>
    <row r="501" spans="1:12" x14ac:dyDescent="0.25">
      <c r="A501">
        <v>41</v>
      </c>
      <c r="B501" t="s">
        <v>11</v>
      </c>
      <c r="C501" s="11">
        <v>32.200000000000003</v>
      </c>
      <c r="D501">
        <v>2</v>
      </c>
      <c r="E501" t="s">
        <v>13</v>
      </c>
      <c r="F501" t="s">
        <v>10</v>
      </c>
      <c r="G501" s="4">
        <v>6875.9610000000002</v>
      </c>
      <c r="H501" t="str">
        <f t="shared" si="28"/>
        <v>over</v>
      </c>
      <c r="I501" t="str">
        <f t="shared" si="31"/>
        <v>no</v>
      </c>
      <c r="J501" s="11">
        <f t="shared" si="29"/>
        <v>32.200000000000003</v>
      </c>
      <c r="K501" s="11">
        <f t="shared" si="30"/>
        <v>32.200000000000003</v>
      </c>
      <c r="L501" s="11"/>
    </row>
    <row r="502" spans="1:12" x14ac:dyDescent="0.25">
      <c r="A502">
        <v>18</v>
      </c>
      <c r="B502" t="s">
        <v>7</v>
      </c>
      <c r="C502" s="11">
        <v>32.119999999999997</v>
      </c>
      <c r="D502">
        <v>2</v>
      </c>
      <c r="E502" t="s">
        <v>13</v>
      </c>
      <c r="F502" t="s">
        <v>14</v>
      </c>
      <c r="G502" s="4">
        <v>2801.2588000000001</v>
      </c>
      <c r="H502" t="str">
        <f t="shared" si="28"/>
        <v>over</v>
      </c>
      <c r="I502" t="str">
        <f t="shared" si="31"/>
        <v>no</v>
      </c>
      <c r="J502" s="11">
        <f t="shared" si="29"/>
        <v>32.119999999999997</v>
      </c>
      <c r="K502" s="11">
        <f t="shared" si="30"/>
        <v>32.119999999999997</v>
      </c>
      <c r="L502" s="11"/>
    </row>
    <row r="503" spans="1:12" x14ac:dyDescent="0.25">
      <c r="A503">
        <v>56</v>
      </c>
      <c r="B503" t="s">
        <v>11</v>
      </c>
      <c r="C503" s="11">
        <v>32.11</v>
      </c>
      <c r="D503">
        <v>1</v>
      </c>
      <c r="E503" t="s">
        <v>13</v>
      </c>
      <c r="F503" t="s">
        <v>21</v>
      </c>
      <c r="G503" s="4">
        <v>11763.000899999999</v>
      </c>
      <c r="H503" t="str">
        <f t="shared" si="28"/>
        <v>over</v>
      </c>
      <c r="I503" t="str">
        <f t="shared" si="31"/>
        <v>no</v>
      </c>
      <c r="J503" s="11">
        <f t="shared" si="29"/>
        <v>32.11</v>
      </c>
      <c r="K503" s="11">
        <f t="shared" si="30"/>
        <v>32.11</v>
      </c>
      <c r="L503" s="11"/>
    </row>
    <row r="504" spans="1:12" x14ac:dyDescent="0.25">
      <c r="A504">
        <v>62</v>
      </c>
      <c r="B504" t="s">
        <v>11</v>
      </c>
      <c r="C504" s="11">
        <v>32.11</v>
      </c>
      <c r="D504">
        <v>0</v>
      </c>
      <c r="E504" t="s">
        <v>13</v>
      </c>
      <c r="F504" t="s">
        <v>21</v>
      </c>
      <c r="G504" s="4">
        <v>13555.0049</v>
      </c>
      <c r="H504" t="str">
        <f t="shared" si="28"/>
        <v>over</v>
      </c>
      <c r="I504" t="str">
        <f t="shared" si="31"/>
        <v>no</v>
      </c>
      <c r="J504" s="11">
        <f t="shared" si="29"/>
        <v>32.11</v>
      </c>
      <c r="K504" s="11">
        <f t="shared" si="30"/>
        <v>32.11</v>
      </c>
      <c r="L504" s="11"/>
    </row>
    <row r="505" spans="1:12" x14ac:dyDescent="0.25">
      <c r="A505">
        <v>50</v>
      </c>
      <c r="B505" t="s">
        <v>11</v>
      </c>
      <c r="C505" s="11">
        <v>32.11</v>
      </c>
      <c r="D505">
        <v>2</v>
      </c>
      <c r="E505" t="s">
        <v>13</v>
      </c>
      <c r="F505" t="s">
        <v>21</v>
      </c>
      <c r="G505" s="4">
        <v>25333.332839999999</v>
      </c>
      <c r="H505" t="str">
        <f t="shared" si="28"/>
        <v>over</v>
      </c>
      <c r="I505" t="str">
        <f t="shared" si="31"/>
        <v>no</v>
      </c>
      <c r="J505" s="11">
        <f t="shared" si="29"/>
        <v>32.11</v>
      </c>
      <c r="K505" s="11">
        <f t="shared" si="30"/>
        <v>32.11</v>
      </c>
      <c r="L505" s="11"/>
    </row>
    <row r="506" spans="1:12" x14ac:dyDescent="0.25">
      <c r="A506">
        <v>29</v>
      </c>
      <c r="B506" t="s">
        <v>11</v>
      </c>
      <c r="C506" s="11">
        <v>32.11</v>
      </c>
      <c r="D506">
        <v>2</v>
      </c>
      <c r="E506" t="s">
        <v>13</v>
      </c>
      <c r="F506" t="s">
        <v>15</v>
      </c>
      <c r="G506" s="4">
        <v>4433.9159</v>
      </c>
      <c r="H506" t="str">
        <f t="shared" si="28"/>
        <v>over</v>
      </c>
      <c r="I506" t="str">
        <f t="shared" si="31"/>
        <v>no</v>
      </c>
      <c r="J506" s="11">
        <f t="shared" si="29"/>
        <v>32.11</v>
      </c>
      <c r="K506" s="11">
        <f t="shared" si="30"/>
        <v>32.11</v>
      </c>
      <c r="L506" s="11"/>
    </row>
    <row r="507" spans="1:12" x14ac:dyDescent="0.25">
      <c r="A507">
        <v>22</v>
      </c>
      <c r="B507" t="s">
        <v>11</v>
      </c>
      <c r="C507" s="11">
        <v>32.11</v>
      </c>
      <c r="D507">
        <v>0</v>
      </c>
      <c r="E507" t="s">
        <v>13</v>
      </c>
      <c r="F507" t="s">
        <v>15</v>
      </c>
      <c r="G507" s="4">
        <v>2055.3249000000001</v>
      </c>
      <c r="H507" t="str">
        <f t="shared" si="28"/>
        <v>over</v>
      </c>
      <c r="I507" t="str">
        <f t="shared" si="31"/>
        <v>no</v>
      </c>
      <c r="J507" s="11">
        <f t="shared" si="29"/>
        <v>32.11</v>
      </c>
      <c r="K507" s="11">
        <f t="shared" si="30"/>
        <v>32.11</v>
      </c>
      <c r="L507" s="11"/>
    </row>
    <row r="508" spans="1:12" x14ac:dyDescent="0.25">
      <c r="A508">
        <v>59</v>
      </c>
      <c r="B508" t="s">
        <v>7</v>
      </c>
      <c r="C508" s="11">
        <v>32.1</v>
      </c>
      <c r="D508">
        <v>3</v>
      </c>
      <c r="E508" t="s">
        <v>13</v>
      </c>
      <c r="F508" t="s">
        <v>10</v>
      </c>
      <c r="G508" s="4">
        <v>14007.222</v>
      </c>
      <c r="H508" t="str">
        <f t="shared" si="28"/>
        <v>over</v>
      </c>
      <c r="I508" t="str">
        <f t="shared" si="31"/>
        <v>no</v>
      </c>
      <c r="J508" s="11">
        <f t="shared" si="29"/>
        <v>32.1</v>
      </c>
      <c r="K508" s="11">
        <f t="shared" si="30"/>
        <v>32.1</v>
      </c>
      <c r="L508" s="11"/>
    </row>
    <row r="509" spans="1:12" x14ac:dyDescent="0.25">
      <c r="A509">
        <v>37</v>
      </c>
      <c r="B509" t="s">
        <v>7</v>
      </c>
      <c r="C509" s="11">
        <v>32.015000000000001</v>
      </c>
      <c r="D509">
        <v>2</v>
      </c>
      <c r="E509" t="s">
        <v>9</v>
      </c>
      <c r="F509" t="s">
        <v>10</v>
      </c>
      <c r="G509" s="4">
        <v>39836.519</v>
      </c>
      <c r="H509" t="str">
        <f t="shared" si="28"/>
        <v>over</v>
      </c>
      <c r="I509" t="str">
        <f t="shared" si="31"/>
        <v>smoking</v>
      </c>
      <c r="J509" s="11">
        <f t="shared" si="29"/>
        <v>32.015000000000001</v>
      </c>
      <c r="K509" s="11">
        <f t="shared" si="30"/>
        <v>32.015000000000001</v>
      </c>
      <c r="L509" s="11"/>
    </row>
    <row r="510" spans="1:12" x14ac:dyDescent="0.25">
      <c r="A510">
        <v>51</v>
      </c>
      <c r="B510" t="s">
        <v>7</v>
      </c>
      <c r="C510" s="11">
        <v>32.015000000000001</v>
      </c>
      <c r="D510">
        <v>1</v>
      </c>
      <c r="E510" t="s">
        <v>13</v>
      </c>
      <c r="F510" t="s">
        <v>14</v>
      </c>
      <c r="G510" s="4">
        <v>9877.6077000000005</v>
      </c>
      <c r="H510" t="str">
        <f t="shared" si="28"/>
        <v>over</v>
      </c>
      <c r="I510" t="str">
        <f t="shared" si="31"/>
        <v>no</v>
      </c>
      <c r="J510" s="11">
        <f t="shared" si="29"/>
        <v>32.015000000000001</v>
      </c>
      <c r="K510" s="11">
        <f t="shared" si="30"/>
        <v>32.015000000000001</v>
      </c>
      <c r="L510" s="11"/>
    </row>
    <row r="511" spans="1:12" x14ac:dyDescent="0.25">
      <c r="A511">
        <v>44</v>
      </c>
      <c r="B511" t="s">
        <v>11</v>
      </c>
      <c r="C511" s="11">
        <v>32.015000000000001</v>
      </c>
      <c r="D511">
        <v>2</v>
      </c>
      <c r="E511" t="s">
        <v>13</v>
      </c>
      <c r="F511" t="s">
        <v>15</v>
      </c>
      <c r="G511" s="4">
        <v>8116.2688500000004</v>
      </c>
      <c r="H511" t="str">
        <f t="shared" si="28"/>
        <v>over</v>
      </c>
      <c r="I511" t="str">
        <f t="shared" si="31"/>
        <v>no</v>
      </c>
      <c r="J511" s="11">
        <f t="shared" si="29"/>
        <v>32.015000000000001</v>
      </c>
      <c r="K511" s="11">
        <f t="shared" si="30"/>
        <v>32.015000000000001</v>
      </c>
      <c r="L511" s="11"/>
    </row>
    <row r="512" spans="1:12" x14ac:dyDescent="0.25">
      <c r="A512">
        <v>62</v>
      </c>
      <c r="B512" t="s">
        <v>11</v>
      </c>
      <c r="C512" s="11">
        <v>32.015000000000001</v>
      </c>
      <c r="D512">
        <v>0</v>
      </c>
      <c r="E512" t="s">
        <v>9</v>
      </c>
      <c r="F512" t="s">
        <v>21</v>
      </c>
      <c r="G512" s="4">
        <v>45710.207849999999</v>
      </c>
      <c r="H512" t="str">
        <f t="shared" si="28"/>
        <v>over</v>
      </c>
      <c r="I512" t="str">
        <f t="shared" si="31"/>
        <v>smoking</v>
      </c>
      <c r="J512" s="11">
        <f t="shared" si="29"/>
        <v>32.015000000000001</v>
      </c>
      <c r="K512" s="11">
        <f t="shared" si="30"/>
        <v>32.015000000000001</v>
      </c>
      <c r="L512" s="11"/>
    </row>
    <row r="513" spans="1:12" x14ac:dyDescent="0.25">
      <c r="A513">
        <v>24</v>
      </c>
      <c r="B513" t="s">
        <v>11</v>
      </c>
      <c r="C513" s="11">
        <v>32.01</v>
      </c>
      <c r="D513">
        <v>0</v>
      </c>
      <c r="E513" t="s">
        <v>13</v>
      </c>
      <c r="F513" t="s">
        <v>14</v>
      </c>
      <c r="G513" s="4">
        <v>1981.5818999999999</v>
      </c>
      <c r="H513" t="str">
        <f t="shared" si="28"/>
        <v>over</v>
      </c>
      <c r="I513" t="str">
        <f t="shared" si="31"/>
        <v>no</v>
      </c>
      <c r="J513" s="11">
        <f t="shared" si="29"/>
        <v>32.01</v>
      </c>
      <c r="K513" s="11">
        <f t="shared" si="30"/>
        <v>32.01</v>
      </c>
      <c r="L513" s="11"/>
    </row>
    <row r="514" spans="1:12" x14ac:dyDescent="0.25">
      <c r="A514">
        <v>47</v>
      </c>
      <c r="B514" t="s">
        <v>7</v>
      </c>
      <c r="C514" s="11">
        <v>32</v>
      </c>
      <c r="D514">
        <v>1</v>
      </c>
      <c r="E514" t="s">
        <v>13</v>
      </c>
      <c r="F514" t="s">
        <v>10</v>
      </c>
      <c r="G514" s="4">
        <v>8551.3469999999998</v>
      </c>
      <c r="H514" t="str">
        <f t="shared" ref="H514:H577" si="32">IF(C514&lt;18.5,"below",IF(AND(C514&gt;=18.5,C514&lt;25),"normal",IF(C514&gt;=25,"over")))</f>
        <v>over</v>
      </c>
      <c r="I514" t="str">
        <f t="shared" si="31"/>
        <v>no</v>
      </c>
      <c r="J514" s="11">
        <f t="shared" ref="J514:J577" si="33">VALUE(C514)</f>
        <v>32</v>
      </c>
      <c r="K514" s="11">
        <f t="shared" ref="K514:K577" si="34">IF(J514&gt;=100,J514/1000,J514)</f>
        <v>32</v>
      </c>
      <c r="L514" s="11"/>
    </row>
    <row r="515" spans="1:12" x14ac:dyDescent="0.25">
      <c r="A515">
        <v>39</v>
      </c>
      <c r="B515" t="s">
        <v>7</v>
      </c>
      <c r="C515" s="11">
        <v>31.92</v>
      </c>
      <c r="D515">
        <v>2</v>
      </c>
      <c r="E515" t="s">
        <v>13</v>
      </c>
      <c r="F515" t="s">
        <v>15</v>
      </c>
      <c r="G515" s="4">
        <v>7209.4917999999998</v>
      </c>
      <c r="H515" t="str">
        <f t="shared" si="32"/>
        <v>over</v>
      </c>
      <c r="I515" t="str">
        <f t="shared" ref="I515:I578" si="35">IF(E515="no","no","smoking")</f>
        <v>no</v>
      </c>
      <c r="J515" s="11">
        <f t="shared" si="33"/>
        <v>31.92</v>
      </c>
      <c r="K515" s="11">
        <f t="shared" si="34"/>
        <v>31.92</v>
      </c>
      <c r="L515" s="11"/>
    </row>
    <row r="516" spans="1:12" x14ac:dyDescent="0.25">
      <c r="A516">
        <v>20</v>
      </c>
      <c r="B516" t="s">
        <v>7</v>
      </c>
      <c r="C516" s="11">
        <v>31.92</v>
      </c>
      <c r="D516">
        <v>0</v>
      </c>
      <c r="E516" t="s">
        <v>13</v>
      </c>
      <c r="F516" t="s">
        <v>15</v>
      </c>
      <c r="G516" s="4">
        <v>2261.5688</v>
      </c>
      <c r="H516" t="str">
        <f t="shared" si="32"/>
        <v>over</v>
      </c>
      <c r="I516" t="str">
        <f t="shared" si="35"/>
        <v>no</v>
      </c>
      <c r="J516" s="11">
        <f t="shared" si="33"/>
        <v>31.92</v>
      </c>
      <c r="K516" s="11">
        <f t="shared" si="34"/>
        <v>31.92</v>
      </c>
      <c r="L516" s="11"/>
    </row>
    <row r="517" spans="1:12" x14ac:dyDescent="0.25">
      <c r="A517">
        <v>18</v>
      </c>
      <c r="B517" t="s">
        <v>7</v>
      </c>
      <c r="C517" s="11">
        <v>31.92</v>
      </c>
      <c r="D517">
        <v>0</v>
      </c>
      <c r="E517" t="s">
        <v>13</v>
      </c>
      <c r="F517" t="s">
        <v>21</v>
      </c>
      <c r="G517" s="4">
        <v>2205.9807999999998</v>
      </c>
      <c r="H517" t="str">
        <f t="shared" si="32"/>
        <v>over</v>
      </c>
      <c r="I517" t="str">
        <f t="shared" si="35"/>
        <v>no</v>
      </c>
      <c r="J517" s="11">
        <f t="shared" si="33"/>
        <v>31.92</v>
      </c>
      <c r="K517" s="11">
        <f t="shared" si="34"/>
        <v>31.92</v>
      </c>
      <c r="L517" s="11"/>
    </row>
    <row r="518" spans="1:12" x14ac:dyDescent="0.25">
      <c r="A518">
        <v>49</v>
      </c>
      <c r="B518" t="s">
        <v>7</v>
      </c>
      <c r="C518" s="11">
        <v>31.9</v>
      </c>
      <c r="D518">
        <v>5</v>
      </c>
      <c r="E518" t="s">
        <v>13</v>
      </c>
      <c r="F518" t="s">
        <v>10</v>
      </c>
      <c r="G518" s="4">
        <v>11552.904</v>
      </c>
      <c r="H518" t="str">
        <f t="shared" si="32"/>
        <v>over</v>
      </c>
      <c r="I518" t="str">
        <f t="shared" si="35"/>
        <v>no</v>
      </c>
      <c r="J518" s="11">
        <f t="shared" si="33"/>
        <v>31.9</v>
      </c>
      <c r="K518" s="11">
        <f t="shared" si="34"/>
        <v>31.9</v>
      </c>
      <c r="L518" s="11"/>
    </row>
    <row r="519" spans="1:12" x14ac:dyDescent="0.25">
      <c r="A519">
        <v>54</v>
      </c>
      <c r="B519" t="s">
        <v>7</v>
      </c>
      <c r="C519" s="11">
        <v>31.9</v>
      </c>
      <c r="D519">
        <v>1</v>
      </c>
      <c r="E519" t="s">
        <v>13</v>
      </c>
      <c r="F519" t="s">
        <v>14</v>
      </c>
      <c r="G519" s="4">
        <v>10928.849</v>
      </c>
      <c r="H519" t="str">
        <f t="shared" si="32"/>
        <v>over</v>
      </c>
      <c r="I519" t="str">
        <f t="shared" si="35"/>
        <v>no</v>
      </c>
      <c r="J519" s="11">
        <f t="shared" si="33"/>
        <v>31.9</v>
      </c>
      <c r="K519" s="11">
        <f t="shared" si="34"/>
        <v>31.9</v>
      </c>
      <c r="L519" s="11"/>
    </row>
    <row r="520" spans="1:12" x14ac:dyDescent="0.25">
      <c r="A520">
        <v>49</v>
      </c>
      <c r="B520" t="s">
        <v>11</v>
      </c>
      <c r="C520" s="11">
        <v>31.824999999999999</v>
      </c>
      <c r="D520">
        <v>0</v>
      </c>
      <c r="E520" t="s">
        <v>13</v>
      </c>
      <c r="F520" t="s">
        <v>10</v>
      </c>
      <c r="G520" s="4">
        <v>8116.68</v>
      </c>
      <c r="H520" t="str">
        <f t="shared" si="32"/>
        <v>over</v>
      </c>
      <c r="I520" t="str">
        <f t="shared" si="35"/>
        <v>no</v>
      </c>
      <c r="J520" s="11">
        <f t="shared" si="33"/>
        <v>31.824999999999999</v>
      </c>
      <c r="K520" s="11">
        <f t="shared" si="34"/>
        <v>31.824999999999999</v>
      </c>
      <c r="L520" s="11"/>
    </row>
    <row r="521" spans="1:12" x14ac:dyDescent="0.25">
      <c r="A521">
        <v>44</v>
      </c>
      <c r="B521" t="s">
        <v>7</v>
      </c>
      <c r="C521" s="11">
        <v>31.824999999999999</v>
      </c>
      <c r="D521">
        <v>0</v>
      </c>
      <c r="E521" t="s">
        <v>13</v>
      </c>
      <c r="F521" t="s">
        <v>15</v>
      </c>
      <c r="G521" s="4">
        <v>7419.4778999999999</v>
      </c>
      <c r="H521" t="str">
        <f t="shared" si="32"/>
        <v>over</v>
      </c>
      <c r="I521" t="str">
        <f t="shared" si="35"/>
        <v>no</v>
      </c>
      <c r="J521" s="11">
        <f t="shared" si="33"/>
        <v>31.824999999999999</v>
      </c>
      <c r="K521" s="11">
        <f t="shared" si="34"/>
        <v>31.824999999999999</v>
      </c>
      <c r="L521" s="11"/>
    </row>
    <row r="522" spans="1:12" x14ac:dyDescent="0.25">
      <c r="A522">
        <v>57</v>
      </c>
      <c r="B522" t="s">
        <v>7</v>
      </c>
      <c r="C522" s="11">
        <v>31.824999999999999</v>
      </c>
      <c r="D522">
        <v>0</v>
      </c>
      <c r="E522" t="s">
        <v>13</v>
      </c>
      <c r="F522" t="s">
        <v>15</v>
      </c>
      <c r="G522" s="4">
        <v>11842.623750000001</v>
      </c>
      <c r="H522" t="str">
        <f t="shared" si="32"/>
        <v>over</v>
      </c>
      <c r="I522" t="str">
        <f t="shared" si="35"/>
        <v>no</v>
      </c>
      <c r="J522" s="11">
        <f t="shared" si="33"/>
        <v>31.824999999999999</v>
      </c>
      <c r="K522" s="11">
        <f t="shared" si="34"/>
        <v>31.824999999999999</v>
      </c>
      <c r="L522" s="11"/>
    </row>
    <row r="523" spans="1:12" x14ac:dyDescent="0.25">
      <c r="A523">
        <v>64</v>
      </c>
      <c r="B523" t="s">
        <v>7</v>
      </c>
      <c r="C523" s="11">
        <v>31.824999999999999</v>
      </c>
      <c r="D523">
        <v>2</v>
      </c>
      <c r="E523" t="s">
        <v>13</v>
      </c>
      <c r="F523" t="s">
        <v>21</v>
      </c>
      <c r="G523" s="4">
        <v>16069.08475</v>
      </c>
      <c r="H523" t="str">
        <f t="shared" si="32"/>
        <v>over</v>
      </c>
      <c r="I523" t="str">
        <f t="shared" si="35"/>
        <v>no</v>
      </c>
      <c r="J523" s="11">
        <f t="shared" si="33"/>
        <v>31.824999999999999</v>
      </c>
      <c r="K523" s="11">
        <f t="shared" si="34"/>
        <v>31.824999999999999</v>
      </c>
      <c r="L523" s="11"/>
    </row>
    <row r="524" spans="1:12" x14ac:dyDescent="0.25">
      <c r="A524">
        <v>20</v>
      </c>
      <c r="B524" t="s">
        <v>7</v>
      </c>
      <c r="C524" s="11">
        <v>31.79</v>
      </c>
      <c r="D524">
        <v>2</v>
      </c>
      <c r="E524" t="s">
        <v>13</v>
      </c>
      <c r="F524" t="s">
        <v>14</v>
      </c>
      <c r="G524" s="4">
        <v>3056.3881000000001</v>
      </c>
      <c r="H524" t="str">
        <f t="shared" si="32"/>
        <v>over</v>
      </c>
      <c r="I524" t="str">
        <f t="shared" si="35"/>
        <v>no</v>
      </c>
      <c r="J524" s="11">
        <f t="shared" si="33"/>
        <v>31.79</v>
      </c>
      <c r="K524" s="11">
        <f t="shared" si="34"/>
        <v>31.79</v>
      </c>
      <c r="L524" s="11"/>
    </row>
    <row r="525" spans="1:12" x14ac:dyDescent="0.25">
      <c r="A525">
        <v>56</v>
      </c>
      <c r="B525" t="s">
        <v>11</v>
      </c>
      <c r="C525" s="11">
        <v>31.79</v>
      </c>
      <c r="D525">
        <v>2</v>
      </c>
      <c r="E525" t="s">
        <v>9</v>
      </c>
      <c r="F525" t="s">
        <v>14</v>
      </c>
      <c r="G525" s="4">
        <v>43813.866099999999</v>
      </c>
      <c r="H525" t="str">
        <f t="shared" si="32"/>
        <v>over</v>
      </c>
      <c r="I525" t="str">
        <f t="shared" si="35"/>
        <v>smoking</v>
      </c>
      <c r="J525" s="11">
        <f t="shared" si="33"/>
        <v>31.79</v>
      </c>
      <c r="K525" s="11">
        <f t="shared" si="34"/>
        <v>31.79</v>
      </c>
      <c r="L525" s="11"/>
    </row>
    <row r="526" spans="1:12" x14ac:dyDescent="0.25">
      <c r="A526">
        <v>45</v>
      </c>
      <c r="B526" t="s">
        <v>7</v>
      </c>
      <c r="C526" s="11">
        <v>31.79</v>
      </c>
      <c r="D526">
        <v>0</v>
      </c>
      <c r="E526" t="s">
        <v>13</v>
      </c>
      <c r="F526" t="s">
        <v>14</v>
      </c>
      <c r="G526" s="4">
        <v>17929.303370000001</v>
      </c>
      <c r="H526" t="str">
        <f t="shared" si="32"/>
        <v>over</v>
      </c>
      <c r="I526" t="str">
        <f t="shared" si="35"/>
        <v>no</v>
      </c>
      <c r="J526" s="11">
        <f t="shared" si="33"/>
        <v>31.79</v>
      </c>
      <c r="K526" s="11">
        <f t="shared" si="34"/>
        <v>31.79</v>
      </c>
      <c r="L526" s="11"/>
    </row>
    <row r="527" spans="1:12" x14ac:dyDescent="0.25">
      <c r="A527">
        <v>22</v>
      </c>
      <c r="B527" t="s">
        <v>11</v>
      </c>
      <c r="C527" s="11">
        <v>31.73</v>
      </c>
      <c r="D527">
        <v>0</v>
      </c>
      <c r="E527" t="s">
        <v>13</v>
      </c>
      <c r="F527" t="s">
        <v>21</v>
      </c>
      <c r="G527" s="4">
        <v>2254.7966999999999</v>
      </c>
      <c r="H527" t="str">
        <f t="shared" si="32"/>
        <v>over</v>
      </c>
      <c r="I527" t="str">
        <f t="shared" si="35"/>
        <v>no</v>
      </c>
      <c r="J527" s="11">
        <f t="shared" si="33"/>
        <v>31.73</v>
      </c>
      <c r="K527" s="11">
        <f t="shared" si="34"/>
        <v>31.73</v>
      </c>
      <c r="L527" s="11"/>
    </row>
    <row r="528" spans="1:12" x14ac:dyDescent="0.25">
      <c r="A528">
        <v>62</v>
      </c>
      <c r="B528" t="s">
        <v>7</v>
      </c>
      <c r="C528" s="11">
        <v>31.73</v>
      </c>
      <c r="D528">
        <v>0</v>
      </c>
      <c r="E528" t="s">
        <v>13</v>
      </c>
      <c r="F528" t="s">
        <v>21</v>
      </c>
      <c r="G528" s="4">
        <v>14043.476699999999</v>
      </c>
      <c r="H528" t="str">
        <f t="shared" si="32"/>
        <v>over</v>
      </c>
      <c r="I528" t="str">
        <f t="shared" si="35"/>
        <v>no</v>
      </c>
      <c r="J528" s="11">
        <f t="shared" si="33"/>
        <v>31.73</v>
      </c>
      <c r="K528" s="11">
        <f t="shared" si="34"/>
        <v>31.73</v>
      </c>
      <c r="L528" s="11"/>
    </row>
    <row r="529" spans="1:13" x14ac:dyDescent="0.25">
      <c r="A529">
        <v>52</v>
      </c>
      <c r="B529" t="s">
        <v>7</v>
      </c>
      <c r="C529" s="11">
        <v>31.73</v>
      </c>
      <c r="D529">
        <v>2</v>
      </c>
      <c r="E529" t="s">
        <v>13</v>
      </c>
      <c r="F529" t="s">
        <v>15</v>
      </c>
      <c r="G529" s="4">
        <v>11187.6567</v>
      </c>
      <c r="H529" t="str">
        <f t="shared" si="32"/>
        <v>over</v>
      </c>
      <c r="I529" t="str">
        <f t="shared" si="35"/>
        <v>no</v>
      </c>
      <c r="J529" s="11">
        <f t="shared" si="33"/>
        <v>31.73</v>
      </c>
      <c r="K529" s="11">
        <f t="shared" si="34"/>
        <v>31.73</v>
      </c>
      <c r="L529" s="11"/>
    </row>
    <row r="530" spans="1:13" x14ac:dyDescent="0.25">
      <c r="A530">
        <v>23</v>
      </c>
      <c r="B530" t="s">
        <v>11</v>
      </c>
      <c r="C530" s="11">
        <v>31.73</v>
      </c>
      <c r="D530">
        <v>3</v>
      </c>
      <c r="E530" t="s">
        <v>9</v>
      </c>
      <c r="F530" t="s">
        <v>21</v>
      </c>
      <c r="G530" s="4">
        <v>36189.101699999999</v>
      </c>
      <c r="H530" t="str">
        <f t="shared" si="32"/>
        <v>over</v>
      </c>
      <c r="I530" t="str">
        <f t="shared" si="35"/>
        <v>smoking</v>
      </c>
      <c r="J530" s="11">
        <f t="shared" si="33"/>
        <v>31.73</v>
      </c>
      <c r="K530" s="11">
        <f t="shared" si="34"/>
        <v>31.73</v>
      </c>
      <c r="L530" s="11"/>
    </row>
    <row r="531" spans="1:13" x14ac:dyDescent="0.25">
      <c r="A531">
        <v>18</v>
      </c>
      <c r="B531" t="s">
        <v>11</v>
      </c>
      <c r="C531" s="11">
        <v>31.73</v>
      </c>
      <c r="D531">
        <v>0</v>
      </c>
      <c r="E531" t="s">
        <v>9</v>
      </c>
      <c r="F531" t="s">
        <v>21</v>
      </c>
      <c r="G531" s="4">
        <v>33732.686699999998</v>
      </c>
      <c r="H531" t="str">
        <f t="shared" si="32"/>
        <v>over</v>
      </c>
      <c r="I531" t="str">
        <f t="shared" si="35"/>
        <v>smoking</v>
      </c>
      <c r="J531" s="11">
        <f t="shared" si="33"/>
        <v>31.73</v>
      </c>
      <c r="K531" s="11">
        <f t="shared" si="34"/>
        <v>31.73</v>
      </c>
      <c r="L531" s="11"/>
    </row>
    <row r="532" spans="1:13" x14ac:dyDescent="0.25">
      <c r="A532">
        <v>29</v>
      </c>
      <c r="B532" t="s">
        <v>11</v>
      </c>
      <c r="C532" s="11">
        <v>31.73</v>
      </c>
      <c r="D532">
        <v>2</v>
      </c>
      <c r="E532" t="s">
        <v>13</v>
      </c>
      <c r="F532" t="s">
        <v>15</v>
      </c>
      <c r="G532" s="4">
        <v>4433.3877000000002</v>
      </c>
      <c r="H532" t="str">
        <f t="shared" si="32"/>
        <v>over</v>
      </c>
      <c r="I532" t="str">
        <f t="shared" si="35"/>
        <v>no</v>
      </c>
      <c r="J532" s="11">
        <f t="shared" si="33"/>
        <v>31.73</v>
      </c>
      <c r="K532" s="11">
        <f t="shared" si="34"/>
        <v>31.73</v>
      </c>
      <c r="L532" s="11"/>
    </row>
    <row r="533" spans="1:13" x14ac:dyDescent="0.25">
      <c r="A533">
        <v>28</v>
      </c>
      <c r="B533" t="s">
        <v>11</v>
      </c>
      <c r="C533" s="11">
        <v>31.68</v>
      </c>
      <c r="D533">
        <v>0</v>
      </c>
      <c r="E533" t="s">
        <v>9</v>
      </c>
      <c r="F533" t="s">
        <v>14</v>
      </c>
      <c r="G533" s="4">
        <v>34672.147199999999</v>
      </c>
      <c r="H533" t="str">
        <f t="shared" si="32"/>
        <v>over</v>
      </c>
      <c r="I533" t="str">
        <f t="shared" si="35"/>
        <v>smoking</v>
      </c>
      <c r="J533" s="11">
        <f t="shared" si="33"/>
        <v>31.68</v>
      </c>
      <c r="K533" s="11">
        <f t="shared" si="34"/>
        <v>31.68</v>
      </c>
      <c r="L533" s="11"/>
    </row>
    <row r="534" spans="1:13" x14ac:dyDescent="0.25">
      <c r="A534">
        <v>62</v>
      </c>
      <c r="B534" t="s">
        <v>7</v>
      </c>
      <c r="C534" s="11">
        <v>31.635000000000005</v>
      </c>
      <c r="D534">
        <v>3</v>
      </c>
      <c r="E534" t="s">
        <v>13</v>
      </c>
      <c r="F534" t="s">
        <v>15</v>
      </c>
      <c r="G534" s="4">
        <v>15612.19335</v>
      </c>
      <c r="H534" t="str">
        <f t="shared" si="32"/>
        <v>over</v>
      </c>
      <c r="I534" t="str">
        <f t="shared" si="35"/>
        <v>no</v>
      </c>
      <c r="J534" s="11">
        <f t="shared" si="33"/>
        <v>31.635000000000005</v>
      </c>
      <c r="K534" s="11">
        <f t="shared" si="34"/>
        <v>31.635000000000005</v>
      </c>
      <c r="L534" s="11"/>
      <c r="M534">
        <f>K534*1000</f>
        <v>31635.000000000004</v>
      </c>
    </row>
    <row r="535" spans="1:13" x14ac:dyDescent="0.25">
      <c r="A535">
        <v>19</v>
      </c>
      <c r="B535" t="s">
        <v>11</v>
      </c>
      <c r="C535" s="11">
        <v>31.635000000000002</v>
      </c>
      <c r="D535">
        <v>0</v>
      </c>
      <c r="E535" t="s">
        <v>13</v>
      </c>
      <c r="F535" t="s">
        <v>15</v>
      </c>
      <c r="G535" s="4">
        <v>1632.5644500000001</v>
      </c>
      <c r="H535" t="str">
        <f t="shared" si="32"/>
        <v>over</v>
      </c>
      <c r="I535" t="str">
        <f t="shared" si="35"/>
        <v>no</v>
      </c>
      <c r="J535" s="11">
        <f t="shared" si="33"/>
        <v>31.635000000000002</v>
      </c>
      <c r="K535" s="11">
        <f t="shared" si="34"/>
        <v>31.635000000000002</v>
      </c>
      <c r="L535" s="11"/>
      <c r="M535">
        <f>K535*1000</f>
        <v>31635</v>
      </c>
    </row>
    <row r="536" spans="1:13" x14ac:dyDescent="0.25">
      <c r="A536">
        <v>51</v>
      </c>
      <c r="B536" t="s">
        <v>11</v>
      </c>
      <c r="C536" s="11">
        <v>31.635000000000002</v>
      </c>
      <c r="D536">
        <v>0</v>
      </c>
      <c r="E536" t="s">
        <v>13</v>
      </c>
      <c r="F536" t="s">
        <v>15</v>
      </c>
      <c r="G536" s="4">
        <v>9174.1356500000002</v>
      </c>
      <c r="H536" t="str">
        <f t="shared" si="32"/>
        <v>over</v>
      </c>
      <c r="I536" t="str">
        <f t="shared" si="35"/>
        <v>no</v>
      </c>
      <c r="J536" s="11">
        <f t="shared" si="33"/>
        <v>31.635000000000002</v>
      </c>
      <c r="K536" s="11">
        <f t="shared" si="34"/>
        <v>31.635000000000002</v>
      </c>
      <c r="L536" s="11"/>
    </row>
    <row r="537" spans="1:13" x14ac:dyDescent="0.25">
      <c r="A537">
        <v>50</v>
      </c>
      <c r="B537" t="s">
        <v>7</v>
      </c>
      <c r="C537" s="11">
        <v>31.6</v>
      </c>
      <c r="D537">
        <v>2</v>
      </c>
      <c r="E537" t="s">
        <v>13</v>
      </c>
      <c r="F537" t="s">
        <v>10</v>
      </c>
      <c r="G537" s="4">
        <v>10118.424000000001</v>
      </c>
      <c r="H537" t="str">
        <f t="shared" si="32"/>
        <v>over</v>
      </c>
      <c r="I537" t="str">
        <f t="shared" si="35"/>
        <v>no</v>
      </c>
      <c r="J537" s="11">
        <f t="shared" si="33"/>
        <v>31.6</v>
      </c>
      <c r="K537" s="11">
        <f t="shared" si="34"/>
        <v>31.6</v>
      </c>
      <c r="L537" s="11"/>
    </row>
    <row r="538" spans="1:13" x14ac:dyDescent="0.25">
      <c r="A538">
        <v>54</v>
      </c>
      <c r="B538" t="s">
        <v>11</v>
      </c>
      <c r="C538" s="11">
        <v>31.6</v>
      </c>
      <c r="D538">
        <v>0</v>
      </c>
      <c r="E538" t="s">
        <v>13</v>
      </c>
      <c r="F538" t="s">
        <v>10</v>
      </c>
      <c r="G538" s="4">
        <v>9850.4320000000007</v>
      </c>
      <c r="H538" t="str">
        <f t="shared" si="32"/>
        <v>over</v>
      </c>
      <c r="I538" t="str">
        <f t="shared" si="35"/>
        <v>no</v>
      </c>
      <c r="J538" s="11">
        <f t="shared" si="33"/>
        <v>31.6</v>
      </c>
      <c r="K538" s="11">
        <f t="shared" si="34"/>
        <v>31.6</v>
      </c>
      <c r="L538" s="11"/>
    </row>
    <row r="539" spans="1:13" x14ac:dyDescent="0.25">
      <c r="A539">
        <v>30</v>
      </c>
      <c r="B539" t="s">
        <v>11</v>
      </c>
      <c r="C539" s="11">
        <v>31.57</v>
      </c>
      <c r="D539">
        <v>3</v>
      </c>
      <c r="E539" t="s">
        <v>13</v>
      </c>
      <c r="F539" t="s">
        <v>14</v>
      </c>
      <c r="G539" s="4">
        <v>4837.5823</v>
      </c>
      <c r="H539" t="str">
        <f t="shared" si="32"/>
        <v>over</v>
      </c>
      <c r="I539" t="str">
        <f t="shared" si="35"/>
        <v>no</v>
      </c>
      <c r="J539" s="11">
        <f t="shared" si="33"/>
        <v>31.57</v>
      </c>
      <c r="K539" s="11">
        <f t="shared" si="34"/>
        <v>31.57</v>
      </c>
      <c r="L539" s="11"/>
    </row>
    <row r="540" spans="1:13" x14ac:dyDescent="0.25">
      <c r="A540">
        <v>32</v>
      </c>
      <c r="B540" t="s">
        <v>7</v>
      </c>
      <c r="C540" s="11">
        <v>31.54</v>
      </c>
      <c r="D540">
        <v>1</v>
      </c>
      <c r="E540" t="s">
        <v>13</v>
      </c>
      <c r="F540" t="s">
        <v>21</v>
      </c>
      <c r="G540" s="4">
        <v>5148.5526</v>
      </c>
      <c r="H540" t="str">
        <f t="shared" si="32"/>
        <v>over</v>
      </c>
      <c r="I540" t="str">
        <f t="shared" si="35"/>
        <v>no</v>
      </c>
      <c r="J540" s="11">
        <f t="shared" si="33"/>
        <v>31.54</v>
      </c>
      <c r="K540" s="11">
        <f t="shared" si="34"/>
        <v>31.54</v>
      </c>
      <c r="L540" s="11"/>
    </row>
    <row r="541" spans="1:13" x14ac:dyDescent="0.25">
      <c r="A541">
        <v>57</v>
      </c>
      <c r="B541" t="s">
        <v>11</v>
      </c>
      <c r="C541" s="11">
        <v>31.54</v>
      </c>
      <c r="D541">
        <v>0</v>
      </c>
      <c r="E541" t="s">
        <v>13</v>
      </c>
      <c r="F541" t="s">
        <v>15</v>
      </c>
      <c r="G541" s="4">
        <v>11353.2276</v>
      </c>
      <c r="H541" t="str">
        <f t="shared" si="32"/>
        <v>over</v>
      </c>
      <c r="I541" t="str">
        <f t="shared" si="35"/>
        <v>no</v>
      </c>
      <c r="J541" s="11">
        <f t="shared" si="33"/>
        <v>31.54</v>
      </c>
      <c r="K541" s="11">
        <f t="shared" si="34"/>
        <v>31.54</v>
      </c>
      <c r="L541" s="11"/>
    </row>
    <row r="542" spans="1:13" x14ac:dyDescent="0.25">
      <c r="A542">
        <v>36</v>
      </c>
      <c r="B542" t="s">
        <v>11</v>
      </c>
      <c r="C542" s="11">
        <v>31.5</v>
      </c>
      <c r="D542">
        <v>0</v>
      </c>
      <c r="E542" t="s">
        <v>13</v>
      </c>
      <c r="F542" t="s">
        <v>10</v>
      </c>
      <c r="G542" s="4">
        <v>4402.2330000000002</v>
      </c>
      <c r="H542" t="str">
        <f t="shared" si="32"/>
        <v>over</v>
      </c>
      <c r="I542" t="str">
        <f t="shared" si="35"/>
        <v>no</v>
      </c>
      <c r="J542" s="11">
        <f t="shared" si="33"/>
        <v>31.5</v>
      </c>
      <c r="K542" s="11">
        <f t="shared" si="34"/>
        <v>31.5</v>
      </c>
      <c r="L542" s="11"/>
    </row>
    <row r="543" spans="1:13" x14ac:dyDescent="0.25">
      <c r="A543">
        <v>32</v>
      </c>
      <c r="B543" t="s">
        <v>11</v>
      </c>
      <c r="C543" s="11">
        <v>31.5</v>
      </c>
      <c r="D543">
        <v>1</v>
      </c>
      <c r="E543" t="s">
        <v>13</v>
      </c>
      <c r="F543" t="s">
        <v>10</v>
      </c>
      <c r="G543" s="4">
        <v>4076.4969999999998</v>
      </c>
      <c r="H543" t="str">
        <f t="shared" si="32"/>
        <v>over</v>
      </c>
      <c r="I543" t="str">
        <f t="shared" si="35"/>
        <v>no</v>
      </c>
      <c r="J543" s="11">
        <f t="shared" si="33"/>
        <v>31.5</v>
      </c>
      <c r="K543" s="11">
        <f t="shared" si="34"/>
        <v>31.5</v>
      </c>
      <c r="L543" s="11"/>
    </row>
    <row r="544" spans="1:13" x14ac:dyDescent="0.25">
      <c r="A544">
        <v>62</v>
      </c>
      <c r="B544" t="s">
        <v>11</v>
      </c>
      <c r="C544" s="11">
        <v>31.46</v>
      </c>
      <c r="D544">
        <v>1</v>
      </c>
      <c r="E544" t="s">
        <v>13</v>
      </c>
      <c r="F544" t="s">
        <v>14</v>
      </c>
      <c r="G544" s="4">
        <v>27000.98473</v>
      </c>
      <c r="H544" t="str">
        <f t="shared" si="32"/>
        <v>over</v>
      </c>
      <c r="I544" t="str">
        <f t="shared" si="35"/>
        <v>no</v>
      </c>
      <c r="J544" s="11">
        <f t="shared" si="33"/>
        <v>31.46</v>
      </c>
      <c r="K544" s="11">
        <f t="shared" si="34"/>
        <v>31.46</v>
      </c>
      <c r="L544" s="11"/>
    </row>
    <row r="545" spans="1:12" x14ac:dyDescent="0.25">
      <c r="A545">
        <v>20</v>
      </c>
      <c r="B545" t="s">
        <v>7</v>
      </c>
      <c r="C545" s="11">
        <v>31.46</v>
      </c>
      <c r="D545">
        <v>0</v>
      </c>
      <c r="E545" t="s">
        <v>13</v>
      </c>
      <c r="F545" t="s">
        <v>14</v>
      </c>
      <c r="G545" s="4">
        <v>1877.9294</v>
      </c>
      <c r="H545" t="str">
        <f t="shared" si="32"/>
        <v>over</v>
      </c>
      <c r="I545" t="str">
        <f t="shared" si="35"/>
        <v>no</v>
      </c>
      <c r="J545" s="11">
        <f t="shared" si="33"/>
        <v>31.46</v>
      </c>
      <c r="K545" s="11">
        <f t="shared" si="34"/>
        <v>31.46</v>
      </c>
      <c r="L545" s="11"/>
    </row>
    <row r="546" spans="1:12" x14ac:dyDescent="0.25">
      <c r="A546">
        <v>59</v>
      </c>
      <c r="B546" t="s">
        <v>11</v>
      </c>
      <c r="C546" s="11">
        <v>31.445</v>
      </c>
      <c r="D546">
        <v>3</v>
      </c>
      <c r="E546" t="s">
        <v>9</v>
      </c>
      <c r="F546" t="s">
        <v>21</v>
      </c>
      <c r="G546" s="4">
        <v>30184.936699999998</v>
      </c>
      <c r="H546" t="str">
        <f t="shared" si="32"/>
        <v>over</v>
      </c>
      <c r="I546" t="str">
        <f t="shared" si="35"/>
        <v>smoking</v>
      </c>
      <c r="J546" s="11">
        <f t="shared" si="33"/>
        <v>31.445</v>
      </c>
      <c r="K546" s="11">
        <f t="shared" si="34"/>
        <v>31.445</v>
      </c>
      <c r="L546" s="11"/>
    </row>
    <row r="547" spans="1:12" x14ac:dyDescent="0.25">
      <c r="A547">
        <v>27</v>
      </c>
      <c r="B547" t="s">
        <v>11</v>
      </c>
      <c r="C547" s="11">
        <v>31.445</v>
      </c>
      <c r="D547">
        <v>3</v>
      </c>
      <c r="E547" t="s">
        <v>13</v>
      </c>
      <c r="F547" t="s">
        <v>10</v>
      </c>
      <c r="G547" s="4">
        <v>4260.7439999999997</v>
      </c>
      <c r="H547" t="str">
        <f t="shared" si="32"/>
        <v>over</v>
      </c>
      <c r="I547" t="str">
        <f t="shared" si="35"/>
        <v>no</v>
      </c>
      <c r="J547" s="11">
        <f t="shared" si="33"/>
        <v>31.445</v>
      </c>
      <c r="K547" s="11">
        <f t="shared" si="34"/>
        <v>31.445</v>
      </c>
      <c r="L547" s="11"/>
    </row>
    <row r="548" spans="1:12" x14ac:dyDescent="0.25">
      <c r="A548">
        <v>48</v>
      </c>
      <c r="B548" t="s">
        <v>11</v>
      </c>
      <c r="C548" s="11">
        <v>31.445</v>
      </c>
      <c r="D548">
        <v>1</v>
      </c>
      <c r="E548" t="s">
        <v>13</v>
      </c>
      <c r="F548" t="s">
        <v>21</v>
      </c>
      <c r="G548" s="4">
        <v>8964.0605500000001</v>
      </c>
      <c r="H548" t="str">
        <f t="shared" si="32"/>
        <v>over</v>
      </c>
      <c r="I548" t="str">
        <f t="shared" si="35"/>
        <v>no</v>
      </c>
      <c r="J548" s="11">
        <f t="shared" si="33"/>
        <v>31.445</v>
      </c>
      <c r="K548" s="11">
        <f t="shared" si="34"/>
        <v>31.445</v>
      </c>
      <c r="L548" s="11"/>
    </row>
    <row r="549" spans="1:12" x14ac:dyDescent="0.25">
      <c r="A549">
        <v>63</v>
      </c>
      <c r="B549" t="s">
        <v>11</v>
      </c>
      <c r="C549" s="11">
        <v>31.445</v>
      </c>
      <c r="D549">
        <v>0</v>
      </c>
      <c r="E549" t="s">
        <v>13</v>
      </c>
      <c r="F549" t="s">
        <v>21</v>
      </c>
      <c r="G549" s="4">
        <v>13974.455550000001</v>
      </c>
      <c r="H549" t="str">
        <f t="shared" si="32"/>
        <v>over</v>
      </c>
      <c r="I549" t="str">
        <f t="shared" si="35"/>
        <v>no</v>
      </c>
      <c r="J549" s="11">
        <f t="shared" si="33"/>
        <v>31.445</v>
      </c>
      <c r="K549" s="11">
        <f t="shared" si="34"/>
        <v>31.445</v>
      </c>
      <c r="L549" s="11"/>
    </row>
    <row r="550" spans="1:12" x14ac:dyDescent="0.25">
      <c r="A550">
        <v>30</v>
      </c>
      <c r="B550" t="s">
        <v>11</v>
      </c>
      <c r="C550" s="11">
        <v>31.4</v>
      </c>
      <c r="D550">
        <v>1</v>
      </c>
      <c r="E550" t="s">
        <v>13</v>
      </c>
      <c r="F550" t="s">
        <v>10</v>
      </c>
      <c r="G550" s="4">
        <v>3659.346</v>
      </c>
      <c r="H550" t="str">
        <f t="shared" si="32"/>
        <v>over</v>
      </c>
      <c r="I550" t="str">
        <f t="shared" si="35"/>
        <v>no</v>
      </c>
      <c r="J550" s="11">
        <f t="shared" si="33"/>
        <v>31.4</v>
      </c>
      <c r="K550" s="11">
        <f t="shared" si="34"/>
        <v>31.4</v>
      </c>
      <c r="L550" s="11"/>
    </row>
    <row r="551" spans="1:12" x14ac:dyDescent="0.25">
      <c r="A551">
        <v>23</v>
      </c>
      <c r="B551" t="s">
        <v>7</v>
      </c>
      <c r="C551" s="11">
        <v>31.4</v>
      </c>
      <c r="D551">
        <v>0</v>
      </c>
      <c r="E551" t="s">
        <v>9</v>
      </c>
      <c r="F551" t="s">
        <v>10</v>
      </c>
      <c r="G551" s="4">
        <v>34166.273000000001</v>
      </c>
      <c r="H551" t="str">
        <f t="shared" si="32"/>
        <v>over</v>
      </c>
      <c r="I551" t="str">
        <f t="shared" si="35"/>
        <v>smoking</v>
      </c>
      <c r="J551" s="11">
        <f t="shared" si="33"/>
        <v>31.4</v>
      </c>
      <c r="K551" s="11">
        <f t="shared" si="34"/>
        <v>31.4</v>
      </c>
      <c r="L551" s="11"/>
    </row>
    <row r="552" spans="1:12" x14ac:dyDescent="0.25">
      <c r="A552">
        <v>49</v>
      </c>
      <c r="B552" t="s">
        <v>11</v>
      </c>
      <c r="C552" s="11">
        <v>31.35</v>
      </c>
      <c r="D552">
        <v>1</v>
      </c>
      <c r="E552" t="s">
        <v>13</v>
      </c>
      <c r="F552" t="s">
        <v>21</v>
      </c>
      <c r="G552" s="4">
        <v>9290.1394999999993</v>
      </c>
      <c r="H552" t="str">
        <f t="shared" si="32"/>
        <v>over</v>
      </c>
      <c r="I552" t="str">
        <f t="shared" si="35"/>
        <v>no</v>
      </c>
      <c r="J552" s="11">
        <f t="shared" si="33"/>
        <v>31.35</v>
      </c>
      <c r="K552" s="11">
        <f t="shared" si="34"/>
        <v>31.35</v>
      </c>
      <c r="L552" s="11"/>
    </row>
    <row r="553" spans="1:12" x14ac:dyDescent="0.25">
      <c r="A553">
        <v>18</v>
      </c>
      <c r="B553" t="s">
        <v>7</v>
      </c>
      <c r="C553" s="11">
        <v>31.35</v>
      </c>
      <c r="D553">
        <v>0</v>
      </c>
      <c r="E553" t="s">
        <v>13</v>
      </c>
      <c r="F553" t="s">
        <v>14</v>
      </c>
      <c r="G553" s="4">
        <v>1622.1885</v>
      </c>
      <c r="H553" t="str">
        <f t="shared" si="32"/>
        <v>over</v>
      </c>
      <c r="I553" t="str">
        <f t="shared" si="35"/>
        <v>no</v>
      </c>
      <c r="J553" s="11">
        <f t="shared" si="33"/>
        <v>31.35</v>
      </c>
      <c r="K553" s="11">
        <f t="shared" si="34"/>
        <v>31.35</v>
      </c>
      <c r="L553" s="11"/>
    </row>
    <row r="554" spans="1:12" x14ac:dyDescent="0.25">
      <c r="A554">
        <v>22</v>
      </c>
      <c r="B554" t="s">
        <v>11</v>
      </c>
      <c r="C554" s="11">
        <v>31.35</v>
      </c>
      <c r="D554">
        <v>1</v>
      </c>
      <c r="E554" t="s">
        <v>13</v>
      </c>
      <c r="F554" t="s">
        <v>15</v>
      </c>
      <c r="G554" s="4">
        <v>2643.2685000000001</v>
      </c>
      <c r="H554" t="str">
        <f t="shared" si="32"/>
        <v>over</v>
      </c>
      <c r="I554" t="str">
        <f t="shared" si="35"/>
        <v>no</v>
      </c>
      <c r="J554" s="11">
        <f t="shared" si="33"/>
        <v>31.35</v>
      </c>
      <c r="K554" s="11">
        <f t="shared" si="34"/>
        <v>31.35</v>
      </c>
      <c r="L554" s="11"/>
    </row>
    <row r="555" spans="1:12" x14ac:dyDescent="0.25">
      <c r="A555">
        <v>53</v>
      </c>
      <c r="B555" t="s">
        <v>11</v>
      </c>
      <c r="C555" s="11">
        <v>31.35</v>
      </c>
      <c r="D555">
        <v>0</v>
      </c>
      <c r="E555" t="s">
        <v>13</v>
      </c>
      <c r="F555" t="s">
        <v>14</v>
      </c>
      <c r="G555" s="4">
        <v>27346.04207</v>
      </c>
      <c r="H555" t="str">
        <f t="shared" si="32"/>
        <v>over</v>
      </c>
      <c r="I555" t="str">
        <f t="shared" si="35"/>
        <v>no</v>
      </c>
      <c r="J555" s="11">
        <f t="shared" si="33"/>
        <v>31.35</v>
      </c>
      <c r="K555" s="11">
        <f t="shared" si="34"/>
        <v>31.35</v>
      </c>
      <c r="L555" s="11"/>
    </row>
    <row r="556" spans="1:12" x14ac:dyDescent="0.25">
      <c r="A556">
        <v>60</v>
      </c>
      <c r="B556" t="s">
        <v>11</v>
      </c>
      <c r="C556" s="11">
        <v>31.35</v>
      </c>
      <c r="D556">
        <v>3</v>
      </c>
      <c r="E556" t="s">
        <v>9</v>
      </c>
      <c r="F556" t="s">
        <v>15</v>
      </c>
      <c r="G556" s="4">
        <v>46130.5265</v>
      </c>
      <c r="H556" t="str">
        <f t="shared" si="32"/>
        <v>over</v>
      </c>
      <c r="I556" t="str">
        <f t="shared" si="35"/>
        <v>smoking</v>
      </c>
      <c r="J556" s="11">
        <f t="shared" si="33"/>
        <v>31.35</v>
      </c>
      <c r="K556" s="11">
        <f t="shared" si="34"/>
        <v>31.35</v>
      </c>
      <c r="L556" s="11"/>
    </row>
    <row r="557" spans="1:12" x14ac:dyDescent="0.25">
      <c r="A557">
        <v>59</v>
      </c>
      <c r="B557" t="s">
        <v>7</v>
      </c>
      <c r="C557" s="11">
        <v>31.35</v>
      </c>
      <c r="D557">
        <v>0</v>
      </c>
      <c r="E557" t="s">
        <v>13</v>
      </c>
      <c r="F557" t="s">
        <v>15</v>
      </c>
      <c r="G557" s="4">
        <v>12622.1795</v>
      </c>
      <c r="H557" t="str">
        <f t="shared" si="32"/>
        <v>over</v>
      </c>
      <c r="I557" t="str">
        <f t="shared" si="35"/>
        <v>no</v>
      </c>
      <c r="J557" s="11">
        <f t="shared" si="33"/>
        <v>31.35</v>
      </c>
      <c r="K557" s="11">
        <f t="shared" si="34"/>
        <v>31.35</v>
      </c>
      <c r="L557" s="11"/>
    </row>
    <row r="558" spans="1:12" x14ac:dyDescent="0.25">
      <c r="A558">
        <v>18</v>
      </c>
      <c r="B558" t="s">
        <v>7</v>
      </c>
      <c r="C558" s="11">
        <v>31.35</v>
      </c>
      <c r="D558">
        <v>4</v>
      </c>
      <c r="E558" t="s">
        <v>13</v>
      </c>
      <c r="F558" t="s">
        <v>21</v>
      </c>
      <c r="G558" s="4">
        <v>4561.1885000000002</v>
      </c>
      <c r="H558" t="str">
        <f t="shared" si="32"/>
        <v>over</v>
      </c>
      <c r="I558" t="str">
        <f t="shared" si="35"/>
        <v>no</v>
      </c>
      <c r="J558" s="11">
        <f t="shared" si="33"/>
        <v>31.35</v>
      </c>
      <c r="K558" s="11">
        <f t="shared" si="34"/>
        <v>31.35</v>
      </c>
      <c r="L558" s="11"/>
    </row>
    <row r="559" spans="1:12" x14ac:dyDescent="0.25">
      <c r="A559">
        <v>53</v>
      </c>
      <c r="B559" t="s">
        <v>7</v>
      </c>
      <c r="C559" s="11">
        <v>31.254999999999999</v>
      </c>
      <c r="D559">
        <v>1</v>
      </c>
      <c r="E559" t="s">
        <v>9</v>
      </c>
      <c r="F559" t="s">
        <v>14</v>
      </c>
      <c r="G559" s="4">
        <v>23244.790199999999</v>
      </c>
      <c r="H559" t="str">
        <f t="shared" si="32"/>
        <v>over</v>
      </c>
      <c r="I559" t="str">
        <f t="shared" si="35"/>
        <v>smoking</v>
      </c>
      <c r="J559" s="11">
        <f t="shared" si="33"/>
        <v>31.254999999999999</v>
      </c>
      <c r="K559" s="11">
        <f t="shared" si="34"/>
        <v>31.254999999999999</v>
      </c>
      <c r="L559" s="11"/>
    </row>
    <row r="560" spans="1:12" x14ac:dyDescent="0.25">
      <c r="A560">
        <v>34</v>
      </c>
      <c r="B560" t="s">
        <v>7</v>
      </c>
      <c r="C560" s="11">
        <v>31.254999999999999</v>
      </c>
      <c r="D560">
        <v>1</v>
      </c>
      <c r="E560" t="s">
        <v>13</v>
      </c>
      <c r="F560" t="s">
        <v>14</v>
      </c>
      <c r="G560" s="4">
        <v>5002.7826999999997</v>
      </c>
      <c r="H560" t="str">
        <f t="shared" si="32"/>
        <v>over</v>
      </c>
      <c r="I560" t="str">
        <f t="shared" si="35"/>
        <v>no</v>
      </c>
      <c r="J560" s="11">
        <f t="shared" si="33"/>
        <v>31.254999999999999</v>
      </c>
      <c r="K560" s="11">
        <f t="shared" si="34"/>
        <v>31.254999999999999</v>
      </c>
      <c r="L560" s="11"/>
    </row>
    <row r="561" spans="1:13" x14ac:dyDescent="0.25">
      <c r="A561">
        <v>50</v>
      </c>
      <c r="B561" t="s">
        <v>11</v>
      </c>
      <c r="C561" s="11">
        <v>31.254999999999999</v>
      </c>
      <c r="D561">
        <v>0</v>
      </c>
      <c r="E561" t="s">
        <v>9</v>
      </c>
      <c r="F561" t="s">
        <v>21</v>
      </c>
      <c r="G561" s="4">
        <v>41097.161749999999</v>
      </c>
      <c r="H561" t="str">
        <f t="shared" si="32"/>
        <v>over</v>
      </c>
      <c r="I561" t="str">
        <f t="shared" si="35"/>
        <v>smoking</v>
      </c>
      <c r="J561" s="11">
        <f t="shared" si="33"/>
        <v>31.254999999999999</v>
      </c>
      <c r="K561" s="11">
        <f t="shared" si="34"/>
        <v>31.254999999999999</v>
      </c>
      <c r="L561" s="11"/>
      <c r="M561">
        <f>K561*1000</f>
        <v>31255</v>
      </c>
    </row>
    <row r="562" spans="1:13" x14ac:dyDescent="0.25">
      <c r="A562">
        <v>46</v>
      </c>
      <c r="B562" t="s">
        <v>11</v>
      </c>
      <c r="C562" s="11">
        <v>31.254999999999999</v>
      </c>
      <c r="D562">
        <v>1</v>
      </c>
      <c r="E562" t="s">
        <v>13</v>
      </c>
      <c r="F562" t="s">
        <v>14</v>
      </c>
      <c r="G562" s="4">
        <v>7742.1098000000002</v>
      </c>
      <c r="H562" t="str">
        <f t="shared" si="32"/>
        <v>over</v>
      </c>
      <c r="I562" t="str">
        <f t="shared" si="35"/>
        <v>no</v>
      </c>
      <c r="J562" s="11">
        <f t="shared" si="33"/>
        <v>31.254999999999999</v>
      </c>
      <c r="K562" s="11">
        <f t="shared" si="34"/>
        <v>31.254999999999999</v>
      </c>
      <c r="L562" s="11"/>
    </row>
    <row r="563" spans="1:13" x14ac:dyDescent="0.25">
      <c r="A563">
        <v>42</v>
      </c>
      <c r="B563" t="s">
        <v>11</v>
      </c>
      <c r="C563" s="11">
        <v>31.254999999999999</v>
      </c>
      <c r="D563">
        <v>0</v>
      </c>
      <c r="E563" t="s">
        <v>13</v>
      </c>
      <c r="F563" t="s">
        <v>15</v>
      </c>
      <c r="G563" s="4">
        <v>6358.7764500000003</v>
      </c>
      <c r="H563" t="str">
        <f t="shared" si="32"/>
        <v>over</v>
      </c>
      <c r="I563" t="str">
        <f t="shared" si="35"/>
        <v>no</v>
      </c>
      <c r="J563" s="11">
        <f t="shared" si="33"/>
        <v>31.254999999999999</v>
      </c>
      <c r="K563" s="11">
        <f t="shared" si="34"/>
        <v>31.254999999999999</v>
      </c>
      <c r="L563" s="11"/>
    </row>
    <row r="564" spans="1:13" x14ac:dyDescent="0.25">
      <c r="A564">
        <v>21</v>
      </c>
      <c r="B564" t="s">
        <v>11</v>
      </c>
      <c r="C564" s="11">
        <v>31.254999999999999</v>
      </c>
      <c r="D564">
        <v>0</v>
      </c>
      <c r="E564" t="s">
        <v>13</v>
      </c>
      <c r="F564" t="s">
        <v>15</v>
      </c>
      <c r="G564" s="4">
        <v>1909.52745</v>
      </c>
      <c r="H564" t="str">
        <f t="shared" si="32"/>
        <v>over</v>
      </c>
      <c r="I564" t="str">
        <f t="shared" si="35"/>
        <v>no</v>
      </c>
      <c r="J564" s="11">
        <f t="shared" si="33"/>
        <v>31.254999999999999</v>
      </c>
      <c r="K564" s="11">
        <f t="shared" si="34"/>
        <v>31.254999999999999</v>
      </c>
      <c r="L564" s="11"/>
    </row>
    <row r="565" spans="1:13" x14ac:dyDescent="0.25">
      <c r="A565">
        <v>27</v>
      </c>
      <c r="B565" t="s">
        <v>7</v>
      </c>
      <c r="C565" s="11">
        <v>31.254999999999999</v>
      </c>
      <c r="D565">
        <v>1</v>
      </c>
      <c r="E565" t="s">
        <v>13</v>
      </c>
      <c r="F565" t="s">
        <v>15</v>
      </c>
      <c r="G565" s="4">
        <v>3956.0714499999999</v>
      </c>
      <c r="H565" t="str">
        <f t="shared" si="32"/>
        <v>over</v>
      </c>
      <c r="I565" t="str">
        <f t="shared" si="35"/>
        <v>no</v>
      </c>
      <c r="J565" s="11">
        <f t="shared" si="33"/>
        <v>31.254999999999999</v>
      </c>
      <c r="K565" s="11">
        <f t="shared" si="34"/>
        <v>31.254999999999999</v>
      </c>
      <c r="L565" s="11"/>
    </row>
    <row r="566" spans="1:13" x14ac:dyDescent="0.25">
      <c r="A566">
        <v>54</v>
      </c>
      <c r="B566" t="s">
        <v>7</v>
      </c>
      <c r="C566" s="11">
        <v>31.24</v>
      </c>
      <c r="D566">
        <v>0</v>
      </c>
      <c r="E566" t="s">
        <v>13</v>
      </c>
      <c r="F566" t="s">
        <v>14</v>
      </c>
      <c r="G566" s="4">
        <v>10338.9316</v>
      </c>
      <c r="H566" t="str">
        <f t="shared" si="32"/>
        <v>over</v>
      </c>
      <c r="I566" t="str">
        <f t="shared" si="35"/>
        <v>no</v>
      </c>
      <c r="J566" s="11">
        <f t="shared" si="33"/>
        <v>31.24</v>
      </c>
      <c r="K566" s="11">
        <f t="shared" si="34"/>
        <v>31.24</v>
      </c>
      <c r="L566" s="11"/>
    </row>
    <row r="567" spans="1:13" x14ac:dyDescent="0.25">
      <c r="A567">
        <v>61</v>
      </c>
      <c r="B567" t="s">
        <v>7</v>
      </c>
      <c r="C567" s="11">
        <v>31.16</v>
      </c>
      <c r="D567">
        <v>0</v>
      </c>
      <c r="E567" t="s">
        <v>13</v>
      </c>
      <c r="F567" t="s">
        <v>15</v>
      </c>
      <c r="G567" s="4">
        <v>13429.035400000001</v>
      </c>
      <c r="H567" t="str">
        <f t="shared" si="32"/>
        <v>over</v>
      </c>
      <c r="I567" t="str">
        <f t="shared" si="35"/>
        <v>no</v>
      </c>
      <c r="J567" s="11">
        <f t="shared" si="33"/>
        <v>31.16</v>
      </c>
      <c r="K567" s="11">
        <f t="shared" si="34"/>
        <v>31.16</v>
      </c>
      <c r="L567" s="11"/>
    </row>
    <row r="568" spans="1:13" x14ac:dyDescent="0.25">
      <c r="A568">
        <v>53</v>
      </c>
      <c r="B568" t="s">
        <v>11</v>
      </c>
      <c r="C568" s="11">
        <v>31.16</v>
      </c>
      <c r="D568">
        <v>1</v>
      </c>
      <c r="E568" t="s">
        <v>13</v>
      </c>
      <c r="F568" t="s">
        <v>15</v>
      </c>
      <c r="G568" s="4">
        <v>10461.9794</v>
      </c>
      <c r="H568" t="str">
        <f t="shared" si="32"/>
        <v>over</v>
      </c>
      <c r="I568" t="str">
        <f t="shared" si="35"/>
        <v>no</v>
      </c>
      <c r="J568" s="11">
        <f t="shared" si="33"/>
        <v>31.16</v>
      </c>
      <c r="K568" s="11">
        <f t="shared" si="34"/>
        <v>31.16</v>
      </c>
      <c r="L568" s="11"/>
    </row>
    <row r="569" spans="1:13" x14ac:dyDescent="0.25">
      <c r="A569">
        <v>29</v>
      </c>
      <c r="B569" t="s">
        <v>7</v>
      </c>
      <c r="C569" s="11">
        <v>31.16</v>
      </c>
      <c r="D569">
        <v>0</v>
      </c>
      <c r="E569" t="s">
        <v>13</v>
      </c>
      <c r="F569" t="s">
        <v>21</v>
      </c>
      <c r="G569" s="4">
        <v>3943.5954000000002</v>
      </c>
      <c r="H569" t="str">
        <f t="shared" si="32"/>
        <v>over</v>
      </c>
      <c r="I569" t="str">
        <f t="shared" si="35"/>
        <v>no</v>
      </c>
      <c r="J569" s="11">
        <f t="shared" si="33"/>
        <v>31.16</v>
      </c>
      <c r="K569" s="11">
        <f t="shared" si="34"/>
        <v>31.16</v>
      </c>
      <c r="L569" s="11"/>
    </row>
    <row r="570" spans="1:13" x14ac:dyDescent="0.25">
      <c r="A570">
        <v>20</v>
      </c>
      <c r="B570" t="s">
        <v>11</v>
      </c>
      <c r="C570" s="11">
        <v>31.13</v>
      </c>
      <c r="D570">
        <v>2</v>
      </c>
      <c r="E570" t="s">
        <v>13</v>
      </c>
      <c r="F570" t="s">
        <v>14</v>
      </c>
      <c r="G570" s="4">
        <v>2566.4706999999999</v>
      </c>
      <c r="H570" t="str">
        <f t="shared" si="32"/>
        <v>over</v>
      </c>
      <c r="I570" t="str">
        <f t="shared" si="35"/>
        <v>no</v>
      </c>
      <c r="J570" s="11">
        <f t="shared" si="33"/>
        <v>31.13</v>
      </c>
      <c r="K570" s="11">
        <f t="shared" si="34"/>
        <v>31.13</v>
      </c>
      <c r="L570" s="11"/>
    </row>
    <row r="571" spans="1:13" x14ac:dyDescent="0.25">
      <c r="A571">
        <v>48</v>
      </c>
      <c r="B571" t="s">
        <v>7</v>
      </c>
      <c r="C571" s="11">
        <v>31.13</v>
      </c>
      <c r="D571">
        <v>0</v>
      </c>
      <c r="E571" t="s">
        <v>13</v>
      </c>
      <c r="F571" t="s">
        <v>14</v>
      </c>
      <c r="G571" s="4">
        <v>8280.6226999999999</v>
      </c>
      <c r="H571" t="str">
        <f t="shared" si="32"/>
        <v>over</v>
      </c>
      <c r="I571" t="str">
        <f t="shared" si="35"/>
        <v>no</v>
      </c>
      <c r="J571" s="11">
        <f t="shared" si="33"/>
        <v>31.13</v>
      </c>
      <c r="K571" s="11">
        <f t="shared" si="34"/>
        <v>31.13</v>
      </c>
      <c r="L571" s="11"/>
    </row>
    <row r="572" spans="1:13" x14ac:dyDescent="0.25">
      <c r="A572">
        <v>27</v>
      </c>
      <c r="B572" t="s">
        <v>11</v>
      </c>
      <c r="C572" s="11">
        <v>31.13</v>
      </c>
      <c r="D572">
        <v>1</v>
      </c>
      <c r="E572" t="s">
        <v>9</v>
      </c>
      <c r="F572" t="s">
        <v>14</v>
      </c>
      <c r="G572" s="4">
        <v>34806.467700000001</v>
      </c>
      <c r="H572" t="str">
        <f t="shared" si="32"/>
        <v>over</v>
      </c>
      <c r="I572" t="str">
        <f t="shared" si="35"/>
        <v>smoking</v>
      </c>
      <c r="J572" s="11">
        <f t="shared" si="33"/>
        <v>31.13</v>
      </c>
      <c r="K572" s="11">
        <f t="shared" si="34"/>
        <v>31.13</v>
      </c>
      <c r="L572" s="11"/>
    </row>
    <row r="573" spans="1:13" x14ac:dyDescent="0.25">
      <c r="A573">
        <v>18</v>
      </c>
      <c r="B573" t="s">
        <v>7</v>
      </c>
      <c r="C573" s="11">
        <v>31.13</v>
      </c>
      <c r="D573">
        <v>0</v>
      </c>
      <c r="E573" t="s">
        <v>13</v>
      </c>
      <c r="F573" t="s">
        <v>14</v>
      </c>
      <c r="G573" s="4">
        <v>1621.8827000000001</v>
      </c>
      <c r="H573" t="str">
        <f t="shared" si="32"/>
        <v>over</v>
      </c>
      <c r="I573" t="str">
        <f t="shared" si="35"/>
        <v>no</v>
      </c>
      <c r="J573" s="11">
        <f t="shared" si="33"/>
        <v>31.13</v>
      </c>
      <c r="K573" s="11">
        <f t="shared" si="34"/>
        <v>31.13</v>
      </c>
      <c r="L573" s="11"/>
    </row>
    <row r="574" spans="1:13" x14ac:dyDescent="0.25">
      <c r="A574">
        <v>21</v>
      </c>
      <c r="B574" t="s">
        <v>11</v>
      </c>
      <c r="C574" s="11">
        <v>31.1</v>
      </c>
      <c r="D574">
        <v>0</v>
      </c>
      <c r="E574" t="s">
        <v>13</v>
      </c>
      <c r="F574" t="s">
        <v>10</v>
      </c>
      <c r="G574" s="4">
        <v>1526.3119999999999</v>
      </c>
      <c r="H574" t="str">
        <f t="shared" si="32"/>
        <v>over</v>
      </c>
      <c r="I574" t="str">
        <f t="shared" si="35"/>
        <v>no</v>
      </c>
      <c r="J574" s="11">
        <f t="shared" si="33"/>
        <v>31.1</v>
      </c>
      <c r="K574" s="11">
        <f t="shared" si="34"/>
        <v>31.1</v>
      </c>
      <c r="L574" s="11"/>
    </row>
    <row r="575" spans="1:13" x14ac:dyDescent="0.25">
      <c r="A575">
        <v>21</v>
      </c>
      <c r="B575" t="s">
        <v>7</v>
      </c>
      <c r="C575" s="11">
        <v>31.065000000000001</v>
      </c>
      <c r="D575">
        <v>0</v>
      </c>
      <c r="E575" t="s">
        <v>13</v>
      </c>
      <c r="F575" t="s">
        <v>15</v>
      </c>
      <c r="G575" s="4">
        <v>2404.7338</v>
      </c>
      <c r="H575" t="str">
        <f t="shared" si="32"/>
        <v>over</v>
      </c>
      <c r="I575" t="str">
        <f t="shared" si="35"/>
        <v>no</v>
      </c>
      <c r="J575" s="11">
        <f t="shared" si="33"/>
        <v>31.065000000000001</v>
      </c>
      <c r="K575" s="11">
        <f t="shared" si="34"/>
        <v>31.065000000000001</v>
      </c>
      <c r="L575" s="11"/>
    </row>
    <row r="576" spans="1:13" x14ac:dyDescent="0.25">
      <c r="A576">
        <v>29</v>
      </c>
      <c r="B576" t="s">
        <v>11</v>
      </c>
      <c r="C576" s="11">
        <v>31.065000000000001</v>
      </c>
      <c r="D576">
        <v>1</v>
      </c>
      <c r="E576" t="s">
        <v>13</v>
      </c>
      <c r="F576" t="s">
        <v>21</v>
      </c>
      <c r="G576" s="4">
        <v>20277.807509999999</v>
      </c>
      <c r="H576" t="str">
        <f t="shared" si="32"/>
        <v>over</v>
      </c>
      <c r="I576" t="str">
        <f t="shared" si="35"/>
        <v>no</v>
      </c>
      <c r="J576" s="11">
        <f t="shared" si="33"/>
        <v>31.065000000000001</v>
      </c>
      <c r="K576" s="11">
        <f t="shared" si="34"/>
        <v>31.065000000000001</v>
      </c>
      <c r="L576" s="11"/>
    </row>
    <row r="577" spans="1:13" x14ac:dyDescent="0.25">
      <c r="A577">
        <v>31</v>
      </c>
      <c r="B577" t="s">
        <v>11</v>
      </c>
      <c r="C577" s="11">
        <v>31.065000000000001</v>
      </c>
      <c r="D577">
        <v>3</v>
      </c>
      <c r="E577" t="s">
        <v>9</v>
      </c>
      <c r="F577" t="s">
        <v>15</v>
      </c>
      <c r="G577" s="4">
        <v>38746.355100000001</v>
      </c>
      <c r="H577" t="str">
        <f t="shared" si="32"/>
        <v>over</v>
      </c>
      <c r="I577" t="str">
        <f t="shared" si="35"/>
        <v>smoking</v>
      </c>
      <c r="J577" s="11">
        <f t="shared" si="33"/>
        <v>31.065000000000001</v>
      </c>
      <c r="K577" s="11">
        <f t="shared" si="34"/>
        <v>31.065000000000001</v>
      </c>
      <c r="L577" s="11"/>
    </row>
    <row r="578" spans="1:13" x14ac:dyDescent="0.25">
      <c r="A578">
        <v>52</v>
      </c>
      <c r="B578" t="s">
        <v>11</v>
      </c>
      <c r="C578" s="11">
        <v>31.065000000000001</v>
      </c>
      <c r="D578">
        <v>0</v>
      </c>
      <c r="E578" t="s">
        <v>13</v>
      </c>
      <c r="F578" t="s">
        <v>21</v>
      </c>
      <c r="G578" s="4">
        <v>9722.7695000000003</v>
      </c>
      <c r="H578" t="str">
        <f t="shared" ref="H578:H641" si="36">IF(C578&lt;18.5,"below",IF(AND(C578&gt;=18.5,C578&lt;25),"normal",IF(C578&gt;=25,"over")))</f>
        <v>over</v>
      </c>
      <c r="I578" t="str">
        <f t="shared" si="35"/>
        <v>no</v>
      </c>
      <c r="J578" s="11">
        <f t="shared" ref="J578:J641" si="37">VALUE(C578)</f>
        <v>31.065000000000001</v>
      </c>
      <c r="K578" s="11">
        <f t="shared" ref="K578:K641" si="38">IF(J578&gt;=100,J578/1000,J578)</f>
        <v>31.065000000000001</v>
      </c>
      <c r="L578" s="11"/>
    </row>
    <row r="579" spans="1:13" x14ac:dyDescent="0.25">
      <c r="A579">
        <v>31</v>
      </c>
      <c r="B579" t="s">
        <v>7</v>
      </c>
      <c r="C579" s="11">
        <v>31.065000000000001</v>
      </c>
      <c r="D579">
        <v>0</v>
      </c>
      <c r="E579" t="s">
        <v>13</v>
      </c>
      <c r="F579" t="s">
        <v>21</v>
      </c>
      <c r="G579" s="4">
        <v>4347.0233500000004</v>
      </c>
      <c r="H579" t="str">
        <f t="shared" si="36"/>
        <v>over</v>
      </c>
      <c r="I579" t="str">
        <f t="shared" ref="I579:I642" si="39">IF(E579="no","no","smoking")</f>
        <v>no</v>
      </c>
      <c r="J579" s="11">
        <f t="shared" si="37"/>
        <v>31.065000000000001</v>
      </c>
      <c r="K579" s="11">
        <f t="shared" si="38"/>
        <v>31.065000000000001</v>
      </c>
      <c r="L579" s="11"/>
    </row>
    <row r="580" spans="1:13" x14ac:dyDescent="0.25">
      <c r="A580">
        <v>26</v>
      </c>
      <c r="B580" t="s">
        <v>11</v>
      </c>
      <c r="C580" s="11">
        <v>31.065000000000001</v>
      </c>
      <c r="D580">
        <v>0</v>
      </c>
      <c r="E580" t="s">
        <v>13</v>
      </c>
      <c r="F580" t="s">
        <v>15</v>
      </c>
      <c r="G580" s="4">
        <v>2699.56835</v>
      </c>
      <c r="H580" t="str">
        <f t="shared" si="36"/>
        <v>over</v>
      </c>
      <c r="I580" t="str">
        <f t="shared" si="39"/>
        <v>no</v>
      </c>
      <c r="J580" s="11">
        <f t="shared" si="37"/>
        <v>31.065000000000001</v>
      </c>
      <c r="K580" s="11">
        <f t="shared" si="38"/>
        <v>31.065000000000001</v>
      </c>
      <c r="L580" s="11"/>
    </row>
    <row r="581" spans="1:13" x14ac:dyDescent="0.25">
      <c r="A581">
        <v>24</v>
      </c>
      <c r="B581" t="s">
        <v>11</v>
      </c>
      <c r="C581" s="11">
        <v>31.065000000000001</v>
      </c>
      <c r="D581">
        <v>0</v>
      </c>
      <c r="E581" t="s">
        <v>9</v>
      </c>
      <c r="F581" t="s">
        <v>21</v>
      </c>
      <c r="G581" s="4">
        <v>34254.053350000002</v>
      </c>
      <c r="H581" t="str">
        <f t="shared" si="36"/>
        <v>over</v>
      </c>
      <c r="I581" t="str">
        <f t="shared" si="39"/>
        <v>smoking</v>
      </c>
      <c r="J581" s="11">
        <f t="shared" si="37"/>
        <v>31.065000000000001</v>
      </c>
      <c r="K581" s="11">
        <f t="shared" si="38"/>
        <v>31.065000000000001</v>
      </c>
      <c r="L581" s="11"/>
    </row>
    <row r="582" spans="1:13" x14ac:dyDescent="0.25">
      <c r="A582">
        <v>31</v>
      </c>
      <c r="B582" t="s">
        <v>11</v>
      </c>
      <c r="C582" s="11">
        <v>31.065000000000001</v>
      </c>
      <c r="D582">
        <v>3</v>
      </c>
      <c r="E582" t="s">
        <v>13</v>
      </c>
      <c r="F582" t="s">
        <v>15</v>
      </c>
      <c r="G582" s="4">
        <v>5425.0233500000004</v>
      </c>
      <c r="H582" t="str">
        <f t="shared" si="36"/>
        <v>over</v>
      </c>
      <c r="I582" t="str">
        <f t="shared" si="39"/>
        <v>no</v>
      </c>
      <c r="J582" s="11">
        <f t="shared" si="37"/>
        <v>31.065000000000001</v>
      </c>
      <c r="K582" s="11">
        <f t="shared" si="38"/>
        <v>31.065000000000001</v>
      </c>
      <c r="L582" s="11"/>
    </row>
    <row r="583" spans="1:13" x14ac:dyDescent="0.25">
      <c r="A583">
        <v>21</v>
      </c>
      <c r="B583" t="s">
        <v>11</v>
      </c>
      <c r="C583" s="11">
        <v>31.02</v>
      </c>
      <c r="D583">
        <v>0</v>
      </c>
      <c r="E583" t="s">
        <v>13</v>
      </c>
      <c r="F583" t="s">
        <v>14</v>
      </c>
      <c r="G583" s="4">
        <v>16586.49771</v>
      </c>
      <c r="H583" t="str">
        <f t="shared" si="36"/>
        <v>over</v>
      </c>
      <c r="I583" t="str">
        <f t="shared" si="39"/>
        <v>no</v>
      </c>
      <c r="J583" s="11">
        <f t="shared" si="37"/>
        <v>31.02</v>
      </c>
      <c r="K583" s="11">
        <f t="shared" si="38"/>
        <v>31.02</v>
      </c>
      <c r="L583" s="11"/>
    </row>
    <row r="584" spans="1:13" x14ac:dyDescent="0.25">
      <c r="A584">
        <v>41</v>
      </c>
      <c r="B584" t="s">
        <v>7</v>
      </c>
      <c r="C584" s="11">
        <v>31.02</v>
      </c>
      <c r="D584">
        <v>0</v>
      </c>
      <c r="E584" t="s">
        <v>13</v>
      </c>
      <c r="F584" t="s">
        <v>14</v>
      </c>
      <c r="G584" s="4">
        <v>6185.3208000000004</v>
      </c>
      <c r="H584" t="str">
        <f t="shared" si="36"/>
        <v>over</v>
      </c>
      <c r="I584" t="str">
        <f t="shared" si="39"/>
        <v>no</v>
      </c>
      <c r="J584" s="11">
        <f t="shared" si="37"/>
        <v>31.02</v>
      </c>
      <c r="K584" s="11">
        <f t="shared" si="38"/>
        <v>31.02</v>
      </c>
      <c r="L584" s="11"/>
    </row>
    <row r="585" spans="1:13" x14ac:dyDescent="0.25">
      <c r="A585">
        <v>22</v>
      </c>
      <c r="B585" t="s">
        <v>7</v>
      </c>
      <c r="C585" s="11">
        <v>31.02</v>
      </c>
      <c r="D585">
        <v>3</v>
      </c>
      <c r="E585" t="s">
        <v>9</v>
      </c>
      <c r="F585" t="s">
        <v>14</v>
      </c>
      <c r="G585" s="4">
        <v>35595.589800000002</v>
      </c>
      <c r="H585" t="str">
        <f t="shared" si="36"/>
        <v>over</v>
      </c>
      <c r="I585" t="str">
        <f t="shared" si="39"/>
        <v>smoking</v>
      </c>
      <c r="J585" s="11">
        <f t="shared" si="37"/>
        <v>31.02</v>
      </c>
      <c r="K585" s="11">
        <f t="shared" si="38"/>
        <v>31.02</v>
      </c>
      <c r="L585" s="11"/>
    </row>
    <row r="586" spans="1:13" x14ac:dyDescent="0.25">
      <c r="A586">
        <v>35</v>
      </c>
      <c r="B586" t="s">
        <v>7</v>
      </c>
      <c r="C586" s="11">
        <v>31</v>
      </c>
      <c r="D586">
        <v>1</v>
      </c>
      <c r="E586" t="s">
        <v>13</v>
      </c>
      <c r="F586" t="s">
        <v>10</v>
      </c>
      <c r="G586" s="4">
        <v>5240.7650000000003</v>
      </c>
      <c r="H586" t="str">
        <f t="shared" si="36"/>
        <v>over</v>
      </c>
      <c r="I586" t="str">
        <f t="shared" si="39"/>
        <v>no</v>
      </c>
      <c r="J586" s="11">
        <f t="shared" si="37"/>
        <v>31</v>
      </c>
      <c r="K586" s="11">
        <f t="shared" si="38"/>
        <v>31</v>
      </c>
      <c r="L586" s="11"/>
    </row>
    <row r="587" spans="1:13" x14ac:dyDescent="0.25">
      <c r="A587">
        <v>38</v>
      </c>
      <c r="B587" t="s">
        <v>11</v>
      </c>
      <c r="C587" s="11">
        <v>31</v>
      </c>
      <c r="D587">
        <v>1</v>
      </c>
      <c r="E587" t="s">
        <v>13</v>
      </c>
      <c r="F587" t="s">
        <v>10</v>
      </c>
      <c r="G587" s="4">
        <v>5488.2619999999997</v>
      </c>
      <c r="H587" t="str">
        <f t="shared" si="36"/>
        <v>over</v>
      </c>
      <c r="I587" t="str">
        <f t="shared" si="39"/>
        <v>no</v>
      </c>
      <c r="J587" s="11">
        <f t="shared" si="37"/>
        <v>31</v>
      </c>
      <c r="K587" s="11">
        <f t="shared" si="38"/>
        <v>31</v>
      </c>
      <c r="L587" s="11"/>
    </row>
    <row r="588" spans="1:13" x14ac:dyDescent="0.25">
      <c r="A588">
        <v>50</v>
      </c>
      <c r="B588" t="s">
        <v>11</v>
      </c>
      <c r="C588" s="11">
        <v>30.97</v>
      </c>
      <c r="D588">
        <v>3</v>
      </c>
      <c r="E588" t="s">
        <v>13</v>
      </c>
      <c r="F588" t="s">
        <v>15</v>
      </c>
      <c r="G588" s="4">
        <v>10600.5483</v>
      </c>
      <c r="H588" t="str">
        <f t="shared" si="36"/>
        <v>over</v>
      </c>
      <c r="I588" t="str">
        <f t="shared" si="39"/>
        <v>no</v>
      </c>
      <c r="J588" s="11">
        <f t="shared" si="37"/>
        <v>30.97</v>
      </c>
      <c r="K588" s="11">
        <f t="shared" si="38"/>
        <v>30.97</v>
      </c>
      <c r="L588" s="11"/>
    </row>
    <row r="589" spans="1:13" x14ac:dyDescent="0.25">
      <c r="A589">
        <v>49</v>
      </c>
      <c r="B589" t="s">
        <v>11</v>
      </c>
      <c r="C589" s="11">
        <v>30.9</v>
      </c>
      <c r="D589">
        <v>0</v>
      </c>
      <c r="E589" t="s">
        <v>9</v>
      </c>
      <c r="F589" t="s">
        <v>10</v>
      </c>
      <c r="G589" s="4">
        <v>39727.614000000001</v>
      </c>
      <c r="H589" t="str">
        <f t="shared" si="36"/>
        <v>over</v>
      </c>
      <c r="I589" t="str">
        <f t="shared" si="39"/>
        <v>smoking</v>
      </c>
      <c r="J589" s="11">
        <f t="shared" si="37"/>
        <v>30.9</v>
      </c>
      <c r="K589" s="11">
        <f t="shared" si="38"/>
        <v>30.9</v>
      </c>
      <c r="L589" s="11"/>
    </row>
    <row r="590" spans="1:13" x14ac:dyDescent="0.25">
      <c r="A590">
        <v>60</v>
      </c>
      <c r="B590" t="s">
        <v>7</v>
      </c>
      <c r="C590" s="11">
        <v>30.875</v>
      </c>
      <c r="D590">
        <v>0</v>
      </c>
      <c r="E590" t="s">
        <v>13</v>
      </c>
      <c r="F590" t="s">
        <v>15</v>
      </c>
      <c r="G590" s="4">
        <v>28923.136920000001</v>
      </c>
      <c r="H590" t="str">
        <f t="shared" si="36"/>
        <v>over</v>
      </c>
      <c r="I590" t="str">
        <f t="shared" si="39"/>
        <v>no</v>
      </c>
      <c r="J590" s="11">
        <f t="shared" si="37"/>
        <v>30.875</v>
      </c>
      <c r="K590" s="11">
        <f t="shared" si="38"/>
        <v>30.875</v>
      </c>
      <c r="L590" s="11"/>
    </row>
    <row r="591" spans="1:13" x14ac:dyDescent="0.25">
      <c r="A591">
        <v>31</v>
      </c>
      <c r="B591" t="s">
        <v>11</v>
      </c>
      <c r="C591" s="11">
        <v>30.875</v>
      </c>
      <c r="D591">
        <v>2</v>
      </c>
      <c r="E591" t="s">
        <v>9</v>
      </c>
      <c r="F591" t="s">
        <v>10</v>
      </c>
      <c r="G591" s="4">
        <v>38711</v>
      </c>
      <c r="H591" t="str">
        <f t="shared" si="36"/>
        <v>over</v>
      </c>
      <c r="I591" t="str">
        <f t="shared" si="39"/>
        <v>smoking</v>
      </c>
      <c r="J591" s="11">
        <f t="shared" si="37"/>
        <v>30.875</v>
      </c>
      <c r="K591" s="11">
        <f t="shared" si="38"/>
        <v>30.875</v>
      </c>
      <c r="L591" s="11"/>
    </row>
    <row r="592" spans="1:13" x14ac:dyDescent="0.25">
      <c r="A592">
        <v>52</v>
      </c>
      <c r="B592" t="s">
        <v>11</v>
      </c>
      <c r="C592" s="11">
        <v>30.875</v>
      </c>
      <c r="D592">
        <v>3</v>
      </c>
      <c r="E592" t="s">
        <v>13</v>
      </c>
      <c r="F592" t="s">
        <v>21</v>
      </c>
      <c r="G592" s="4">
        <v>11488.31695</v>
      </c>
      <c r="H592" t="str">
        <f t="shared" si="36"/>
        <v>over</v>
      </c>
      <c r="I592" t="str">
        <f t="shared" si="39"/>
        <v>no</v>
      </c>
      <c r="J592" s="11">
        <f t="shared" si="37"/>
        <v>30.875</v>
      </c>
      <c r="K592" s="11">
        <f t="shared" si="38"/>
        <v>30.875</v>
      </c>
      <c r="L592" s="11"/>
      <c r="M592">
        <f>K592*1000</f>
        <v>30875</v>
      </c>
    </row>
    <row r="593" spans="1:12" x14ac:dyDescent="0.25">
      <c r="A593">
        <v>58</v>
      </c>
      <c r="B593" t="s">
        <v>11</v>
      </c>
      <c r="C593" s="11">
        <v>30.875</v>
      </c>
      <c r="D593">
        <v>0</v>
      </c>
      <c r="E593" t="s">
        <v>13</v>
      </c>
      <c r="F593" t="s">
        <v>14</v>
      </c>
      <c r="G593" s="4">
        <v>11381.3254</v>
      </c>
      <c r="H593" t="str">
        <f t="shared" si="36"/>
        <v>over</v>
      </c>
      <c r="I593" t="str">
        <f t="shared" si="39"/>
        <v>no</v>
      </c>
      <c r="J593" s="11">
        <f t="shared" si="37"/>
        <v>30.875</v>
      </c>
      <c r="K593" s="11">
        <f t="shared" si="38"/>
        <v>30.875</v>
      </c>
      <c r="L593" s="11"/>
    </row>
    <row r="594" spans="1:12" x14ac:dyDescent="0.25">
      <c r="A594">
        <v>20</v>
      </c>
      <c r="B594" t="s">
        <v>7</v>
      </c>
      <c r="C594" s="11">
        <v>30.875</v>
      </c>
      <c r="D594">
        <v>5</v>
      </c>
      <c r="E594" t="s">
        <v>13</v>
      </c>
      <c r="F594" t="s">
        <v>10</v>
      </c>
      <c r="G594" s="4">
        <v>4830.63</v>
      </c>
      <c r="H594" t="str">
        <f t="shared" si="36"/>
        <v>over</v>
      </c>
      <c r="I594" t="str">
        <f t="shared" si="39"/>
        <v>no</v>
      </c>
      <c r="J594" s="11">
        <f t="shared" si="37"/>
        <v>30.875</v>
      </c>
      <c r="K594" s="11">
        <f t="shared" si="38"/>
        <v>30.875</v>
      </c>
      <c r="L594" s="11"/>
    </row>
    <row r="595" spans="1:12" x14ac:dyDescent="0.25">
      <c r="A595">
        <v>19</v>
      </c>
      <c r="B595" t="s">
        <v>11</v>
      </c>
      <c r="C595" s="11">
        <v>30.875</v>
      </c>
      <c r="D595">
        <v>0</v>
      </c>
      <c r="E595" t="s">
        <v>9</v>
      </c>
      <c r="F595" t="s">
        <v>15</v>
      </c>
      <c r="G595" s="4">
        <v>33750.291799999999</v>
      </c>
      <c r="H595" t="str">
        <f t="shared" si="36"/>
        <v>over</v>
      </c>
      <c r="I595" t="str">
        <f t="shared" si="39"/>
        <v>smoking</v>
      </c>
      <c r="J595" s="11">
        <f t="shared" si="37"/>
        <v>30.875</v>
      </c>
      <c r="K595" s="11">
        <f t="shared" si="38"/>
        <v>30.875</v>
      </c>
      <c r="L595" s="11"/>
    </row>
    <row r="596" spans="1:12" x14ac:dyDescent="0.25">
      <c r="A596">
        <v>52</v>
      </c>
      <c r="B596" t="s">
        <v>7</v>
      </c>
      <c r="C596" s="11">
        <v>30.875</v>
      </c>
      <c r="D596">
        <v>0</v>
      </c>
      <c r="E596" t="s">
        <v>13</v>
      </c>
      <c r="F596" t="s">
        <v>10</v>
      </c>
      <c r="G596" s="4">
        <v>9625.92</v>
      </c>
      <c r="H596" t="str">
        <f t="shared" si="36"/>
        <v>over</v>
      </c>
      <c r="I596" t="str">
        <f t="shared" si="39"/>
        <v>no</v>
      </c>
      <c r="J596" s="11">
        <f t="shared" si="37"/>
        <v>30.875</v>
      </c>
      <c r="K596" s="11">
        <f t="shared" si="38"/>
        <v>30.875</v>
      </c>
      <c r="L596" s="11"/>
    </row>
    <row r="597" spans="1:12" x14ac:dyDescent="0.25">
      <c r="A597">
        <v>41</v>
      </c>
      <c r="B597" t="s">
        <v>7</v>
      </c>
      <c r="C597" s="11">
        <v>30.875</v>
      </c>
      <c r="D597">
        <v>2</v>
      </c>
      <c r="E597" t="s">
        <v>13</v>
      </c>
      <c r="F597" t="s">
        <v>15</v>
      </c>
      <c r="G597" s="4">
        <v>7749.1563999999998</v>
      </c>
      <c r="H597" t="str">
        <f t="shared" si="36"/>
        <v>over</v>
      </c>
      <c r="I597" t="str">
        <f t="shared" si="39"/>
        <v>no</v>
      </c>
      <c r="J597" s="11">
        <f t="shared" si="37"/>
        <v>30.875</v>
      </c>
      <c r="K597" s="11">
        <f t="shared" si="38"/>
        <v>30.875</v>
      </c>
      <c r="L597" s="11"/>
    </row>
    <row r="598" spans="1:12" x14ac:dyDescent="0.25">
      <c r="A598">
        <v>37</v>
      </c>
      <c r="B598" t="s">
        <v>11</v>
      </c>
      <c r="C598" s="11">
        <v>30.875</v>
      </c>
      <c r="D598">
        <v>3</v>
      </c>
      <c r="E598" t="s">
        <v>13</v>
      </c>
      <c r="F598" t="s">
        <v>15</v>
      </c>
      <c r="G598" s="4">
        <v>6796.8632500000003</v>
      </c>
      <c r="H598" t="str">
        <f t="shared" si="36"/>
        <v>over</v>
      </c>
      <c r="I598" t="str">
        <f t="shared" si="39"/>
        <v>no</v>
      </c>
      <c r="J598" s="11">
        <f t="shared" si="37"/>
        <v>30.875</v>
      </c>
      <c r="K598" s="11">
        <f t="shared" si="38"/>
        <v>30.875</v>
      </c>
      <c r="L598" s="11"/>
    </row>
    <row r="599" spans="1:12" x14ac:dyDescent="0.25">
      <c r="A599">
        <v>31</v>
      </c>
      <c r="B599" t="s">
        <v>11</v>
      </c>
      <c r="C599" s="11">
        <v>30.875</v>
      </c>
      <c r="D599">
        <v>0</v>
      </c>
      <c r="E599" t="s">
        <v>13</v>
      </c>
      <c r="F599" t="s">
        <v>21</v>
      </c>
      <c r="G599" s="4">
        <v>3857.7592500000001</v>
      </c>
      <c r="H599" t="str">
        <f t="shared" si="36"/>
        <v>over</v>
      </c>
      <c r="I599" t="str">
        <f t="shared" si="39"/>
        <v>no</v>
      </c>
      <c r="J599" s="11">
        <f t="shared" si="37"/>
        <v>30.875</v>
      </c>
      <c r="K599" s="11">
        <f t="shared" si="38"/>
        <v>30.875</v>
      </c>
      <c r="L599" s="11"/>
    </row>
    <row r="600" spans="1:12" x14ac:dyDescent="0.25">
      <c r="A600">
        <v>28</v>
      </c>
      <c r="B600" t="s">
        <v>11</v>
      </c>
      <c r="C600" s="11">
        <v>30.875</v>
      </c>
      <c r="D600">
        <v>0</v>
      </c>
      <c r="E600" t="s">
        <v>13</v>
      </c>
      <c r="F600" t="s">
        <v>15</v>
      </c>
      <c r="G600" s="4">
        <v>3062.5082499999999</v>
      </c>
      <c r="H600" t="str">
        <f t="shared" si="36"/>
        <v>over</v>
      </c>
      <c r="I600" t="str">
        <f t="shared" si="39"/>
        <v>no</v>
      </c>
      <c r="J600" s="11">
        <f t="shared" si="37"/>
        <v>30.875</v>
      </c>
      <c r="K600" s="11">
        <f t="shared" si="38"/>
        <v>30.875</v>
      </c>
      <c r="L600" s="11"/>
    </row>
    <row r="601" spans="1:12" x14ac:dyDescent="0.25">
      <c r="A601">
        <v>52</v>
      </c>
      <c r="B601" t="s">
        <v>7</v>
      </c>
      <c r="C601" s="11">
        <v>30.875</v>
      </c>
      <c r="D601">
        <v>0</v>
      </c>
      <c r="E601" t="s">
        <v>13</v>
      </c>
      <c r="F601" t="s">
        <v>21</v>
      </c>
      <c r="G601" s="4">
        <v>23045.566159999998</v>
      </c>
      <c r="H601" t="str">
        <f t="shared" si="36"/>
        <v>over</v>
      </c>
      <c r="I601" t="str">
        <f t="shared" si="39"/>
        <v>no</v>
      </c>
      <c r="J601" s="11">
        <f t="shared" si="37"/>
        <v>30.875</v>
      </c>
      <c r="K601" s="11">
        <f t="shared" si="38"/>
        <v>30.875</v>
      </c>
      <c r="L601" s="11"/>
    </row>
    <row r="602" spans="1:12" x14ac:dyDescent="0.25">
      <c r="A602">
        <v>36</v>
      </c>
      <c r="B602" t="s">
        <v>11</v>
      </c>
      <c r="C602" s="11">
        <v>30.875</v>
      </c>
      <c r="D602">
        <v>1</v>
      </c>
      <c r="E602" t="s">
        <v>13</v>
      </c>
      <c r="F602" t="s">
        <v>15</v>
      </c>
      <c r="G602" s="4">
        <v>5373.3642499999996</v>
      </c>
      <c r="H602" t="str">
        <f t="shared" si="36"/>
        <v>over</v>
      </c>
      <c r="I602" t="str">
        <f t="shared" si="39"/>
        <v>no</v>
      </c>
      <c r="J602" s="11">
        <f t="shared" si="37"/>
        <v>30.875</v>
      </c>
      <c r="K602" s="11">
        <f t="shared" si="38"/>
        <v>30.875</v>
      </c>
      <c r="L602" s="11"/>
    </row>
    <row r="603" spans="1:12" x14ac:dyDescent="0.25">
      <c r="A603">
        <v>62</v>
      </c>
      <c r="B603" t="s">
        <v>11</v>
      </c>
      <c r="C603" s="11">
        <v>30.875</v>
      </c>
      <c r="D603">
        <v>3</v>
      </c>
      <c r="E603" t="s">
        <v>9</v>
      </c>
      <c r="F603" t="s">
        <v>15</v>
      </c>
      <c r="G603" s="4">
        <v>46718.163249999998</v>
      </c>
      <c r="H603" t="str">
        <f t="shared" si="36"/>
        <v>over</v>
      </c>
      <c r="I603" t="str">
        <f t="shared" si="39"/>
        <v>smoking</v>
      </c>
      <c r="J603" s="11">
        <f t="shared" si="37"/>
        <v>30.875</v>
      </c>
      <c r="K603" s="11">
        <f t="shared" si="38"/>
        <v>30.875</v>
      </c>
      <c r="L603" s="11"/>
    </row>
    <row r="604" spans="1:12" x14ac:dyDescent="0.25">
      <c r="A604">
        <v>34</v>
      </c>
      <c r="B604" t="s">
        <v>11</v>
      </c>
      <c r="C604" s="11">
        <v>30.8</v>
      </c>
      <c r="D604">
        <v>0</v>
      </c>
      <c r="E604" t="s">
        <v>9</v>
      </c>
      <c r="F604" t="s">
        <v>10</v>
      </c>
      <c r="G604" s="4">
        <v>35491.64</v>
      </c>
      <c r="H604" t="str">
        <f t="shared" si="36"/>
        <v>over</v>
      </c>
      <c r="I604" t="str">
        <f t="shared" si="39"/>
        <v>smoking</v>
      </c>
      <c r="J604" s="11">
        <f t="shared" si="37"/>
        <v>30.8</v>
      </c>
      <c r="K604" s="11">
        <f t="shared" si="38"/>
        <v>30.8</v>
      </c>
      <c r="L604" s="11"/>
    </row>
    <row r="605" spans="1:12" x14ac:dyDescent="0.25">
      <c r="A605">
        <v>63</v>
      </c>
      <c r="B605" t="s">
        <v>11</v>
      </c>
      <c r="C605" s="11">
        <v>30.8</v>
      </c>
      <c r="D605">
        <v>0</v>
      </c>
      <c r="E605" t="s">
        <v>13</v>
      </c>
      <c r="F605" t="s">
        <v>10</v>
      </c>
      <c r="G605" s="4">
        <v>13390.558999999999</v>
      </c>
      <c r="H605" t="str">
        <f t="shared" si="36"/>
        <v>over</v>
      </c>
      <c r="I605" t="str">
        <f t="shared" si="39"/>
        <v>no</v>
      </c>
      <c r="J605" s="11">
        <f t="shared" si="37"/>
        <v>30.8</v>
      </c>
      <c r="K605" s="11">
        <f t="shared" si="38"/>
        <v>30.8</v>
      </c>
      <c r="L605" s="11"/>
    </row>
    <row r="606" spans="1:12" x14ac:dyDescent="0.25">
      <c r="A606">
        <v>46</v>
      </c>
      <c r="B606" t="s">
        <v>7</v>
      </c>
      <c r="C606" s="11">
        <v>30.8</v>
      </c>
      <c r="D606">
        <v>3</v>
      </c>
      <c r="E606" t="s">
        <v>13</v>
      </c>
      <c r="F606" t="s">
        <v>10</v>
      </c>
      <c r="G606" s="4">
        <v>9414.92</v>
      </c>
      <c r="H606" t="str">
        <f t="shared" si="36"/>
        <v>over</v>
      </c>
      <c r="I606" t="str">
        <f t="shared" si="39"/>
        <v>no</v>
      </c>
      <c r="J606" s="11">
        <f t="shared" si="37"/>
        <v>30.8</v>
      </c>
      <c r="K606" s="11">
        <f t="shared" si="38"/>
        <v>30.8</v>
      </c>
      <c r="L606" s="11"/>
    </row>
    <row r="607" spans="1:12" x14ac:dyDescent="0.25">
      <c r="A607">
        <v>54</v>
      </c>
      <c r="B607" t="s">
        <v>11</v>
      </c>
      <c r="C607" s="11">
        <v>30.8</v>
      </c>
      <c r="D607">
        <v>1</v>
      </c>
      <c r="E607" t="s">
        <v>9</v>
      </c>
      <c r="F607" t="s">
        <v>14</v>
      </c>
      <c r="G607" s="4">
        <v>41999.519999999997</v>
      </c>
      <c r="H607" t="str">
        <f t="shared" si="36"/>
        <v>over</v>
      </c>
      <c r="I607" t="str">
        <f t="shared" si="39"/>
        <v>smoking</v>
      </c>
      <c r="J607" s="11">
        <f t="shared" si="37"/>
        <v>30.8</v>
      </c>
      <c r="K607" s="11">
        <f t="shared" si="38"/>
        <v>30.8</v>
      </c>
      <c r="L607" s="11"/>
    </row>
    <row r="608" spans="1:12" x14ac:dyDescent="0.25">
      <c r="A608">
        <v>49</v>
      </c>
      <c r="B608" t="s">
        <v>7</v>
      </c>
      <c r="C608" s="11">
        <v>30.78</v>
      </c>
      <c r="D608">
        <v>1</v>
      </c>
      <c r="E608" t="s">
        <v>13</v>
      </c>
      <c r="F608" t="s">
        <v>21</v>
      </c>
      <c r="G608" s="4">
        <v>9778.3472000000002</v>
      </c>
      <c r="H608" t="str">
        <f t="shared" si="36"/>
        <v>over</v>
      </c>
      <c r="I608" t="str">
        <f t="shared" si="39"/>
        <v>no</v>
      </c>
      <c r="J608" s="11">
        <f t="shared" si="37"/>
        <v>30.78</v>
      </c>
      <c r="K608" s="11">
        <f t="shared" si="38"/>
        <v>30.78</v>
      </c>
      <c r="L608" s="11"/>
    </row>
    <row r="609" spans="1:13" x14ac:dyDescent="0.25">
      <c r="A609">
        <v>48</v>
      </c>
      <c r="B609" t="s">
        <v>11</v>
      </c>
      <c r="C609" s="11">
        <v>30.78</v>
      </c>
      <c r="D609">
        <v>3</v>
      </c>
      <c r="E609" t="s">
        <v>13</v>
      </c>
      <c r="F609" t="s">
        <v>21</v>
      </c>
      <c r="G609" s="4">
        <v>10141.136200000001</v>
      </c>
      <c r="H609" t="str">
        <f t="shared" si="36"/>
        <v>over</v>
      </c>
      <c r="I609" t="str">
        <f t="shared" si="39"/>
        <v>no</v>
      </c>
      <c r="J609" s="11">
        <f t="shared" si="37"/>
        <v>30.78</v>
      </c>
      <c r="K609" s="11">
        <f t="shared" si="38"/>
        <v>30.78</v>
      </c>
      <c r="L609" s="11"/>
    </row>
    <row r="610" spans="1:13" x14ac:dyDescent="0.25">
      <c r="A610">
        <v>41</v>
      </c>
      <c r="B610" t="s">
        <v>11</v>
      </c>
      <c r="C610" s="11">
        <v>30.78</v>
      </c>
      <c r="D610">
        <v>3</v>
      </c>
      <c r="E610" t="s">
        <v>9</v>
      </c>
      <c r="F610" t="s">
        <v>21</v>
      </c>
      <c r="G610" s="4">
        <v>39597.407200000001</v>
      </c>
      <c r="H610" t="str">
        <f t="shared" si="36"/>
        <v>over</v>
      </c>
      <c r="I610" t="str">
        <f t="shared" si="39"/>
        <v>smoking</v>
      </c>
      <c r="J610" s="11">
        <f t="shared" si="37"/>
        <v>30.78</v>
      </c>
      <c r="K610" s="11">
        <f t="shared" si="38"/>
        <v>30.78</v>
      </c>
      <c r="L610" s="11"/>
    </row>
    <row r="611" spans="1:13" x14ac:dyDescent="0.25">
      <c r="A611">
        <v>37</v>
      </c>
      <c r="B611" t="s">
        <v>7</v>
      </c>
      <c r="C611" s="11">
        <v>30.78</v>
      </c>
      <c r="D611">
        <v>0</v>
      </c>
      <c r="E611" t="s">
        <v>9</v>
      </c>
      <c r="F611" t="s">
        <v>21</v>
      </c>
      <c r="G611" s="4">
        <v>37270.1512</v>
      </c>
      <c r="H611" t="str">
        <f t="shared" si="36"/>
        <v>over</v>
      </c>
      <c r="I611" t="str">
        <f t="shared" si="39"/>
        <v>smoking</v>
      </c>
      <c r="J611" s="11">
        <f t="shared" si="37"/>
        <v>30.78</v>
      </c>
      <c r="K611" s="11">
        <f t="shared" si="38"/>
        <v>30.78</v>
      </c>
      <c r="L611" s="11"/>
    </row>
    <row r="612" spans="1:13" x14ac:dyDescent="0.25">
      <c r="A612">
        <v>38</v>
      </c>
      <c r="B612" t="s">
        <v>7</v>
      </c>
      <c r="C612" s="11">
        <v>30.69</v>
      </c>
      <c r="D612">
        <v>1</v>
      </c>
      <c r="E612" t="s">
        <v>13</v>
      </c>
      <c r="F612" t="s">
        <v>14</v>
      </c>
      <c r="G612" s="4">
        <v>5976.8311000000003</v>
      </c>
      <c r="H612" t="str">
        <f t="shared" si="36"/>
        <v>over</v>
      </c>
      <c r="I612" t="str">
        <f t="shared" si="39"/>
        <v>no</v>
      </c>
      <c r="J612" s="11">
        <f t="shared" si="37"/>
        <v>30.69</v>
      </c>
      <c r="K612" s="11">
        <f t="shared" si="38"/>
        <v>30.69</v>
      </c>
      <c r="L612" s="11"/>
    </row>
    <row r="613" spans="1:13" x14ac:dyDescent="0.25">
      <c r="A613">
        <v>41</v>
      </c>
      <c r="B613" t="s">
        <v>11</v>
      </c>
      <c r="C613" s="11">
        <v>30.684999999999999</v>
      </c>
      <c r="D613">
        <v>1</v>
      </c>
      <c r="E613" t="s">
        <v>13</v>
      </c>
      <c r="F613" t="s">
        <v>14</v>
      </c>
      <c r="G613" s="4">
        <v>6272.4772000000003</v>
      </c>
      <c r="H613" t="str">
        <f t="shared" si="36"/>
        <v>over</v>
      </c>
      <c r="I613" t="str">
        <f t="shared" si="39"/>
        <v>no</v>
      </c>
      <c r="J613" s="11">
        <f t="shared" si="37"/>
        <v>30.684999999999999</v>
      </c>
      <c r="K613" s="11">
        <f t="shared" si="38"/>
        <v>30.684999999999999</v>
      </c>
      <c r="L613" s="11"/>
    </row>
    <row r="614" spans="1:13" x14ac:dyDescent="0.25">
      <c r="A614">
        <v>46</v>
      </c>
      <c r="B614" t="s">
        <v>7</v>
      </c>
      <c r="C614" s="11">
        <v>30.684999999999999</v>
      </c>
      <c r="D614">
        <v>0</v>
      </c>
      <c r="E614" t="s">
        <v>13</v>
      </c>
      <c r="F614" t="s">
        <v>15</v>
      </c>
      <c r="G614" s="4">
        <v>8026.6665999999996</v>
      </c>
      <c r="H614" t="str">
        <f t="shared" si="36"/>
        <v>over</v>
      </c>
      <c r="I614" t="str">
        <f t="shared" si="39"/>
        <v>no</v>
      </c>
      <c r="J614" s="11">
        <f t="shared" si="37"/>
        <v>30.684999999999999</v>
      </c>
      <c r="K614" s="11">
        <f t="shared" si="38"/>
        <v>30.684999999999999</v>
      </c>
      <c r="L614" s="11"/>
    </row>
    <row r="615" spans="1:13" x14ac:dyDescent="0.25">
      <c r="A615">
        <v>18</v>
      </c>
      <c r="B615" t="s">
        <v>11</v>
      </c>
      <c r="C615" s="11">
        <v>30.684999999999999</v>
      </c>
      <c r="D615">
        <v>0</v>
      </c>
      <c r="E615" t="s">
        <v>9</v>
      </c>
      <c r="F615" t="s">
        <v>21</v>
      </c>
      <c r="G615" s="4">
        <v>15518.180249999999</v>
      </c>
      <c r="H615" t="str">
        <f t="shared" si="36"/>
        <v>over</v>
      </c>
      <c r="I615" t="str">
        <f t="shared" si="39"/>
        <v>smoking</v>
      </c>
      <c r="J615" s="11">
        <f t="shared" si="37"/>
        <v>30.684999999999999</v>
      </c>
      <c r="K615" s="11">
        <f t="shared" si="38"/>
        <v>30.684999999999999</v>
      </c>
      <c r="L615" s="11"/>
      <c r="M615">
        <f>K615*1000</f>
        <v>30685</v>
      </c>
    </row>
    <row r="616" spans="1:13" x14ac:dyDescent="0.25">
      <c r="A616">
        <v>60</v>
      </c>
      <c r="B616" t="s">
        <v>7</v>
      </c>
      <c r="C616" s="11">
        <v>30.684999999999999</v>
      </c>
      <c r="D616">
        <v>0</v>
      </c>
      <c r="E616" t="s">
        <v>13</v>
      </c>
      <c r="F616" t="s">
        <v>14</v>
      </c>
      <c r="G616" s="4">
        <v>12648.7034</v>
      </c>
      <c r="H616" t="str">
        <f t="shared" si="36"/>
        <v>over</v>
      </c>
      <c r="I616" t="str">
        <f t="shared" si="39"/>
        <v>no</v>
      </c>
      <c r="J616" s="11">
        <f t="shared" si="37"/>
        <v>30.684999999999999</v>
      </c>
      <c r="K616" s="11">
        <f t="shared" si="38"/>
        <v>30.684999999999999</v>
      </c>
      <c r="L616" s="11"/>
    </row>
    <row r="617" spans="1:13" x14ac:dyDescent="0.25">
      <c r="A617">
        <v>55</v>
      </c>
      <c r="B617" t="s">
        <v>11</v>
      </c>
      <c r="C617" s="11">
        <v>30.684999999999999</v>
      </c>
      <c r="D617">
        <v>0</v>
      </c>
      <c r="E617" t="s">
        <v>9</v>
      </c>
      <c r="F617" t="s">
        <v>21</v>
      </c>
      <c r="G617" s="4">
        <v>42303.692150000003</v>
      </c>
      <c r="H617" t="str">
        <f t="shared" si="36"/>
        <v>over</v>
      </c>
      <c r="I617" t="str">
        <f t="shared" si="39"/>
        <v>smoking</v>
      </c>
      <c r="J617" s="11">
        <f t="shared" si="37"/>
        <v>30.684999999999999</v>
      </c>
      <c r="K617" s="11">
        <f t="shared" si="38"/>
        <v>30.684999999999999</v>
      </c>
      <c r="L617" s="11"/>
    </row>
    <row r="618" spans="1:13" x14ac:dyDescent="0.25">
      <c r="A618">
        <v>43</v>
      </c>
      <c r="B618" t="s">
        <v>7</v>
      </c>
      <c r="C618" s="11">
        <v>30.684999999999999</v>
      </c>
      <c r="D618">
        <v>2</v>
      </c>
      <c r="E618" t="s">
        <v>13</v>
      </c>
      <c r="F618" t="s">
        <v>15</v>
      </c>
      <c r="G618" s="4">
        <v>8310.8391499999998</v>
      </c>
      <c r="H618" t="str">
        <f t="shared" si="36"/>
        <v>over</v>
      </c>
      <c r="I618" t="str">
        <f t="shared" si="39"/>
        <v>no</v>
      </c>
      <c r="J618" s="11">
        <f t="shared" si="37"/>
        <v>30.684999999999999</v>
      </c>
      <c r="K618" s="11">
        <f t="shared" si="38"/>
        <v>30.684999999999999</v>
      </c>
      <c r="L618" s="11"/>
    </row>
    <row r="619" spans="1:13" x14ac:dyDescent="0.25">
      <c r="A619">
        <v>20</v>
      </c>
      <c r="B619" t="s">
        <v>11</v>
      </c>
      <c r="C619" s="11">
        <v>30.684999999999999</v>
      </c>
      <c r="D619">
        <v>0</v>
      </c>
      <c r="E619" t="s">
        <v>9</v>
      </c>
      <c r="F619" t="s">
        <v>21</v>
      </c>
      <c r="G619" s="4">
        <v>33475.817150000003</v>
      </c>
      <c r="H619" t="str">
        <f t="shared" si="36"/>
        <v>over</v>
      </c>
      <c r="I619" t="str">
        <f t="shared" si="39"/>
        <v>smoking</v>
      </c>
      <c r="J619" s="11">
        <f t="shared" si="37"/>
        <v>30.684999999999999</v>
      </c>
      <c r="K619" s="11">
        <f t="shared" si="38"/>
        <v>30.684999999999999</v>
      </c>
      <c r="L619" s="11"/>
    </row>
    <row r="620" spans="1:13" x14ac:dyDescent="0.25">
      <c r="A620">
        <v>25</v>
      </c>
      <c r="B620" t="s">
        <v>11</v>
      </c>
      <c r="C620" s="11">
        <v>30.59</v>
      </c>
      <c r="D620">
        <v>0</v>
      </c>
      <c r="E620" t="s">
        <v>13</v>
      </c>
      <c r="F620" t="s">
        <v>21</v>
      </c>
      <c r="G620" s="4">
        <v>2727.3951000000002</v>
      </c>
      <c r="H620" t="str">
        <f t="shared" si="36"/>
        <v>over</v>
      </c>
      <c r="I620" t="str">
        <f t="shared" si="39"/>
        <v>no</v>
      </c>
      <c r="J620" s="11">
        <f t="shared" si="37"/>
        <v>30.59</v>
      </c>
      <c r="K620" s="11">
        <f t="shared" si="38"/>
        <v>30.59</v>
      </c>
      <c r="L620" s="11"/>
    </row>
    <row r="621" spans="1:13" x14ac:dyDescent="0.25">
      <c r="A621">
        <v>19</v>
      </c>
      <c r="B621" t="s">
        <v>7</v>
      </c>
      <c r="C621" s="11">
        <v>30.59</v>
      </c>
      <c r="D621">
        <v>2</v>
      </c>
      <c r="E621" t="s">
        <v>13</v>
      </c>
      <c r="F621" t="s">
        <v>15</v>
      </c>
      <c r="G621" s="4">
        <v>24059.680189999999</v>
      </c>
      <c r="H621" t="str">
        <f t="shared" si="36"/>
        <v>over</v>
      </c>
      <c r="I621" t="str">
        <f t="shared" si="39"/>
        <v>no</v>
      </c>
      <c r="J621" s="11">
        <f t="shared" si="37"/>
        <v>30.59</v>
      </c>
      <c r="K621" s="11">
        <f t="shared" si="38"/>
        <v>30.59</v>
      </c>
      <c r="L621" s="11"/>
    </row>
    <row r="622" spans="1:13" x14ac:dyDescent="0.25">
      <c r="A622">
        <v>41</v>
      </c>
      <c r="B622" t="s">
        <v>11</v>
      </c>
      <c r="C622" s="11">
        <v>30.59</v>
      </c>
      <c r="D622">
        <v>2</v>
      </c>
      <c r="E622" t="s">
        <v>13</v>
      </c>
      <c r="F622" t="s">
        <v>15</v>
      </c>
      <c r="G622" s="4">
        <v>7256.7231000000002</v>
      </c>
      <c r="H622" t="str">
        <f t="shared" si="36"/>
        <v>over</v>
      </c>
      <c r="I622" t="str">
        <f t="shared" si="39"/>
        <v>no</v>
      </c>
      <c r="J622" s="11">
        <f t="shared" si="37"/>
        <v>30.59</v>
      </c>
      <c r="K622" s="11">
        <f t="shared" si="38"/>
        <v>30.59</v>
      </c>
      <c r="L622" s="11"/>
    </row>
    <row r="623" spans="1:13" x14ac:dyDescent="0.25">
      <c r="A623">
        <v>19</v>
      </c>
      <c r="B623" t="s">
        <v>11</v>
      </c>
      <c r="C623" s="11">
        <v>30.59</v>
      </c>
      <c r="D623">
        <v>0</v>
      </c>
      <c r="E623" t="s">
        <v>13</v>
      </c>
      <c r="F623" t="s">
        <v>15</v>
      </c>
      <c r="G623" s="4">
        <v>1639.5631000000001</v>
      </c>
      <c r="H623" t="str">
        <f t="shared" si="36"/>
        <v>over</v>
      </c>
      <c r="I623" t="str">
        <f t="shared" si="39"/>
        <v>no</v>
      </c>
      <c r="J623" s="11">
        <f t="shared" si="37"/>
        <v>30.59</v>
      </c>
      <c r="K623" s="11">
        <f t="shared" si="38"/>
        <v>30.59</v>
      </c>
      <c r="L623" s="11"/>
    </row>
    <row r="624" spans="1:13" x14ac:dyDescent="0.25">
      <c r="A624">
        <v>27</v>
      </c>
      <c r="B624" t="s">
        <v>7</v>
      </c>
      <c r="C624" s="11">
        <v>30.59</v>
      </c>
      <c r="D624">
        <v>1</v>
      </c>
      <c r="E624" t="s">
        <v>13</v>
      </c>
      <c r="F624" t="s">
        <v>21</v>
      </c>
      <c r="G624" s="4">
        <v>16796.411940000002</v>
      </c>
      <c r="H624" t="str">
        <f t="shared" si="36"/>
        <v>over</v>
      </c>
      <c r="I624" t="str">
        <f t="shared" si="39"/>
        <v>no</v>
      </c>
      <c r="J624" s="11">
        <f t="shared" si="37"/>
        <v>30.59</v>
      </c>
      <c r="K624" s="11">
        <f t="shared" si="38"/>
        <v>30.59</v>
      </c>
      <c r="L624" s="11"/>
    </row>
    <row r="625" spans="1:13" x14ac:dyDescent="0.25">
      <c r="A625">
        <v>20</v>
      </c>
      <c r="B625" t="s">
        <v>7</v>
      </c>
      <c r="C625" s="11">
        <v>30.59</v>
      </c>
      <c r="D625">
        <v>0</v>
      </c>
      <c r="E625" t="s">
        <v>13</v>
      </c>
      <c r="F625" t="s">
        <v>21</v>
      </c>
      <c r="G625" s="4">
        <v>2459.7201</v>
      </c>
      <c r="H625" t="str">
        <f t="shared" si="36"/>
        <v>over</v>
      </c>
      <c r="I625" t="str">
        <f t="shared" si="39"/>
        <v>no</v>
      </c>
      <c r="J625" s="11">
        <f t="shared" si="37"/>
        <v>30.59</v>
      </c>
      <c r="K625" s="11">
        <f t="shared" si="38"/>
        <v>30.59</v>
      </c>
      <c r="L625" s="11"/>
    </row>
    <row r="626" spans="1:13" x14ac:dyDescent="0.25">
      <c r="A626">
        <v>35</v>
      </c>
      <c r="B626" t="s">
        <v>11</v>
      </c>
      <c r="C626" s="11">
        <v>30.5</v>
      </c>
      <c r="D626">
        <v>1</v>
      </c>
      <c r="E626" t="s">
        <v>13</v>
      </c>
      <c r="F626" t="s">
        <v>10</v>
      </c>
      <c r="G626" s="4">
        <v>4751.07</v>
      </c>
      <c r="H626" t="str">
        <f t="shared" si="36"/>
        <v>over</v>
      </c>
      <c r="I626" t="str">
        <f t="shared" si="39"/>
        <v>no</v>
      </c>
      <c r="J626" s="11">
        <f t="shared" si="37"/>
        <v>30.5</v>
      </c>
      <c r="K626" s="11">
        <f t="shared" si="38"/>
        <v>30.5</v>
      </c>
      <c r="L626" s="11"/>
    </row>
    <row r="627" spans="1:13" x14ac:dyDescent="0.25">
      <c r="A627">
        <v>60</v>
      </c>
      <c r="B627" t="s">
        <v>7</v>
      </c>
      <c r="C627" s="11">
        <v>30.5</v>
      </c>
      <c r="D627">
        <v>0</v>
      </c>
      <c r="E627" t="s">
        <v>13</v>
      </c>
      <c r="F627" t="s">
        <v>10</v>
      </c>
      <c r="G627" s="4">
        <v>12638.195</v>
      </c>
      <c r="H627" t="str">
        <f t="shared" si="36"/>
        <v>over</v>
      </c>
      <c r="I627" t="str">
        <f t="shared" si="39"/>
        <v>no</v>
      </c>
      <c r="J627" s="11">
        <f t="shared" si="37"/>
        <v>30.5</v>
      </c>
      <c r="K627" s="11">
        <f t="shared" si="38"/>
        <v>30.5</v>
      </c>
      <c r="L627" s="11"/>
    </row>
    <row r="628" spans="1:13" x14ac:dyDescent="0.25">
      <c r="A628">
        <v>27</v>
      </c>
      <c r="B628" t="s">
        <v>11</v>
      </c>
      <c r="C628" s="11">
        <v>30.5</v>
      </c>
      <c r="D628">
        <v>0</v>
      </c>
      <c r="E628" t="s">
        <v>13</v>
      </c>
      <c r="F628" t="s">
        <v>10</v>
      </c>
      <c r="G628" s="4">
        <v>2494.0219999999999</v>
      </c>
      <c r="H628" t="str">
        <f t="shared" si="36"/>
        <v>over</v>
      </c>
      <c r="I628" t="str">
        <f t="shared" si="39"/>
        <v>no</v>
      </c>
      <c r="J628" s="11">
        <f t="shared" si="37"/>
        <v>30.5</v>
      </c>
      <c r="K628" s="11">
        <f t="shared" si="38"/>
        <v>30.5</v>
      </c>
      <c r="L628" s="11"/>
    </row>
    <row r="629" spans="1:13" x14ac:dyDescent="0.25">
      <c r="A629">
        <v>55</v>
      </c>
      <c r="B629" t="s">
        <v>7</v>
      </c>
      <c r="C629" s="11">
        <v>30.5</v>
      </c>
      <c r="D629">
        <v>0</v>
      </c>
      <c r="E629" t="s">
        <v>13</v>
      </c>
      <c r="F629" t="s">
        <v>10</v>
      </c>
      <c r="G629" s="4">
        <v>10704.47</v>
      </c>
      <c r="H629" t="str">
        <f t="shared" si="36"/>
        <v>over</v>
      </c>
      <c r="I629" t="str">
        <f t="shared" si="39"/>
        <v>no</v>
      </c>
      <c r="J629" s="11">
        <f t="shared" si="37"/>
        <v>30.5</v>
      </c>
      <c r="K629" s="11">
        <f t="shared" si="38"/>
        <v>30.5</v>
      </c>
      <c r="L629" s="11"/>
    </row>
    <row r="630" spans="1:13" x14ac:dyDescent="0.25">
      <c r="A630">
        <v>55</v>
      </c>
      <c r="B630" t="s">
        <v>7</v>
      </c>
      <c r="C630" s="11">
        <v>30.495000000000001</v>
      </c>
      <c r="D630">
        <v>2</v>
      </c>
      <c r="E630" t="s">
        <v>13</v>
      </c>
      <c r="F630" t="s">
        <v>15</v>
      </c>
      <c r="G630" s="4">
        <v>12268.632250000001</v>
      </c>
      <c r="H630" t="str">
        <f t="shared" si="36"/>
        <v>over</v>
      </c>
      <c r="I630" t="str">
        <f t="shared" si="39"/>
        <v>no</v>
      </c>
      <c r="J630" s="11">
        <f t="shared" si="37"/>
        <v>30.495000000000001</v>
      </c>
      <c r="K630" s="11">
        <f t="shared" si="38"/>
        <v>30.495000000000001</v>
      </c>
      <c r="L630" s="11"/>
      <c r="M630">
        <f>K630*1000</f>
        <v>30495</v>
      </c>
    </row>
    <row r="631" spans="1:13" x14ac:dyDescent="0.25">
      <c r="A631">
        <v>22</v>
      </c>
      <c r="B631" t="s">
        <v>11</v>
      </c>
      <c r="C631" s="11">
        <v>30.495000000000001</v>
      </c>
      <c r="D631">
        <v>0</v>
      </c>
      <c r="E631" t="s">
        <v>9</v>
      </c>
      <c r="F631" t="s">
        <v>10</v>
      </c>
      <c r="G631" s="4">
        <v>35585.576000000001</v>
      </c>
      <c r="H631" t="str">
        <f t="shared" si="36"/>
        <v>over</v>
      </c>
      <c r="I631" t="str">
        <f t="shared" si="39"/>
        <v>smoking</v>
      </c>
      <c r="J631" s="11">
        <f t="shared" si="37"/>
        <v>30.495000000000001</v>
      </c>
      <c r="K631" s="11">
        <f t="shared" si="38"/>
        <v>30.495000000000001</v>
      </c>
      <c r="L631" s="11"/>
    </row>
    <row r="632" spans="1:13" x14ac:dyDescent="0.25">
      <c r="A632">
        <v>19</v>
      </c>
      <c r="B632" t="s">
        <v>7</v>
      </c>
      <c r="C632" s="11">
        <v>30.495000000000001</v>
      </c>
      <c r="D632">
        <v>5</v>
      </c>
      <c r="E632" t="s">
        <v>13</v>
      </c>
      <c r="F632" t="s">
        <v>10</v>
      </c>
      <c r="G632" s="4">
        <v>4687.7969999999996</v>
      </c>
      <c r="H632" t="str">
        <f t="shared" si="36"/>
        <v>over</v>
      </c>
      <c r="I632" t="str">
        <f t="shared" si="39"/>
        <v>no</v>
      </c>
      <c r="J632" s="11">
        <f t="shared" si="37"/>
        <v>30.495000000000001</v>
      </c>
      <c r="K632" s="11">
        <f t="shared" si="38"/>
        <v>30.495000000000001</v>
      </c>
      <c r="L632" s="11"/>
    </row>
    <row r="633" spans="1:13" x14ac:dyDescent="0.25">
      <c r="A633">
        <v>20</v>
      </c>
      <c r="B633" t="s">
        <v>11</v>
      </c>
      <c r="C633" s="11">
        <v>30.495000000000001</v>
      </c>
      <c r="D633">
        <v>1</v>
      </c>
      <c r="E633" t="s">
        <v>9</v>
      </c>
      <c r="F633" t="s">
        <v>15</v>
      </c>
      <c r="G633" s="4">
        <v>17560.37975</v>
      </c>
      <c r="H633" t="str">
        <f t="shared" si="36"/>
        <v>over</v>
      </c>
      <c r="I633" t="str">
        <f t="shared" si="39"/>
        <v>smoking</v>
      </c>
      <c r="J633" s="11">
        <f t="shared" si="37"/>
        <v>30.495000000000001</v>
      </c>
      <c r="K633" s="11">
        <f t="shared" si="38"/>
        <v>30.495000000000001</v>
      </c>
      <c r="L633" s="11"/>
      <c r="M633">
        <f>K633*1000</f>
        <v>30495</v>
      </c>
    </row>
    <row r="634" spans="1:13" x14ac:dyDescent="0.25">
      <c r="A634">
        <v>60</v>
      </c>
      <c r="B634" t="s">
        <v>11</v>
      </c>
      <c r="C634" s="11">
        <v>30.495000000000001</v>
      </c>
      <c r="D634">
        <v>0</v>
      </c>
      <c r="E634" t="s">
        <v>13</v>
      </c>
      <c r="F634" t="s">
        <v>21</v>
      </c>
      <c r="G634" s="4">
        <v>30259.995559999999</v>
      </c>
      <c r="H634" t="str">
        <f t="shared" si="36"/>
        <v>over</v>
      </c>
      <c r="I634" t="str">
        <f t="shared" si="39"/>
        <v>no</v>
      </c>
      <c r="J634" s="11">
        <f t="shared" si="37"/>
        <v>30.495000000000001</v>
      </c>
      <c r="K634" s="11">
        <f t="shared" si="38"/>
        <v>30.495000000000001</v>
      </c>
      <c r="L634" s="11"/>
      <c r="M634">
        <f>K634*1000</f>
        <v>30495</v>
      </c>
    </row>
    <row r="635" spans="1:13" x14ac:dyDescent="0.25">
      <c r="A635">
        <v>47</v>
      </c>
      <c r="B635" t="s">
        <v>7</v>
      </c>
      <c r="C635" s="11">
        <v>30.495000000000001</v>
      </c>
      <c r="D635">
        <v>3</v>
      </c>
      <c r="E635" t="s">
        <v>13</v>
      </c>
      <c r="F635" t="s">
        <v>15</v>
      </c>
      <c r="G635" s="4">
        <v>10115.00885</v>
      </c>
      <c r="H635" t="str">
        <f t="shared" si="36"/>
        <v>over</v>
      </c>
      <c r="I635" t="str">
        <f t="shared" si="39"/>
        <v>no</v>
      </c>
      <c r="J635" s="11">
        <f t="shared" si="37"/>
        <v>30.495000000000001</v>
      </c>
      <c r="K635" s="11">
        <f t="shared" si="38"/>
        <v>30.495000000000001</v>
      </c>
      <c r="L635" s="11"/>
      <c r="M635">
        <f>K635*1000</f>
        <v>30495</v>
      </c>
    </row>
    <row r="636" spans="1:13" x14ac:dyDescent="0.25">
      <c r="A636">
        <v>48</v>
      </c>
      <c r="B636" t="s">
        <v>11</v>
      </c>
      <c r="C636" s="11">
        <v>30.495000000000001</v>
      </c>
      <c r="D636">
        <v>0</v>
      </c>
      <c r="E636" t="s">
        <v>9</v>
      </c>
      <c r="F636" t="s">
        <v>14</v>
      </c>
      <c r="G636" s="4">
        <v>21223.675800000001</v>
      </c>
      <c r="H636" t="str">
        <f t="shared" si="36"/>
        <v>over</v>
      </c>
      <c r="I636" t="str">
        <f t="shared" si="39"/>
        <v>smoking</v>
      </c>
      <c r="J636" s="11">
        <f t="shared" si="37"/>
        <v>30.495000000000001</v>
      </c>
      <c r="K636" s="11">
        <f t="shared" si="38"/>
        <v>30.495000000000001</v>
      </c>
      <c r="L636" s="11"/>
    </row>
    <row r="637" spans="1:13" x14ac:dyDescent="0.25">
      <c r="A637">
        <v>30</v>
      </c>
      <c r="B637" t="s">
        <v>7</v>
      </c>
      <c r="C637" s="11">
        <v>30.495000000000001</v>
      </c>
      <c r="D637">
        <v>3</v>
      </c>
      <c r="E637" t="s">
        <v>13</v>
      </c>
      <c r="F637" t="s">
        <v>10</v>
      </c>
      <c r="G637" s="4">
        <v>5325.6509999999998</v>
      </c>
      <c r="H637" t="str">
        <f t="shared" si="36"/>
        <v>over</v>
      </c>
      <c r="I637" t="str">
        <f t="shared" si="39"/>
        <v>no</v>
      </c>
      <c r="J637" s="11">
        <f t="shared" si="37"/>
        <v>30.495000000000001</v>
      </c>
      <c r="K637" s="11">
        <f t="shared" si="38"/>
        <v>30.495000000000001</v>
      </c>
      <c r="L637" s="11"/>
    </row>
    <row r="638" spans="1:13" x14ac:dyDescent="0.25">
      <c r="A638">
        <v>55</v>
      </c>
      <c r="B638" t="s">
        <v>7</v>
      </c>
      <c r="C638" s="11">
        <v>30.495000000000001</v>
      </c>
      <c r="D638">
        <v>1</v>
      </c>
      <c r="E638" t="s">
        <v>13</v>
      </c>
      <c r="F638" t="s">
        <v>10</v>
      </c>
      <c r="G638" s="4">
        <v>35160.134570000002</v>
      </c>
      <c r="H638" t="str">
        <f t="shared" si="36"/>
        <v>over</v>
      </c>
      <c r="I638" t="str">
        <f t="shared" si="39"/>
        <v>no</v>
      </c>
      <c r="J638" s="11">
        <f t="shared" si="37"/>
        <v>30.495000000000001</v>
      </c>
      <c r="K638" s="11">
        <f t="shared" si="38"/>
        <v>30.495000000000001</v>
      </c>
      <c r="L638" s="11"/>
    </row>
    <row r="639" spans="1:13" x14ac:dyDescent="0.25">
      <c r="A639">
        <v>38</v>
      </c>
      <c r="B639" t="s">
        <v>7</v>
      </c>
      <c r="C639" s="11">
        <v>30.495000000000001</v>
      </c>
      <c r="D639">
        <v>0</v>
      </c>
      <c r="E639" t="s">
        <v>13</v>
      </c>
      <c r="F639" t="s">
        <v>14</v>
      </c>
      <c r="G639" s="4">
        <v>5400.9804999999997</v>
      </c>
      <c r="H639" t="str">
        <f t="shared" si="36"/>
        <v>over</v>
      </c>
      <c r="I639" t="str">
        <f t="shared" si="39"/>
        <v>no</v>
      </c>
      <c r="J639" s="11">
        <f t="shared" si="37"/>
        <v>30.495000000000001</v>
      </c>
      <c r="K639" s="11">
        <f t="shared" si="38"/>
        <v>30.495000000000001</v>
      </c>
      <c r="L639" s="11"/>
    </row>
    <row r="640" spans="1:13" x14ac:dyDescent="0.25">
      <c r="A640">
        <v>57</v>
      </c>
      <c r="B640" t="s">
        <v>7</v>
      </c>
      <c r="C640" s="11">
        <v>30.495000000000001</v>
      </c>
      <c r="D640">
        <v>0</v>
      </c>
      <c r="E640" t="s">
        <v>13</v>
      </c>
      <c r="F640" t="s">
        <v>15</v>
      </c>
      <c r="G640" s="4">
        <v>11840.77505</v>
      </c>
      <c r="H640" t="str">
        <f t="shared" si="36"/>
        <v>over</v>
      </c>
      <c r="I640" t="str">
        <f t="shared" si="39"/>
        <v>no</v>
      </c>
      <c r="J640" s="11">
        <f t="shared" si="37"/>
        <v>30.495000000000001</v>
      </c>
      <c r="K640" s="11">
        <f t="shared" si="38"/>
        <v>30.495000000000001</v>
      </c>
      <c r="L640" s="11"/>
    </row>
    <row r="641" spans="1:13" x14ac:dyDescent="0.25">
      <c r="A641">
        <v>45</v>
      </c>
      <c r="B641" t="s">
        <v>11</v>
      </c>
      <c r="C641" s="11">
        <v>30.495000000000001</v>
      </c>
      <c r="D641">
        <v>2</v>
      </c>
      <c r="E641" t="s">
        <v>13</v>
      </c>
      <c r="F641" t="s">
        <v>15</v>
      </c>
      <c r="G641" s="4">
        <v>8413.4630500000003</v>
      </c>
      <c r="H641" t="str">
        <f t="shared" si="36"/>
        <v>over</v>
      </c>
      <c r="I641" t="str">
        <f t="shared" si="39"/>
        <v>no</v>
      </c>
      <c r="J641" s="11">
        <f t="shared" si="37"/>
        <v>30.495000000000001</v>
      </c>
      <c r="K641" s="11">
        <f t="shared" si="38"/>
        <v>30.495000000000001</v>
      </c>
      <c r="L641" s="11"/>
    </row>
    <row r="642" spans="1:13" x14ac:dyDescent="0.25">
      <c r="A642">
        <v>19</v>
      </c>
      <c r="B642" t="s">
        <v>7</v>
      </c>
      <c r="C642" s="11">
        <v>30.495000000000001</v>
      </c>
      <c r="D642">
        <v>0</v>
      </c>
      <c r="E642" t="s">
        <v>13</v>
      </c>
      <c r="F642" t="s">
        <v>15</v>
      </c>
      <c r="G642" s="4">
        <v>2128.4310500000001</v>
      </c>
      <c r="H642" t="str">
        <f t="shared" ref="H642:H705" si="40">IF(C642&lt;18.5,"below",IF(AND(C642&gt;=18.5,C642&lt;25),"normal",IF(C642&gt;=25,"over")))</f>
        <v>over</v>
      </c>
      <c r="I642" t="str">
        <f t="shared" si="39"/>
        <v>no</v>
      </c>
      <c r="J642" s="11">
        <f t="shared" ref="J642:J705" si="41">VALUE(C642)</f>
        <v>30.495000000000001</v>
      </c>
      <c r="K642" s="11">
        <f t="shared" ref="K642:K705" si="42">IF(J642&gt;=100,J642/1000,J642)</f>
        <v>30.495000000000001</v>
      </c>
      <c r="L642" s="11"/>
    </row>
    <row r="643" spans="1:13" x14ac:dyDescent="0.25">
      <c r="A643">
        <v>31</v>
      </c>
      <c r="B643" t="s">
        <v>7</v>
      </c>
      <c r="C643" s="11">
        <v>30.495000000000001</v>
      </c>
      <c r="D643">
        <v>3</v>
      </c>
      <c r="E643" t="s">
        <v>13</v>
      </c>
      <c r="F643" t="s">
        <v>21</v>
      </c>
      <c r="G643" s="4">
        <v>6113.2310500000003</v>
      </c>
      <c r="H643" t="str">
        <f t="shared" si="40"/>
        <v>over</v>
      </c>
      <c r="I643" t="str">
        <f t="shared" ref="I643:I706" si="43">IF(E643="no","no","smoking")</f>
        <v>no</v>
      </c>
      <c r="J643" s="11">
        <f t="shared" si="41"/>
        <v>30.495000000000001</v>
      </c>
      <c r="K643" s="11">
        <f t="shared" si="42"/>
        <v>30.495000000000001</v>
      </c>
      <c r="L643" s="11"/>
    </row>
    <row r="644" spans="1:13" x14ac:dyDescent="0.25">
      <c r="A644">
        <v>53</v>
      </c>
      <c r="B644" t="s">
        <v>11</v>
      </c>
      <c r="C644" s="11">
        <v>30.495000000000001</v>
      </c>
      <c r="D644">
        <v>0</v>
      </c>
      <c r="E644" t="s">
        <v>13</v>
      </c>
      <c r="F644" t="s">
        <v>21</v>
      </c>
      <c r="G644" s="4">
        <v>10072.055050000001</v>
      </c>
      <c r="H644" t="str">
        <f t="shared" si="40"/>
        <v>over</v>
      </c>
      <c r="I644" t="str">
        <f t="shared" si="43"/>
        <v>no</v>
      </c>
      <c r="J644" s="11">
        <f t="shared" si="41"/>
        <v>30.495000000000001</v>
      </c>
      <c r="K644" s="11">
        <f t="shared" si="42"/>
        <v>30.495000000000001</v>
      </c>
      <c r="L644" s="11"/>
    </row>
    <row r="645" spans="1:13" x14ac:dyDescent="0.25">
      <c r="A645">
        <v>45</v>
      </c>
      <c r="B645" t="s">
        <v>7</v>
      </c>
      <c r="C645" s="11">
        <v>30.495000000000001</v>
      </c>
      <c r="D645">
        <v>1</v>
      </c>
      <c r="E645" t="s">
        <v>9</v>
      </c>
      <c r="F645" t="s">
        <v>15</v>
      </c>
      <c r="G645" s="4">
        <v>39725.518049999999</v>
      </c>
      <c r="H645" t="str">
        <f t="shared" si="40"/>
        <v>over</v>
      </c>
      <c r="I645" t="str">
        <f t="shared" si="43"/>
        <v>smoking</v>
      </c>
      <c r="J645" s="11">
        <f t="shared" si="41"/>
        <v>30.495000000000001</v>
      </c>
      <c r="K645" s="11">
        <f t="shared" si="42"/>
        <v>30.495000000000001</v>
      </c>
      <c r="L645" s="11"/>
    </row>
    <row r="646" spans="1:13" x14ac:dyDescent="0.25">
      <c r="A646">
        <v>62</v>
      </c>
      <c r="B646" t="s">
        <v>7</v>
      </c>
      <c r="C646" s="11">
        <v>30.495000000000001</v>
      </c>
      <c r="D646">
        <v>2</v>
      </c>
      <c r="E646" t="s">
        <v>13</v>
      </c>
      <c r="F646" t="s">
        <v>15</v>
      </c>
      <c r="G646" s="4">
        <v>15019.760050000001</v>
      </c>
      <c r="H646" t="str">
        <f t="shared" si="40"/>
        <v>over</v>
      </c>
      <c r="I646" t="str">
        <f t="shared" si="43"/>
        <v>no</v>
      </c>
      <c r="J646" s="11">
        <f t="shared" si="41"/>
        <v>30.495000000000001</v>
      </c>
      <c r="K646" s="11">
        <f t="shared" si="42"/>
        <v>30.495000000000001</v>
      </c>
      <c r="L646" s="11"/>
    </row>
    <row r="647" spans="1:13" x14ac:dyDescent="0.25">
      <c r="A647">
        <v>18</v>
      </c>
      <c r="B647" t="s">
        <v>11</v>
      </c>
      <c r="C647" s="11">
        <v>30.4</v>
      </c>
      <c r="D647">
        <v>3</v>
      </c>
      <c r="E647" t="s">
        <v>13</v>
      </c>
      <c r="F647" t="s">
        <v>21</v>
      </c>
      <c r="G647" s="4">
        <v>3481.8679999999999</v>
      </c>
      <c r="H647" t="str">
        <f t="shared" si="40"/>
        <v>over</v>
      </c>
      <c r="I647" t="str">
        <f t="shared" si="43"/>
        <v>no</v>
      </c>
      <c r="J647" s="11">
        <f t="shared" si="41"/>
        <v>30.4</v>
      </c>
      <c r="K647" s="11">
        <f t="shared" si="42"/>
        <v>30.4</v>
      </c>
      <c r="L647" s="11"/>
    </row>
    <row r="648" spans="1:13" x14ac:dyDescent="0.25">
      <c r="A648">
        <v>27</v>
      </c>
      <c r="B648" t="s">
        <v>7</v>
      </c>
      <c r="C648" s="11">
        <v>30.4</v>
      </c>
      <c r="D648">
        <v>3</v>
      </c>
      <c r="E648" t="s">
        <v>13</v>
      </c>
      <c r="F648" t="s">
        <v>15</v>
      </c>
      <c r="G648" s="4">
        <v>18804.752400000001</v>
      </c>
      <c r="H648" t="str">
        <f t="shared" si="40"/>
        <v>over</v>
      </c>
      <c r="I648" t="str">
        <f t="shared" si="43"/>
        <v>no</v>
      </c>
      <c r="J648" s="11">
        <f t="shared" si="41"/>
        <v>30.4</v>
      </c>
      <c r="K648" s="11">
        <f t="shared" si="42"/>
        <v>30.4</v>
      </c>
      <c r="L648" s="11"/>
    </row>
    <row r="649" spans="1:13" x14ac:dyDescent="0.25">
      <c r="A649">
        <v>19</v>
      </c>
      <c r="B649" t="s">
        <v>11</v>
      </c>
      <c r="C649" s="11">
        <v>30.4</v>
      </c>
      <c r="D649">
        <v>0</v>
      </c>
      <c r="E649" t="s">
        <v>13</v>
      </c>
      <c r="F649" t="s">
        <v>10</v>
      </c>
      <c r="G649" s="4">
        <v>1256.299</v>
      </c>
      <c r="H649" t="str">
        <f t="shared" si="40"/>
        <v>over</v>
      </c>
      <c r="I649" t="str">
        <f t="shared" si="43"/>
        <v>no</v>
      </c>
      <c r="J649" s="11">
        <f t="shared" si="41"/>
        <v>30.4</v>
      </c>
      <c r="K649" s="11">
        <f t="shared" si="42"/>
        <v>30.4</v>
      </c>
      <c r="L649" s="11"/>
    </row>
    <row r="650" spans="1:13" x14ac:dyDescent="0.25">
      <c r="A650">
        <v>22</v>
      </c>
      <c r="B650" t="s">
        <v>7</v>
      </c>
      <c r="C650" s="11">
        <v>30.4</v>
      </c>
      <c r="D650">
        <v>0</v>
      </c>
      <c r="E650" t="s">
        <v>9</v>
      </c>
      <c r="F650" t="s">
        <v>15</v>
      </c>
      <c r="G650" s="4">
        <v>33907.548000000003</v>
      </c>
      <c r="H650" t="str">
        <f t="shared" si="40"/>
        <v>over</v>
      </c>
      <c r="I650" t="str">
        <f t="shared" si="43"/>
        <v>smoking</v>
      </c>
      <c r="J650" s="11">
        <f t="shared" si="41"/>
        <v>30.4</v>
      </c>
      <c r="K650" s="11">
        <f t="shared" si="42"/>
        <v>30.4</v>
      </c>
      <c r="L650" s="11"/>
    </row>
    <row r="651" spans="1:13" x14ac:dyDescent="0.25">
      <c r="A651">
        <v>22</v>
      </c>
      <c r="B651" t="s">
        <v>7</v>
      </c>
      <c r="C651" s="11">
        <v>30.4</v>
      </c>
      <c r="D651">
        <v>0</v>
      </c>
      <c r="E651" t="s">
        <v>13</v>
      </c>
      <c r="F651" t="s">
        <v>21</v>
      </c>
      <c r="G651" s="4">
        <v>2741.9479999999999</v>
      </c>
      <c r="H651" t="str">
        <f t="shared" si="40"/>
        <v>over</v>
      </c>
      <c r="I651" t="str">
        <f t="shared" si="43"/>
        <v>no</v>
      </c>
      <c r="J651" s="11">
        <f t="shared" si="41"/>
        <v>30.4</v>
      </c>
      <c r="K651" s="11">
        <f t="shared" si="42"/>
        <v>30.4</v>
      </c>
      <c r="L651" s="11"/>
    </row>
    <row r="652" spans="1:13" x14ac:dyDescent="0.25">
      <c r="A652">
        <v>45</v>
      </c>
      <c r="B652" t="s">
        <v>11</v>
      </c>
      <c r="C652" s="11">
        <v>30.36</v>
      </c>
      <c r="D652">
        <v>0</v>
      </c>
      <c r="E652" t="s">
        <v>9</v>
      </c>
      <c r="F652" t="s">
        <v>14</v>
      </c>
      <c r="G652" s="4">
        <v>62592.873090000001</v>
      </c>
      <c r="H652" t="str">
        <f t="shared" si="40"/>
        <v>over</v>
      </c>
      <c r="I652" t="str">
        <f t="shared" si="43"/>
        <v>smoking</v>
      </c>
      <c r="J652" s="11">
        <f t="shared" si="41"/>
        <v>30.36</v>
      </c>
      <c r="K652" s="11">
        <f t="shared" si="42"/>
        <v>30.36</v>
      </c>
      <c r="L652" s="11"/>
    </row>
    <row r="653" spans="1:13" x14ac:dyDescent="0.25">
      <c r="A653">
        <v>40</v>
      </c>
      <c r="B653" t="s">
        <v>7</v>
      </c>
      <c r="C653" s="11">
        <v>30.305</v>
      </c>
      <c r="D653">
        <v>0</v>
      </c>
      <c r="E653" t="s">
        <v>13</v>
      </c>
      <c r="F653" t="s">
        <v>14</v>
      </c>
      <c r="G653" s="4">
        <v>5920.1040999999996</v>
      </c>
      <c r="H653" t="str">
        <f t="shared" si="40"/>
        <v>over</v>
      </c>
      <c r="I653" t="str">
        <f t="shared" si="43"/>
        <v>no</v>
      </c>
      <c r="J653" s="11">
        <f t="shared" si="41"/>
        <v>30.305</v>
      </c>
      <c r="K653" s="11">
        <f t="shared" si="42"/>
        <v>30.305</v>
      </c>
      <c r="L653" s="11"/>
    </row>
    <row r="654" spans="1:13" x14ac:dyDescent="0.25">
      <c r="A654">
        <v>40</v>
      </c>
      <c r="B654" t="s">
        <v>11</v>
      </c>
      <c r="C654" s="11">
        <v>30.305</v>
      </c>
      <c r="D654">
        <v>1</v>
      </c>
      <c r="E654" t="s">
        <v>9</v>
      </c>
      <c r="F654" t="s">
        <v>14</v>
      </c>
      <c r="G654" s="4">
        <v>17179.522000000001</v>
      </c>
      <c r="H654" t="str">
        <f t="shared" si="40"/>
        <v>over</v>
      </c>
      <c r="I654" t="str">
        <f t="shared" si="43"/>
        <v>smoking</v>
      </c>
      <c r="J654" s="11">
        <f t="shared" si="41"/>
        <v>30.305</v>
      </c>
      <c r="K654" s="11">
        <f t="shared" si="42"/>
        <v>30.305</v>
      </c>
      <c r="L654" s="11"/>
    </row>
    <row r="655" spans="1:13" x14ac:dyDescent="0.25">
      <c r="A655">
        <v>59</v>
      </c>
      <c r="B655" t="s">
        <v>7</v>
      </c>
      <c r="C655" s="11">
        <v>30.305</v>
      </c>
      <c r="D655">
        <v>1</v>
      </c>
      <c r="E655" t="s">
        <v>9</v>
      </c>
      <c r="F655" t="s">
        <v>21</v>
      </c>
      <c r="G655" s="4">
        <v>47896.79135</v>
      </c>
      <c r="H655" t="str">
        <f t="shared" si="40"/>
        <v>over</v>
      </c>
      <c r="I655" t="str">
        <f t="shared" si="43"/>
        <v>smoking</v>
      </c>
      <c r="J655" s="11">
        <f t="shared" si="41"/>
        <v>30.305</v>
      </c>
      <c r="K655" s="11">
        <f t="shared" si="42"/>
        <v>30.305</v>
      </c>
      <c r="L655" s="11"/>
      <c r="M655">
        <f>K655*1000</f>
        <v>30305</v>
      </c>
    </row>
    <row r="656" spans="1:13" x14ac:dyDescent="0.25">
      <c r="A656">
        <v>18</v>
      </c>
      <c r="B656" t="s">
        <v>7</v>
      </c>
      <c r="C656" s="11">
        <v>30.305</v>
      </c>
      <c r="D656">
        <v>0</v>
      </c>
      <c r="E656" t="s">
        <v>13</v>
      </c>
      <c r="F656" t="s">
        <v>21</v>
      </c>
      <c r="G656" s="4">
        <v>2203.7359499999998</v>
      </c>
      <c r="H656" t="str">
        <f t="shared" si="40"/>
        <v>over</v>
      </c>
      <c r="I656" t="str">
        <f t="shared" si="43"/>
        <v>no</v>
      </c>
      <c r="J656" s="11">
        <f t="shared" si="41"/>
        <v>30.305</v>
      </c>
      <c r="K656" s="11">
        <f t="shared" si="42"/>
        <v>30.305</v>
      </c>
      <c r="L656" s="11"/>
    </row>
    <row r="657" spans="1:12" x14ac:dyDescent="0.25">
      <c r="A657">
        <v>58</v>
      </c>
      <c r="B657" t="s">
        <v>11</v>
      </c>
      <c r="C657" s="11">
        <v>30.305</v>
      </c>
      <c r="D657">
        <v>0</v>
      </c>
      <c r="E657" t="s">
        <v>13</v>
      </c>
      <c r="F657" t="s">
        <v>21</v>
      </c>
      <c r="G657" s="4">
        <v>11938.255950000001</v>
      </c>
      <c r="H657" t="str">
        <f t="shared" si="40"/>
        <v>over</v>
      </c>
      <c r="I657" t="str">
        <f t="shared" si="43"/>
        <v>no</v>
      </c>
      <c r="J657" s="11">
        <f t="shared" si="41"/>
        <v>30.305</v>
      </c>
      <c r="K657" s="11">
        <f t="shared" si="42"/>
        <v>30.305</v>
      </c>
      <c r="L657" s="11"/>
    </row>
    <row r="658" spans="1:12" x14ac:dyDescent="0.25">
      <c r="A658">
        <v>25</v>
      </c>
      <c r="B658" t="s">
        <v>7</v>
      </c>
      <c r="C658" s="11">
        <v>30.3</v>
      </c>
      <c r="D658">
        <v>0</v>
      </c>
      <c r="E658" t="s">
        <v>13</v>
      </c>
      <c r="F658" t="s">
        <v>10</v>
      </c>
      <c r="G658" s="4">
        <v>2632.9920000000002</v>
      </c>
      <c r="H658" t="str">
        <f t="shared" si="40"/>
        <v>over</v>
      </c>
      <c r="I658" t="str">
        <f t="shared" si="43"/>
        <v>no</v>
      </c>
      <c r="J658" s="11">
        <f t="shared" si="41"/>
        <v>30.3</v>
      </c>
      <c r="K658" s="11">
        <f t="shared" si="42"/>
        <v>30.3</v>
      </c>
      <c r="L658" s="11"/>
    </row>
    <row r="659" spans="1:12" x14ac:dyDescent="0.25">
      <c r="A659">
        <v>19</v>
      </c>
      <c r="B659" t="s">
        <v>11</v>
      </c>
      <c r="C659" s="11">
        <v>30.25</v>
      </c>
      <c r="D659">
        <v>0</v>
      </c>
      <c r="E659" t="s">
        <v>9</v>
      </c>
      <c r="F659" t="s">
        <v>14</v>
      </c>
      <c r="G659" s="4">
        <v>32548.340499999998</v>
      </c>
      <c r="H659" t="str">
        <f t="shared" si="40"/>
        <v>over</v>
      </c>
      <c r="I659" t="str">
        <f t="shared" si="43"/>
        <v>smoking</v>
      </c>
      <c r="J659" s="11">
        <f t="shared" si="41"/>
        <v>30.25</v>
      </c>
      <c r="K659" s="11">
        <f t="shared" si="42"/>
        <v>30.25</v>
      </c>
      <c r="L659" s="11"/>
    </row>
    <row r="660" spans="1:12" x14ac:dyDescent="0.25">
      <c r="A660">
        <v>33</v>
      </c>
      <c r="B660" t="s">
        <v>11</v>
      </c>
      <c r="C660" s="11">
        <v>30.25</v>
      </c>
      <c r="D660">
        <v>0</v>
      </c>
      <c r="E660" t="s">
        <v>13</v>
      </c>
      <c r="F660" t="s">
        <v>14</v>
      </c>
      <c r="G660" s="4">
        <v>3704.3544999999999</v>
      </c>
      <c r="H660" t="str">
        <f t="shared" si="40"/>
        <v>over</v>
      </c>
      <c r="I660" t="str">
        <f t="shared" si="43"/>
        <v>no</v>
      </c>
      <c r="J660" s="11">
        <f t="shared" si="41"/>
        <v>30.25</v>
      </c>
      <c r="K660" s="11">
        <f t="shared" si="42"/>
        <v>30.25</v>
      </c>
      <c r="L660" s="11"/>
    </row>
    <row r="661" spans="1:12" x14ac:dyDescent="0.25">
      <c r="A661">
        <v>24</v>
      </c>
      <c r="B661" t="s">
        <v>7</v>
      </c>
      <c r="C661" s="11">
        <v>30.21</v>
      </c>
      <c r="D661">
        <v>3</v>
      </c>
      <c r="E661" t="s">
        <v>13</v>
      </c>
      <c r="F661" t="s">
        <v>15</v>
      </c>
      <c r="G661" s="4">
        <v>4618.0798999999997</v>
      </c>
      <c r="H661" t="str">
        <f t="shared" si="40"/>
        <v>over</v>
      </c>
      <c r="I661" t="str">
        <f t="shared" si="43"/>
        <v>no</v>
      </c>
      <c r="J661" s="11">
        <f t="shared" si="41"/>
        <v>30.21</v>
      </c>
      <c r="K661" s="11">
        <f t="shared" si="42"/>
        <v>30.21</v>
      </c>
      <c r="L661" s="11"/>
    </row>
    <row r="662" spans="1:12" x14ac:dyDescent="0.25">
      <c r="A662">
        <v>54</v>
      </c>
      <c r="B662" t="s">
        <v>11</v>
      </c>
      <c r="C662" s="11">
        <v>30.21</v>
      </c>
      <c r="D662">
        <v>0</v>
      </c>
      <c r="E662" t="s">
        <v>13</v>
      </c>
      <c r="F662" t="s">
        <v>15</v>
      </c>
      <c r="G662" s="4">
        <v>10231.499900000001</v>
      </c>
      <c r="H662" t="str">
        <f t="shared" si="40"/>
        <v>over</v>
      </c>
      <c r="I662" t="str">
        <f t="shared" si="43"/>
        <v>no</v>
      </c>
      <c r="J662" s="11">
        <f t="shared" si="41"/>
        <v>30.21</v>
      </c>
      <c r="K662" s="11">
        <f t="shared" si="42"/>
        <v>30.21</v>
      </c>
      <c r="L662" s="11"/>
    </row>
    <row r="663" spans="1:12" x14ac:dyDescent="0.25">
      <c r="A663">
        <v>34</v>
      </c>
      <c r="B663" t="s">
        <v>7</v>
      </c>
      <c r="C663" s="11">
        <v>30.21</v>
      </c>
      <c r="D663">
        <v>1</v>
      </c>
      <c r="E663" t="s">
        <v>9</v>
      </c>
      <c r="F663" t="s">
        <v>15</v>
      </c>
      <c r="G663" s="4">
        <v>43943.876100000001</v>
      </c>
      <c r="H663" t="str">
        <f t="shared" si="40"/>
        <v>over</v>
      </c>
      <c r="I663" t="str">
        <f t="shared" si="43"/>
        <v>smoking</v>
      </c>
      <c r="J663" s="11">
        <f t="shared" si="41"/>
        <v>30.21</v>
      </c>
      <c r="K663" s="11">
        <f t="shared" si="42"/>
        <v>30.21</v>
      </c>
      <c r="L663" s="11"/>
    </row>
    <row r="664" spans="1:12" x14ac:dyDescent="0.25">
      <c r="A664">
        <v>38</v>
      </c>
      <c r="B664" t="s">
        <v>7</v>
      </c>
      <c r="C664" s="11">
        <v>30.21</v>
      </c>
      <c r="D664">
        <v>3</v>
      </c>
      <c r="E664" t="s">
        <v>13</v>
      </c>
      <c r="F664" t="s">
        <v>15</v>
      </c>
      <c r="G664" s="4">
        <v>7537.1638999999996</v>
      </c>
      <c r="H664" t="str">
        <f t="shared" si="40"/>
        <v>over</v>
      </c>
      <c r="I664" t="str">
        <f t="shared" si="43"/>
        <v>no</v>
      </c>
      <c r="J664" s="11">
        <f t="shared" si="41"/>
        <v>30.21</v>
      </c>
      <c r="K664" s="11">
        <f t="shared" si="42"/>
        <v>30.21</v>
      </c>
      <c r="L664" s="11"/>
    </row>
    <row r="665" spans="1:12" x14ac:dyDescent="0.25">
      <c r="A665">
        <v>48</v>
      </c>
      <c r="B665" t="s">
        <v>11</v>
      </c>
      <c r="C665" s="11">
        <v>30.2</v>
      </c>
      <c r="D665">
        <v>2</v>
      </c>
      <c r="E665" t="s">
        <v>13</v>
      </c>
      <c r="F665" t="s">
        <v>10</v>
      </c>
      <c r="G665" s="4">
        <v>8968.33</v>
      </c>
      <c r="H665" t="str">
        <f t="shared" si="40"/>
        <v>over</v>
      </c>
      <c r="I665" t="str">
        <f t="shared" si="43"/>
        <v>no</v>
      </c>
      <c r="J665" s="11">
        <f t="shared" si="41"/>
        <v>30.2</v>
      </c>
      <c r="K665" s="11">
        <f t="shared" si="42"/>
        <v>30.2</v>
      </c>
      <c r="L665" s="11"/>
    </row>
    <row r="666" spans="1:12" x14ac:dyDescent="0.25">
      <c r="A666">
        <v>46</v>
      </c>
      <c r="B666" t="s">
        <v>7</v>
      </c>
      <c r="C666" s="11">
        <v>30.2</v>
      </c>
      <c r="D666">
        <v>2</v>
      </c>
      <c r="E666" t="s">
        <v>13</v>
      </c>
      <c r="F666" t="s">
        <v>10</v>
      </c>
      <c r="G666" s="4">
        <v>8825.0859999999993</v>
      </c>
      <c r="H666" t="str">
        <f t="shared" si="40"/>
        <v>over</v>
      </c>
      <c r="I666" t="str">
        <f t="shared" si="43"/>
        <v>no</v>
      </c>
      <c r="J666" s="11">
        <f t="shared" si="41"/>
        <v>30.2</v>
      </c>
      <c r="K666" s="11">
        <f t="shared" si="42"/>
        <v>30.2</v>
      </c>
      <c r="L666" s="11"/>
    </row>
    <row r="667" spans="1:12" x14ac:dyDescent="0.25">
      <c r="A667">
        <v>52</v>
      </c>
      <c r="B667" t="s">
        <v>11</v>
      </c>
      <c r="C667" s="11">
        <v>30.2</v>
      </c>
      <c r="D667">
        <v>1</v>
      </c>
      <c r="E667" t="s">
        <v>13</v>
      </c>
      <c r="F667" t="s">
        <v>10</v>
      </c>
      <c r="G667" s="4">
        <v>9724.5300000000007</v>
      </c>
      <c r="H667" t="str">
        <f t="shared" si="40"/>
        <v>over</v>
      </c>
      <c r="I667" t="str">
        <f t="shared" si="43"/>
        <v>no</v>
      </c>
      <c r="J667" s="11">
        <f t="shared" si="41"/>
        <v>30.2</v>
      </c>
      <c r="K667" s="11">
        <f t="shared" si="42"/>
        <v>30.2</v>
      </c>
      <c r="L667" s="11"/>
    </row>
    <row r="668" spans="1:12" x14ac:dyDescent="0.25">
      <c r="A668">
        <v>44</v>
      </c>
      <c r="B668" t="s">
        <v>11</v>
      </c>
      <c r="C668" s="11">
        <v>30.2</v>
      </c>
      <c r="D668">
        <v>2</v>
      </c>
      <c r="E668" t="s">
        <v>9</v>
      </c>
      <c r="F668" t="s">
        <v>10</v>
      </c>
      <c r="G668" s="4">
        <v>38998.546000000002</v>
      </c>
      <c r="H668" t="str">
        <f t="shared" si="40"/>
        <v>over</v>
      </c>
      <c r="I668" t="str">
        <f t="shared" si="43"/>
        <v>smoking</v>
      </c>
      <c r="J668" s="11">
        <f t="shared" si="41"/>
        <v>30.2</v>
      </c>
      <c r="K668" s="11">
        <f t="shared" si="42"/>
        <v>30.2</v>
      </c>
      <c r="L668" s="11"/>
    </row>
    <row r="669" spans="1:12" x14ac:dyDescent="0.25">
      <c r="A669">
        <v>25</v>
      </c>
      <c r="B669" t="s">
        <v>7</v>
      </c>
      <c r="C669" s="11">
        <v>30.2</v>
      </c>
      <c r="D669">
        <v>0</v>
      </c>
      <c r="E669" t="s">
        <v>9</v>
      </c>
      <c r="F669" t="s">
        <v>10</v>
      </c>
      <c r="G669" s="4">
        <v>33900.652999999998</v>
      </c>
      <c r="H669" t="str">
        <f t="shared" si="40"/>
        <v>over</v>
      </c>
      <c r="I669" t="str">
        <f t="shared" si="43"/>
        <v>smoking</v>
      </c>
      <c r="J669" s="11">
        <f t="shared" si="41"/>
        <v>30.2</v>
      </c>
      <c r="K669" s="11">
        <f t="shared" si="42"/>
        <v>30.2</v>
      </c>
      <c r="L669" s="11"/>
    </row>
    <row r="670" spans="1:12" x14ac:dyDescent="0.25">
      <c r="A670">
        <v>55</v>
      </c>
      <c r="B670" t="s">
        <v>7</v>
      </c>
      <c r="C670" s="11">
        <v>30.14</v>
      </c>
      <c r="D670">
        <v>2</v>
      </c>
      <c r="E670" t="s">
        <v>13</v>
      </c>
      <c r="F670" t="s">
        <v>14</v>
      </c>
      <c r="G670" s="4">
        <v>11881.9696</v>
      </c>
      <c r="H670" t="str">
        <f t="shared" si="40"/>
        <v>over</v>
      </c>
      <c r="I670" t="str">
        <f t="shared" si="43"/>
        <v>no</v>
      </c>
      <c r="J670" s="11">
        <f t="shared" si="41"/>
        <v>30.14</v>
      </c>
      <c r="K670" s="11">
        <f t="shared" si="42"/>
        <v>30.14</v>
      </c>
      <c r="L670" s="11"/>
    </row>
    <row r="671" spans="1:12" x14ac:dyDescent="0.25">
      <c r="A671">
        <v>18</v>
      </c>
      <c r="B671" t="s">
        <v>11</v>
      </c>
      <c r="C671" s="11">
        <v>30.14</v>
      </c>
      <c r="D671">
        <v>0</v>
      </c>
      <c r="E671" t="s">
        <v>13</v>
      </c>
      <c r="F671" t="s">
        <v>14</v>
      </c>
      <c r="G671" s="4">
        <v>1131.5065999999999</v>
      </c>
      <c r="H671" t="str">
        <f t="shared" si="40"/>
        <v>over</v>
      </c>
      <c r="I671" t="str">
        <f t="shared" si="43"/>
        <v>no</v>
      </c>
      <c r="J671" s="11">
        <f t="shared" si="41"/>
        <v>30.14</v>
      </c>
      <c r="K671" s="11">
        <f t="shared" si="42"/>
        <v>30.14</v>
      </c>
      <c r="L671" s="11"/>
    </row>
    <row r="672" spans="1:12" x14ac:dyDescent="0.25">
      <c r="A672">
        <v>37</v>
      </c>
      <c r="B672" t="s">
        <v>7</v>
      </c>
      <c r="C672" s="11">
        <v>30.114999999999998</v>
      </c>
      <c r="D672">
        <v>3</v>
      </c>
      <c r="E672" t="s">
        <v>13</v>
      </c>
      <c r="F672" t="s">
        <v>15</v>
      </c>
      <c r="G672" s="4">
        <v>7281.5056000000004</v>
      </c>
      <c r="H672" t="str">
        <f t="shared" si="40"/>
        <v>over</v>
      </c>
      <c r="I672" t="str">
        <f t="shared" si="43"/>
        <v>no</v>
      </c>
      <c r="J672" s="11">
        <f t="shared" si="41"/>
        <v>30.114999999999998</v>
      </c>
      <c r="K672" s="11">
        <f t="shared" si="42"/>
        <v>30.114999999999998</v>
      </c>
      <c r="L672" s="11"/>
    </row>
    <row r="673" spans="1:13" x14ac:dyDescent="0.25">
      <c r="A673">
        <v>40</v>
      </c>
      <c r="B673" t="s">
        <v>7</v>
      </c>
      <c r="C673" s="11">
        <v>30.114999999999998</v>
      </c>
      <c r="D673">
        <v>3</v>
      </c>
      <c r="E673" t="s">
        <v>13</v>
      </c>
      <c r="F673" t="s">
        <v>15</v>
      </c>
      <c r="G673" s="4">
        <v>8059.6791000000003</v>
      </c>
      <c r="H673" t="str">
        <f t="shared" si="40"/>
        <v>over</v>
      </c>
      <c r="I673" t="str">
        <f t="shared" si="43"/>
        <v>no</v>
      </c>
      <c r="J673" s="11">
        <f t="shared" si="41"/>
        <v>30.114999999999998</v>
      </c>
      <c r="K673" s="11">
        <f t="shared" si="42"/>
        <v>30.114999999999998</v>
      </c>
      <c r="L673" s="11"/>
    </row>
    <row r="674" spans="1:13" x14ac:dyDescent="0.25">
      <c r="A674">
        <v>57</v>
      </c>
      <c r="B674" t="s">
        <v>7</v>
      </c>
      <c r="C674" s="11">
        <v>30.114999999999998</v>
      </c>
      <c r="D674">
        <v>0</v>
      </c>
      <c r="E674" t="s">
        <v>9</v>
      </c>
      <c r="F674" t="s">
        <v>15</v>
      </c>
      <c r="G674" s="4">
        <v>43578.939400000003</v>
      </c>
      <c r="H674" t="str">
        <f t="shared" si="40"/>
        <v>over</v>
      </c>
      <c r="I674" t="str">
        <f t="shared" si="43"/>
        <v>smoking</v>
      </c>
      <c r="J674" s="11">
        <f t="shared" si="41"/>
        <v>30.114999999999998</v>
      </c>
      <c r="K674" s="11">
        <f t="shared" si="42"/>
        <v>30.114999999999998</v>
      </c>
      <c r="L674" s="11"/>
    </row>
    <row r="675" spans="1:13" x14ac:dyDescent="0.25">
      <c r="A675">
        <v>63</v>
      </c>
      <c r="B675" t="s">
        <v>11</v>
      </c>
      <c r="C675" s="11">
        <v>30.114999999999998</v>
      </c>
      <c r="D675">
        <v>0</v>
      </c>
      <c r="E675" t="s">
        <v>9</v>
      </c>
      <c r="F675" t="s">
        <v>14</v>
      </c>
      <c r="G675" s="4">
        <v>47055.532099999997</v>
      </c>
      <c r="H675" t="str">
        <f t="shared" si="40"/>
        <v>over</v>
      </c>
      <c r="I675" t="str">
        <f t="shared" si="43"/>
        <v>smoking</v>
      </c>
      <c r="J675" s="11">
        <f t="shared" si="41"/>
        <v>30.114999999999998</v>
      </c>
      <c r="K675" s="11">
        <f t="shared" si="42"/>
        <v>30.114999999999998</v>
      </c>
      <c r="L675" s="11"/>
    </row>
    <row r="676" spans="1:13" x14ac:dyDescent="0.25">
      <c r="A676">
        <v>37</v>
      </c>
      <c r="B676" t="s">
        <v>11</v>
      </c>
      <c r="C676" s="11">
        <v>30.114999999999998</v>
      </c>
      <c r="D676">
        <v>0</v>
      </c>
      <c r="E676" t="s">
        <v>13</v>
      </c>
      <c r="F676" t="s">
        <v>15</v>
      </c>
      <c r="G676" s="4">
        <v>5028.1466</v>
      </c>
      <c r="H676" t="str">
        <f t="shared" si="40"/>
        <v>over</v>
      </c>
      <c r="I676" t="str">
        <f t="shared" si="43"/>
        <v>no</v>
      </c>
      <c r="J676" s="11">
        <f t="shared" si="41"/>
        <v>30.114999999999998</v>
      </c>
      <c r="K676" s="11">
        <f t="shared" si="42"/>
        <v>30.114999999999998</v>
      </c>
      <c r="L676" s="11"/>
    </row>
    <row r="677" spans="1:13" x14ac:dyDescent="0.25">
      <c r="A677">
        <v>58</v>
      </c>
      <c r="B677" t="s">
        <v>7</v>
      </c>
      <c r="C677" s="11">
        <v>30.114999999999998</v>
      </c>
      <c r="D677">
        <v>0</v>
      </c>
      <c r="E677" t="s">
        <v>13</v>
      </c>
      <c r="F677" t="s">
        <v>14</v>
      </c>
      <c r="G677" s="4">
        <v>24227.337240000001</v>
      </c>
      <c r="H677" t="str">
        <f t="shared" si="40"/>
        <v>over</v>
      </c>
      <c r="I677" t="str">
        <f t="shared" si="43"/>
        <v>no</v>
      </c>
      <c r="J677" s="11">
        <f t="shared" si="41"/>
        <v>30.114999999999998</v>
      </c>
      <c r="K677" s="11">
        <f t="shared" si="42"/>
        <v>30.114999999999998</v>
      </c>
      <c r="L677" s="11"/>
    </row>
    <row r="678" spans="1:13" x14ac:dyDescent="0.25">
      <c r="A678">
        <v>41</v>
      </c>
      <c r="B678" t="s">
        <v>7</v>
      </c>
      <c r="C678" s="11">
        <v>30.114999999999998</v>
      </c>
      <c r="D678">
        <v>1</v>
      </c>
      <c r="E678" t="s">
        <v>13</v>
      </c>
      <c r="F678" t="s">
        <v>21</v>
      </c>
      <c r="G678" s="4">
        <v>7358.1756500000001</v>
      </c>
      <c r="H678" t="str">
        <f t="shared" si="40"/>
        <v>over</v>
      </c>
      <c r="I678" t="str">
        <f t="shared" si="43"/>
        <v>no</v>
      </c>
      <c r="J678" s="11">
        <f t="shared" si="41"/>
        <v>30.114999999999998</v>
      </c>
      <c r="K678" s="11">
        <f t="shared" si="42"/>
        <v>30.114999999999998</v>
      </c>
      <c r="L678" s="11"/>
      <c r="M678">
        <f>K678*1000</f>
        <v>30115</v>
      </c>
    </row>
    <row r="679" spans="1:13" x14ac:dyDescent="0.25">
      <c r="A679">
        <v>64</v>
      </c>
      <c r="B679" t="s">
        <v>7</v>
      </c>
      <c r="C679" s="11">
        <v>30.114999999999998</v>
      </c>
      <c r="D679">
        <v>3</v>
      </c>
      <c r="E679" t="s">
        <v>13</v>
      </c>
      <c r="F679" t="s">
        <v>15</v>
      </c>
      <c r="G679" s="4">
        <v>16455.707849999999</v>
      </c>
      <c r="H679" t="str">
        <f t="shared" si="40"/>
        <v>over</v>
      </c>
      <c r="I679" t="str">
        <f t="shared" si="43"/>
        <v>no</v>
      </c>
      <c r="J679" s="11">
        <f t="shared" si="41"/>
        <v>30.114999999999998</v>
      </c>
      <c r="K679" s="11">
        <f t="shared" si="42"/>
        <v>30.114999999999998</v>
      </c>
      <c r="L679" s="11"/>
    </row>
    <row r="680" spans="1:13" x14ac:dyDescent="0.25">
      <c r="A680">
        <v>18</v>
      </c>
      <c r="B680" t="s">
        <v>7</v>
      </c>
      <c r="C680" s="11">
        <v>30.114999999999998</v>
      </c>
      <c r="D680">
        <v>0</v>
      </c>
      <c r="E680" t="s">
        <v>13</v>
      </c>
      <c r="F680" t="s">
        <v>21</v>
      </c>
      <c r="G680" s="4">
        <v>2203.4718499999999</v>
      </c>
      <c r="H680" t="str">
        <f t="shared" si="40"/>
        <v>over</v>
      </c>
      <c r="I680" t="str">
        <f t="shared" si="43"/>
        <v>no</v>
      </c>
      <c r="J680" s="11">
        <f t="shared" si="41"/>
        <v>30.114999999999998</v>
      </c>
      <c r="K680" s="11">
        <f t="shared" si="42"/>
        <v>30.114999999999998</v>
      </c>
      <c r="L680" s="11"/>
    </row>
    <row r="681" spans="1:13" x14ac:dyDescent="0.25">
      <c r="A681">
        <v>50</v>
      </c>
      <c r="B681" t="s">
        <v>7</v>
      </c>
      <c r="C681" s="11">
        <v>30.114999999999998</v>
      </c>
      <c r="D681">
        <v>1</v>
      </c>
      <c r="E681" t="s">
        <v>13</v>
      </c>
      <c r="F681" t="s">
        <v>15</v>
      </c>
      <c r="G681" s="4">
        <v>9910.3598500000007</v>
      </c>
      <c r="H681" t="str">
        <f t="shared" si="40"/>
        <v>over</v>
      </c>
      <c r="I681" t="str">
        <f t="shared" si="43"/>
        <v>no</v>
      </c>
      <c r="J681" s="11">
        <f t="shared" si="41"/>
        <v>30.114999999999998</v>
      </c>
      <c r="K681" s="11">
        <f t="shared" si="42"/>
        <v>30.114999999999998</v>
      </c>
      <c r="L681" s="11"/>
    </row>
    <row r="682" spans="1:13" x14ac:dyDescent="0.25">
      <c r="A682">
        <v>20</v>
      </c>
      <c r="B682" t="s">
        <v>11</v>
      </c>
      <c r="C682" s="11">
        <v>30.114999999999998</v>
      </c>
      <c r="D682">
        <v>5</v>
      </c>
      <c r="E682" t="s">
        <v>13</v>
      </c>
      <c r="F682" t="s">
        <v>21</v>
      </c>
      <c r="G682" s="4">
        <v>4915.0598499999996</v>
      </c>
      <c r="H682" t="str">
        <f t="shared" si="40"/>
        <v>over</v>
      </c>
      <c r="I682" t="str">
        <f t="shared" si="43"/>
        <v>no</v>
      </c>
      <c r="J682" s="11">
        <f t="shared" si="41"/>
        <v>30.114999999999998</v>
      </c>
      <c r="K682" s="11">
        <f t="shared" si="42"/>
        <v>30.114999999999998</v>
      </c>
      <c r="L682" s="11"/>
    </row>
    <row r="683" spans="1:13" x14ac:dyDescent="0.25">
      <c r="A683">
        <v>43</v>
      </c>
      <c r="B683" t="s">
        <v>11</v>
      </c>
      <c r="C683" s="11">
        <v>30.114999999999998</v>
      </c>
      <c r="D683">
        <v>3</v>
      </c>
      <c r="E683" t="s">
        <v>13</v>
      </c>
      <c r="F683" t="s">
        <v>15</v>
      </c>
      <c r="G683" s="4">
        <v>8410.0468500000006</v>
      </c>
      <c r="H683" t="str">
        <f t="shared" si="40"/>
        <v>over</v>
      </c>
      <c r="I683" t="str">
        <f t="shared" si="43"/>
        <v>no</v>
      </c>
      <c r="J683" s="11">
        <f t="shared" si="41"/>
        <v>30.114999999999998</v>
      </c>
      <c r="K683" s="11">
        <f t="shared" si="42"/>
        <v>30.114999999999998</v>
      </c>
      <c r="L683" s="11"/>
    </row>
    <row r="684" spans="1:13" x14ac:dyDescent="0.25">
      <c r="A684">
        <v>24</v>
      </c>
      <c r="B684" t="s">
        <v>7</v>
      </c>
      <c r="C684" s="11">
        <v>30.1</v>
      </c>
      <c r="D684">
        <v>3</v>
      </c>
      <c r="E684" t="s">
        <v>13</v>
      </c>
      <c r="F684" t="s">
        <v>10</v>
      </c>
      <c r="G684" s="4">
        <v>4234.9269999999997</v>
      </c>
      <c r="H684" t="str">
        <f t="shared" si="40"/>
        <v>over</v>
      </c>
      <c r="I684" t="str">
        <f t="shared" si="43"/>
        <v>no</v>
      </c>
      <c r="J684" s="11">
        <f t="shared" si="41"/>
        <v>30.1</v>
      </c>
      <c r="K684" s="11">
        <f t="shared" si="42"/>
        <v>30.1</v>
      </c>
      <c r="L684" s="11"/>
    </row>
    <row r="685" spans="1:13" x14ac:dyDescent="0.25">
      <c r="A685">
        <v>43</v>
      </c>
      <c r="B685" t="s">
        <v>11</v>
      </c>
      <c r="C685" s="11">
        <v>30.1</v>
      </c>
      <c r="D685">
        <v>1</v>
      </c>
      <c r="E685" t="s">
        <v>13</v>
      </c>
      <c r="F685" t="s">
        <v>10</v>
      </c>
      <c r="G685" s="4">
        <v>6849.0259999999998</v>
      </c>
      <c r="H685" t="str">
        <f t="shared" si="40"/>
        <v>over</v>
      </c>
      <c r="I685" t="str">
        <f t="shared" si="43"/>
        <v>no</v>
      </c>
      <c r="J685" s="11">
        <f t="shared" si="41"/>
        <v>30.1</v>
      </c>
      <c r="K685" s="11">
        <f t="shared" si="42"/>
        <v>30.1</v>
      </c>
      <c r="L685" s="11"/>
    </row>
    <row r="686" spans="1:13" x14ac:dyDescent="0.25">
      <c r="A686">
        <v>32</v>
      </c>
      <c r="B686" t="s">
        <v>11</v>
      </c>
      <c r="C686" s="11">
        <v>30.03</v>
      </c>
      <c r="D686">
        <v>1</v>
      </c>
      <c r="E686" t="s">
        <v>13</v>
      </c>
      <c r="F686" t="s">
        <v>14</v>
      </c>
      <c r="G686" s="4">
        <v>4074.4537</v>
      </c>
      <c r="H686" t="str">
        <f t="shared" si="40"/>
        <v>over</v>
      </c>
      <c r="I686" t="str">
        <f t="shared" si="43"/>
        <v>no</v>
      </c>
      <c r="J686" s="11">
        <f t="shared" si="41"/>
        <v>30.03</v>
      </c>
      <c r="K686" s="11">
        <f t="shared" si="42"/>
        <v>30.03</v>
      </c>
      <c r="L686" s="11"/>
    </row>
    <row r="687" spans="1:13" x14ac:dyDescent="0.25">
      <c r="A687">
        <v>18</v>
      </c>
      <c r="B687" t="s">
        <v>11</v>
      </c>
      <c r="C687" s="11">
        <v>30.03</v>
      </c>
      <c r="D687">
        <v>1</v>
      </c>
      <c r="E687" t="s">
        <v>13</v>
      </c>
      <c r="F687" t="s">
        <v>14</v>
      </c>
      <c r="G687" s="4">
        <v>1720.3536999999999</v>
      </c>
      <c r="H687" t="str">
        <f t="shared" si="40"/>
        <v>over</v>
      </c>
      <c r="I687" t="str">
        <f t="shared" si="43"/>
        <v>no</v>
      </c>
      <c r="J687" s="11">
        <f t="shared" si="41"/>
        <v>30.03</v>
      </c>
      <c r="K687" s="11">
        <f t="shared" si="42"/>
        <v>30.03</v>
      </c>
      <c r="L687" s="11"/>
    </row>
    <row r="688" spans="1:13" x14ac:dyDescent="0.25">
      <c r="A688">
        <v>51</v>
      </c>
      <c r="B688" t="s">
        <v>11</v>
      </c>
      <c r="C688" s="11">
        <v>30.03</v>
      </c>
      <c r="D688">
        <v>1</v>
      </c>
      <c r="E688" t="s">
        <v>13</v>
      </c>
      <c r="F688" t="s">
        <v>14</v>
      </c>
      <c r="G688" s="4">
        <v>9377.9046999999991</v>
      </c>
      <c r="H688" t="str">
        <f t="shared" si="40"/>
        <v>over</v>
      </c>
      <c r="I688" t="str">
        <f t="shared" si="43"/>
        <v>no</v>
      </c>
      <c r="J688" s="11">
        <f t="shared" si="41"/>
        <v>30.03</v>
      </c>
      <c r="K688" s="11">
        <f t="shared" si="42"/>
        <v>30.03</v>
      </c>
      <c r="L688" s="11"/>
    </row>
    <row r="689" spans="1:12" x14ac:dyDescent="0.25">
      <c r="A689">
        <v>62</v>
      </c>
      <c r="B689" t="s">
        <v>11</v>
      </c>
      <c r="C689" s="11">
        <v>30.02</v>
      </c>
      <c r="D689">
        <v>0</v>
      </c>
      <c r="E689" t="s">
        <v>13</v>
      </c>
      <c r="F689" t="s">
        <v>15</v>
      </c>
      <c r="G689" s="4">
        <v>13352.0998</v>
      </c>
      <c r="H689" t="str">
        <f t="shared" si="40"/>
        <v>over</v>
      </c>
      <c r="I689" t="str">
        <f t="shared" si="43"/>
        <v>no</v>
      </c>
      <c r="J689" s="11">
        <f t="shared" si="41"/>
        <v>30.02</v>
      </c>
      <c r="K689" s="11">
        <f t="shared" si="42"/>
        <v>30.02</v>
      </c>
      <c r="L689" s="11"/>
    </row>
    <row r="690" spans="1:12" x14ac:dyDescent="0.25">
      <c r="A690">
        <v>36</v>
      </c>
      <c r="B690" t="s">
        <v>7</v>
      </c>
      <c r="C690" s="11">
        <v>30.02</v>
      </c>
      <c r="D690">
        <v>0</v>
      </c>
      <c r="E690" t="s">
        <v>13</v>
      </c>
      <c r="F690" t="s">
        <v>15</v>
      </c>
      <c r="G690" s="4">
        <v>5272.1758</v>
      </c>
      <c r="H690" t="str">
        <f t="shared" si="40"/>
        <v>over</v>
      </c>
      <c r="I690" t="str">
        <f t="shared" si="43"/>
        <v>no</v>
      </c>
      <c r="J690" s="11">
        <f t="shared" si="41"/>
        <v>30.02</v>
      </c>
      <c r="K690" s="11">
        <f t="shared" si="42"/>
        <v>30.02</v>
      </c>
      <c r="L690" s="11"/>
    </row>
    <row r="691" spans="1:12" x14ac:dyDescent="0.25">
      <c r="A691">
        <v>19</v>
      </c>
      <c r="B691" t="s">
        <v>7</v>
      </c>
      <c r="C691" s="11">
        <v>30.02</v>
      </c>
      <c r="D691">
        <v>0</v>
      </c>
      <c r="E691" t="s">
        <v>9</v>
      </c>
      <c r="F691" t="s">
        <v>15</v>
      </c>
      <c r="G691" s="4">
        <v>33307.550799999997</v>
      </c>
      <c r="H691" t="str">
        <f t="shared" si="40"/>
        <v>over</v>
      </c>
      <c r="I691" t="str">
        <f t="shared" si="43"/>
        <v>smoking</v>
      </c>
      <c r="J691" s="11">
        <f t="shared" si="41"/>
        <v>30.02</v>
      </c>
      <c r="K691" s="11">
        <f t="shared" si="42"/>
        <v>30.02</v>
      </c>
      <c r="L691" s="11"/>
    </row>
    <row r="692" spans="1:12" x14ac:dyDescent="0.25">
      <c r="A692">
        <v>42</v>
      </c>
      <c r="B692" t="s">
        <v>11</v>
      </c>
      <c r="C692" s="11">
        <v>30</v>
      </c>
      <c r="D692">
        <v>0</v>
      </c>
      <c r="E692" t="s">
        <v>9</v>
      </c>
      <c r="F692" t="s">
        <v>10</v>
      </c>
      <c r="G692" s="4">
        <v>22144.031999999999</v>
      </c>
      <c r="H692" t="str">
        <f t="shared" si="40"/>
        <v>over</v>
      </c>
      <c r="I692" t="str">
        <f t="shared" si="43"/>
        <v>smoking</v>
      </c>
      <c r="J692" s="11">
        <f t="shared" si="41"/>
        <v>30</v>
      </c>
      <c r="K692" s="11">
        <f t="shared" si="42"/>
        <v>30</v>
      </c>
      <c r="L692" s="11"/>
    </row>
    <row r="693" spans="1:12" x14ac:dyDescent="0.25">
      <c r="A693">
        <v>26</v>
      </c>
      <c r="B693" t="s">
        <v>11</v>
      </c>
      <c r="C693" s="11">
        <v>30</v>
      </c>
      <c r="D693">
        <v>1</v>
      </c>
      <c r="E693" t="s">
        <v>13</v>
      </c>
      <c r="F693" t="s">
        <v>10</v>
      </c>
      <c r="G693" s="4">
        <v>2904.0880000000002</v>
      </c>
      <c r="H693" t="str">
        <f t="shared" si="40"/>
        <v>over</v>
      </c>
      <c r="I693" t="str">
        <f t="shared" si="43"/>
        <v>no</v>
      </c>
      <c r="J693" s="11">
        <f t="shared" si="41"/>
        <v>30</v>
      </c>
      <c r="K693" s="11">
        <f t="shared" si="42"/>
        <v>30</v>
      </c>
      <c r="L693" s="11"/>
    </row>
    <row r="694" spans="1:12" x14ac:dyDescent="0.25">
      <c r="A694">
        <v>20</v>
      </c>
      <c r="B694" t="s">
        <v>7</v>
      </c>
      <c r="C694" s="11">
        <v>29.925000000000001</v>
      </c>
      <c r="D694">
        <v>1</v>
      </c>
      <c r="E694" t="s">
        <v>9</v>
      </c>
      <c r="F694" t="s">
        <v>14</v>
      </c>
      <c r="G694" s="4">
        <v>17085.267599999999</v>
      </c>
      <c r="H694" t="str">
        <f t="shared" si="40"/>
        <v>over</v>
      </c>
      <c r="I694" t="str">
        <f t="shared" si="43"/>
        <v>smoking</v>
      </c>
      <c r="J694" s="11">
        <f t="shared" si="41"/>
        <v>29.925000000000001</v>
      </c>
      <c r="K694" s="11">
        <f t="shared" si="42"/>
        <v>29.925000000000001</v>
      </c>
      <c r="L694" s="11"/>
    </row>
    <row r="695" spans="1:12" x14ac:dyDescent="0.25">
      <c r="A695">
        <v>25</v>
      </c>
      <c r="B695" t="s">
        <v>11</v>
      </c>
      <c r="C695" s="11">
        <v>29.925000000000001</v>
      </c>
      <c r="D695">
        <v>0</v>
      </c>
      <c r="E695" t="s">
        <v>13</v>
      </c>
      <c r="F695" t="s">
        <v>15</v>
      </c>
      <c r="G695" s="4">
        <v>2523.1695</v>
      </c>
      <c r="H695" t="str">
        <f t="shared" si="40"/>
        <v>over</v>
      </c>
      <c r="I695" t="str">
        <f t="shared" si="43"/>
        <v>no</v>
      </c>
      <c r="J695" s="11">
        <f t="shared" si="41"/>
        <v>29.925000000000001</v>
      </c>
      <c r="K695" s="11">
        <f t="shared" si="42"/>
        <v>29.925000000000001</v>
      </c>
      <c r="L695" s="11"/>
    </row>
    <row r="696" spans="1:12" x14ac:dyDescent="0.25">
      <c r="A696">
        <v>56</v>
      </c>
      <c r="B696" t="s">
        <v>7</v>
      </c>
      <c r="C696" s="11">
        <v>29.925000000000001</v>
      </c>
      <c r="D696">
        <v>2</v>
      </c>
      <c r="E696" t="s">
        <v>13</v>
      </c>
      <c r="F696" t="s">
        <v>14</v>
      </c>
      <c r="G696" s="4">
        <v>12265.5069</v>
      </c>
      <c r="H696" t="str">
        <f t="shared" si="40"/>
        <v>over</v>
      </c>
      <c r="I696" t="str">
        <f t="shared" si="43"/>
        <v>no</v>
      </c>
      <c r="J696" s="11">
        <f t="shared" si="41"/>
        <v>29.925000000000001</v>
      </c>
      <c r="K696" s="11">
        <f t="shared" si="42"/>
        <v>29.925000000000001</v>
      </c>
      <c r="L696" s="11"/>
    </row>
    <row r="697" spans="1:12" x14ac:dyDescent="0.25">
      <c r="A697">
        <v>49</v>
      </c>
      <c r="B697" t="s">
        <v>7</v>
      </c>
      <c r="C697" s="11">
        <v>29.925000000000001</v>
      </c>
      <c r="D697">
        <v>0</v>
      </c>
      <c r="E697" t="s">
        <v>13</v>
      </c>
      <c r="F697" t="s">
        <v>15</v>
      </c>
      <c r="G697" s="4">
        <v>8988.1587500000005</v>
      </c>
      <c r="H697" t="str">
        <f t="shared" si="40"/>
        <v>over</v>
      </c>
      <c r="I697" t="str">
        <f t="shared" si="43"/>
        <v>no</v>
      </c>
      <c r="J697" s="11">
        <f t="shared" si="41"/>
        <v>29.925000000000001</v>
      </c>
      <c r="K697" s="11">
        <f t="shared" si="42"/>
        <v>29.925000000000001</v>
      </c>
      <c r="L697" s="11"/>
    </row>
    <row r="698" spans="1:12" x14ac:dyDescent="0.25">
      <c r="A698">
        <v>24</v>
      </c>
      <c r="B698" t="s">
        <v>7</v>
      </c>
      <c r="C698" s="11">
        <v>29.925000000000001</v>
      </c>
      <c r="D698">
        <v>0</v>
      </c>
      <c r="E698" t="s">
        <v>13</v>
      </c>
      <c r="F698" t="s">
        <v>15</v>
      </c>
      <c r="G698" s="4">
        <v>2850.6837500000001</v>
      </c>
      <c r="H698" t="str">
        <f t="shared" si="40"/>
        <v>over</v>
      </c>
      <c r="I698" t="str">
        <f t="shared" si="43"/>
        <v>no</v>
      </c>
      <c r="J698" s="11">
        <f t="shared" si="41"/>
        <v>29.925000000000001</v>
      </c>
      <c r="K698" s="11">
        <f t="shared" si="42"/>
        <v>29.925000000000001</v>
      </c>
      <c r="L698" s="11"/>
    </row>
    <row r="699" spans="1:12" x14ac:dyDescent="0.25">
      <c r="A699">
        <v>39</v>
      </c>
      <c r="B699" t="s">
        <v>11</v>
      </c>
      <c r="C699" s="11">
        <v>29.925000000000001</v>
      </c>
      <c r="D699">
        <v>1</v>
      </c>
      <c r="E699" t="s">
        <v>9</v>
      </c>
      <c r="F699" t="s">
        <v>21</v>
      </c>
      <c r="G699" s="4">
        <v>22462.043750000001</v>
      </c>
      <c r="H699" t="str">
        <f t="shared" si="40"/>
        <v>over</v>
      </c>
      <c r="I699" t="str">
        <f t="shared" si="43"/>
        <v>smoking</v>
      </c>
      <c r="J699" s="11">
        <f t="shared" si="41"/>
        <v>29.925000000000001</v>
      </c>
      <c r="K699" s="11">
        <f t="shared" si="42"/>
        <v>29.925000000000001</v>
      </c>
      <c r="L699" s="11"/>
    </row>
    <row r="700" spans="1:12" x14ac:dyDescent="0.25">
      <c r="A700">
        <v>36</v>
      </c>
      <c r="B700" t="s">
        <v>7</v>
      </c>
      <c r="C700" s="11">
        <v>29.92</v>
      </c>
      <c r="D700">
        <v>1</v>
      </c>
      <c r="E700" t="s">
        <v>13</v>
      </c>
      <c r="F700" t="s">
        <v>14</v>
      </c>
      <c r="G700" s="4">
        <v>5478.0367999999999</v>
      </c>
      <c r="H700" t="str">
        <f t="shared" si="40"/>
        <v>over</v>
      </c>
      <c r="I700" t="str">
        <f t="shared" si="43"/>
        <v>no</v>
      </c>
      <c r="J700" s="11">
        <f t="shared" si="41"/>
        <v>29.92</v>
      </c>
      <c r="K700" s="11">
        <f t="shared" si="42"/>
        <v>29.92</v>
      </c>
      <c r="L700" s="11"/>
    </row>
    <row r="701" spans="1:12" x14ac:dyDescent="0.25">
      <c r="A701">
        <v>62</v>
      </c>
      <c r="B701" t="s">
        <v>7</v>
      </c>
      <c r="C701" s="11">
        <v>29.92</v>
      </c>
      <c r="D701">
        <v>0</v>
      </c>
      <c r="E701" t="s">
        <v>13</v>
      </c>
      <c r="F701" t="s">
        <v>14</v>
      </c>
      <c r="G701" s="4">
        <v>13457.960800000001</v>
      </c>
      <c r="H701" t="str">
        <f t="shared" si="40"/>
        <v>over</v>
      </c>
      <c r="I701" t="str">
        <f t="shared" si="43"/>
        <v>no</v>
      </c>
      <c r="J701" s="11">
        <f t="shared" si="41"/>
        <v>29.92</v>
      </c>
      <c r="K701" s="11">
        <f t="shared" si="42"/>
        <v>29.92</v>
      </c>
      <c r="L701" s="11"/>
    </row>
    <row r="702" spans="1:12" x14ac:dyDescent="0.25">
      <c r="A702">
        <v>36</v>
      </c>
      <c r="B702" t="s">
        <v>7</v>
      </c>
      <c r="C702" s="11">
        <v>29.92</v>
      </c>
      <c r="D702">
        <v>0</v>
      </c>
      <c r="E702" t="s">
        <v>13</v>
      </c>
      <c r="F702" t="s">
        <v>14</v>
      </c>
      <c r="G702" s="4">
        <v>4889.0367999999999</v>
      </c>
      <c r="H702" t="str">
        <f t="shared" si="40"/>
        <v>over</v>
      </c>
      <c r="I702" t="str">
        <f t="shared" si="43"/>
        <v>no</v>
      </c>
      <c r="J702" s="11">
        <f t="shared" si="41"/>
        <v>29.92</v>
      </c>
      <c r="K702" s="11">
        <f t="shared" si="42"/>
        <v>29.92</v>
      </c>
      <c r="L702" s="11"/>
    </row>
    <row r="703" spans="1:12" x14ac:dyDescent="0.25">
      <c r="A703">
        <v>40</v>
      </c>
      <c r="B703" t="s">
        <v>11</v>
      </c>
      <c r="C703" s="11">
        <v>29.9</v>
      </c>
      <c r="D703">
        <v>2</v>
      </c>
      <c r="E703" t="s">
        <v>13</v>
      </c>
      <c r="F703" t="s">
        <v>10</v>
      </c>
      <c r="G703" s="4">
        <v>6600.3609999999999</v>
      </c>
      <c r="H703" t="str">
        <f t="shared" si="40"/>
        <v>over</v>
      </c>
      <c r="I703" t="str">
        <f t="shared" si="43"/>
        <v>no</v>
      </c>
      <c r="J703" s="11">
        <f t="shared" si="41"/>
        <v>29.9</v>
      </c>
      <c r="K703" s="11">
        <f t="shared" si="42"/>
        <v>29.9</v>
      </c>
      <c r="L703" s="11"/>
    </row>
    <row r="704" spans="1:12" x14ac:dyDescent="0.25">
      <c r="A704">
        <v>55</v>
      </c>
      <c r="B704" t="s">
        <v>11</v>
      </c>
      <c r="C704" s="11">
        <v>29.9</v>
      </c>
      <c r="D704">
        <v>0</v>
      </c>
      <c r="E704" t="s">
        <v>13</v>
      </c>
      <c r="F704" t="s">
        <v>10</v>
      </c>
      <c r="G704" s="4">
        <v>10214.636</v>
      </c>
      <c r="H704" t="str">
        <f t="shared" si="40"/>
        <v>over</v>
      </c>
      <c r="I704" t="str">
        <f t="shared" si="43"/>
        <v>no</v>
      </c>
      <c r="J704" s="11">
        <f t="shared" si="41"/>
        <v>29.9</v>
      </c>
      <c r="K704" s="11">
        <f t="shared" si="42"/>
        <v>29.9</v>
      </c>
      <c r="L704" s="11"/>
    </row>
    <row r="705" spans="1:12" x14ac:dyDescent="0.25">
      <c r="A705">
        <v>43</v>
      </c>
      <c r="B705" t="s">
        <v>7</v>
      </c>
      <c r="C705" s="11">
        <v>29.9</v>
      </c>
      <c r="D705">
        <v>1</v>
      </c>
      <c r="E705" t="s">
        <v>13</v>
      </c>
      <c r="F705" t="s">
        <v>10</v>
      </c>
      <c r="G705" s="4">
        <v>7337.7479999999996</v>
      </c>
      <c r="H705" t="str">
        <f t="shared" si="40"/>
        <v>over</v>
      </c>
      <c r="I705" t="str">
        <f t="shared" si="43"/>
        <v>no</v>
      </c>
      <c r="J705" s="11">
        <f t="shared" si="41"/>
        <v>29.9</v>
      </c>
      <c r="K705" s="11">
        <f t="shared" si="42"/>
        <v>29.9</v>
      </c>
      <c r="L705" s="11"/>
    </row>
    <row r="706" spans="1:12" x14ac:dyDescent="0.25">
      <c r="A706">
        <v>47</v>
      </c>
      <c r="B706" t="s">
        <v>11</v>
      </c>
      <c r="C706" s="11">
        <v>29.83</v>
      </c>
      <c r="D706">
        <v>3</v>
      </c>
      <c r="E706" t="s">
        <v>13</v>
      </c>
      <c r="F706" t="s">
        <v>15</v>
      </c>
      <c r="G706" s="4">
        <v>9620.3307000000004</v>
      </c>
      <c r="H706" t="str">
        <f t="shared" ref="H706:H769" si="44">IF(C706&lt;18.5,"below",IF(AND(C706&gt;=18.5,C706&lt;25),"normal",IF(C706&gt;=25,"over")))</f>
        <v>over</v>
      </c>
      <c r="I706" t="str">
        <f t="shared" si="43"/>
        <v>no</v>
      </c>
      <c r="J706" s="11">
        <f t="shared" ref="J706:J769" si="45">VALUE(C706)</f>
        <v>29.83</v>
      </c>
      <c r="K706" s="11">
        <f t="shared" ref="K706:K769" si="46">IF(J706&gt;=100,J706/1000,J706)</f>
        <v>29.83</v>
      </c>
      <c r="L706" s="11"/>
    </row>
    <row r="707" spans="1:12" x14ac:dyDescent="0.25">
      <c r="A707">
        <v>49</v>
      </c>
      <c r="B707" t="s">
        <v>11</v>
      </c>
      <c r="C707" s="11">
        <v>29.83</v>
      </c>
      <c r="D707">
        <v>1</v>
      </c>
      <c r="E707" t="s">
        <v>13</v>
      </c>
      <c r="F707" t="s">
        <v>21</v>
      </c>
      <c r="G707" s="4">
        <v>9288.0267000000003</v>
      </c>
      <c r="H707" t="str">
        <f t="shared" si="44"/>
        <v>over</v>
      </c>
      <c r="I707" t="str">
        <f t="shared" ref="I707:I770" si="47">IF(E707="no","no","smoking")</f>
        <v>no</v>
      </c>
      <c r="J707" s="11">
        <f t="shared" si="45"/>
        <v>29.83</v>
      </c>
      <c r="K707" s="11">
        <f t="shared" si="46"/>
        <v>29.83</v>
      </c>
      <c r="L707" s="11"/>
    </row>
    <row r="708" spans="1:12" x14ac:dyDescent="0.25">
      <c r="A708">
        <v>55</v>
      </c>
      <c r="B708" t="s">
        <v>7</v>
      </c>
      <c r="C708" s="11">
        <v>29.83</v>
      </c>
      <c r="D708">
        <v>0</v>
      </c>
      <c r="E708" t="s">
        <v>13</v>
      </c>
      <c r="F708" t="s">
        <v>21</v>
      </c>
      <c r="G708" s="4">
        <v>11286.538699999999</v>
      </c>
      <c r="H708" t="str">
        <f t="shared" si="44"/>
        <v>over</v>
      </c>
      <c r="I708" t="str">
        <f t="shared" si="47"/>
        <v>no</v>
      </c>
      <c r="J708" s="11">
        <f t="shared" si="45"/>
        <v>29.83</v>
      </c>
      <c r="K708" s="11">
        <f t="shared" si="46"/>
        <v>29.83</v>
      </c>
      <c r="L708" s="11"/>
    </row>
    <row r="709" spans="1:12" x14ac:dyDescent="0.25">
      <c r="A709">
        <v>24</v>
      </c>
      <c r="B709" t="s">
        <v>11</v>
      </c>
      <c r="C709" s="11">
        <v>29.83</v>
      </c>
      <c r="D709">
        <v>0</v>
      </c>
      <c r="E709" t="s">
        <v>9</v>
      </c>
      <c r="F709" t="s">
        <v>21</v>
      </c>
      <c r="G709" s="4">
        <v>18648.421699999999</v>
      </c>
      <c r="H709" t="str">
        <f t="shared" si="44"/>
        <v>over</v>
      </c>
      <c r="I709" t="str">
        <f t="shared" si="47"/>
        <v>smoking</v>
      </c>
      <c r="J709" s="11">
        <f t="shared" si="45"/>
        <v>29.83</v>
      </c>
      <c r="K709" s="11">
        <f t="shared" si="46"/>
        <v>29.83</v>
      </c>
      <c r="L709" s="11"/>
    </row>
    <row r="710" spans="1:12" x14ac:dyDescent="0.25">
      <c r="A710">
        <v>40</v>
      </c>
      <c r="B710" t="s">
        <v>7</v>
      </c>
      <c r="C710" s="11">
        <v>29.81</v>
      </c>
      <c r="D710">
        <v>1</v>
      </c>
      <c r="E710" t="s">
        <v>13</v>
      </c>
      <c r="F710" t="s">
        <v>14</v>
      </c>
      <c r="G710" s="4">
        <v>6500.2358999999997</v>
      </c>
      <c r="H710" t="str">
        <f t="shared" si="44"/>
        <v>over</v>
      </c>
      <c r="I710" t="str">
        <f t="shared" si="47"/>
        <v>no</v>
      </c>
      <c r="J710" s="11">
        <f t="shared" si="45"/>
        <v>29.81</v>
      </c>
      <c r="K710" s="11">
        <f t="shared" si="46"/>
        <v>29.81</v>
      </c>
      <c r="L710" s="11"/>
    </row>
    <row r="711" spans="1:12" x14ac:dyDescent="0.25">
      <c r="A711">
        <v>44</v>
      </c>
      <c r="B711" t="s">
        <v>7</v>
      </c>
      <c r="C711" s="11">
        <v>29.81</v>
      </c>
      <c r="D711">
        <v>2</v>
      </c>
      <c r="E711" t="s">
        <v>13</v>
      </c>
      <c r="F711" t="s">
        <v>14</v>
      </c>
      <c r="G711" s="4">
        <v>8219.2039000000004</v>
      </c>
      <c r="H711" t="str">
        <f t="shared" si="44"/>
        <v>over</v>
      </c>
      <c r="I711" t="str">
        <f t="shared" si="47"/>
        <v>no</v>
      </c>
      <c r="J711" s="11">
        <f t="shared" si="45"/>
        <v>29.81</v>
      </c>
      <c r="K711" s="11">
        <f t="shared" si="46"/>
        <v>29.81</v>
      </c>
      <c r="L711" s="11"/>
    </row>
    <row r="712" spans="1:12" x14ac:dyDescent="0.25">
      <c r="A712">
        <v>57</v>
      </c>
      <c r="B712" t="s">
        <v>7</v>
      </c>
      <c r="C712" s="11">
        <v>29.81</v>
      </c>
      <c r="D712">
        <v>0</v>
      </c>
      <c r="E712" t="s">
        <v>9</v>
      </c>
      <c r="F712" t="s">
        <v>14</v>
      </c>
      <c r="G712" s="4">
        <v>27533.912899999999</v>
      </c>
      <c r="H712" t="str">
        <f t="shared" si="44"/>
        <v>over</v>
      </c>
      <c r="I712" t="str">
        <f t="shared" si="47"/>
        <v>smoking</v>
      </c>
      <c r="J712" s="11">
        <f t="shared" si="45"/>
        <v>29.81</v>
      </c>
      <c r="K712" s="11">
        <f t="shared" si="46"/>
        <v>29.81</v>
      </c>
      <c r="L712" s="11"/>
    </row>
    <row r="713" spans="1:12" x14ac:dyDescent="0.25">
      <c r="A713">
        <v>31</v>
      </c>
      <c r="B713" t="s">
        <v>11</v>
      </c>
      <c r="C713" s="11">
        <v>29.81</v>
      </c>
      <c r="D713">
        <v>0</v>
      </c>
      <c r="E713" t="s">
        <v>9</v>
      </c>
      <c r="F713" t="s">
        <v>14</v>
      </c>
      <c r="G713" s="4">
        <v>19350.368900000001</v>
      </c>
      <c r="H713" t="str">
        <f t="shared" si="44"/>
        <v>over</v>
      </c>
      <c r="I713" t="str">
        <f t="shared" si="47"/>
        <v>smoking</v>
      </c>
      <c r="J713" s="11">
        <f t="shared" si="45"/>
        <v>29.81</v>
      </c>
      <c r="K713" s="11">
        <f t="shared" si="46"/>
        <v>29.81</v>
      </c>
      <c r="L713" s="11"/>
    </row>
    <row r="714" spans="1:12" x14ac:dyDescent="0.25">
      <c r="A714">
        <v>19</v>
      </c>
      <c r="B714" t="s">
        <v>7</v>
      </c>
      <c r="C714" s="11">
        <v>29.8</v>
      </c>
      <c r="D714">
        <v>0</v>
      </c>
      <c r="E714" t="s">
        <v>13</v>
      </c>
      <c r="F714" t="s">
        <v>10</v>
      </c>
      <c r="G714" s="4">
        <v>1744.4649999999999</v>
      </c>
      <c r="H714" t="str">
        <f t="shared" si="44"/>
        <v>over</v>
      </c>
      <c r="I714" t="str">
        <f t="shared" si="47"/>
        <v>no</v>
      </c>
      <c r="J714" s="11">
        <f t="shared" si="45"/>
        <v>29.8</v>
      </c>
      <c r="K714" s="11">
        <f t="shared" si="46"/>
        <v>29.8</v>
      </c>
      <c r="L714" s="11"/>
    </row>
    <row r="715" spans="1:12" x14ac:dyDescent="0.25">
      <c r="A715">
        <v>47</v>
      </c>
      <c r="B715" t="s">
        <v>11</v>
      </c>
      <c r="C715" s="11">
        <v>29.8</v>
      </c>
      <c r="D715">
        <v>3</v>
      </c>
      <c r="E715" t="s">
        <v>9</v>
      </c>
      <c r="F715" t="s">
        <v>10</v>
      </c>
      <c r="G715" s="4">
        <v>25309.489000000001</v>
      </c>
      <c r="H715" t="str">
        <f t="shared" si="44"/>
        <v>over</v>
      </c>
      <c r="I715" t="str">
        <f t="shared" si="47"/>
        <v>smoking</v>
      </c>
      <c r="J715" s="11">
        <f t="shared" si="45"/>
        <v>29.8</v>
      </c>
      <c r="K715" s="11">
        <f t="shared" si="46"/>
        <v>29.8</v>
      </c>
      <c r="L715" s="11"/>
    </row>
    <row r="716" spans="1:12" x14ac:dyDescent="0.25">
      <c r="A716">
        <v>37</v>
      </c>
      <c r="B716" t="s">
        <v>11</v>
      </c>
      <c r="C716" s="11">
        <v>29.8</v>
      </c>
      <c r="D716">
        <v>0</v>
      </c>
      <c r="E716" t="s">
        <v>13</v>
      </c>
      <c r="F716" t="s">
        <v>10</v>
      </c>
      <c r="G716" s="4">
        <v>20420.604650000001</v>
      </c>
      <c r="H716" t="str">
        <f t="shared" si="44"/>
        <v>over</v>
      </c>
      <c r="I716" t="str">
        <f t="shared" si="47"/>
        <v>no</v>
      </c>
      <c r="J716" s="11">
        <f t="shared" si="45"/>
        <v>29.8</v>
      </c>
      <c r="K716" s="11">
        <f t="shared" si="46"/>
        <v>29.8</v>
      </c>
      <c r="L716" s="11"/>
    </row>
    <row r="717" spans="1:12" x14ac:dyDescent="0.25">
      <c r="A717">
        <v>34</v>
      </c>
      <c r="B717" t="s">
        <v>7</v>
      </c>
      <c r="C717" s="11">
        <v>29.734999999999999</v>
      </c>
      <c r="D717">
        <v>1</v>
      </c>
      <c r="E717" t="s">
        <v>13</v>
      </c>
      <c r="F717" t="s">
        <v>10</v>
      </c>
      <c r="G717" s="4">
        <v>5003.8530000000001</v>
      </c>
      <c r="H717" t="str">
        <f t="shared" si="44"/>
        <v>over</v>
      </c>
      <c r="I717" t="str">
        <f t="shared" si="47"/>
        <v>no</v>
      </c>
      <c r="J717" s="11">
        <f t="shared" si="45"/>
        <v>29.734999999999999</v>
      </c>
      <c r="K717" s="11">
        <f t="shared" si="46"/>
        <v>29.734999999999999</v>
      </c>
      <c r="L717" s="11"/>
    </row>
    <row r="718" spans="1:12" x14ac:dyDescent="0.25">
      <c r="A718">
        <v>20</v>
      </c>
      <c r="B718" t="s">
        <v>11</v>
      </c>
      <c r="C718" s="11">
        <v>29.734999999999999</v>
      </c>
      <c r="D718">
        <v>1</v>
      </c>
      <c r="E718" t="s">
        <v>13</v>
      </c>
      <c r="F718" t="s">
        <v>10</v>
      </c>
      <c r="G718" s="4">
        <v>1980.07</v>
      </c>
      <c r="H718" t="str">
        <f t="shared" si="44"/>
        <v>over</v>
      </c>
      <c r="I718" t="str">
        <f t="shared" si="47"/>
        <v>no</v>
      </c>
      <c r="J718" s="11">
        <f t="shared" si="45"/>
        <v>29.734999999999999</v>
      </c>
      <c r="K718" s="11">
        <f t="shared" si="46"/>
        <v>29.734999999999999</v>
      </c>
      <c r="L718" s="11"/>
    </row>
    <row r="719" spans="1:12" x14ac:dyDescent="0.25">
      <c r="A719">
        <v>53</v>
      </c>
      <c r="B719" t="s">
        <v>7</v>
      </c>
      <c r="C719" s="11">
        <v>29.734999999999999</v>
      </c>
      <c r="D719">
        <v>3</v>
      </c>
      <c r="E719" t="s">
        <v>9</v>
      </c>
      <c r="F719" t="s">
        <v>21</v>
      </c>
      <c r="G719" s="4">
        <v>24873.384900000001</v>
      </c>
      <c r="H719" t="str">
        <f t="shared" si="44"/>
        <v>over</v>
      </c>
      <c r="I719" t="str">
        <f t="shared" si="47"/>
        <v>smoking</v>
      </c>
      <c r="J719" s="11">
        <f t="shared" si="45"/>
        <v>29.734999999999999</v>
      </c>
      <c r="K719" s="11">
        <f t="shared" si="46"/>
        <v>29.734999999999999</v>
      </c>
      <c r="L719" s="11"/>
    </row>
    <row r="720" spans="1:12" x14ac:dyDescent="0.25">
      <c r="A720">
        <v>20</v>
      </c>
      <c r="B720" t="s">
        <v>11</v>
      </c>
      <c r="C720" s="11">
        <v>29.734999999999999</v>
      </c>
      <c r="D720">
        <v>0</v>
      </c>
      <c r="E720" t="s">
        <v>13</v>
      </c>
      <c r="F720" t="s">
        <v>15</v>
      </c>
      <c r="G720" s="4">
        <v>1769.5316499999999</v>
      </c>
      <c r="H720" t="str">
        <f t="shared" si="44"/>
        <v>over</v>
      </c>
      <c r="I720" t="str">
        <f t="shared" si="47"/>
        <v>no</v>
      </c>
      <c r="J720" s="11">
        <f t="shared" si="45"/>
        <v>29.734999999999999</v>
      </c>
      <c r="K720" s="11">
        <f t="shared" si="46"/>
        <v>29.734999999999999</v>
      </c>
      <c r="L720" s="11"/>
    </row>
    <row r="721" spans="1:12" x14ac:dyDescent="0.25">
      <c r="A721">
        <v>44</v>
      </c>
      <c r="B721" t="s">
        <v>11</v>
      </c>
      <c r="C721" s="11">
        <v>29.734999999999999</v>
      </c>
      <c r="D721">
        <v>2</v>
      </c>
      <c r="E721" t="s">
        <v>13</v>
      </c>
      <c r="F721" t="s">
        <v>21</v>
      </c>
      <c r="G721" s="4">
        <v>32108.662820000001</v>
      </c>
      <c r="H721" t="str">
        <f t="shared" si="44"/>
        <v>over</v>
      </c>
      <c r="I721" t="str">
        <f t="shared" si="47"/>
        <v>no</v>
      </c>
      <c r="J721" s="11">
        <f t="shared" si="45"/>
        <v>29.734999999999999</v>
      </c>
      <c r="K721" s="11">
        <f t="shared" si="46"/>
        <v>29.734999999999999</v>
      </c>
      <c r="L721" s="11"/>
    </row>
    <row r="722" spans="1:12" x14ac:dyDescent="0.25">
      <c r="A722">
        <v>32</v>
      </c>
      <c r="B722" t="s">
        <v>7</v>
      </c>
      <c r="C722" s="11">
        <v>29.734999999999999</v>
      </c>
      <c r="D722">
        <v>0</v>
      </c>
      <c r="E722" t="s">
        <v>13</v>
      </c>
      <c r="F722" t="s">
        <v>15</v>
      </c>
      <c r="G722" s="4">
        <v>4357.0436499999996</v>
      </c>
      <c r="H722" t="str">
        <f t="shared" si="44"/>
        <v>over</v>
      </c>
      <c r="I722" t="str">
        <f t="shared" si="47"/>
        <v>no</v>
      </c>
      <c r="J722" s="11">
        <f t="shared" si="45"/>
        <v>29.734999999999999</v>
      </c>
      <c r="K722" s="11">
        <f t="shared" si="46"/>
        <v>29.734999999999999</v>
      </c>
      <c r="L722" s="11"/>
    </row>
    <row r="723" spans="1:12" x14ac:dyDescent="0.25">
      <c r="A723">
        <v>59</v>
      </c>
      <c r="B723" t="s">
        <v>11</v>
      </c>
      <c r="C723" s="11">
        <v>29.7</v>
      </c>
      <c r="D723">
        <v>2</v>
      </c>
      <c r="E723" t="s">
        <v>13</v>
      </c>
      <c r="F723" t="s">
        <v>14</v>
      </c>
      <c r="G723" s="4">
        <v>12925.886</v>
      </c>
      <c r="H723" t="str">
        <f t="shared" si="44"/>
        <v>over</v>
      </c>
      <c r="I723" t="str">
        <f t="shared" si="47"/>
        <v>no</v>
      </c>
      <c r="J723" s="11">
        <f t="shared" si="45"/>
        <v>29.7</v>
      </c>
      <c r="K723" s="11">
        <f t="shared" si="46"/>
        <v>29.7</v>
      </c>
      <c r="L723" s="11"/>
    </row>
    <row r="724" spans="1:12" x14ac:dyDescent="0.25">
      <c r="A724">
        <v>36</v>
      </c>
      <c r="B724" t="s">
        <v>11</v>
      </c>
      <c r="C724" s="11">
        <v>29.7</v>
      </c>
      <c r="D724">
        <v>0</v>
      </c>
      <c r="E724" t="s">
        <v>13</v>
      </c>
      <c r="F724" t="s">
        <v>14</v>
      </c>
      <c r="G724" s="4">
        <v>4399.7309999999998</v>
      </c>
      <c r="H724" t="str">
        <f t="shared" si="44"/>
        <v>over</v>
      </c>
      <c r="I724" t="str">
        <f t="shared" si="47"/>
        <v>no</v>
      </c>
      <c r="J724" s="11">
        <f t="shared" si="45"/>
        <v>29.7</v>
      </c>
      <c r="K724" s="11">
        <f t="shared" si="46"/>
        <v>29.7</v>
      </c>
      <c r="L724" s="11"/>
    </row>
    <row r="725" spans="1:12" x14ac:dyDescent="0.25">
      <c r="A725">
        <v>25</v>
      </c>
      <c r="B725" t="s">
        <v>11</v>
      </c>
      <c r="C725" s="11">
        <v>29.7</v>
      </c>
      <c r="D725">
        <v>3</v>
      </c>
      <c r="E725" t="s">
        <v>9</v>
      </c>
      <c r="F725" t="s">
        <v>10</v>
      </c>
      <c r="G725" s="4">
        <v>19933.457999999999</v>
      </c>
      <c r="H725" t="str">
        <f t="shared" si="44"/>
        <v>over</v>
      </c>
      <c r="I725" t="str">
        <f t="shared" si="47"/>
        <v>smoking</v>
      </c>
      <c r="J725" s="11">
        <f t="shared" si="45"/>
        <v>29.7</v>
      </c>
      <c r="K725" s="11">
        <f t="shared" si="46"/>
        <v>29.7</v>
      </c>
      <c r="L725" s="11"/>
    </row>
    <row r="726" spans="1:12" x14ac:dyDescent="0.25">
      <c r="A726">
        <v>26</v>
      </c>
      <c r="B726" t="s">
        <v>7</v>
      </c>
      <c r="C726" s="11">
        <v>29.64</v>
      </c>
      <c r="D726">
        <v>4</v>
      </c>
      <c r="E726" t="s">
        <v>13</v>
      </c>
      <c r="F726" t="s">
        <v>21</v>
      </c>
      <c r="G726" s="4">
        <v>24671.663339999999</v>
      </c>
      <c r="H726" t="str">
        <f t="shared" si="44"/>
        <v>over</v>
      </c>
      <c r="I726" t="str">
        <f t="shared" si="47"/>
        <v>no</v>
      </c>
      <c r="J726" s="11">
        <f t="shared" si="45"/>
        <v>29.64</v>
      </c>
      <c r="K726" s="11">
        <f t="shared" si="46"/>
        <v>29.64</v>
      </c>
      <c r="L726" s="11"/>
    </row>
    <row r="727" spans="1:12" x14ac:dyDescent="0.25">
      <c r="A727">
        <v>60</v>
      </c>
      <c r="B727" t="s">
        <v>11</v>
      </c>
      <c r="C727" s="11">
        <v>29.64</v>
      </c>
      <c r="D727">
        <v>0</v>
      </c>
      <c r="E727" t="s">
        <v>13</v>
      </c>
      <c r="F727" t="s">
        <v>21</v>
      </c>
      <c r="G727" s="4">
        <v>12730.999599999999</v>
      </c>
      <c r="H727" t="str">
        <f t="shared" si="44"/>
        <v>over</v>
      </c>
      <c r="I727" t="str">
        <f t="shared" si="47"/>
        <v>no</v>
      </c>
      <c r="J727" s="11">
        <f t="shared" si="45"/>
        <v>29.64</v>
      </c>
      <c r="K727" s="11">
        <f t="shared" si="46"/>
        <v>29.64</v>
      </c>
      <c r="L727" s="11"/>
    </row>
    <row r="728" spans="1:12" x14ac:dyDescent="0.25">
      <c r="A728">
        <v>41</v>
      </c>
      <c r="B728" t="s">
        <v>11</v>
      </c>
      <c r="C728" s="11">
        <v>29.64</v>
      </c>
      <c r="D728">
        <v>5</v>
      </c>
      <c r="E728" t="s">
        <v>13</v>
      </c>
      <c r="F728" t="s">
        <v>21</v>
      </c>
      <c r="G728" s="4">
        <v>9222.4025999999994</v>
      </c>
      <c r="H728" t="str">
        <f t="shared" si="44"/>
        <v>over</v>
      </c>
      <c r="I728" t="str">
        <f t="shared" si="47"/>
        <v>no</v>
      </c>
      <c r="J728" s="11">
        <f t="shared" si="45"/>
        <v>29.64</v>
      </c>
      <c r="K728" s="11">
        <f t="shared" si="46"/>
        <v>29.64</v>
      </c>
      <c r="L728" s="11"/>
    </row>
    <row r="729" spans="1:12" x14ac:dyDescent="0.25">
      <c r="A729">
        <v>40</v>
      </c>
      <c r="B729" t="s">
        <v>7</v>
      </c>
      <c r="C729" s="11">
        <v>29.6</v>
      </c>
      <c r="D729">
        <v>0</v>
      </c>
      <c r="E729" t="s">
        <v>13</v>
      </c>
      <c r="F729" t="s">
        <v>10</v>
      </c>
      <c r="G729" s="4">
        <v>5910.9440000000004</v>
      </c>
      <c r="H729" t="str">
        <f t="shared" si="44"/>
        <v>over</v>
      </c>
      <c r="I729" t="str">
        <f t="shared" si="47"/>
        <v>no</v>
      </c>
      <c r="J729" s="11">
        <f t="shared" si="45"/>
        <v>29.6</v>
      </c>
      <c r="K729" s="11">
        <f t="shared" si="46"/>
        <v>29.6</v>
      </c>
      <c r="L729" s="11"/>
    </row>
    <row r="730" spans="1:12" x14ac:dyDescent="0.25">
      <c r="A730">
        <v>39</v>
      </c>
      <c r="B730" t="s">
        <v>11</v>
      </c>
      <c r="C730" s="11">
        <v>29.6</v>
      </c>
      <c r="D730">
        <v>4</v>
      </c>
      <c r="E730" t="s">
        <v>13</v>
      </c>
      <c r="F730" t="s">
        <v>10</v>
      </c>
      <c r="G730" s="4">
        <v>7512.2669999999998</v>
      </c>
      <c r="H730" t="str">
        <f t="shared" si="44"/>
        <v>over</v>
      </c>
      <c r="I730" t="str">
        <f t="shared" si="47"/>
        <v>no</v>
      </c>
      <c r="J730" s="11">
        <f t="shared" si="45"/>
        <v>29.6</v>
      </c>
      <c r="K730" s="11">
        <f t="shared" si="46"/>
        <v>29.6</v>
      </c>
      <c r="L730" s="11"/>
    </row>
    <row r="731" spans="1:12" x14ac:dyDescent="0.25">
      <c r="A731">
        <v>20</v>
      </c>
      <c r="B731" t="s">
        <v>7</v>
      </c>
      <c r="C731" s="11">
        <v>29.6</v>
      </c>
      <c r="D731">
        <v>0</v>
      </c>
      <c r="E731" t="s">
        <v>13</v>
      </c>
      <c r="F731" t="s">
        <v>10</v>
      </c>
      <c r="G731" s="4">
        <v>1875.3440000000001</v>
      </c>
      <c r="H731" t="str">
        <f t="shared" si="44"/>
        <v>over</v>
      </c>
      <c r="I731" t="str">
        <f t="shared" si="47"/>
        <v>no</v>
      </c>
      <c r="J731" s="11">
        <f t="shared" si="45"/>
        <v>29.6</v>
      </c>
      <c r="K731" s="11">
        <f t="shared" si="46"/>
        <v>29.6</v>
      </c>
      <c r="L731" s="11"/>
    </row>
    <row r="732" spans="1:12" x14ac:dyDescent="0.25">
      <c r="A732">
        <v>48</v>
      </c>
      <c r="B732" t="s">
        <v>11</v>
      </c>
      <c r="C732" s="11">
        <v>29.6</v>
      </c>
      <c r="D732">
        <v>0</v>
      </c>
      <c r="E732" t="s">
        <v>13</v>
      </c>
      <c r="F732" t="s">
        <v>10</v>
      </c>
      <c r="G732" s="4">
        <v>21232.182260000001</v>
      </c>
      <c r="H732" t="str">
        <f t="shared" si="44"/>
        <v>over</v>
      </c>
      <c r="I732" t="str">
        <f t="shared" si="47"/>
        <v>no</v>
      </c>
      <c r="J732" s="11">
        <f t="shared" si="45"/>
        <v>29.6</v>
      </c>
      <c r="K732" s="11">
        <f t="shared" si="46"/>
        <v>29.6</v>
      </c>
      <c r="L732" s="11"/>
    </row>
    <row r="733" spans="1:12" x14ac:dyDescent="0.25">
      <c r="A733">
        <v>32</v>
      </c>
      <c r="B733" t="s">
        <v>7</v>
      </c>
      <c r="C733" s="11">
        <v>29.59</v>
      </c>
      <c r="D733">
        <v>1</v>
      </c>
      <c r="E733" t="s">
        <v>13</v>
      </c>
      <c r="F733" t="s">
        <v>14</v>
      </c>
      <c r="G733" s="4">
        <v>4562.8420999999998</v>
      </c>
      <c r="H733" t="str">
        <f t="shared" si="44"/>
        <v>over</v>
      </c>
      <c r="I733" t="str">
        <f t="shared" si="47"/>
        <v>no</v>
      </c>
      <c r="J733" s="11">
        <f t="shared" si="45"/>
        <v>29.59</v>
      </c>
      <c r="K733" s="11">
        <f t="shared" si="46"/>
        <v>29.59</v>
      </c>
      <c r="L733" s="11"/>
    </row>
    <row r="734" spans="1:12" x14ac:dyDescent="0.25">
      <c r="A734">
        <v>44</v>
      </c>
      <c r="B734" t="s">
        <v>11</v>
      </c>
      <c r="C734" s="11">
        <v>29.545000000000002</v>
      </c>
      <c r="D734">
        <v>0</v>
      </c>
      <c r="E734" t="s">
        <v>13</v>
      </c>
      <c r="F734" t="s">
        <v>15</v>
      </c>
      <c r="G734" s="4">
        <v>6948.7007999999996</v>
      </c>
      <c r="H734" t="str">
        <f t="shared" si="44"/>
        <v>over</v>
      </c>
      <c r="I734" t="str">
        <f t="shared" si="47"/>
        <v>no</v>
      </c>
      <c r="J734" s="11">
        <f t="shared" si="45"/>
        <v>29.545000000000002</v>
      </c>
      <c r="K734" s="11">
        <f t="shared" si="46"/>
        <v>29.545000000000002</v>
      </c>
      <c r="L734" s="11"/>
    </row>
    <row r="735" spans="1:12" x14ac:dyDescent="0.25">
      <c r="A735">
        <v>47</v>
      </c>
      <c r="B735" t="s">
        <v>7</v>
      </c>
      <c r="C735" s="11">
        <v>29.545000000000002</v>
      </c>
      <c r="D735">
        <v>1</v>
      </c>
      <c r="E735" t="s">
        <v>13</v>
      </c>
      <c r="F735" t="s">
        <v>15</v>
      </c>
      <c r="G735" s="4">
        <v>8930.9345499999999</v>
      </c>
      <c r="H735" t="str">
        <f t="shared" si="44"/>
        <v>over</v>
      </c>
      <c r="I735" t="str">
        <f t="shared" si="47"/>
        <v>no</v>
      </c>
      <c r="J735" s="11">
        <f t="shared" si="45"/>
        <v>29.545000000000002</v>
      </c>
      <c r="K735" s="11">
        <f t="shared" si="46"/>
        <v>29.545000000000002</v>
      </c>
      <c r="L735" s="11"/>
    </row>
    <row r="736" spans="1:12" x14ac:dyDescent="0.25">
      <c r="A736">
        <v>37</v>
      </c>
      <c r="B736" t="s">
        <v>7</v>
      </c>
      <c r="C736" s="11">
        <v>29.5</v>
      </c>
      <c r="D736">
        <v>2</v>
      </c>
      <c r="E736" t="s">
        <v>13</v>
      </c>
      <c r="F736" t="s">
        <v>10</v>
      </c>
      <c r="G736" s="4">
        <v>6311.9520000000002</v>
      </c>
      <c r="H736" t="str">
        <f t="shared" si="44"/>
        <v>over</v>
      </c>
      <c r="I736" t="str">
        <f t="shared" si="47"/>
        <v>no</v>
      </c>
      <c r="J736" s="11">
        <f t="shared" si="45"/>
        <v>29.5</v>
      </c>
      <c r="K736" s="11">
        <f t="shared" si="46"/>
        <v>29.5</v>
      </c>
      <c r="L736" s="11"/>
    </row>
    <row r="737" spans="1:13" x14ac:dyDescent="0.25">
      <c r="A737">
        <v>42</v>
      </c>
      <c r="B737" t="s">
        <v>7</v>
      </c>
      <c r="C737" s="11">
        <v>29.48</v>
      </c>
      <c r="D737">
        <v>2</v>
      </c>
      <c r="E737" t="s">
        <v>13</v>
      </c>
      <c r="F737" t="s">
        <v>14</v>
      </c>
      <c r="G737" s="4">
        <v>7640.3091999999997</v>
      </c>
      <c r="H737" t="str">
        <f t="shared" si="44"/>
        <v>over</v>
      </c>
      <c r="I737" t="str">
        <f t="shared" si="47"/>
        <v>no</v>
      </c>
      <c r="J737" s="11">
        <f t="shared" si="45"/>
        <v>29.48</v>
      </c>
      <c r="K737" s="11">
        <f t="shared" si="46"/>
        <v>29.48</v>
      </c>
      <c r="L737" s="11"/>
    </row>
    <row r="738" spans="1:13" x14ac:dyDescent="0.25">
      <c r="A738">
        <v>26</v>
      </c>
      <c r="B738" t="s">
        <v>7</v>
      </c>
      <c r="C738" s="11">
        <v>29.48</v>
      </c>
      <c r="D738">
        <v>1</v>
      </c>
      <c r="E738" t="s">
        <v>13</v>
      </c>
      <c r="F738" t="s">
        <v>14</v>
      </c>
      <c r="G738" s="4">
        <v>3392.3652000000002</v>
      </c>
      <c r="H738" t="str">
        <f t="shared" si="44"/>
        <v>over</v>
      </c>
      <c r="I738" t="str">
        <f t="shared" si="47"/>
        <v>no</v>
      </c>
      <c r="J738" s="11">
        <f t="shared" si="45"/>
        <v>29.48</v>
      </c>
      <c r="K738" s="11">
        <f t="shared" si="46"/>
        <v>29.48</v>
      </c>
      <c r="L738" s="11"/>
    </row>
    <row r="739" spans="1:13" x14ac:dyDescent="0.25">
      <c r="A739">
        <v>53</v>
      </c>
      <c r="B739" t="s">
        <v>11</v>
      </c>
      <c r="C739" s="11">
        <v>29.48</v>
      </c>
      <c r="D739">
        <v>0</v>
      </c>
      <c r="E739" t="s">
        <v>13</v>
      </c>
      <c r="F739" t="s">
        <v>14</v>
      </c>
      <c r="G739" s="4">
        <v>9487.6442000000006</v>
      </c>
      <c r="H739" t="str">
        <f t="shared" si="44"/>
        <v>over</v>
      </c>
      <c r="I739" t="str">
        <f t="shared" si="47"/>
        <v>no</v>
      </c>
      <c r="J739" s="11">
        <f t="shared" si="45"/>
        <v>29.48</v>
      </c>
      <c r="K739" s="11">
        <f t="shared" si="46"/>
        <v>29.48</v>
      </c>
      <c r="L739" s="11"/>
    </row>
    <row r="740" spans="1:13" x14ac:dyDescent="0.25">
      <c r="A740">
        <v>26</v>
      </c>
      <c r="B740" t="s">
        <v>11</v>
      </c>
      <c r="C740" s="11">
        <v>29.45</v>
      </c>
      <c r="D740">
        <v>0</v>
      </c>
      <c r="E740" t="s">
        <v>13</v>
      </c>
      <c r="F740" t="s">
        <v>21</v>
      </c>
      <c r="G740" s="4">
        <v>2897.3235</v>
      </c>
      <c r="H740" t="str">
        <f t="shared" si="44"/>
        <v>over</v>
      </c>
      <c r="I740" t="str">
        <f t="shared" si="47"/>
        <v>no</v>
      </c>
      <c r="J740" s="11">
        <f t="shared" si="45"/>
        <v>29.45</v>
      </c>
      <c r="K740" s="11">
        <f t="shared" si="46"/>
        <v>29.45</v>
      </c>
      <c r="L740" s="11"/>
    </row>
    <row r="741" spans="1:13" x14ac:dyDescent="0.25">
      <c r="A741">
        <v>33</v>
      </c>
      <c r="B741" t="s">
        <v>11</v>
      </c>
      <c r="C741" s="11">
        <v>29.4</v>
      </c>
      <c r="D741">
        <v>4</v>
      </c>
      <c r="E741" t="s">
        <v>13</v>
      </c>
      <c r="F741" t="s">
        <v>10</v>
      </c>
      <c r="G741" s="4">
        <v>6059.1729999999998</v>
      </c>
      <c r="H741" t="str">
        <f t="shared" si="44"/>
        <v>over</v>
      </c>
      <c r="I741" t="str">
        <f t="shared" si="47"/>
        <v>no</v>
      </c>
      <c r="J741" s="11">
        <f t="shared" si="45"/>
        <v>29.4</v>
      </c>
      <c r="K741" s="11">
        <f t="shared" si="46"/>
        <v>29.4</v>
      </c>
      <c r="L741" s="11"/>
    </row>
    <row r="742" spans="1:13" x14ac:dyDescent="0.25">
      <c r="A742">
        <v>47</v>
      </c>
      <c r="B742" t="s">
        <v>7</v>
      </c>
      <c r="C742" s="11">
        <v>29.37</v>
      </c>
      <c r="D742">
        <v>1</v>
      </c>
      <c r="E742" t="s">
        <v>13</v>
      </c>
      <c r="F742" t="s">
        <v>14</v>
      </c>
      <c r="G742" s="4">
        <v>8547.6913000000004</v>
      </c>
      <c r="H742" t="str">
        <f t="shared" si="44"/>
        <v>over</v>
      </c>
      <c r="I742" t="str">
        <f t="shared" si="47"/>
        <v>no</v>
      </c>
      <c r="J742" s="11">
        <f t="shared" si="45"/>
        <v>29.37</v>
      </c>
      <c r="K742" s="11">
        <f t="shared" si="46"/>
        <v>29.37</v>
      </c>
      <c r="L742" s="11"/>
    </row>
    <row r="743" spans="1:13" x14ac:dyDescent="0.25">
      <c r="A743">
        <v>19</v>
      </c>
      <c r="B743" t="s">
        <v>7</v>
      </c>
      <c r="C743" s="11">
        <v>29.355</v>
      </c>
      <c r="D743">
        <v>0</v>
      </c>
      <c r="E743" t="s">
        <v>13</v>
      </c>
      <c r="F743" t="s">
        <v>10</v>
      </c>
      <c r="G743" s="4">
        <v>1743.2139999999999</v>
      </c>
      <c r="H743" t="str">
        <f t="shared" si="44"/>
        <v>over</v>
      </c>
      <c r="I743" t="str">
        <f t="shared" si="47"/>
        <v>no</v>
      </c>
      <c r="J743" s="11">
        <f t="shared" si="45"/>
        <v>29.355</v>
      </c>
      <c r="K743" s="11">
        <f t="shared" si="46"/>
        <v>29.355</v>
      </c>
      <c r="L743" s="11"/>
    </row>
    <row r="744" spans="1:13" x14ac:dyDescent="0.25">
      <c r="A744">
        <v>27</v>
      </c>
      <c r="B744" t="s">
        <v>7</v>
      </c>
      <c r="C744" s="11">
        <v>29.355</v>
      </c>
      <c r="D744">
        <v>0</v>
      </c>
      <c r="E744" t="s">
        <v>9</v>
      </c>
      <c r="F744" t="s">
        <v>14</v>
      </c>
      <c r="G744" s="4">
        <v>37133.898200000003</v>
      </c>
      <c r="H744" t="str">
        <f t="shared" si="44"/>
        <v>over</v>
      </c>
      <c r="I744" t="str">
        <f t="shared" si="47"/>
        <v>smoking</v>
      </c>
      <c r="J744" s="11">
        <f t="shared" si="45"/>
        <v>29.355</v>
      </c>
      <c r="K744" s="11">
        <f t="shared" si="46"/>
        <v>29.355</v>
      </c>
      <c r="L744" s="11"/>
    </row>
    <row r="745" spans="1:13" x14ac:dyDescent="0.25">
      <c r="A745">
        <v>54</v>
      </c>
      <c r="B745" t="s">
        <v>11</v>
      </c>
      <c r="C745" s="11">
        <v>29.355</v>
      </c>
      <c r="D745">
        <v>3</v>
      </c>
      <c r="E745" t="s">
        <v>9</v>
      </c>
      <c r="F745" t="s">
        <v>21</v>
      </c>
      <c r="G745" s="4">
        <v>48549.178350000002</v>
      </c>
      <c r="H745" t="str">
        <f t="shared" si="44"/>
        <v>over</v>
      </c>
      <c r="I745" t="str">
        <f t="shared" si="47"/>
        <v>smoking</v>
      </c>
      <c r="J745" s="11">
        <f t="shared" si="45"/>
        <v>29.355</v>
      </c>
      <c r="K745" s="11">
        <f t="shared" si="46"/>
        <v>29.355</v>
      </c>
      <c r="L745" s="11"/>
      <c r="M745">
        <f>K745*1000</f>
        <v>29355</v>
      </c>
    </row>
    <row r="746" spans="1:13" x14ac:dyDescent="0.25">
      <c r="A746">
        <v>26</v>
      </c>
      <c r="B746" t="s">
        <v>7</v>
      </c>
      <c r="C746" s="11">
        <v>29.355</v>
      </c>
      <c r="D746">
        <v>2</v>
      </c>
      <c r="E746" t="s">
        <v>13</v>
      </c>
      <c r="F746" t="s">
        <v>21</v>
      </c>
      <c r="G746" s="4">
        <v>4564.1914500000003</v>
      </c>
      <c r="H746" t="str">
        <f t="shared" si="44"/>
        <v>over</v>
      </c>
      <c r="I746" t="str">
        <f t="shared" si="47"/>
        <v>no</v>
      </c>
      <c r="J746" s="11">
        <f t="shared" si="45"/>
        <v>29.355</v>
      </c>
      <c r="K746" s="11">
        <f t="shared" si="46"/>
        <v>29.355</v>
      </c>
      <c r="L746" s="11"/>
    </row>
    <row r="747" spans="1:13" x14ac:dyDescent="0.25">
      <c r="A747">
        <v>40</v>
      </c>
      <c r="B747" t="s">
        <v>11</v>
      </c>
      <c r="C747" s="11">
        <v>29.355</v>
      </c>
      <c r="D747">
        <v>1</v>
      </c>
      <c r="E747" t="s">
        <v>13</v>
      </c>
      <c r="F747" t="s">
        <v>15</v>
      </c>
      <c r="G747" s="4">
        <v>6393.6034499999996</v>
      </c>
      <c r="H747" t="str">
        <f t="shared" si="44"/>
        <v>over</v>
      </c>
      <c r="I747" t="str">
        <f t="shared" si="47"/>
        <v>no</v>
      </c>
      <c r="J747" s="11">
        <f t="shared" si="45"/>
        <v>29.355</v>
      </c>
      <c r="K747" s="11">
        <f t="shared" si="46"/>
        <v>29.355</v>
      </c>
      <c r="L747" s="11"/>
    </row>
    <row r="748" spans="1:13" x14ac:dyDescent="0.25">
      <c r="A748">
        <v>24</v>
      </c>
      <c r="B748" t="s">
        <v>11</v>
      </c>
      <c r="C748" s="11">
        <v>29.3</v>
      </c>
      <c r="D748">
        <v>0</v>
      </c>
      <c r="E748" t="s">
        <v>13</v>
      </c>
      <c r="F748" t="s">
        <v>10</v>
      </c>
      <c r="G748" s="4">
        <v>1977.8150000000001</v>
      </c>
      <c r="H748" t="str">
        <f t="shared" si="44"/>
        <v>over</v>
      </c>
      <c r="I748" t="str">
        <f t="shared" si="47"/>
        <v>no</v>
      </c>
      <c r="J748" s="11">
        <f t="shared" si="45"/>
        <v>29.3</v>
      </c>
      <c r="K748" s="11">
        <f t="shared" si="46"/>
        <v>29.3</v>
      </c>
      <c r="L748" s="11"/>
    </row>
    <row r="749" spans="1:13" x14ac:dyDescent="0.25">
      <c r="A749">
        <v>40</v>
      </c>
      <c r="B749" t="s">
        <v>7</v>
      </c>
      <c r="C749" s="11">
        <v>29.3</v>
      </c>
      <c r="D749">
        <v>4</v>
      </c>
      <c r="E749" t="s">
        <v>13</v>
      </c>
      <c r="F749" t="s">
        <v>10</v>
      </c>
      <c r="G749" s="4">
        <v>15828.82173</v>
      </c>
      <c r="H749" t="str">
        <f t="shared" si="44"/>
        <v>over</v>
      </c>
      <c r="I749" t="str">
        <f t="shared" si="47"/>
        <v>no</v>
      </c>
      <c r="J749" s="11">
        <f t="shared" si="45"/>
        <v>29.3</v>
      </c>
      <c r="K749" s="11">
        <f t="shared" si="46"/>
        <v>29.3</v>
      </c>
      <c r="L749" s="11"/>
    </row>
    <row r="750" spans="1:13" x14ac:dyDescent="0.25">
      <c r="A750">
        <v>34</v>
      </c>
      <c r="B750" t="s">
        <v>7</v>
      </c>
      <c r="C750" s="11">
        <v>29.26</v>
      </c>
      <c r="D750">
        <v>3</v>
      </c>
      <c r="E750" t="s">
        <v>13</v>
      </c>
      <c r="F750" t="s">
        <v>14</v>
      </c>
      <c r="G750" s="4">
        <v>6184.2993999999999</v>
      </c>
      <c r="H750" t="str">
        <f t="shared" si="44"/>
        <v>over</v>
      </c>
      <c r="I750" t="str">
        <f t="shared" si="47"/>
        <v>no</v>
      </c>
      <c r="J750" s="11">
        <f t="shared" si="45"/>
        <v>29.26</v>
      </c>
      <c r="K750" s="11">
        <f t="shared" si="46"/>
        <v>29.26</v>
      </c>
      <c r="L750" s="11"/>
    </row>
    <row r="751" spans="1:13" x14ac:dyDescent="0.25">
      <c r="A751">
        <v>31</v>
      </c>
      <c r="B751" t="s">
        <v>7</v>
      </c>
      <c r="C751" s="11">
        <v>29.26</v>
      </c>
      <c r="D751">
        <v>1</v>
      </c>
      <c r="E751" t="s">
        <v>13</v>
      </c>
      <c r="F751" t="s">
        <v>14</v>
      </c>
      <c r="G751" s="4">
        <v>4350.5144</v>
      </c>
      <c r="H751" t="str">
        <f t="shared" si="44"/>
        <v>over</v>
      </c>
      <c r="I751" t="str">
        <f t="shared" si="47"/>
        <v>no</v>
      </c>
      <c r="J751" s="11">
        <f t="shared" si="45"/>
        <v>29.26</v>
      </c>
      <c r="K751" s="11">
        <f t="shared" si="46"/>
        <v>29.26</v>
      </c>
      <c r="L751" s="11"/>
    </row>
    <row r="752" spans="1:13" x14ac:dyDescent="0.25">
      <c r="A752">
        <v>28</v>
      </c>
      <c r="B752" t="s">
        <v>11</v>
      </c>
      <c r="C752" s="11">
        <v>29.26</v>
      </c>
      <c r="D752">
        <v>2</v>
      </c>
      <c r="E752" t="s">
        <v>13</v>
      </c>
      <c r="F752" t="s">
        <v>21</v>
      </c>
      <c r="G752" s="4">
        <v>4438.2633999999998</v>
      </c>
      <c r="H752" t="str">
        <f t="shared" si="44"/>
        <v>over</v>
      </c>
      <c r="I752" t="str">
        <f t="shared" si="47"/>
        <v>no</v>
      </c>
      <c r="J752" s="11">
        <f t="shared" si="45"/>
        <v>29.26</v>
      </c>
      <c r="K752" s="11">
        <f t="shared" si="46"/>
        <v>29.26</v>
      </c>
      <c r="L752" s="11"/>
    </row>
    <row r="753" spans="1:13" x14ac:dyDescent="0.25">
      <c r="A753">
        <v>38</v>
      </c>
      <c r="B753" t="s">
        <v>11</v>
      </c>
      <c r="C753" s="11">
        <v>29.26</v>
      </c>
      <c r="D753">
        <v>2</v>
      </c>
      <c r="E753" t="s">
        <v>13</v>
      </c>
      <c r="F753" t="s">
        <v>15</v>
      </c>
      <c r="G753" s="4">
        <v>6457.8433999999997</v>
      </c>
      <c r="H753" t="str">
        <f t="shared" si="44"/>
        <v>over</v>
      </c>
      <c r="I753" t="str">
        <f t="shared" si="47"/>
        <v>no</v>
      </c>
      <c r="J753" s="11">
        <f t="shared" si="45"/>
        <v>29.26</v>
      </c>
      <c r="K753" s="11">
        <f t="shared" si="46"/>
        <v>29.26</v>
      </c>
      <c r="L753" s="11"/>
    </row>
    <row r="754" spans="1:13" x14ac:dyDescent="0.25">
      <c r="A754">
        <v>38</v>
      </c>
      <c r="B754" t="s">
        <v>11</v>
      </c>
      <c r="C754" s="11">
        <v>29.164999999999999</v>
      </c>
      <c r="D754">
        <v>0</v>
      </c>
      <c r="E754" t="s">
        <v>9</v>
      </c>
      <c r="F754" t="s">
        <v>10</v>
      </c>
      <c r="G754" s="4">
        <v>15820.699000000001</v>
      </c>
      <c r="H754" t="str">
        <f t="shared" si="44"/>
        <v>over</v>
      </c>
      <c r="I754" t="str">
        <f t="shared" si="47"/>
        <v>smoking</v>
      </c>
      <c r="J754" s="11">
        <f t="shared" si="45"/>
        <v>29.164999999999999</v>
      </c>
      <c r="K754" s="11">
        <f t="shared" si="46"/>
        <v>29.164999999999999</v>
      </c>
      <c r="L754" s="11"/>
    </row>
    <row r="755" spans="1:13" x14ac:dyDescent="0.25">
      <c r="A755">
        <v>18</v>
      </c>
      <c r="B755" t="s">
        <v>7</v>
      </c>
      <c r="C755" s="11">
        <v>29.164999999999999</v>
      </c>
      <c r="D755">
        <v>0</v>
      </c>
      <c r="E755" t="s">
        <v>13</v>
      </c>
      <c r="F755" t="s">
        <v>21</v>
      </c>
      <c r="G755" s="4">
        <v>7323.7348190000002</v>
      </c>
      <c r="H755" t="str">
        <f t="shared" si="44"/>
        <v>over</v>
      </c>
      <c r="I755" t="str">
        <f t="shared" si="47"/>
        <v>no</v>
      </c>
      <c r="J755" s="11">
        <f t="shared" si="45"/>
        <v>29.164999999999999</v>
      </c>
      <c r="K755" s="11">
        <f t="shared" si="46"/>
        <v>29.164999999999999</v>
      </c>
      <c r="L755" s="11"/>
    </row>
    <row r="756" spans="1:13" x14ac:dyDescent="0.25">
      <c r="A756">
        <v>27</v>
      </c>
      <c r="B756" t="s">
        <v>11</v>
      </c>
      <c r="C756" s="11">
        <v>29.15</v>
      </c>
      <c r="D756">
        <v>0</v>
      </c>
      <c r="E756" t="s">
        <v>9</v>
      </c>
      <c r="F756" t="s">
        <v>14</v>
      </c>
      <c r="G756" s="4">
        <v>18246.495500000001</v>
      </c>
      <c r="H756" t="str">
        <f t="shared" si="44"/>
        <v>over</v>
      </c>
      <c r="I756" t="str">
        <f t="shared" si="47"/>
        <v>smoking</v>
      </c>
      <c r="J756" s="11">
        <f t="shared" si="45"/>
        <v>29.15</v>
      </c>
      <c r="K756" s="11">
        <f t="shared" si="46"/>
        <v>29.15</v>
      </c>
      <c r="L756" s="11"/>
    </row>
    <row r="757" spans="1:13" x14ac:dyDescent="0.25">
      <c r="A757">
        <v>26</v>
      </c>
      <c r="B757" t="s">
        <v>11</v>
      </c>
      <c r="C757" s="11">
        <v>29.15</v>
      </c>
      <c r="D757">
        <v>1</v>
      </c>
      <c r="E757" t="s">
        <v>13</v>
      </c>
      <c r="F757" t="s">
        <v>14</v>
      </c>
      <c r="G757" s="4">
        <v>2902.9065000000001</v>
      </c>
      <c r="H757" t="str">
        <f t="shared" si="44"/>
        <v>over</v>
      </c>
      <c r="I757" t="str">
        <f t="shared" si="47"/>
        <v>no</v>
      </c>
      <c r="J757" s="11">
        <f t="shared" si="45"/>
        <v>29.15</v>
      </c>
      <c r="K757" s="11">
        <f t="shared" si="46"/>
        <v>29.15</v>
      </c>
      <c r="L757" s="11"/>
    </row>
    <row r="758" spans="1:13" x14ac:dyDescent="0.25">
      <c r="A758">
        <v>31</v>
      </c>
      <c r="B758" t="s">
        <v>7</v>
      </c>
      <c r="C758" s="11">
        <v>29.1</v>
      </c>
      <c r="D758">
        <v>0</v>
      </c>
      <c r="E758" t="s">
        <v>13</v>
      </c>
      <c r="F758" t="s">
        <v>10</v>
      </c>
      <c r="G758" s="4">
        <v>3761.2919999999999</v>
      </c>
      <c r="H758" t="str">
        <f t="shared" si="44"/>
        <v>over</v>
      </c>
      <c r="I758" t="str">
        <f t="shared" si="47"/>
        <v>no</v>
      </c>
      <c r="J758" s="11">
        <f t="shared" si="45"/>
        <v>29.1</v>
      </c>
      <c r="K758" s="11">
        <f t="shared" si="46"/>
        <v>29.1</v>
      </c>
      <c r="L758" s="11"/>
    </row>
    <row r="759" spans="1:13" x14ac:dyDescent="0.25">
      <c r="A759">
        <v>61</v>
      </c>
      <c r="B759" t="s">
        <v>7</v>
      </c>
      <c r="C759" s="11">
        <v>29.07</v>
      </c>
      <c r="D759">
        <v>0</v>
      </c>
      <c r="E759" t="s">
        <v>9</v>
      </c>
      <c r="F759" t="s">
        <v>15</v>
      </c>
      <c r="G759" s="4">
        <v>29141.3603</v>
      </c>
      <c r="H759" t="str">
        <f t="shared" si="44"/>
        <v>over</v>
      </c>
      <c r="I759" t="str">
        <f t="shared" si="47"/>
        <v>smoking</v>
      </c>
      <c r="J759" s="11">
        <f t="shared" si="45"/>
        <v>29.07</v>
      </c>
      <c r="K759" s="11">
        <f t="shared" si="46"/>
        <v>29.07</v>
      </c>
      <c r="L759" s="11"/>
    </row>
    <row r="760" spans="1:13" x14ac:dyDescent="0.25">
      <c r="A760">
        <v>36</v>
      </c>
      <c r="B760" t="s">
        <v>7</v>
      </c>
      <c r="C760" s="11">
        <v>29.04</v>
      </c>
      <c r="D760">
        <v>4</v>
      </c>
      <c r="E760" t="s">
        <v>13</v>
      </c>
      <c r="F760" t="s">
        <v>14</v>
      </c>
      <c r="G760" s="4">
        <v>7243.8136000000004</v>
      </c>
      <c r="H760" t="str">
        <f t="shared" si="44"/>
        <v>over</v>
      </c>
      <c r="I760" t="str">
        <f t="shared" si="47"/>
        <v>no</v>
      </c>
      <c r="J760" s="11">
        <f t="shared" si="45"/>
        <v>29.04</v>
      </c>
      <c r="K760" s="11">
        <f t="shared" si="46"/>
        <v>29.04</v>
      </c>
      <c r="L760" s="11"/>
    </row>
    <row r="761" spans="1:13" x14ac:dyDescent="0.25">
      <c r="A761">
        <v>58</v>
      </c>
      <c r="B761" t="s">
        <v>7</v>
      </c>
      <c r="C761" s="11">
        <v>29</v>
      </c>
      <c r="D761">
        <v>0</v>
      </c>
      <c r="E761" t="s">
        <v>13</v>
      </c>
      <c r="F761" t="s">
        <v>10</v>
      </c>
      <c r="G761" s="4">
        <v>11842.441999999999</v>
      </c>
      <c r="H761" t="str">
        <f t="shared" si="44"/>
        <v>over</v>
      </c>
      <c r="I761" t="str">
        <f t="shared" si="47"/>
        <v>no</v>
      </c>
      <c r="J761" s="11">
        <f t="shared" si="45"/>
        <v>29</v>
      </c>
      <c r="K761" s="11">
        <f t="shared" si="46"/>
        <v>29</v>
      </c>
      <c r="L761" s="11"/>
    </row>
    <row r="762" spans="1:13" x14ac:dyDescent="0.25">
      <c r="A762">
        <v>42</v>
      </c>
      <c r="B762" t="s">
        <v>7</v>
      </c>
      <c r="C762" s="11">
        <v>29</v>
      </c>
      <c r="D762">
        <v>1</v>
      </c>
      <c r="E762" t="s">
        <v>13</v>
      </c>
      <c r="F762" t="s">
        <v>10</v>
      </c>
      <c r="G762" s="4">
        <v>7050.6419999999998</v>
      </c>
      <c r="H762" t="str">
        <f t="shared" si="44"/>
        <v>over</v>
      </c>
      <c r="I762" t="str">
        <f t="shared" si="47"/>
        <v>no</v>
      </c>
      <c r="J762" s="11">
        <f t="shared" si="45"/>
        <v>29</v>
      </c>
      <c r="K762" s="11">
        <f t="shared" si="46"/>
        <v>29</v>
      </c>
      <c r="L762" s="11"/>
    </row>
    <row r="763" spans="1:13" x14ac:dyDescent="0.25">
      <c r="A763">
        <v>25</v>
      </c>
      <c r="B763" t="s">
        <v>11</v>
      </c>
      <c r="C763" s="11">
        <v>28.975000000000001</v>
      </c>
      <c r="D763">
        <v>0</v>
      </c>
      <c r="E763" t="s">
        <v>13</v>
      </c>
      <c r="F763" t="s">
        <v>21</v>
      </c>
      <c r="G763" s="4">
        <v>2721.3208</v>
      </c>
      <c r="H763" t="str">
        <f t="shared" si="44"/>
        <v>over</v>
      </c>
      <c r="I763" t="str">
        <f t="shared" si="47"/>
        <v>no</v>
      </c>
      <c r="J763" s="11">
        <f t="shared" si="45"/>
        <v>28.975000000000001</v>
      </c>
      <c r="K763" s="11">
        <f t="shared" si="46"/>
        <v>28.975000000000001</v>
      </c>
      <c r="L763" s="11"/>
    </row>
    <row r="764" spans="1:13" x14ac:dyDescent="0.25">
      <c r="A764">
        <v>38</v>
      </c>
      <c r="B764" t="s">
        <v>11</v>
      </c>
      <c r="C764" s="11">
        <v>28.975000000000001</v>
      </c>
      <c r="D764">
        <v>1</v>
      </c>
      <c r="E764" t="s">
        <v>13</v>
      </c>
      <c r="F764" t="s">
        <v>21</v>
      </c>
      <c r="G764" s="4">
        <v>6079.6715000000004</v>
      </c>
      <c r="H764" t="str">
        <f t="shared" si="44"/>
        <v>over</v>
      </c>
      <c r="I764" t="str">
        <f t="shared" si="47"/>
        <v>no</v>
      </c>
      <c r="J764" s="11">
        <f t="shared" si="45"/>
        <v>28.975000000000001</v>
      </c>
      <c r="K764" s="11">
        <f t="shared" si="46"/>
        <v>28.975000000000001</v>
      </c>
      <c r="L764" s="11"/>
    </row>
    <row r="765" spans="1:13" x14ac:dyDescent="0.25">
      <c r="A765">
        <v>43</v>
      </c>
      <c r="B765" t="s">
        <v>11</v>
      </c>
      <c r="C765" s="11">
        <v>28.975000000000001</v>
      </c>
      <c r="D765">
        <v>3</v>
      </c>
      <c r="E765" t="s">
        <v>13</v>
      </c>
      <c r="F765" t="s">
        <v>21</v>
      </c>
      <c r="G765" s="4">
        <v>8606.2173999999995</v>
      </c>
      <c r="H765" t="str">
        <f t="shared" si="44"/>
        <v>over</v>
      </c>
      <c r="I765" t="str">
        <f t="shared" si="47"/>
        <v>no</v>
      </c>
      <c r="J765" s="11">
        <f t="shared" si="45"/>
        <v>28.975000000000001</v>
      </c>
      <c r="K765" s="11">
        <f t="shared" si="46"/>
        <v>28.975000000000001</v>
      </c>
      <c r="L765" s="11"/>
    </row>
    <row r="766" spans="1:13" x14ac:dyDescent="0.25">
      <c r="A766">
        <v>32</v>
      </c>
      <c r="B766" t="s">
        <v>7</v>
      </c>
      <c r="C766" s="11">
        <v>28.975000000000001</v>
      </c>
      <c r="D766">
        <v>3</v>
      </c>
      <c r="E766" t="s">
        <v>13</v>
      </c>
      <c r="F766" t="s">
        <v>15</v>
      </c>
      <c r="G766" s="4">
        <v>6128.79745</v>
      </c>
      <c r="H766" t="str">
        <f t="shared" si="44"/>
        <v>over</v>
      </c>
      <c r="I766" t="str">
        <f t="shared" si="47"/>
        <v>no</v>
      </c>
      <c r="J766" s="11">
        <f t="shared" si="45"/>
        <v>28.975000000000001</v>
      </c>
      <c r="K766" s="11">
        <f t="shared" si="46"/>
        <v>28.975000000000001</v>
      </c>
      <c r="L766" s="11"/>
      <c r="M766">
        <f>K766*1000</f>
        <v>28975</v>
      </c>
    </row>
    <row r="767" spans="1:13" x14ac:dyDescent="0.25">
      <c r="A767">
        <v>19</v>
      </c>
      <c r="B767" t="s">
        <v>11</v>
      </c>
      <c r="C767" s="11">
        <v>28.975000000000001</v>
      </c>
      <c r="D767">
        <v>0</v>
      </c>
      <c r="E767" t="s">
        <v>13</v>
      </c>
      <c r="F767" t="s">
        <v>15</v>
      </c>
      <c r="G767" s="4">
        <v>1639.5631000000001</v>
      </c>
      <c r="H767" t="str">
        <f t="shared" si="44"/>
        <v>over</v>
      </c>
      <c r="I767" t="str">
        <f t="shared" si="47"/>
        <v>no</v>
      </c>
      <c r="J767" s="11">
        <f t="shared" si="45"/>
        <v>28.975000000000001</v>
      </c>
      <c r="K767" s="11">
        <f t="shared" si="46"/>
        <v>28.975000000000001</v>
      </c>
      <c r="L767" s="11"/>
    </row>
    <row r="768" spans="1:13" x14ac:dyDescent="0.25">
      <c r="A768">
        <v>51</v>
      </c>
      <c r="B768" t="s">
        <v>11</v>
      </c>
      <c r="C768" s="11">
        <v>28.975000000000001</v>
      </c>
      <c r="D768">
        <v>4</v>
      </c>
      <c r="E768" t="s">
        <v>13</v>
      </c>
      <c r="F768" t="s">
        <v>15</v>
      </c>
      <c r="G768" s="4">
        <v>11520.099850000001</v>
      </c>
      <c r="H768" t="str">
        <f t="shared" si="44"/>
        <v>over</v>
      </c>
      <c r="I768" t="str">
        <f t="shared" si="47"/>
        <v>no</v>
      </c>
      <c r="J768" s="11">
        <f t="shared" si="45"/>
        <v>28.975000000000001</v>
      </c>
      <c r="K768" s="11">
        <f t="shared" si="46"/>
        <v>28.975000000000001</v>
      </c>
      <c r="L768" s="11"/>
      <c r="M768">
        <f>K768*1000</f>
        <v>28975</v>
      </c>
    </row>
    <row r="769" spans="1:13" x14ac:dyDescent="0.25">
      <c r="A769">
        <v>21</v>
      </c>
      <c r="B769" t="s">
        <v>11</v>
      </c>
      <c r="C769" s="11">
        <v>28.975000000000001</v>
      </c>
      <c r="D769">
        <v>0</v>
      </c>
      <c r="E769" t="s">
        <v>13</v>
      </c>
      <c r="F769" t="s">
        <v>15</v>
      </c>
      <c r="G769" s="4">
        <v>1906.35825</v>
      </c>
      <c r="H769" t="str">
        <f t="shared" si="44"/>
        <v>over</v>
      </c>
      <c r="I769" t="str">
        <f t="shared" si="47"/>
        <v>no</v>
      </c>
      <c r="J769" s="11">
        <f t="shared" si="45"/>
        <v>28.975000000000001</v>
      </c>
      <c r="K769" s="11">
        <f t="shared" si="46"/>
        <v>28.975000000000001</v>
      </c>
      <c r="L769" s="11"/>
    </row>
    <row r="770" spans="1:13" x14ac:dyDescent="0.25">
      <c r="A770">
        <v>57</v>
      </c>
      <c r="B770" t="s">
        <v>11</v>
      </c>
      <c r="C770" s="11">
        <v>28.975000000000001</v>
      </c>
      <c r="D770">
        <v>0</v>
      </c>
      <c r="E770" t="s">
        <v>9</v>
      </c>
      <c r="F770" t="s">
        <v>21</v>
      </c>
      <c r="G770" s="4">
        <v>27218.437249999999</v>
      </c>
      <c r="H770" t="str">
        <f t="shared" ref="H770:H833" si="48">IF(C770&lt;18.5,"below",IF(AND(C770&gt;=18.5,C770&lt;25),"normal",IF(C770&gt;=25,"over")))</f>
        <v>over</v>
      </c>
      <c r="I770" t="str">
        <f t="shared" si="47"/>
        <v>smoking</v>
      </c>
      <c r="J770" s="11">
        <f t="shared" ref="J770:J833" si="49">VALUE(C770)</f>
        <v>28.975000000000001</v>
      </c>
      <c r="K770" s="11">
        <f t="shared" ref="K770:K833" si="50">IF(J770&gt;=100,J770/1000,J770)</f>
        <v>28.975000000000001</v>
      </c>
      <c r="L770" s="11"/>
    </row>
    <row r="771" spans="1:13" x14ac:dyDescent="0.25">
      <c r="A771">
        <v>55</v>
      </c>
      <c r="B771" t="s">
        <v>11</v>
      </c>
      <c r="C771" s="11">
        <v>28.975000000000001</v>
      </c>
      <c r="D771">
        <v>0</v>
      </c>
      <c r="E771" t="s">
        <v>13</v>
      </c>
      <c r="F771" t="s">
        <v>21</v>
      </c>
      <c r="G771" s="4">
        <v>10796.35025</v>
      </c>
      <c r="H771" t="str">
        <f t="shared" si="48"/>
        <v>over</v>
      </c>
      <c r="I771" t="str">
        <f t="shared" ref="I771:I834" si="51">IF(E771="no","no","smoking")</f>
        <v>no</v>
      </c>
      <c r="J771" s="11">
        <f t="shared" si="49"/>
        <v>28.975000000000001</v>
      </c>
      <c r="K771" s="11">
        <f t="shared" si="50"/>
        <v>28.975000000000001</v>
      </c>
      <c r="L771" s="11"/>
    </row>
    <row r="772" spans="1:13" x14ac:dyDescent="0.25">
      <c r="A772">
        <v>38</v>
      </c>
      <c r="B772" t="s">
        <v>7</v>
      </c>
      <c r="C772" s="11">
        <v>28.93</v>
      </c>
      <c r="D772">
        <v>1</v>
      </c>
      <c r="E772" t="s">
        <v>13</v>
      </c>
      <c r="F772" t="s">
        <v>14</v>
      </c>
      <c r="G772" s="4">
        <v>5974.3846999999996</v>
      </c>
      <c r="H772" t="str">
        <f t="shared" si="48"/>
        <v>over</v>
      </c>
      <c r="I772" t="str">
        <f t="shared" si="51"/>
        <v>no</v>
      </c>
      <c r="J772" s="11">
        <f t="shared" si="49"/>
        <v>28.93</v>
      </c>
      <c r="K772" s="11">
        <f t="shared" si="50"/>
        <v>28.93</v>
      </c>
      <c r="L772" s="11"/>
    </row>
    <row r="773" spans="1:13" x14ac:dyDescent="0.25">
      <c r="A773">
        <v>32</v>
      </c>
      <c r="B773" t="s">
        <v>7</v>
      </c>
      <c r="C773" s="11">
        <v>28.93</v>
      </c>
      <c r="D773">
        <v>0</v>
      </c>
      <c r="E773" t="s">
        <v>13</v>
      </c>
      <c r="F773" t="s">
        <v>14</v>
      </c>
      <c r="G773" s="4">
        <v>3972.9247</v>
      </c>
      <c r="H773" t="str">
        <f t="shared" si="48"/>
        <v>over</v>
      </c>
      <c r="I773" t="str">
        <f t="shared" si="51"/>
        <v>no</v>
      </c>
      <c r="J773" s="11">
        <f t="shared" si="49"/>
        <v>28.93</v>
      </c>
      <c r="K773" s="11">
        <f t="shared" si="50"/>
        <v>28.93</v>
      </c>
      <c r="L773" s="11"/>
    </row>
    <row r="774" spans="1:13" x14ac:dyDescent="0.25">
      <c r="A774">
        <v>32</v>
      </c>
      <c r="B774" t="s">
        <v>11</v>
      </c>
      <c r="C774" s="11">
        <v>28.93</v>
      </c>
      <c r="D774">
        <v>1</v>
      </c>
      <c r="E774" t="s">
        <v>9</v>
      </c>
      <c r="F774" t="s">
        <v>14</v>
      </c>
      <c r="G774" s="4">
        <v>19719.6947</v>
      </c>
      <c r="H774" t="str">
        <f t="shared" si="48"/>
        <v>over</v>
      </c>
      <c r="I774" t="str">
        <f t="shared" si="51"/>
        <v>smoking</v>
      </c>
      <c r="J774" s="11">
        <f t="shared" si="49"/>
        <v>28.93</v>
      </c>
      <c r="K774" s="11">
        <f t="shared" si="50"/>
        <v>28.93</v>
      </c>
      <c r="L774" s="11"/>
    </row>
    <row r="775" spans="1:13" x14ac:dyDescent="0.25">
      <c r="A775">
        <v>35</v>
      </c>
      <c r="B775" t="s">
        <v>11</v>
      </c>
      <c r="C775" s="11">
        <v>28.9</v>
      </c>
      <c r="D775">
        <v>3</v>
      </c>
      <c r="E775" t="s">
        <v>13</v>
      </c>
      <c r="F775" t="s">
        <v>10</v>
      </c>
      <c r="G775" s="4">
        <v>5926.8459999999995</v>
      </c>
      <c r="H775" t="str">
        <f t="shared" si="48"/>
        <v>over</v>
      </c>
      <c r="I775" t="str">
        <f t="shared" si="51"/>
        <v>no</v>
      </c>
      <c r="J775" s="11">
        <f t="shared" si="49"/>
        <v>28.9</v>
      </c>
      <c r="K775" s="11">
        <f t="shared" si="50"/>
        <v>28.9</v>
      </c>
      <c r="L775" s="11"/>
    </row>
    <row r="776" spans="1:13" x14ac:dyDescent="0.25">
      <c r="A776">
        <v>60</v>
      </c>
      <c r="B776" t="s">
        <v>11</v>
      </c>
      <c r="C776" s="11">
        <v>28.9</v>
      </c>
      <c r="D776">
        <v>0</v>
      </c>
      <c r="E776" t="s">
        <v>13</v>
      </c>
      <c r="F776" t="s">
        <v>10</v>
      </c>
      <c r="G776" s="4">
        <v>12146.971</v>
      </c>
      <c r="H776" t="str">
        <f t="shared" si="48"/>
        <v>over</v>
      </c>
      <c r="I776" t="str">
        <f t="shared" si="51"/>
        <v>no</v>
      </c>
      <c r="J776" s="11">
        <f t="shared" si="49"/>
        <v>28.9</v>
      </c>
      <c r="K776" s="11">
        <f t="shared" si="50"/>
        <v>28.9</v>
      </c>
      <c r="L776" s="11"/>
    </row>
    <row r="777" spans="1:13" x14ac:dyDescent="0.25">
      <c r="A777">
        <v>48</v>
      </c>
      <c r="B777" t="s">
        <v>7</v>
      </c>
      <c r="C777" s="11">
        <v>28.9</v>
      </c>
      <c r="D777">
        <v>0</v>
      </c>
      <c r="E777" t="s">
        <v>13</v>
      </c>
      <c r="F777" t="s">
        <v>10</v>
      </c>
      <c r="G777" s="4">
        <v>8277.5229999999992</v>
      </c>
      <c r="H777" t="str">
        <f t="shared" si="48"/>
        <v>over</v>
      </c>
      <c r="I777" t="str">
        <f t="shared" si="51"/>
        <v>no</v>
      </c>
      <c r="J777" s="11">
        <f t="shared" si="49"/>
        <v>28.9</v>
      </c>
      <c r="K777" s="11">
        <f t="shared" si="50"/>
        <v>28.9</v>
      </c>
      <c r="L777" s="11"/>
    </row>
    <row r="778" spans="1:13" x14ac:dyDescent="0.25">
      <c r="A778">
        <v>36</v>
      </c>
      <c r="B778" t="s">
        <v>11</v>
      </c>
      <c r="C778" s="11">
        <v>28.88</v>
      </c>
      <c r="D778">
        <v>3</v>
      </c>
      <c r="E778" t="s">
        <v>13</v>
      </c>
      <c r="F778" t="s">
        <v>21</v>
      </c>
      <c r="G778" s="4">
        <v>6748.5911999999998</v>
      </c>
      <c r="H778" t="str">
        <f t="shared" si="48"/>
        <v>over</v>
      </c>
      <c r="I778" t="str">
        <f t="shared" si="51"/>
        <v>no</v>
      </c>
      <c r="J778" s="11">
        <f t="shared" si="49"/>
        <v>28.88</v>
      </c>
      <c r="K778" s="11">
        <f t="shared" si="50"/>
        <v>28.88</v>
      </c>
      <c r="L778" s="11"/>
    </row>
    <row r="779" spans="1:13" x14ac:dyDescent="0.25">
      <c r="A779">
        <v>19</v>
      </c>
      <c r="B779" t="s">
        <v>7</v>
      </c>
      <c r="C779" s="11">
        <v>28.88</v>
      </c>
      <c r="D779">
        <v>0</v>
      </c>
      <c r="E779" t="s">
        <v>9</v>
      </c>
      <c r="F779" t="s">
        <v>15</v>
      </c>
      <c r="G779" s="4">
        <v>17748.5062</v>
      </c>
      <c r="H779" t="str">
        <f t="shared" si="48"/>
        <v>over</v>
      </c>
      <c r="I779" t="str">
        <f t="shared" si="51"/>
        <v>smoking</v>
      </c>
      <c r="J779" s="11">
        <f t="shared" si="49"/>
        <v>28.88</v>
      </c>
      <c r="K779" s="11">
        <f t="shared" si="50"/>
        <v>28.88</v>
      </c>
      <c r="L779" s="11"/>
    </row>
    <row r="780" spans="1:13" x14ac:dyDescent="0.25">
      <c r="A780">
        <v>53</v>
      </c>
      <c r="B780" t="s">
        <v>11</v>
      </c>
      <c r="C780" s="11">
        <v>28.88</v>
      </c>
      <c r="D780">
        <v>0</v>
      </c>
      <c r="E780" t="s">
        <v>13</v>
      </c>
      <c r="F780" t="s">
        <v>15</v>
      </c>
      <c r="G780" s="4">
        <v>9869.8101999999999</v>
      </c>
      <c r="H780" t="str">
        <f t="shared" si="48"/>
        <v>over</v>
      </c>
      <c r="I780" t="str">
        <f t="shared" si="51"/>
        <v>no</v>
      </c>
      <c r="J780" s="11">
        <f t="shared" si="49"/>
        <v>28.88</v>
      </c>
      <c r="K780" s="11">
        <f t="shared" si="50"/>
        <v>28.88</v>
      </c>
      <c r="L780" s="11"/>
    </row>
    <row r="781" spans="1:13" x14ac:dyDescent="0.25">
      <c r="A781">
        <v>22</v>
      </c>
      <c r="B781" t="s">
        <v>11</v>
      </c>
      <c r="C781" s="11">
        <v>28.88</v>
      </c>
      <c r="D781">
        <v>0</v>
      </c>
      <c r="E781" t="s">
        <v>13</v>
      </c>
      <c r="F781" t="s">
        <v>21</v>
      </c>
      <c r="G781" s="4">
        <v>2250.8352</v>
      </c>
      <c r="H781" t="str">
        <f t="shared" si="48"/>
        <v>over</v>
      </c>
      <c r="I781" t="str">
        <f t="shared" si="51"/>
        <v>no</v>
      </c>
      <c r="J781" s="11">
        <f t="shared" si="49"/>
        <v>28.88</v>
      </c>
      <c r="K781" s="11">
        <f t="shared" si="50"/>
        <v>28.88</v>
      </c>
      <c r="L781" s="11"/>
    </row>
    <row r="782" spans="1:13" x14ac:dyDescent="0.25">
      <c r="A782">
        <v>54</v>
      </c>
      <c r="B782" t="s">
        <v>7</v>
      </c>
      <c r="C782" s="11">
        <v>28.88</v>
      </c>
      <c r="D782">
        <v>2</v>
      </c>
      <c r="E782" t="s">
        <v>13</v>
      </c>
      <c r="F782" t="s">
        <v>21</v>
      </c>
      <c r="G782" s="4">
        <v>12096.6512</v>
      </c>
      <c r="H782" t="str">
        <f t="shared" si="48"/>
        <v>over</v>
      </c>
      <c r="I782" t="str">
        <f t="shared" si="51"/>
        <v>no</v>
      </c>
      <c r="J782" s="11">
        <f t="shared" si="49"/>
        <v>28.88</v>
      </c>
      <c r="K782" s="11">
        <f t="shared" si="50"/>
        <v>28.88</v>
      </c>
      <c r="L782" s="11"/>
    </row>
    <row r="783" spans="1:13" x14ac:dyDescent="0.25">
      <c r="A783">
        <v>41</v>
      </c>
      <c r="B783" t="s">
        <v>11</v>
      </c>
      <c r="C783" s="11">
        <v>28.8</v>
      </c>
      <c r="D783">
        <v>1</v>
      </c>
      <c r="E783" t="s">
        <v>13</v>
      </c>
      <c r="F783" t="s">
        <v>10</v>
      </c>
      <c r="G783" s="4">
        <v>6282.2349999999997</v>
      </c>
      <c r="H783" t="str">
        <f t="shared" si="48"/>
        <v>over</v>
      </c>
      <c r="I783" t="str">
        <f t="shared" si="51"/>
        <v>no</v>
      </c>
      <c r="J783" s="11">
        <f t="shared" si="49"/>
        <v>28.8</v>
      </c>
      <c r="K783" s="11">
        <f t="shared" si="50"/>
        <v>28.8</v>
      </c>
      <c r="L783" s="11"/>
    </row>
    <row r="784" spans="1:13" x14ac:dyDescent="0.25">
      <c r="A784">
        <v>60</v>
      </c>
      <c r="B784" t="s">
        <v>7</v>
      </c>
      <c r="C784" s="11">
        <v>28.785</v>
      </c>
      <c r="D784">
        <v>0</v>
      </c>
      <c r="E784" t="s">
        <v>13</v>
      </c>
      <c r="F784" t="s">
        <v>21</v>
      </c>
      <c r="G784" s="4">
        <v>13228.846949999999</v>
      </c>
      <c r="H784" t="str">
        <f t="shared" si="48"/>
        <v>over</v>
      </c>
      <c r="I784" t="str">
        <f t="shared" si="51"/>
        <v>no</v>
      </c>
      <c r="J784" s="11">
        <f t="shared" si="49"/>
        <v>28.785</v>
      </c>
      <c r="K784" s="11">
        <f t="shared" si="50"/>
        <v>28.785</v>
      </c>
      <c r="L784" s="11"/>
      <c r="M784">
        <f>K784*1000</f>
        <v>28785</v>
      </c>
    </row>
    <row r="785" spans="1:13" x14ac:dyDescent="0.25">
      <c r="A785">
        <v>22</v>
      </c>
      <c r="B785" t="s">
        <v>7</v>
      </c>
      <c r="C785" s="11">
        <v>28.785</v>
      </c>
      <c r="D785">
        <v>0</v>
      </c>
      <c r="E785" t="s">
        <v>13</v>
      </c>
      <c r="F785" t="s">
        <v>21</v>
      </c>
      <c r="G785" s="4">
        <v>2755.0209500000001</v>
      </c>
      <c r="H785" t="str">
        <f t="shared" si="48"/>
        <v>over</v>
      </c>
      <c r="I785" t="str">
        <f t="shared" si="51"/>
        <v>no</v>
      </c>
      <c r="J785" s="11">
        <f t="shared" si="49"/>
        <v>28.785</v>
      </c>
      <c r="K785" s="11">
        <f t="shared" si="50"/>
        <v>28.785</v>
      </c>
      <c r="L785" s="11"/>
      <c r="M785">
        <f>K785*1000</f>
        <v>28785</v>
      </c>
    </row>
    <row r="786" spans="1:13" x14ac:dyDescent="0.25">
      <c r="A786">
        <v>22</v>
      </c>
      <c r="B786" t="s">
        <v>7</v>
      </c>
      <c r="C786" s="11">
        <v>28.785</v>
      </c>
      <c r="D786">
        <v>0</v>
      </c>
      <c r="E786" t="s">
        <v>13</v>
      </c>
      <c r="F786" t="s">
        <v>10</v>
      </c>
      <c r="G786" s="4">
        <v>2166.732</v>
      </c>
      <c r="H786" t="str">
        <f t="shared" si="48"/>
        <v>over</v>
      </c>
      <c r="I786" t="str">
        <f t="shared" si="51"/>
        <v>no</v>
      </c>
      <c r="J786" s="11">
        <f t="shared" si="49"/>
        <v>28.785</v>
      </c>
      <c r="K786" s="11">
        <f t="shared" si="50"/>
        <v>28.785</v>
      </c>
      <c r="L786" s="11"/>
    </row>
    <row r="787" spans="1:13" x14ac:dyDescent="0.25">
      <c r="A787">
        <v>29</v>
      </c>
      <c r="B787" t="s">
        <v>7</v>
      </c>
      <c r="C787" s="11">
        <v>28.785</v>
      </c>
      <c r="D787">
        <v>3</v>
      </c>
      <c r="E787" t="s">
        <v>13</v>
      </c>
      <c r="F787" t="s">
        <v>14</v>
      </c>
      <c r="G787" s="4">
        <v>5138.2566999999999</v>
      </c>
      <c r="H787" t="str">
        <f t="shared" si="48"/>
        <v>over</v>
      </c>
      <c r="I787" t="str">
        <f t="shared" si="51"/>
        <v>no</v>
      </c>
      <c r="J787" s="11">
        <f t="shared" si="49"/>
        <v>28.785</v>
      </c>
      <c r="K787" s="11">
        <f t="shared" si="50"/>
        <v>28.785</v>
      </c>
      <c r="L787" s="11"/>
    </row>
    <row r="788" spans="1:13" x14ac:dyDescent="0.25">
      <c r="A788">
        <v>56</v>
      </c>
      <c r="B788" t="s">
        <v>7</v>
      </c>
      <c r="C788" s="11">
        <v>28.785</v>
      </c>
      <c r="D788">
        <v>0</v>
      </c>
      <c r="E788" t="s">
        <v>13</v>
      </c>
      <c r="F788" t="s">
        <v>21</v>
      </c>
      <c r="G788" s="4">
        <v>11658.379150000001</v>
      </c>
      <c r="H788" t="str">
        <f t="shared" si="48"/>
        <v>over</v>
      </c>
      <c r="I788" t="str">
        <f t="shared" si="51"/>
        <v>no</v>
      </c>
      <c r="J788" s="11">
        <f t="shared" si="49"/>
        <v>28.785</v>
      </c>
      <c r="K788" s="11">
        <f t="shared" si="50"/>
        <v>28.785</v>
      </c>
      <c r="L788" s="11"/>
    </row>
    <row r="789" spans="1:13" x14ac:dyDescent="0.25">
      <c r="A789">
        <v>59</v>
      </c>
      <c r="B789" t="s">
        <v>11</v>
      </c>
      <c r="C789" s="11">
        <v>28.785</v>
      </c>
      <c r="D789">
        <v>0</v>
      </c>
      <c r="E789" t="s">
        <v>13</v>
      </c>
      <c r="F789" t="s">
        <v>15</v>
      </c>
      <c r="G789" s="4">
        <v>12129.614149999999</v>
      </c>
      <c r="H789" t="str">
        <f t="shared" si="48"/>
        <v>over</v>
      </c>
      <c r="I789" t="str">
        <f t="shared" si="51"/>
        <v>no</v>
      </c>
      <c r="J789" s="11">
        <f t="shared" si="49"/>
        <v>28.785</v>
      </c>
      <c r="K789" s="11">
        <f t="shared" si="50"/>
        <v>28.785</v>
      </c>
      <c r="L789" s="11"/>
    </row>
    <row r="790" spans="1:13" x14ac:dyDescent="0.25">
      <c r="A790">
        <v>57</v>
      </c>
      <c r="B790" t="s">
        <v>7</v>
      </c>
      <c r="C790" s="11">
        <v>28.785</v>
      </c>
      <c r="D790">
        <v>4</v>
      </c>
      <c r="E790" t="s">
        <v>13</v>
      </c>
      <c r="F790" t="s">
        <v>21</v>
      </c>
      <c r="G790" s="4">
        <v>14394.398150000001</v>
      </c>
      <c r="H790" t="str">
        <f t="shared" si="48"/>
        <v>over</v>
      </c>
      <c r="I790" t="str">
        <f t="shared" si="51"/>
        <v>no</v>
      </c>
      <c r="J790" s="11">
        <f t="shared" si="49"/>
        <v>28.785</v>
      </c>
      <c r="K790" s="11">
        <f t="shared" si="50"/>
        <v>28.785</v>
      </c>
      <c r="L790" s="11"/>
    </row>
    <row r="791" spans="1:13" x14ac:dyDescent="0.25">
      <c r="A791">
        <v>60</v>
      </c>
      <c r="B791" t="s">
        <v>7</v>
      </c>
      <c r="C791" s="11">
        <v>28.7</v>
      </c>
      <c r="D791">
        <v>1</v>
      </c>
      <c r="E791" t="s">
        <v>13</v>
      </c>
      <c r="F791" t="s">
        <v>10</v>
      </c>
      <c r="G791" s="4">
        <v>13224.692999999999</v>
      </c>
      <c r="H791" t="str">
        <f t="shared" si="48"/>
        <v>over</v>
      </c>
      <c r="I791" t="str">
        <f t="shared" si="51"/>
        <v>no</v>
      </c>
      <c r="J791" s="11">
        <f t="shared" si="49"/>
        <v>28.7</v>
      </c>
      <c r="K791" s="11">
        <f t="shared" si="50"/>
        <v>28.7</v>
      </c>
      <c r="L791" s="11"/>
    </row>
    <row r="792" spans="1:13" x14ac:dyDescent="0.25">
      <c r="A792">
        <v>19</v>
      </c>
      <c r="B792" t="s">
        <v>11</v>
      </c>
      <c r="C792" s="11">
        <v>28.7</v>
      </c>
      <c r="D792">
        <v>0</v>
      </c>
      <c r="E792" t="s">
        <v>13</v>
      </c>
      <c r="F792" t="s">
        <v>10</v>
      </c>
      <c r="G792" s="4">
        <v>1253.9359999999999</v>
      </c>
      <c r="H792" t="str">
        <f t="shared" si="48"/>
        <v>over</v>
      </c>
      <c r="I792" t="str">
        <f t="shared" si="51"/>
        <v>no</v>
      </c>
      <c r="J792" s="11">
        <f t="shared" si="49"/>
        <v>28.7</v>
      </c>
      <c r="K792" s="11">
        <f t="shared" si="50"/>
        <v>28.7</v>
      </c>
      <c r="L792" s="11"/>
    </row>
    <row r="793" spans="1:13" x14ac:dyDescent="0.25">
      <c r="A793">
        <v>45</v>
      </c>
      <c r="B793" t="s">
        <v>11</v>
      </c>
      <c r="C793" s="11">
        <v>28.7</v>
      </c>
      <c r="D793">
        <v>2</v>
      </c>
      <c r="E793" t="s">
        <v>13</v>
      </c>
      <c r="F793" t="s">
        <v>10</v>
      </c>
      <c r="G793" s="4">
        <v>8027.9679999999998</v>
      </c>
      <c r="H793" t="str">
        <f t="shared" si="48"/>
        <v>over</v>
      </c>
      <c r="I793" t="str">
        <f t="shared" si="51"/>
        <v>no</v>
      </c>
      <c r="J793" s="11">
        <f t="shared" si="49"/>
        <v>28.7</v>
      </c>
      <c r="K793" s="11">
        <f t="shared" si="50"/>
        <v>28.7</v>
      </c>
      <c r="L793" s="11"/>
    </row>
    <row r="794" spans="1:13" x14ac:dyDescent="0.25">
      <c r="A794">
        <v>57</v>
      </c>
      <c r="B794" t="s">
        <v>7</v>
      </c>
      <c r="C794" s="11">
        <v>28.7</v>
      </c>
      <c r="D794">
        <v>0</v>
      </c>
      <c r="E794" t="s">
        <v>13</v>
      </c>
      <c r="F794" t="s">
        <v>10</v>
      </c>
      <c r="G794" s="4">
        <v>11455.28</v>
      </c>
      <c r="H794" t="str">
        <f t="shared" si="48"/>
        <v>over</v>
      </c>
      <c r="I794" t="str">
        <f t="shared" si="51"/>
        <v>no</v>
      </c>
      <c r="J794" s="11">
        <f t="shared" si="49"/>
        <v>28.7</v>
      </c>
      <c r="K794" s="11">
        <f t="shared" si="50"/>
        <v>28.7</v>
      </c>
      <c r="L794" s="11"/>
    </row>
    <row r="795" spans="1:13" x14ac:dyDescent="0.25">
      <c r="A795">
        <v>49</v>
      </c>
      <c r="B795" t="s">
        <v>11</v>
      </c>
      <c r="C795" s="11">
        <v>28.7</v>
      </c>
      <c r="D795">
        <v>1</v>
      </c>
      <c r="E795" t="s">
        <v>13</v>
      </c>
      <c r="F795" t="s">
        <v>10</v>
      </c>
      <c r="G795" s="4">
        <v>8703.4560000000001</v>
      </c>
      <c r="H795" t="str">
        <f t="shared" si="48"/>
        <v>over</v>
      </c>
      <c r="I795" t="str">
        <f t="shared" si="51"/>
        <v>no</v>
      </c>
      <c r="J795" s="11">
        <f t="shared" si="49"/>
        <v>28.7</v>
      </c>
      <c r="K795" s="11">
        <f t="shared" si="50"/>
        <v>28.7</v>
      </c>
      <c r="L795" s="11"/>
    </row>
    <row r="796" spans="1:13" x14ac:dyDescent="0.25">
      <c r="A796">
        <v>49</v>
      </c>
      <c r="B796" t="s">
        <v>11</v>
      </c>
      <c r="C796" s="11">
        <v>28.69</v>
      </c>
      <c r="D796">
        <v>3</v>
      </c>
      <c r="E796" t="s">
        <v>13</v>
      </c>
      <c r="F796" t="s">
        <v>15</v>
      </c>
      <c r="G796" s="4">
        <v>10264.4421</v>
      </c>
      <c r="H796" t="str">
        <f t="shared" si="48"/>
        <v>over</v>
      </c>
      <c r="I796" t="str">
        <f t="shared" si="51"/>
        <v>no</v>
      </c>
      <c r="J796" s="11">
        <f t="shared" si="49"/>
        <v>28.69</v>
      </c>
      <c r="K796" s="11">
        <f t="shared" si="50"/>
        <v>28.69</v>
      </c>
      <c r="L796" s="11"/>
    </row>
    <row r="797" spans="1:13" x14ac:dyDescent="0.25">
      <c r="A797">
        <v>53</v>
      </c>
      <c r="B797" t="s">
        <v>11</v>
      </c>
      <c r="C797" s="11">
        <v>28.6</v>
      </c>
      <c r="D797">
        <v>3</v>
      </c>
      <c r="E797" t="s">
        <v>13</v>
      </c>
      <c r="F797" t="s">
        <v>10</v>
      </c>
      <c r="G797" s="4">
        <v>11253.421</v>
      </c>
      <c r="H797" t="str">
        <f t="shared" si="48"/>
        <v>over</v>
      </c>
      <c r="I797" t="str">
        <f t="shared" si="51"/>
        <v>no</v>
      </c>
      <c r="J797" s="11">
        <f t="shared" si="49"/>
        <v>28.6</v>
      </c>
      <c r="K797" s="11">
        <f t="shared" si="50"/>
        <v>28.6</v>
      </c>
      <c r="L797" s="11"/>
    </row>
    <row r="798" spans="1:13" x14ac:dyDescent="0.25">
      <c r="A798">
        <v>27</v>
      </c>
      <c r="B798" t="s">
        <v>11</v>
      </c>
      <c r="C798" s="11">
        <v>28.594999999999999</v>
      </c>
      <c r="D798">
        <v>0</v>
      </c>
      <c r="E798" t="s">
        <v>9</v>
      </c>
      <c r="F798" t="s">
        <v>14</v>
      </c>
      <c r="G798" s="4">
        <v>39611.757700000002</v>
      </c>
      <c r="H798" t="str">
        <f t="shared" si="48"/>
        <v>over</v>
      </c>
      <c r="I798" t="str">
        <f t="shared" si="51"/>
        <v>smoking</v>
      </c>
      <c r="J798" s="11">
        <f t="shared" si="49"/>
        <v>28.594999999999999</v>
      </c>
      <c r="K798" s="11">
        <f t="shared" si="50"/>
        <v>28.594999999999999</v>
      </c>
      <c r="L798" s="11"/>
    </row>
    <row r="799" spans="1:13" x14ac:dyDescent="0.25">
      <c r="A799">
        <v>63</v>
      </c>
      <c r="B799" t="s">
        <v>7</v>
      </c>
      <c r="C799" s="11">
        <v>28.594999999999999</v>
      </c>
      <c r="D799">
        <v>0</v>
      </c>
      <c r="E799" t="s">
        <v>13</v>
      </c>
      <c r="F799" t="s">
        <v>21</v>
      </c>
      <c r="G799" s="4">
        <v>14451.835150000001</v>
      </c>
      <c r="H799" t="str">
        <f t="shared" si="48"/>
        <v>over</v>
      </c>
      <c r="I799" t="str">
        <f t="shared" si="51"/>
        <v>no</v>
      </c>
      <c r="J799" s="11">
        <f t="shared" si="49"/>
        <v>28.594999999999999</v>
      </c>
      <c r="K799" s="11">
        <f t="shared" si="50"/>
        <v>28.594999999999999</v>
      </c>
      <c r="L799" s="11"/>
      <c r="M799">
        <f>K799*1000</f>
        <v>28595</v>
      </c>
    </row>
    <row r="800" spans="1:13" x14ac:dyDescent="0.25">
      <c r="A800">
        <v>35</v>
      </c>
      <c r="B800" t="s">
        <v>11</v>
      </c>
      <c r="C800" s="11">
        <v>28.594999999999999</v>
      </c>
      <c r="D800">
        <v>1</v>
      </c>
      <c r="E800" t="s">
        <v>9</v>
      </c>
      <c r="F800" t="s">
        <v>21</v>
      </c>
      <c r="G800" s="4">
        <v>39774.276299999998</v>
      </c>
      <c r="H800" t="str">
        <f t="shared" si="48"/>
        <v>over</v>
      </c>
      <c r="I800" t="str">
        <f t="shared" si="51"/>
        <v>smoking</v>
      </c>
      <c r="J800" s="11">
        <f t="shared" si="49"/>
        <v>28.594999999999999</v>
      </c>
      <c r="K800" s="11">
        <f t="shared" si="50"/>
        <v>28.594999999999999</v>
      </c>
      <c r="L800" s="11"/>
    </row>
    <row r="801" spans="1:13" x14ac:dyDescent="0.25">
      <c r="A801">
        <v>18</v>
      </c>
      <c r="B801" t="s">
        <v>7</v>
      </c>
      <c r="C801" s="11">
        <v>28.594999999999999</v>
      </c>
      <c r="D801">
        <v>0</v>
      </c>
      <c r="E801" t="s">
        <v>13</v>
      </c>
      <c r="F801" t="s">
        <v>21</v>
      </c>
      <c r="G801" s="4">
        <v>21344.846699999998</v>
      </c>
      <c r="H801" t="str">
        <f t="shared" si="48"/>
        <v>over</v>
      </c>
      <c r="I801" t="str">
        <f t="shared" si="51"/>
        <v>no</v>
      </c>
      <c r="J801" s="11">
        <f t="shared" si="49"/>
        <v>28.594999999999999</v>
      </c>
      <c r="K801" s="11">
        <f t="shared" si="50"/>
        <v>28.594999999999999</v>
      </c>
      <c r="L801" s="11"/>
      <c r="M801">
        <f>K801*1000</f>
        <v>28595</v>
      </c>
    </row>
    <row r="802" spans="1:13" x14ac:dyDescent="0.25">
      <c r="A802">
        <v>18</v>
      </c>
      <c r="B802" t="s">
        <v>11</v>
      </c>
      <c r="C802" s="11">
        <v>28.594999999999999</v>
      </c>
      <c r="D802">
        <v>0</v>
      </c>
      <c r="E802" t="s">
        <v>13</v>
      </c>
      <c r="F802" t="s">
        <v>21</v>
      </c>
      <c r="G802" s="4">
        <v>1705.6244999999999</v>
      </c>
      <c r="H802" t="str">
        <f t="shared" si="48"/>
        <v>over</v>
      </c>
      <c r="I802" t="str">
        <f t="shared" si="51"/>
        <v>no</v>
      </c>
      <c r="J802" s="11">
        <f t="shared" si="49"/>
        <v>28.594999999999999</v>
      </c>
      <c r="K802" s="11">
        <f t="shared" si="50"/>
        <v>28.594999999999999</v>
      </c>
      <c r="L802" s="11"/>
    </row>
    <row r="803" spans="1:13" x14ac:dyDescent="0.25">
      <c r="A803">
        <v>22</v>
      </c>
      <c r="B803" t="s">
        <v>11</v>
      </c>
      <c r="C803" s="11">
        <v>28.594999999999999</v>
      </c>
      <c r="D803">
        <v>0</v>
      </c>
      <c r="E803" t="s">
        <v>13</v>
      </c>
      <c r="F803" t="s">
        <v>15</v>
      </c>
      <c r="G803" s="4">
        <v>2045.68525</v>
      </c>
      <c r="H803" t="str">
        <f t="shared" si="48"/>
        <v>over</v>
      </c>
      <c r="I803" t="str">
        <f t="shared" si="51"/>
        <v>no</v>
      </c>
      <c r="J803" s="11">
        <f t="shared" si="49"/>
        <v>28.594999999999999</v>
      </c>
      <c r="K803" s="11">
        <f t="shared" si="50"/>
        <v>28.594999999999999</v>
      </c>
      <c r="L803" s="11"/>
      <c r="M803">
        <f>K803*1000</f>
        <v>28595</v>
      </c>
    </row>
    <row r="804" spans="1:13" x14ac:dyDescent="0.25">
      <c r="A804">
        <v>63</v>
      </c>
      <c r="B804" t="s">
        <v>7</v>
      </c>
      <c r="C804" s="11">
        <v>28.594999999999999</v>
      </c>
      <c r="D804">
        <v>2</v>
      </c>
      <c r="E804" t="s">
        <v>9</v>
      </c>
      <c r="F804" t="s">
        <v>10</v>
      </c>
      <c r="G804" s="4">
        <v>47305.305</v>
      </c>
      <c r="H804" t="str">
        <f t="shared" si="48"/>
        <v>over</v>
      </c>
      <c r="I804" t="str">
        <f t="shared" si="51"/>
        <v>smoking</v>
      </c>
      <c r="J804" s="11">
        <f t="shared" si="49"/>
        <v>28.594999999999999</v>
      </c>
      <c r="K804" s="11">
        <f t="shared" si="50"/>
        <v>28.594999999999999</v>
      </c>
      <c r="L804" s="11"/>
    </row>
    <row r="805" spans="1:13" x14ac:dyDescent="0.25">
      <c r="A805">
        <v>31</v>
      </c>
      <c r="B805" t="s">
        <v>11</v>
      </c>
      <c r="C805" s="11">
        <v>28.594999999999999</v>
      </c>
      <c r="D805">
        <v>1</v>
      </c>
      <c r="E805" t="s">
        <v>13</v>
      </c>
      <c r="F805" t="s">
        <v>15</v>
      </c>
      <c r="G805" s="4">
        <v>4243.5900499999998</v>
      </c>
      <c r="H805" t="str">
        <f t="shared" si="48"/>
        <v>over</v>
      </c>
      <c r="I805" t="str">
        <f t="shared" si="51"/>
        <v>no</v>
      </c>
      <c r="J805" s="11">
        <f t="shared" si="49"/>
        <v>28.594999999999999</v>
      </c>
      <c r="K805" s="11">
        <f t="shared" si="50"/>
        <v>28.594999999999999</v>
      </c>
      <c r="L805" s="11"/>
    </row>
    <row r="806" spans="1:13" x14ac:dyDescent="0.25">
      <c r="A806">
        <v>25</v>
      </c>
      <c r="B806" t="s">
        <v>7</v>
      </c>
      <c r="C806" s="11">
        <v>28.594999999999999</v>
      </c>
      <c r="D806">
        <v>0</v>
      </c>
      <c r="E806" t="s">
        <v>13</v>
      </c>
      <c r="F806" t="s">
        <v>21</v>
      </c>
      <c r="G806" s="4">
        <v>3213.6220499999999</v>
      </c>
      <c r="H806" t="str">
        <f t="shared" si="48"/>
        <v>over</v>
      </c>
      <c r="I806" t="str">
        <f t="shared" si="51"/>
        <v>no</v>
      </c>
      <c r="J806" s="11">
        <f t="shared" si="49"/>
        <v>28.594999999999999</v>
      </c>
      <c r="K806" s="11">
        <f t="shared" si="50"/>
        <v>28.594999999999999</v>
      </c>
      <c r="L806" s="11"/>
    </row>
    <row r="807" spans="1:13" x14ac:dyDescent="0.25">
      <c r="A807">
        <v>56</v>
      </c>
      <c r="B807" t="s">
        <v>7</v>
      </c>
      <c r="C807" s="11">
        <v>28.594999999999999</v>
      </c>
      <c r="D807">
        <v>0</v>
      </c>
      <c r="E807" t="s">
        <v>13</v>
      </c>
      <c r="F807" t="s">
        <v>21</v>
      </c>
      <c r="G807" s="4">
        <v>11658.11505</v>
      </c>
      <c r="H807" t="str">
        <f t="shared" si="48"/>
        <v>over</v>
      </c>
      <c r="I807" t="str">
        <f t="shared" si="51"/>
        <v>no</v>
      </c>
      <c r="J807" s="11">
        <f t="shared" si="49"/>
        <v>28.594999999999999</v>
      </c>
      <c r="K807" s="11">
        <f t="shared" si="50"/>
        <v>28.594999999999999</v>
      </c>
      <c r="L807" s="11"/>
    </row>
    <row r="808" spans="1:13" x14ac:dyDescent="0.25">
      <c r="A808">
        <v>36</v>
      </c>
      <c r="B808" t="s">
        <v>11</v>
      </c>
      <c r="C808" s="11">
        <v>28.594999999999999</v>
      </c>
      <c r="D808">
        <v>3</v>
      </c>
      <c r="E808" t="s">
        <v>13</v>
      </c>
      <c r="F808" t="s">
        <v>15</v>
      </c>
      <c r="G808" s="4">
        <v>6548.1950500000003</v>
      </c>
      <c r="H808" t="str">
        <f t="shared" si="48"/>
        <v>over</v>
      </c>
      <c r="I808" t="str">
        <f t="shared" si="51"/>
        <v>no</v>
      </c>
      <c r="J808" s="11">
        <f t="shared" si="49"/>
        <v>28.594999999999999</v>
      </c>
      <c r="K808" s="11">
        <f t="shared" si="50"/>
        <v>28.594999999999999</v>
      </c>
      <c r="L808" s="11"/>
    </row>
    <row r="809" spans="1:13" x14ac:dyDescent="0.25">
      <c r="A809">
        <v>24</v>
      </c>
      <c r="B809" t="s">
        <v>11</v>
      </c>
      <c r="C809" s="11">
        <v>28.5</v>
      </c>
      <c r="D809">
        <v>0</v>
      </c>
      <c r="E809" t="s">
        <v>9</v>
      </c>
      <c r="F809" t="s">
        <v>21</v>
      </c>
      <c r="G809" s="4">
        <v>35147.528480000001</v>
      </c>
      <c r="H809" t="str">
        <f t="shared" si="48"/>
        <v>over</v>
      </c>
      <c r="I809" t="str">
        <f t="shared" si="51"/>
        <v>smoking</v>
      </c>
      <c r="J809" s="11">
        <f t="shared" si="49"/>
        <v>28.5</v>
      </c>
      <c r="K809" s="11">
        <f t="shared" si="50"/>
        <v>28.5</v>
      </c>
      <c r="L809" s="11"/>
    </row>
    <row r="810" spans="1:13" x14ac:dyDescent="0.25">
      <c r="A810">
        <v>18</v>
      </c>
      <c r="B810" t="s">
        <v>11</v>
      </c>
      <c r="C810" s="11">
        <v>28.5</v>
      </c>
      <c r="D810">
        <v>0</v>
      </c>
      <c r="E810" t="s">
        <v>13</v>
      </c>
      <c r="F810" t="s">
        <v>21</v>
      </c>
      <c r="G810" s="4">
        <v>1712.2270000000001</v>
      </c>
      <c r="H810" t="str">
        <f t="shared" si="48"/>
        <v>over</v>
      </c>
      <c r="I810" t="str">
        <f t="shared" si="51"/>
        <v>no</v>
      </c>
      <c r="J810" s="11">
        <f t="shared" si="49"/>
        <v>28.5</v>
      </c>
      <c r="K810" s="11">
        <f t="shared" si="50"/>
        <v>28.5</v>
      </c>
      <c r="L810" s="11"/>
    </row>
    <row r="811" spans="1:13" x14ac:dyDescent="0.25">
      <c r="A811">
        <v>27</v>
      </c>
      <c r="B811" t="s">
        <v>11</v>
      </c>
      <c r="C811" s="11">
        <v>28.5</v>
      </c>
      <c r="D811">
        <v>0</v>
      </c>
      <c r="E811" t="s">
        <v>9</v>
      </c>
      <c r="F811" t="s">
        <v>15</v>
      </c>
      <c r="G811" s="4">
        <v>18310.741999999998</v>
      </c>
      <c r="H811" t="str">
        <f t="shared" si="48"/>
        <v>over</v>
      </c>
      <c r="I811" t="str">
        <f t="shared" si="51"/>
        <v>smoking</v>
      </c>
      <c r="J811" s="11">
        <f t="shared" si="49"/>
        <v>28.5</v>
      </c>
      <c r="K811" s="11">
        <f t="shared" si="50"/>
        <v>28.5</v>
      </c>
      <c r="L811" s="11"/>
    </row>
    <row r="812" spans="1:13" x14ac:dyDescent="0.25">
      <c r="A812">
        <v>23</v>
      </c>
      <c r="B812" t="s">
        <v>7</v>
      </c>
      <c r="C812" s="11">
        <v>28.49</v>
      </c>
      <c r="D812">
        <v>1</v>
      </c>
      <c r="E812" t="s">
        <v>9</v>
      </c>
      <c r="F812" t="s">
        <v>14</v>
      </c>
      <c r="G812" s="4">
        <v>18328.238099999999</v>
      </c>
      <c r="H812" t="str">
        <f t="shared" si="48"/>
        <v>over</v>
      </c>
      <c r="I812" t="str">
        <f t="shared" si="51"/>
        <v>smoking</v>
      </c>
      <c r="J812" s="11">
        <f t="shared" si="49"/>
        <v>28.49</v>
      </c>
      <c r="K812" s="11">
        <f t="shared" si="50"/>
        <v>28.49</v>
      </c>
      <c r="L812" s="11"/>
    </row>
    <row r="813" spans="1:13" x14ac:dyDescent="0.25">
      <c r="A813">
        <v>50</v>
      </c>
      <c r="B813" t="s">
        <v>7</v>
      </c>
      <c r="C813" s="11">
        <v>28.405000000000001</v>
      </c>
      <c r="D813">
        <v>3</v>
      </c>
      <c r="E813" t="s">
        <v>13</v>
      </c>
      <c r="F813" t="s">
        <v>14</v>
      </c>
      <c r="G813" s="4">
        <v>19749.383379999999</v>
      </c>
      <c r="H813" t="str">
        <f t="shared" si="48"/>
        <v>over</v>
      </c>
      <c r="I813" t="str">
        <f t="shared" si="51"/>
        <v>no</v>
      </c>
      <c r="J813" s="11">
        <f t="shared" si="49"/>
        <v>28.405000000000001</v>
      </c>
      <c r="K813" s="11">
        <f t="shared" si="50"/>
        <v>28.405000000000001</v>
      </c>
      <c r="L813" s="11"/>
    </row>
    <row r="814" spans="1:13" x14ac:dyDescent="0.25">
      <c r="A814">
        <v>41</v>
      </c>
      <c r="B814" t="s">
        <v>7</v>
      </c>
      <c r="C814" s="11">
        <v>28.405000000000001</v>
      </c>
      <c r="D814">
        <v>2</v>
      </c>
      <c r="E814" t="s">
        <v>13</v>
      </c>
      <c r="F814" t="s">
        <v>10</v>
      </c>
      <c r="G814" s="4">
        <v>7371.7719999999999</v>
      </c>
      <c r="H814" t="str">
        <f t="shared" si="48"/>
        <v>over</v>
      </c>
      <c r="I814" t="str">
        <f t="shared" si="51"/>
        <v>no</v>
      </c>
      <c r="J814" s="11">
        <f t="shared" si="49"/>
        <v>28.405000000000001</v>
      </c>
      <c r="K814" s="11">
        <f t="shared" si="50"/>
        <v>28.405000000000001</v>
      </c>
      <c r="L814" s="11"/>
    </row>
    <row r="815" spans="1:13" x14ac:dyDescent="0.25">
      <c r="A815">
        <v>41</v>
      </c>
      <c r="B815" t="s">
        <v>11</v>
      </c>
      <c r="C815" s="11">
        <v>28.405000000000001</v>
      </c>
      <c r="D815">
        <v>1</v>
      </c>
      <c r="E815" t="s">
        <v>13</v>
      </c>
      <c r="F815" t="s">
        <v>15</v>
      </c>
      <c r="G815" s="4">
        <v>6664.68595</v>
      </c>
      <c r="H815" t="str">
        <f t="shared" si="48"/>
        <v>over</v>
      </c>
      <c r="I815" t="str">
        <f t="shared" si="51"/>
        <v>no</v>
      </c>
      <c r="J815" s="11">
        <f t="shared" si="49"/>
        <v>28.405000000000001</v>
      </c>
      <c r="K815" s="11">
        <f t="shared" si="50"/>
        <v>28.405000000000001</v>
      </c>
      <c r="L815" s="11"/>
    </row>
    <row r="816" spans="1:13" x14ac:dyDescent="0.25">
      <c r="A816">
        <v>30</v>
      </c>
      <c r="B816" t="s">
        <v>7</v>
      </c>
      <c r="C816" s="11">
        <v>28.405000000000001</v>
      </c>
      <c r="D816">
        <v>1</v>
      </c>
      <c r="E816" t="s">
        <v>13</v>
      </c>
      <c r="F816" t="s">
        <v>15</v>
      </c>
      <c r="G816" s="4">
        <v>4527.1829500000003</v>
      </c>
      <c r="H816" t="str">
        <f t="shared" si="48"/>
        <v>over</v>
      </c>
      <c r="I816" t="str">
        <f t="shared" si="51"/>
        <v>no</v>
      </c>
      <c r="J816" s="11">
        <f t="shared" si="49"/>
        <v>28.405000000000001</v>
      </c>
      <c r="K816" s="11">
        <f t="shared" si="50"/>
        <v>28.405000000000001</v>
      </c>
      <c r="L816" s="11"/>
    </row>
    <row r="817" spans="1:12" x14ac:dyDescent="0.25">
      <c r="A817">
        <v>30</v>
      </c>
      <c r="B817" t="s">
        <v>7</v>
      </c>
      <c r="C817" s="11">
        <v>28.38</v>
      </c>
      <c r="D817">
        <v>1</v>
      </c>
      <c r="E817" t="s">
        <v>9</v>
      </c>
      <c r="F817" t="s">
        <v>14</v>
      </c>
      <c r="G817" s="4">
        <v>19521.968199999999</v>
      </c>
      <c r="H817" t="str">
        <f t="shared" si="48"/>
        <v>over</v>
      </c>
      <c r="I817" t="str">
        <f t="shared" si="51"/>
        <v>smoking</v>
      </c>
      <c r="J817" s="11">
        <f t="shared" si="49"/>
        <v>28.38</v>
      </c>
      <c r="K817" s="11">
        <f t="shared" si="50"/>
        <v>28.38</v>
      </c>
      <c r="L817" s="11"/>
    </row>
    <row r="818" spans="1:12" x14ac:dyDescent="0.25">
      <c r="A818">
        <v>23</v>
      </c>
      <c r="B818" t="s">
        <v>7</v>
      </c>
      <c r="C818" s="11">
        <v>28.31</v>
      </c>
      <c r="D818">
        <v>0</v>
      </c>
      <c r="E818" t="s">
        <v>9</v>
      </c>
      <c r="F818" t="s">
        <v>15</v>
      </c>
      <c r="G818" s="4">
        <v>18033.9679</v>
      </c>
      <c r="H818" t="str">
        <f t="shared" si="48"/>
        <v>over</v>
      </c>
      <c r="I818" t="str">
        <f t="shared" si="51"/>
        <v>smoking</v>
      </c>
      <c r="J818" s="11">
        <f t="shared" si="49"/>
        <v>28.31</v>
      </c>
      <c r="K818" s="11">
        <f t="shared" si="50"/>
        <v>28.31</v>
      </c>
      <c r="L818" s="11"/>
    </row>
    <row r="819" spans="1:12" x14ac:dyDescent="0.25">
      <c r="A819">
        <v>61</v>
      </c>
      <c r="B819" t="s">
        <v>11</v>
      </c>
      <c r="C819" s="11">
        <v>28.31</v>
      </c>
      <c r="D819">
        <v>1</v>
      </c>
      <c r="E819" t="s">
        <v>9</v>
      </c>
      <c r="F819" t="s">
        <v>15</v>
      </c>
      <c r="G819" s="4">
        <v>28868.6639</v>
      </c>
      <c r="H819" t="str">
        <f t="shared" si="48"/>
        <v>over</v>
      </c>
      <c r="I819" t="str">
        <f t="shared" si="51"/>
        <v>smoking</v>
      </c>
      <c r="J819" s="11">
        <f t="shared" si="49"/>
        <v>28.31</v>
      </c>
      <c r="K819" s="11">
        <f t="shared" si="50"/>
        <v>28.31</v>
      </c>
      <c r="L819" s="11"/>
    </row>
    <row r="820" spans="1:12" x14ac:dyDescent="0.25">
      <c r="A820">
        <v>19</v>
      </c>
      <c r="B820" t="s">
        <v>7</v>
      </c>
      <c r="C820" s="11">
        <v>28.31</v>
      </c>
      <c r="D820">
        <v>0</v>
      </c>
      <c r="E820" t="s">
        <v>9</v>
      </c>
      <c r="F820" t="s">
        <v>15</v>
      </c>
      <c r="G820" s="4">
        <v>17468.983899999999</v>
      </c>
      <c r="H820" t="str">
        <f t="shared" si="48"/>
        <v>over</v>
      </c>
      <c r="I820" t="str">
        <f t="shared" si="51"/>
        <v>smoking</v>
      </c>
      <c r="J820" s="11">
        <f t="shared" si="49"/>
        <v>28.31</v>
      </c>
      <c r="K820" s="11">
        <f t="shared" si="50"/>
        <v>28.31</v>
      </c>
      <c r="L820" s="11"/>
    </row>
    <row r="821" spans="1:12" x14ac:dyDescent="0.25">
      <c r="A821">
        <v>42</v>
      </c>
      <c r="B821" t="s">
        <v>11</v>
      </c>
      <c r="C821" s="11">
        <v>28.31</v>
      </c>
      <c r="D821">
        <v>3</v>
      </c>
      <c r="E821" t="s">
        <v>9</v>
      </c>
      <c r="F821" t="s">
        <v>15</v>
      </c>
      <c r="G821" s="4">
        <v>32787.458590000002</v>
      </c>
      <c r="H821" t="str">
        <f t="shared" si="48"/>
        <v>over</v>
      </c>
      <c r="I821" t="str">
        <f t="shared" si="51"/>
        <v>smoking</v>
      </c>
      <c r="J821" s="11">
        <f t="shared" si="49"/>
        <v>28.31</v>
      </c>
      <c r="K821" s="11">
        <f t="shared" si="50"/>
        <v>28.31</v>
      </c>
      <c r="L821" s="11"/>
    </row>
    <row r="822" spans="1:12" x14ac:dyDescent="0.25">
      <c r="A822">
        <v>56</v>
      </c>
      <c r="B822" t="s">
        <v>7</v>
      </c>
      <c r="C822" s="11">
        <v>28.31</v>
      </c>
      <c r="D822">
        <v>0</v>
      </c>
      <c r="E822" t="s">
        <v>13</v>
      </c>
      <c r="F822" t="s">
        <v>21</v>
      </c>
      <c r="G822" s="4">
        <v>11657.7189</v>
      </c>
      <c r="H822" t="str">
        <f t="shared" si="48"/>
        <v>over</v>
      </c>
      <c r="I822" t="str">
        <f t="shared" si="51"/>
        <v>no</v>
      </c>
      <c r="J822" s="11">
        <f t="shared" si="49"/>
        <v>28.31</v>
      </c>
      <c r="K822" s="11">
        <f t="shared" si="50"/>
        <v>28.31</v>
      </c>
      <c r="L822" s="11"/>
    </row>
    <row r="823" spans="1:12" x14ac:dyDescent="0.25">
      <c r="A823">
        <v>22</v>
      </c>
      <c r="B823" t="s">
        <v>11</v>
      </c>
      <c r="C823" s="11">
        <v>28.31</v>
      </c>
      <c r="D823">
        <v>1</v>
      </c>
      <c r="E823" t="s">
        <v>13</v>
      </c>
      <c r="F823" t="s">
        <v>15</v>
      </c>
      <c r="G823" s="4">
        <v>2639.0428999999999</v>
      </c>
      <c r="H823" t="str">
        <f t="shared" si="48"/>
        <v>over</v>
      </c>
      <c r="I823" t="str">
        <f t="shared" si="51"/>
        <v>no</v>
      </c>
      <c r="J823" s="11">
        <f t="shared" si="49"/>
        <v>28.31</v>
      </c>
      <c r="K823" s="11">
        <f t="shared" si="50"/>
        <v>28.31</v>
      </c>
      <c r="L823" s="11"/>
    </row>
    <row r="824" spans="1:12" x14ac:dyDescent="0.25">
      <c r="A824">
        <v>41</v>
      </c>
      <c r="B824" t="s">
        <v>7</v>
      </c>
      <c r="C824" s="11">
        <v>28.31</v>
      </c>
      <c r="D824">
        <v>1</v>
      </c>
      <c r="E824" t="s">
        <v>13</v>
      </c>
      <c r="F824" t="s">
        <v>15</v>
      </c>
      <c r="G824" s="4">
        <v>7153.5538999999999</v>
      </c>
      <c r="H824" t="str">
        <f t="shared" si="48"/>
        <v>over</v>
      </c>
      <c r="I824" t="str">
        <f t="shared" si="51"/>
        <v>no</v>
      </c>
      <c r="J824" s="11">
        <f t="shared" si="49"/>
        <v>28.31</v>
      </c>
      <c r="K824" s="11">
        <f t="shared" si="50"/>
        <v>28.31</v>
      </c>
      <c r="L824" s="11"/>
    </row>
    <row r="825" spans="1:12" x14ac:dyDescent="0.25">
      <c r="A825">
        <v>18</v>
      </c>
      <c r="B825" t="s">
        <v>11</v>
      </c>
      <c r="C825" s="11">
        <v>28.31</v>
      </c>
      <c r="D825">
        <v>1</v>
      </c>
      <c r="E825" t="s">
        <v>13</v>
      </c>
      <c r="F825" t="s">
        <v>21</v>
      </c>
      <c r="G825" s="4">
        <v>11272.331389999999</v>
      </c>
      <c r="H825" t="str">
        <f t="shared" si="48"/>
        <v>over</v>
      </c>
      <c r="I825" t="str">
        <f t="shared" si="51"/>
        <v>no</v>
      </c>
      <c r="J825" s="11">
        <f t="shared" si="49"/>
        <v>28.31</v>
      </c>
      <c r="K825" s="11">
        <f t="shared" si="50"/>
        <v>28.31</v>
      </c>
      <c r="L825" s="11"/>
    </row>
    <row r="826" spans="1:12" x14ac:dyDescent="0.25">
      <c r="A826">
        <v>39</v>
      </c>
      <c r="B826" t="s">
        <v>11</v>
      </c>
      <c r="C826" s="11">
        <v>28.3</v>
      </c>
      <c r="D826">
        <v>1</v>
      </c>
      <c r="E826" t="s">
        <v>9</v>
      </c>
      <c r="F826" t="s">
        <v>10</v>
      </c>
      <c r="G826" s="4">
        <v>21082.16</v>
      </c>
      <c r="H826" t="str">
        <f t="shared" si="48"/>
        <v>over</v>
      </c>
      <c r="I826" t="str">
        <f t="shared" si="51"/>
        <v>smoking</v>
      </c>
      <c r="J826" s="11">
        <f t="shared" si="49"/>
        <v>28.3</v>
      </c>
      <c r="K826" s="11">
        <f t="shared" si="50"/>
        <v>28.3</v>
      </c>
      <c r="L826" s="11"/>
    </row>
    <row r="827" spans="1:12" x14ac:dyDescent="0.25">
      <c r="A827">
        <v>33</v>
      </c>
      <c r="B827" t="s">
        <v>7</v>
      </c>
      <c r="C827" s="11">
        <v>28.27</v>
      </c>
      <c r="D827">
        <v>1</v>
      </c>
      <c r="E827" t="s">
        <v>13</v>
      </c>
      <c r="F827" t="s">
        <v>14</v>
      </c>
      <c r="G827" s="4">
        <v>4779.6022999999996</v>
      </c>
      <c r="H827" t="str">
        <f t="shared" si="48"/>
        <v>over</v>
      </c>
      <c r="I827" t="str">
        <f t="shared" si="51"/>
        <v>no</v>
      </c>
      <c r="J827" s="11">
        <f t="shared" si="49"/>
        <v>28.27</v>
      </c>
      <c r="K827" s="11">
        <f t="shared" si="50"/>
        <v>28.27</v>
      </c>
      <c r="L827" s="11"/>
    </row>
    <row r="828" spans="1:12" x14ac:dyDescent="0.25">
      <c r="A828">
        <v>38</v>
      </c>
      <c r="B828" t="s">
        <v>11</v>
      </c>
      <c r="C828" s="11">
        <v>28.27</v>
      </c>
      <c r="D828">
        <v>1</v>
      </c>
      <c r="E828" t="s">
        <v>13</v>
      </c>
      <c r="F828" t="s">
        <v>14</v>
      </c>
      <c r="G828" s="4">
        <v>5484.4673000000003</v>
      </c>
      <c r="H828" t="str">
        <f t="shared" si="48"/>
        <v>over</v>
      </c>
      <c r="I828" t="str">
        <f t="shared" si="51"/>
        <v>no</v>
      </c>
      <c r="J828" s="11">
        <f t="shared" si="49"/>
        <v>28.27</v>
      </c>
      <c r="K828" s="11">
        <f t="shared" si="50"/>
        <v>28.27</v>
      </c>
      <c r="L828" s="11"/>
    </row>
    <row r="829" spans="1:12" x14ac:dyDescent="0.25">
      <c r="A829">
        <v>40</v>
      </c>
      <c r="B829" t="s">
        <v>7</v>
      </c>
      <c r="C829" s="11">
        <v>28.215</v>
      </c>
      <c r="D829">
        <v>2</v>
      </c>
      <c r="E829" t="s">
        <v>9</v>
      </c>
      <c r="F829" t="s">
        <v>14</v>
      </c>
      <c r="G829" s="4">
        <v>19444.265800000001</v>
      </c>
      <c r="H829" t="str">
        <f t="shared" si="48"/>
        <v>over</v>
      </c>
      <c r="I829" t="str">
        <f t="shared" si="51"/>
        <v>smoking</v>
      </c>
      <c r="J829" s="11">
        <f t="shared" si="49"/>
        <v>28.215</v>
      </c>
      <c r="K829" s="11">
        <f t="shared" si="50"/>
        <v>28.215</v>
      </c>
      <c r="L829" s="11"/>
    </row>
    <row r="830" spans="1:12" x14ac:dyDescent="0.25">
      <c r="A830">
        <v>49</v>
      </c>
      <c r="B830" t="s">
        <v>11</v>
      </c>
      <c r="C830" s="11">
        <v>28.215</v>
      </c>
      <c r="D830">
        <v>1</v>
      </c>
      <c r="E830" t="s">
        <v>13</v>
      </c>
      <c r="F830" t="s">
        <v>21</v>
      </c>
      <c r="G830" s="4">
        <v>9282.4806000000008</v>
      </c>
      <c r="H830" t="str">
        <f t="shared" si="48"/>
        <v>over</v>
      </c>
      <c r="I830" t="str">
        <f t="shared" si="51"/>
        <v>no</v>
      </c>
      <c r="J830" s="11">
        <f t="shared" si="49"/>
        <v>28.215</v>
      </c>
      <c r="K830" s="11">
        <f t="shared" si="50"/>
        <v>28.215</v>
      </c>
      <c r="L830" s="11"/>
    </row>
    <row r="831" spans="1:12" x14ac:dyDescent="0.25">
      <c r="A831">
        <v>25</v>
      </c>
      <c r="B831" t="s">
        <v>11</v>
      </c>
      <c r="C831" s="11">
        <v>28.215</v>
      </c>
      <c r="D831">
        <v>2</v>
      </c>
      <c r="E831" t="s">
        <v>9</v>
      </c>
      <c r="F831" t="s">
        <v>14</v>
      </c>
      <c r="G831" s="4">
        <v>42112.2356</v>
      </c>
      <c r="H831" t="str">
        <f t="shared" si="48"/>
        <v>over</v>
      </c>
      <c r="I831" t="str">
        <f t="shared" si="51"/>
        <v>smoking</v>
      </c>
      <c r="J831" s="11">
        <f t="shared" si="49"/>
        <v>28.215</v>
      </c>
      <c r="K831" s="11">
        <f t="shared" si="50"/>
        <v>28.215</v>
      </c>
      <c r="L831" s="11"/>
    </row>
    <row r="832" spans="1:12" x14ac:dyDescent="0.25">
      <c r="A832">
        <v>47</v>
      </c>
      <c r="B832" t="s">
        <v>11</v>
      </c>
      <c r="C832" s="11">
        <v>28.215</v>
      </c>
      <c r="D832">
        <v>3</v>
      </c>
      <c r="E832" t="s">
        <v>9</v>
      </c>
      <c r="F832" t="s">
        <v>15</v>
      </c>
      <c r="G832" s="4">
        <v>24915.220850000002</v>
      </c>
      <c r="H832" t="str">
        <f t="shared" si="48"/>
        <v>over</v>
      </c>
      <c r="I832" t="str">
        <f t="shared" si="51"/>
        <v>smoking</v>
      </c>
      <c r="J832" s="11">
        <f t="shared" si="49"/>
        <v>28.215</v>
      </c>
      <c r="K832" s="11">
        <f t="shared" si="50"/>
        <v>28.215</v>
      </c>
      <c r="L832" s="11"/>
    </row>
    <row r="833" spans="1:12" x14ac:dyDescent="0.25">
      <c r="A833">
        <v>18</v>
      </c>
      <c r="B833" t="s">
        <v>7</v>
      </c>
      <c r="C833" s="11">
        <v>28.215</v>
      </c>
      <c r="D833">
        <v>0</v>
      </c>
      <c r="E833" t="s">
        <v>13</v>
      </c>
      <c r="F833" t="s">
        <v>21</v>
      </c>
      <c r="G833" s="4">
        <v>2200.8308499999998</v>
      </c>
      <c r="H833" t="str">
        <f t="shared" si="48"/>
        <v>over</v>
      </c>
      <c r="I833" t="str">
        <f t="shared" si="51"/>
        <v>no</v>
      </c>
      <c r="J833" s="11">
        <f t="shared" si="49"/>
        <v>28.215</v>
      </c>
      <c r="K833" s="11">
        <f t="shared" si="50"/>
        <v>28.215</v>
      </c>
      <c r="L833" s="11"/>
    </row>
    <row r="834" spans="1:12" x14ac:dyDescent="0.25">
      <c r="A834">
        <v>58</v>
      </c>
      <c r="B834" t="s">
        <v>7</v>
      </c>
      <c r="C834" s="11">
        <v>28.215</v>
      </c>
      <c r="D834">
        <v>0</v>
      </c>
      <c r="E834" t="s">
        <v>13</v>
      </c>
      <c r="F834" t="s">
        <v>15</v>
      </c>
      <c r="G834" s="4">
        <v>12224.350850000001</v>
      </c>
      <c r="H834" t="str">
        <f t="shared" ref="H834:H897" si="52">IF(C834&lt;18.5,"below",IF(AND(C834&gt;=18.5,C834&lt;25),"normal",IF(C834&gt;=25,"over")))</f>
        <v>over</v>
      </c>
      <c r="I834" t="str">
        <f t="shared" si="51"/>
        <v>no</v>
      </c>
      <c r="J834" s="11">
        <f t="shared" ref="J834:J897" si="53">VALUE(C834)</f>
        <v>28.215</v>
      </c>
      <c r="K834" s="11">
        <f t="shared" ref="K834:K897" si="54">IF(J834&gt;=100,J834/1000,J834)</f>
        <v>28.215</v>
      </c>
      <c r="L834" s="11"/>
    </row>
    <row r="835" spans="1:12" x14ac:dyDescent="0.25">
      <c r="A835">
        <v>61</v>
      </c>
      <c r="B835" t="s">
        <v>7</v>
      </c>
      <c r="C835" s="11">
        <v>28.2</v>
      </c>
      <c r="D835">
        <v>0</v>
      </c>
      <c r="E835" t="s">
        <v>13</v>
      </c>
      <c r="F835" t="s">
        <v>10</v>
      </c>
      <c r="G835" s="4">
        <v>13041.921</v>
      </c>
      <c r="H835" t="str">
        <f t="shared" si="52"/>
        <v>over</v>
      </c>
      <c r="I835" t="str">
        <f t="shared" ref="I835:I898" si="55">IF(E835="no","no","smoking")</f>
        <v>no</v>
      </c>
      <c r="J835" s="11">
        <f t="shared" si="53"/>
        <v>28.2</v>
      </c>
      <c r="K835" s="11">
        <f t="shared" si="54"/>
        <v>28.2</v>
      </c>
      <c r="L835" s="11"/>
    </row>
    <row r="836" spans="1:12" x14ac:dyDescent="0.25">
      <c r="A836">
        <v>50</v>
      </c>
      <c r="B836" t="s">
        <v>7</v>
      </c>
      <c r="C836" s="11">
        <v>28.16</v>
      </c>
      <c r="D836">
        <v>3</v>
      </c>
      <c r="E836" t="s">
        <v>13</v>
      </c>
      <c r="F836" t="s">
        <v>14</v>
      </c>
      <c r="G836" s="4">
        <v>10702.642400000001</v>
      </c>
      <c r="H836" t="str">
        <f t="shared" si="52"/>
        <v>over</v>
      </c>
      <c r="I836" t="str">
        <f t="shared" si="55"/>
        <v>no</v>
      </c>
      <c r="J836" s="11">
        <f t="shared" si="53"/>
        <v>28.16</v>
      </c>
      <c r="K836" s="11">
        <f t="shared" si="54"/>
        <v>28.16</v>
      </c>
      <c r="L836" s="11"/>
    </row>
    <row r="837" spans="1:12" x14ac:dyDescent="0.25">
      <c r="A837">
        <v>23</v>
      </c>
      <c r="B837" t="s">
        <v>7</v>
      </c>
      <c r="C837" s="11">
        <v>28.12</v>
      </c>
      <c r="D837">
        <v>0</v>
      </c>
      <c r="E837" t="s">
        <v>13</v>
      </c>
      <c r="F837" t="s">
        <v>15</v>
      </c>
      <c r="G837" s="4">
        <v>2690.1138000000001</v>
      </c>
      <c r="H837" t="str">
        <f t="shared" si="52"/>
        <v>over</v>
      </c>
      <c r="I837" t="str">
        <f t="shared" si="55"/>
        <v>no</v>
      </c>
      <c r="J837" s="11">
        <f t="shared" si="53"/>
        <v>28.12</v>
      </c>
      <c r="K837" s="11">
        <f t="shared" si="54"/>
        <v>28.12</v>
      </c>
      <c r="L837" s="11"/>
    </row>
    <row r="838" spans="1:12" x14ac:dyDescent="0.25">
      <c r="A838">
        <v>50</v>
      </c>
      <c r="B838" t="s">
        <v>7</v>
      </c>
      <c r="C838" s="11">
        <v>28.12</v>
      </c>
      <c r="D838">
        <v>3</v>
      </c>
      <c r="E838" t="s">
        <v>13</v>
      </c>
      <c r="F838" t="s">
        <v>15</v>
      </c>
      <c r="G838" s="4">
        <v>11085.586799999999</v>
      </c>
      <c r="H838" t="str">
        <f t="shared" si="52"/>
        <v>over</v>
      </c>
      <c r="I838" t="str">
        <f t="shared" si="55"/>
        <v>no</v>
      </c>
      <c r="J838" s="11">
        <f t="shared" si="53"/>
        <v>28.12</v>
      </c>
      <c r="K838" s="11">
        <f t="shared" si="54"/>
        <v>28.12</v>
      </c>
      <c r="L838" s="11"/>
    </row>
    <row r="839" spans="1:12" x14ac:dyDescent="0.25">
      <c r="A839">
        <v>32</v>
      </c>
      <c r="B839" t="s">
        <v>11</v>
      </c>
      <c r="C839" s="11">
        <v>28.12</v>
      </c>
      <c r="D839">
        <v>4</v>
      </c>
      <c r="E839" t="s">
        <v>9</v>
      </c>
      <c r="F839" t="s">
        <v>15</v>
      </c>
      <c r="G839" s="4">
        <v>21472.478800000001</v>
      </c>
      <c r="H839" t="str">
        <f t="shared" si="52"/>
        <v>over</v>
      </c>
      <c r="I839" t="str">
        <f t="shared" si="55"/>
        <v>smoking</v>
      </c>
      <c r="J839" s="11">
        <f t="shared" si="53"/>
        <v>28.12</v>
      </c>
      <c r="K839" s="11">
        <f t="shared" si="54"/>
        <v>28.12</v>
      </c>
      <c r="L839" s="11"/>
    </row>
    <row r="840" spans="1:12" x14ac:dyDescent="0.25">
      <c r="A840">
        <v>57</v>
      </c>
      <c r="B840" t="s">
        <v>11</v>
      </c>
      <c r="C840" s="11">
        <v>28.1</v>
      </c>
      <c r="D840">
        <v>0</v>
      </c>
      <c r="E840" t="s">
        <v>13</v>
      </c>
      <c r="F840" t="s">
        <v>10</v>
      </c>
      <c r="G840" s="4">
        <v>10965.446</v>
      </c>
      <c r="H840" t="str">
        <f t="shared" si="52"/>
        <v>over</v>
      </c>
      <c r="I840" t="str">
        <f t="shared" si="55"/>
        <v>no</v>
      </c>
      <c r="J840" s="11">
        <f t="shared" si="53"/>
        <v>28.1</v>
      </c>
      <c r="K840" s="11">
        <f t="shared" si="54"/>
        <v>28.1</v>
      </c>
      <c r="L840" s="11"/>
    </row>
    <row r="841" spans="1:12" x14ac:dyDescent="0.25">
      <c r="A841">
        <v>46</v>
      </c>
      <c r="B841" t="s">
        <v>7</v>
      </c>
      <c r="C841" s="11">
        <v>28.05</v>
      </c>
      <c r="D841">
        <v>1</v>
      </c>
      <c r="E841" t="s">
        <v>13</v>
      </c>
      <c r="F841" t="s">
        <v>14</v>
      </c>
      <c r="G841" s="4">
        <v>8233.0974999999999</v>
      </c>
      <c r="H841" t="str">
        <f t="shared" si="52"/>
        <v>over</v>
      </c>
      <c r="I841" t="str">
        <f t="shared" si="55"/>
        <v>no</v>
      </c>
      <c r="J841" s="11">
        <f t="shared" si="53"/>
        <v>28.05</v>
      </c>
      <c r="K841" s="11">
        <f t="shared" si="54"/>
        <v>28.05</v>
      </c>
      <c r="L841" s="11"/>
    </row>
    <row r="842" spans="1:12" x14ac:dyDescent="0.25">
      <c r="A842">
        <v>41</v>
      </c>
      <c r="B842" t="s">
        <v>7</v>
      </c>
      <c r="C842" s="11">
        <v>28.05</v>
      </c>
      <c r="D842">
        <v>1</v>
      </c>
      <c r="E842" t="s">
        <v>13</v>
      </c>
      <c r="F842" t="s">
        <v>14</v>
      </c>
      <c r="G842" s="4">
        <v>6770.1925000000001</v>
      </c>
      <c r="H842" t="str">
        <f t="shared" si="52"/>
        <v>over</v>
      </c>
      <c r="I842" t="str">
        <f t="shared" si="55"/>
        <v>no</v>
      </c>
      <c r="J842" s="11">
        <f t="shared" si="53"/>
        <v>28.05</v>
      </c>
      <c r="K842" s="11">
        <f t="shared" si="54"/>
        <v>28.05</v>
      </c>
      <c r="L842" s="11"/>
    </row>
    <row r="843" spans="1:12" x14ac:dyDescent="0.25">
      <c r="A843">
        <v>37</v>
      </c>
      <c r="B843" t="s">
        <v>11</v>
      </c>
      <c r="C843" s="11">
        <v>28.024999999999999</v>
      </c>
      <c r="D843">
        <v>2</v>
      </c>
      <c r="E843" t="s">
        <v>13</v>
      </c>
      <c r="F843" t="s">
        <v>21</v>
      </c>
      <c r="G843" s="4">
        <v>6406.4107000000004</v>
      </c>
      <c r="H843" t="str">
        <f t="shared" si="52"/>
        <v>over</v>
      </c>
      <c r="I843" t="str">
        <f t="shared" si="55"/>
        <v>no</v>
      </c>
      <c r="J843" s="11">
        <f t="shared" si="53"/>
        <v>28.024999999999999</v>
      </c>
      <c r="K843" s="11">
        <f t="shared" si="54"/>
        <v>28.024999999999999</v>
      </c>
      <c r="L843" s="11"/>
    </row>
    <row r="844" spans="1:12" x14ac:dyDescent="0.25">
      <c r="A844">
        <v>37</v>
      </c>
      <c r="B844" t="s">
        <v>7</v>
      </c>
      <c r="C844" s="11">
        <v>28.024999999999999</v>
      </c>
      <c r="D844">
        <v>2</v>
      </c>
      <c r="E844" t="s">
        <v>13</v>
      </c>
      <c r="F844" t="s">
        <v>15</v>
      </c>
      <c r="G844" s="4">
        <v>6686.4313000000002</v>
      </c>
      <c r="H844" t="str">
        <f t="shared" si="52"/>
        <v>over</v>
      </c>
      <c r="I844" t="str">
        <f t="shared" si="55"/>
        <v>no</v>
      </c>
      <c r="J844" s="11">
        <f t="shared" si="53"/>
        <v>28.024999999999999</v>
      </c>
      <c r="K844" s="11">
        <f t="shared" si="54"/>
        <v>28.024999999999999</v>
      </c>
      <c r="L844" s="11"/>
    </row>
    <row r="845" spans="1:12" x14ac:dyDescent="0.25">
      <c r="A845">
        <v>44</v>
      </c>
      <c r="B845" t="s">
        <v>11</v>
      </c>
      <c r="C845" s="11">
        <v>28.024999999999999</v>
      </c>
      <c r="D845">
        <v>2</v>
      </c>
      <c r="E845" t="s">
        <v>13</v>
      </c>
      <c r="F845" t="s">
        <v>14</v>
      </c>
      <c r="G845" s="4">
        <v>7731.4270999999999</v>
      </c>
      <c r="H845" t="str">
        <f t="shared" si="52"/>
        <v>over</v>
      </c>
      <c r="I845" t="str">
        <f t="shared" si="55"/>
        <v>no</v>
      </c>
      <c r="J845" s="11">
        <f t="shared" si="53"/>
        <v>28.024999999999999</v>
      </c>
      <c r="K845" s="11">
        <f t="shared" si="54"/>
        <v>28.024999999999999</v>
      </c>
      <c r="L845" s="11"/>
    </row>
    <row r="846" spans="1:12" x14ac:dyDescent="0.25">
      <c r="A846">
        <v>63</v>
      </c>
      <c r="B846" t="s">
        <v>7</v>
      </c>
      <c r="C846" s="11">
        <v>28.024999999999999</v>
      </c>
      <c r="D846">
        <v>0</v>
      </c>
      <c r="E846" t="s">
        <v>9</v>
      </c>
      <c r="F846" t="s">
        <v>21</v>
      </c>
      <c r="G846" s="4">
        <v>29523.1656</v>
      </c>
      <c r="H846" t="str">
        <f t="shared" si="52"/>
        <v>over</v>
      </c>
      <c r="I846" t="str">
        <f t="shared" si="55"/>
        <v>smoking</v>
      </c>
      <c r="J846" s="11">
        <f t="shared" si="53"/>
        <v>28.024999999999999</v>
      </c>
      <c r="K846" s="11">
        <f t="shared" si="54"/>
        <v>28.024999999999999</v>
      </c>
      <c r="L846" s="11"/>
    </row>
    <row r="847" spans="1:12" x14ac:dyDescent="0.25">
      <c r="A847">
        <v>38</v>
      </c>
      <c r="B847" t="s">
        <v>11</v>
      </c>
      <c r="C847" s="11">
        <v>28.024999999999999</v>
      </c>
      <c r="D847">
        <v>1</v>
      </c>
      <c r="E847" t="s">
        <v>13</v>
      </c>
      <c r="F847" t="s">
        <v>21</v>
      </c>
      <c r="G847" s="4">
        <v>6067.1267500000004</v>
      </c>
      <c r="H847" t="str">
        <f t="shared" si="52"/>
        <v>over</v>
      </c>
      <c r="I847" t="str">
        <f t="shared" si="55"/>
        <v>no</v>
      </c>
      <c r="J847" s="11">
        <f t="shared" si="53"/>
        <v>28.024999999999999</v>
      </c>
      <c r="K847" s="11">
        <f t="shared" si="54"/>
        <v>28.024999999999999</v>
      </c>
      <c r="L847" s="11"/>
    </row>
    <row r="848" spans="1:12" x14ac:dyDescent="0.25">
      <c r="A848">
        <v>36</v>
      </c>
      <c r="B848" t="s">
        <v>11</v>
      </c>
      <c r="C848" s="11">
        <v>28.024999999999999</v>
      </c>
      <c r="D848">
        <v>1</v>
      </c>
      <c r="E848" t="s">
        <v>9</v>
      </c>
      <c r="F848" t="s">
        <v>21</v>
      </c>
      <c r="G848" s="4">
        <v>20773.62775</v>
      </c>
      <c r="H848" t="str">
        <f t="shared" si="52"/>
        <v>over</v>
      </c>
      <c r="I848" t="str">
        <f t="shared" si="55"/>
        <v>smoking</v>
      </c>
      <c r="J848" s="11">
        <f t="shared" si="53"/>
        <v>28.024999999999999</v>
      </c>
      <c r="K848" s="11">
        <f t="shared" si="54"/>
        <v>28.024999999999999</v>
      </c>
      <c r="L848" s="11"/>
    </row>
    <row r="849" spans="1:13" x14ac:dyDescent="0.25">
      <c r="A849">
        <v>35</v>
      </c>
      <c r="B849" t="s">
        <v>7</v>
      </c>
      <c r="C849" s="11">
        <v>28.024999999999999</v>
      </c>
      <c r="D849">
        <v>0</v>
      </c>
      <c r="E849" t="s">
        <v>9</v>
      </c>
      <c r="F849" t="s">
        <v>15</v>
      </c>
      <c r="G849" s="4">
        <v>20234.854749999999</v>
      </c>
      <c r="H849" t="str">
        <f t="shared" si="52"/>
        <v>over</v>
      </c>
      <c r="I849" t="str">
        <f t="shared" si="55"/>
        <v>smoking</v>
      </c>
      <c r="J849" s="11">
        <f t="shared" si="53"/>
        <v>28.024999999999999</v>
      </c>
      <c r="K849" s="11">
        <f t="shared" si="54"/>
        <v>28.024999999999999</v>
      </c>
      <c r="L849" s="11"/>
    </row>
    <row r="850" spans="1:13" x14ac:dyDescent="0.25">
      <c r="A850">
        <v>38</v>
      </c>
      <c r="B850" t="s">
        <v>7</v>
      </c>
      <c r="C850" s="11">
        <v>28</v>
      </c>
      <c r="D850">
        <v>3</v>
      </c>
      <c r="E850" t="s">
        <v>13</v>
      </c>
      <c r="F850" t="s">
        <v>10</v>
      </c>
      <c r="G850" s="4">
        <v>7151.0919999999996</v>
      </c>
      <c r="H850" t="str">
        <f t="shared" si="52"/>
        <v>over</v>
      </c>
      <c r="I850" t="str">
        <f t="shared" si="55"/>
        <v>no</v>
      </c>
      <c r="J850" s="11">
        <f t="shared" si="53"/>
        <v>28</v>
      </c>
      <c r="K850" s="11">
        <f t="shared" si="54"/>
        <v>28</v>
      </c>
      <c r="L850" s="11"/>
    </row>
    <row r="851" spans="1:13" x14ac:dyDescent="0.25">
      <c r="A851">
        <v>23</v>
      </c>
      <c r="B851" t="s">
        <v>7</v>
      </c>
      <c r="C851" s="11">
        <v>28</v>
      </c>
      <c r="D851">
        <v>0</v>
      </c>
      <c r="E851" t="s">
        <v>13</v>
      </c>
      <c r="F851" t="s">
        <v>10</v>
      </c>
      <c r="G851" s="4">
        <v>13126.677449999999</v>
      </c>
      <c r="H851" t="str">
        <f t="shared" si="52"/>
        <v>over</v>
      </c>
      <c r="I851" t="str">
        <f t="shared" si="55"/>
        <v>no</v>
      </c>
      <c r="J851" s="11">
        <f t="shared" si="53"/>
        <v>28</v>
      </c>
      <c r="K851" s="11">
        <f t="shared" si="54"/>
        <v>28</v>
      </c>
      <c r="L851" s="11"/>
    </row>
    <row r="852" spans="1:13" x14ac:dyDescent="0.25">
      <c r="A852">
        <v>57</v>
      </c>
      <c r="B852" t="s">
        <v>11</v>
      </c>
      <c r="C852" s="11">
        <v>27.94</v>
      </c>
      <c r="D852">
        <v>1</v>
      </c>
      <c r="E852" t="s">
        <v>13</v>
      </c>
      <c r="F852" t="s">
        <v>14</v>
      </c>
      <c r="G852" s="4">
        <v>11554.223599999999</v>
      </c>
      <c r="H852" t="str">
        <f t="shared" si="52"/>
        <v>over</v>
      </c>
      <c r="I852" t="str">
        <f t="shared" si="55"/>
        <v>no</v>
      </c>
      <c r="J852" s="11">
        <f t="shared" si="53"/>
        <v>27.94</v>
      </c>
      <c r="K852" s="11">
        <f t="shared" si="54"/>
        <v>27.94</v>
      </c>
      <c r="L852" s="11"/>
    </row>
    <row r="853" spans="1:13" x14ac:dyDescent="0.25">
      <c r="A853">
        <v>20</v>
      </c>
      <c r="B853" t="s">
        <v>11</v>
      </c>
      <c r="C853" s="11">
        <v>27.93</v>
      </c>
      <c r="D853">
        <v>0</v>
      </c>
      <c r="E853" t="s">
        <v>13</v>
      </c>
      <c r="F853" t="s">
        <v>21</v>
      </c>
      <c r="G853" s="4">
        <v>1967.0227</v>
      </c>
      <c r="H853" t="str">
        <f t="shared" si="52"/>
        <v>over</v>
      </c>
      <c r="I853" t="str">
        <f t="shared" si="55"/>
        <v>no</v>
      </c>
      <c r="J853" s="11">
        <f t="shared" si="53"/>
        <v>27.93</v>
      </c>
      <c r="K853" s="11">
        <f t="shared" si="54"/>
        <v>27.93</v>
      </c>
      <c r="L853" s="11"/>
    </row>
    <row r="854" spans="1:13" x14ac:dyDescent="0.25">
      <c r="A854">
        <v>30</v>
      </c>
      <c r="B854" t="s">
        <v>7</v>
      </c>
      <c r="C854" s="11">
        <v>27.93</v>
      </c>
      <c r="D854">
        <v>0</v>
      </c>
      <c r="E854" t="s">
        <v>13</v>
      </c>
      <c r="F854" t="s">
        <v>21</v>
      </c>
      <c r="G854" s="4">
        <v>4137.5227000000004</v>
      </c>
      <c r="H854" t="str">
        <f t="shared" si="52"/>
        <v>over</v>
      </c>
      <c r="I854" t="str">
        <f t="shared" si="55"/>
        <v>no</v>
      </c>
      <c r="J854" s="11">
        <f t="shared" si="53"/>
        <v>27.93</v>
      </c>
      <c r="K854" s="11">
        <f t="shared" si="54"/>
        <v>27.93</v>
      </c>
      <c r="L854" s="11"/>
    </row>
    <row r="855" spans="1:13" x14ac:dyDescent="0.25">
      <c r="A855">
        <v>48</v>
      </c>
      <c r="B855" t="s">
        <v>7</v>
      </c>
      <c r="C855" s="11">
        <v>27.93</v>
      </c>
      <c r="D855">
        <v>4</v>
      </c>
      <c r="E855" t="s">
        <v>13</v>
      </c>
      <c r="F855" t="s">
        <v>15</v>
      </c>
      <c r="G855" s="4">
        <v>11015.1747</v>
      </c>
      <c r="H855" t="str">
        <f t="shared" si="52"/>
        <v>over</v>
      </c>
      <c r="I855" t="str">
        <f t="shared" si="55"/>
        <v>no</v>
      </c>
      <c r="J855" s="11">
        <f t="shared" si="53"/>
        <v>27.93</v>
      </c>
      <c r="K855" s="11">
        <f t="shared" si="54"/>
        <v>27.93</v>
      </c>
      <c r="L855" s="11"/>
    </row>
    <row r="856" spans="1:13" x14ac:dyDescent="0.25">
      <c r="A856">
        <v>19</v>
      </c>
      <c r="B856" t="s">
        <v>7</v>
      </c>
      <c r="C856" s="11">
        <v>27.93</v>
      </c>
      <c r="D856">
        <v>3</v>
      </c>
      <c r="E856" t="s">
        <v>13</v>
      </c>
      <c r="F856" t="s">
        <v>15</v>
      </c>
      <c r="G856" s="4">
        <v>18838.703659999999</v>
      </c>
      <c r="H856" t="str">
        <f t="shared" si="52"/>
        <v>over</v>
      </c>
      <c r="I856" t="str">
        <f t="shared" si="55"/>
        <v>no</v>
      </c>
      <c r="J856" s="11">
        <f t="shared" si="53"/>
        <v>27.93</v>
      </c>
      <c r="K856" s="11">
        <f t="shared" si="54"/>
        <v>27.93</v>
      </c>
      <c r="L856" s="11"/>
    </row>
    <row r="857" spans="1:13" x14ac:dyDescent="0.25">
      <c r="A857">
        <v>19</v>
      </c>
      <c r="B857" t="s">
        <v>7</v>
      </c>
      <c r="C857">
        <v>27.9</v>
      </c>
      <c r="D857">
        <v>0</v>
      </c>
      <c r="E857" t="s">
        <v>9</v>
      </c>
      <c r="F857" t="s">
        <v>10</v>
      </c>
      <c r="G857" s="4">
        <v>16884.923999999999</v>
      </c>
      <c r="H857" t="str">
        <f t="shared" si="52"/>
        <v>over</v>
      </c>
      <c r="I857" t="str">
        <f t="shared" si="55"/>
        <v>smoking</v>
      </c>
      <c r="J857" s="11">
        <f t="shared" si="53"/>
        <v>27.9</v>
      </c>
      <c r="K857">
        <f t="shared" si="54"/>
        <v>27.9</v>
      </c>
    </row>
    <row r="858" spans="1:13" x14ac:dyDescent="0.25">
      <c r="A858">
        <v>34</v>
      </c>
      <c r="B858" t="s">
        <v>7</v>
      </c>
      <c r="C858" s="11">
        <v>27.835000000000001</v>
      </c>
      <c r="D858">
        <v>1</v>
      </c>
      <c r="E858" t="s">
        <v>9</v>
      </c>
      <c r="F858" t="s">
        <v>21</v>
      </c>
      <c r="G858" s="4">
        <v>37701.876799999998</v>
      </c>
      <c r="H858" t="str">
        <f t="shared" si="52"/>
        <v>over</v>
      </c>
      <c r="I858" t="str">
        <f t="shared" si="55"/>
        <v>smoking</v>
      </c>
      <c r="J858" s="11">
        <f t="shared" si="53"/>
        <v>27.835000000000001</v>
      </c>
      <c r="K858" s="11">
        <f t="shared" si="54"/>
        <v>27.835000000000001</v>
      </c>
      <c r="L858" s="11"/>
    </row>
    <row r="859" spans="1:13" x14ac:dyDescent="0.25">
      <c r="A859">
        <v>45</v>
      </c>
      <c r="B859" t="s">
        <v>7</v>
      </c>
      <c r="C859" s="11">
        <v>27.835000000000001</v>
      </c>
      <c r="D859">
        <v>0</v>
      </c>
      <c r="E859" t="s">
        <v>13</v>
      </c>
      <c r="F859" t="s">
        <v>21</v>
      </c>
      <c r="G859" s="4">
        <v>7935.29115</v>
      </c>
      <c r="H859" t="str">
        <f t="shared" si="52"/>
        <v>over</v>
      </c>
      <c r="I859" t="str">
        <f t="shared" si="55"/>
        <v>no</v>
      </c>
      <c r="J859" s="11">
        <f t="shared" si="53"/>
        <v>27.835000000000001</v>
      </c>
      <c r="K859" s="11">
        <f t="shared" si="54"/>
        <v>27.835000000000001</v>
      </c>
      <c r="L859" s="11"/>
      <c r="M859">
        <f>K859*1000</f>
        <v>27835</v>
      </c>
    </row>
    <row r="860" spans="1:13" x14ac:dyDescent="0.25">
      <c r="A860">
        <v>53</v>
      </c>
      <c r="B860" t="s">
        <v>7</v>
      </c>
      <c r="C860" s="11">
        <v>27.835000000000001</v>
      </c>
      <c r="D860">
        <v>0</v>
      </c>
      <c r="E860" t="s">
        <v>13</v>
      </c>
      <c r="F860" t="s">
        <v>15</v>
      </c>
      <c r="G860" s="4">
        <v>10355.641</v>
      </c>
      <c r="H860" t="str">
        <f t="shared" si="52"/>
        <v>over</v>
      </c>
      <c r="I860" t="str">
        <f t="shared" si="55"/>
        <v>no</v>
      </c>
      <c r="J860" s="11">
        <f t="shared" si="53"/>
        <v>27.835000000000001</v>
      </c>
      <c r="K860" s="11">
        <f t="shared" si="54"/>
        <v>27.835000000000001</v>
      </c>
      <c r="L860" s="11"/>
    </row>
    <row r="861" spans="1:13" x14ac:dyDescent="0.25">
      <c r="A861">
        <v>59</v>
      </c>
      <c r="B861" t="s">
        <v>7</v>
      </c>
      <c r="C861" s="11">
        <v>27.835000000000001</v>
      </c>
      <c r="D861">
        <v>3</v>
      </c>
      <c r="E861" t="s">
        <v>13</v>
      </c>
      <c r="F861" t="s">
        <v>14</v>
      </c>
      <c r="G861" s="4">
        <v>14001.286700000001</v>
      </c>
      <c r="H861" t="str">
        <f t="shared" si="52"/>
        <v>over</v>
      </c>
      <c r="I861" t="str">
        <f t="shared" si="55"/>
        <v>no</v>
      </c>
      <c r="J861" s="11">
        <f t="shared" si="53"/>
        <v>27.835000000000001</v>
      </c>
      <c r="K861" s="11">
        <f t="shared" si="54"/>
        <v>27.835000000000001</v>
      </c>
      <c r="L861" s="11"/>
    </row>
    <row r="862" spans="1:13" x14ac:dyDescent="0.25">
      <c r="A862">
        <v>56</v>
      </c>
      <c r="B862" t="s">
        <v>11</v>
      </c>
      <c r="C862" s="11">
        <v>27.835000000000001</v>
      </c>
      <c r="D862">
        <v>0</v>
      </c>
      <c r="E862" t="s">
        <v>9</v>
      </c>
      <c r="F862" t="s">
        <v>15</v>
      </c>
      <c r="G862" s="4">
        <v>43921.183700000001</v>
      </c>
      <c r="H862" t="str">
        <f t="shared" si="52"/>
        <v>over</v>
      </c>
      <c r="I862" t="str">
        <f t="shared" si="55"/>
        <v>smoking</v>
      </c>
      <c r="J862" s="11">
        <f t="shared" si="53"/>
        <v>27.835000000000001</v>
      </c>
      <c r="K862" s="11">
        <f t="shared" si="54"/>
        <v>27.835000000000001</v>
      </c>
      <c r="L862" s="11"/>
    </row>
    <row r="863" spans="1:13" x14ac:dyDescent="0.25">
      <c r="A863">
        <v>19</v>
      </c>
      <c r="B863" t="s">
        <v>11</v>
      </c>
      <c r="C863" s="11">
        <v>27.835000000000001</v>
      </c>
      <c r="D863">
        <v>0</v>
      </c>
      <c r="E863" t="s">
        <v>13</v>
      </c>
      <c r="F863" t="s">
        <v>15</v>
      </c>
      <c r="G863" s="4">
        <v>1635.7336499999999</v>
      </c>
      <c r="H863" t="str">
        <f t="shared" si="52"/>
        <v>over</v>
      </c>
      <c r="I863" t="str">
        <f t="shared" si="55"/>
        <v>no</v>
      </c>
      <c r="J863" s="11">
        <f t="shared" si="53"/>
        <v>27.835000000000001</v>
      </c>
      <c r="K863" s="11">
        <f t="shared" si="54"/>
        <v>27.835000000000001</v>
      </c>
      <c r="L863" s="11"/>
    </row>
    <row r="864" spans="1:13" x14ac:dyDescent="0.25">
      <c r="A864">
        <v>34</v>
      </c>
      <c r="B864" t="s">
        <v>11</v>
      </c>
      <c r="C864" s="11">
        <v>27.835000000000001</v>
      </c>
      <c r="D864">
        <v>1</v>
      </c>
      <c r="E864" t="s">
        <v>9</v>
      </c>
      <c r="F864" t="s">
        <v>15</v>
      </c>
      <c r="G864" s="4">
        <v>20009.63365</v>
      </c>
      <c r="H864" t="str">
        <f t="shared" si="52"/>
        <v>over</v>
      </c>
      <c r="I864" t="str">
        <f t="shared" si="55"/>
        <v>smoking</v>
      </c>
      <c r="J864" s="11">
        <f t="shared" si="53"/>
        <v>27.835000000000001</v>
      </c>
      <c r="K864" s="11">
        <f t="shared" si="54"/>
        <v>27.835000000000001</v>
      </c>
      <c r="L864" s="11"/>
    </row>
    <row r="865" spans="1:13" x14ac:dyDescent="0.25">
      <c r="A865">
        <v>38</v>
      </c>
      <c r="B865" t="s">
        <v>7</v>
      </c>
      <c r="C865" s="11">
        <v>27.835000000000001</v>
      </c>
      <c r="D865">
        <v>2</v>
      </c>
      <c r="E865" t="s">
        <v>13</v>
      </c>
      <c r="F865" t="s">
        <v>21</v>
      </c>
      <c r="G865" s="4">
        <v>7144.86265</v>
      </c>
      <c r="H865" t="str">
        <f t="shared" si="52"/>
        <v>over</v>
      </c>
      <c r="I865" t="str">
        <f t="shared" si="55"/>
        <v>no</v>
      </c>
      <c r="J865" s="11">
        <f t="shared" si="53"/>
        <v>27.835000000000001</v>
      </c>
      <c r="K865" s="11">
        <f t="shared" si="54"/>
        <v>27.835000000000001</v>
      </c>
      <c r="L865" s="11"/>
    </row>
    <row r="866" spans="1:13" x14ac:dyDescent="0.25">
      <c r="A866">
        <v>32</v>
      </c>
      <c r="B866" t="s">
        <v>11</v>
      </c>
      <c r="C866" s="11">
        <v>27.835000000000001</v>
      </c>
      <c r="D866">
        <v>1</v>
      </c>
      <c r="E866" t="s">
        <v>13</v>
      </c>
      <c r="F866" t="s">
        <v>15</v>
      </c>
      <c r="G866" s="4">
        <v>4454.40265</v>
      </c>
      <c r="H866" t="str">
        <f t="shared" si="52"/>
        <v>over</v>
      </c>
      <c r="I866" t="str">
        <f t="shared" si="55"/>
        <v>no</v>
      </c>
      <c r="J866" s="11">
        <f t="shared" si="53"/>
        <v>27.835000000000001</v>
      </c>
      <c r="K866" s="11">
        <f t="shared" si="54"/>
        <v>27.835000000000001</v>
      </c>
      <c r="L866" s="11"/>
    </row>
    <row r="867" spans="1:13" x14ac:dyDescent="0.25">
      <c r="A867">
        <v>47</v>
      </c>
      <c r="B867" t="s">
        <v>7</v>
      </c>
      <c r="C867" s="11">
        <v>27.83</v>
      </c>
      <c r="D867">
        <v>0</v>
      </c>
      <c r="E867" t="s">
        <v>9</v>
      </c>
      <c r="F867" t="s">
        <v>14</v>
      </c>
      <c r="G867" s="4">
        <v>23065.420699999999</v>
      </c>
      <c r="H867" t="str">
        <f t="shared" si="52"/>
        <v>over</v>
      </c>
      <c r="I867" t="str">
        <f t="shared" si="55"/>
        <v>smoking</v>
      </c>
      <c r="J867" s="11">
        <f t="shared" si="53"/>
        <v>27.83</v>
      </c>
      <c r="K867" s="11">
        <f t="shared" si="54"/>
        <v>27.83</v>
      </c>
      <c r="L867" s="11"/>
    </row>
    <row r="868" spans="1:13" x14ac:dyDescent="0.25">
      <c r="A868">
        <v>45</v>
      </c>
      <c r="B868" t="s">
        <v>7</v>
      </c>
      <c r="C868" s="11">
        <v>27.83</v>
      </c>
      <c r="D868">
        <v>2</v>
      </c>
      <c r="E868" t="s">
        <v>13</v>
      </c>
      <c r="F868" t="s">
        <v>14</v>
      </c>
      <c r="G868" s="4">
        <v>8515.7587000000003</v>
      </c>
      <c r="H868" t="str">
        <f t="shared" si="52"/>
        <v>over</v>
      </c>
      <c r="I868" t="str">
        <f t="shared" si="55"/>
        <v>no</v>
      </c>
      <c r="J868" s="11">
        <f t="shared" si="53"/>
        <v>27.83</v>
      </c>
      <c r="K868" s="11">
        <f t="shared" si="54"/>
        <v>27.83</v>
      </c>
      <c r="L868" s="11"/>
    </row>
    <row r="869" spans="1:13" x14ac:dyDescent="0.25">
      <c r="A869">
        <v>43</v>
      </c>
      <c r="B869" t="s">
        <v>11</v>
      </c>
      <c r="C869" s="11">
        <v>27.8</v>
      </c>
      <c r="D869">
        <v>0</v>
      </c>
      <c r="E869" t="s">
        <v>9</v>
      </c>
      <c r="F869" t="s">
        <v>10</v>
      </c>
      <c r="G869" s="4">
        <v>37829.724199999997</v>
      </c>
      <c r="H869" t="str">
        <f t="shared" si="52"/>
        <v>over</v>
      </c>
      <c r="I869" t="str">
        <f t="shared" si="55"/>
        <v>smoking</v>
      </c>
      <c r="J869" s="11">
        <f t="shared" si="53"/>
        <v>27.8</v>
      </c>
      <c r="K869" s="11">
        <f t="shared" si="54"/>
        <v>27.8</v>
      </c>
      <c r="L869" s="11"/>
    </row>
    <row r="870" spans="1:13" x14ac:dyDescent="0.25">
      <c r="A870">
        <v>36</v>
      </c>
      <c r="B870" t="s">
        <v>7</v>
      </c>
      <c r="C870" s="11">
        <v>27.74</v>
      </c>
      <c r="D870">
        <v>0</v>
      </c>
      <c r="E870" t="s">
        <v>13</v>
      </c>
      <c r="F870" t="s">
        <v>21</v>
      </c>
      <c r="G870" s="4">
        <v>5469.0065999999997</v>
      </c>
      <c r="H870" t="str">
        <f t="shared" si="52"/>
        <v>over</v>
      </c>
      <c r="I870" t="str">
        <f t="shared" si="55"/>
        <v>no</v>
      </c>
      <c r="J870" s="11">
        <f t="shared" si="53"/>
        <v>27.74</v>
      </c>
      <c r="K870" s="11">
        <f t="shared" si="54"/>
        <v>27.74</v>
      </c>
      <c r="L870" s="11"/>
    </row>
    <row r="871" spans="1:13" x14ac:dyDescent="0.25">
      <c r="A871">
        <v>51</v>
      </c>
      <c r="B871" t="s">
        <v>11</v>
      </c>
      <c r="C871" s="11">
        <v>27.74</v>
      </c>
      <c r="D871">
        <v>1</v>
      </c>
      <c r="E871" t="s">
        <v>13</v>
      </c>
      <c r="F871" t="s">
        <v>21</v>
      </c>
      <c r="G871" s="4">
        <v>9957.7216000000008</v>
      </c>
      <c r="H871" t="str">
        <f t="shared" si="52"/>
        <v>over</v>
      </c>
      <c r="I871" t="str">
        <f t="shared" si="55"/>
        <v>no</v>
      </c>
      <c r="J871" s="11">
        <f t="shared" si="53"/>
        <v>27.74</v>
      </c>
      <c r="K871" s="11">
        <f t="shared" si="54"/>
        <v>27.74</v>
      </c>
      <c r="L871" s="11"/>
    </row>
    <row r="872" spans="1:13" x14ac:dyDescent="0.25">
      <c r="A872">
        <v>46</v>
      </c>
      <c r="B872" t="s">
        <v>7</v>
      </c>
      <c r="C872" s="11">
        <v>27.72</v>
      </c>
      <c r="D872">
        <v>1</v>
      </c>
      <c r="E872" t="s">
        <v>13</v>
      </c>
      <c r="F872" t="s">
        <v>14</v>
      </c>
      <c r="G872" s="4">
        <v>8232.6388000000006</v>
      </c>
      <c r="H872" t="str">
        <f t="shared" si="52"/>
        <v>over</v>
      </c>
      <c r="I872" t="str">
        <f t="shared" si="55"/>
        <v>no</v>
      </c>
      <c r="J872" s="11">
        <f t="shared" si="53"/>
        <v>27.72</v>
      </c>
      <c r="K872" s="11">
        <f t="shared" si="54"/>
        <v>27.72</v>
      </c>
      <c r="L872" s="11"/>
    </row>
    <row r="873" spans="1:13" x14ac:dyDescent="0.25">
      <c r="A873">
        <v>34</v>
      </c>
      <c r="B873" t="s">
        <v>7</v>
      </c>
      <c r="C873" s="11">
        <v>27.72</v>
      </c>
      <c r="D873">
        <v>0</v>
      </c>
      <c r="E873" t="s">
        <v>13</v>
      </c>
      <c r="F873" t="s">
        <v>14</v>
      </c>
      <c r="G873" s="4">
        <v>4415.1588000000002</v>
      </c>
      <c r="H873" t="str">
        <f t="shared" si="52"/>
        <v>over</v>
      </c>
      <c r="I873" t="str">
        <f t="shared" si="55"/>
        <v>no</v>
      </c>
      <c r="J873" s="11">
        <f t="shared" si="53"/>
        <v>27.72</v>
      </c>
      <c r="K873" s="11">
        <f t="shared" si="54"/>
        <v>27.72</v>
      </c>
      <c r="L873" s="11"/>
    </row>
    <row r="874" spans="1:13" x14ac:dyDescent="0.25">
      <c r="A874">
        <v>24</v>
      </c>
      <c r="B874" t="s">
        <v>7</v>
      </c>
      <c r="C874" s="11">
        <v>27.72</v>
      </c>
      <c r="D874">
        <v>0</v>
      </c>
      <c r="E874" t="s">
        <v>13</v>
      </c>
      <c r="F874" t="s">
        <v>14</v>
      </c>
      <c r="G874" s="4">
        <v>2464.6188000000002</v>
      </c>
      <c r="H874" t="str">
        <f t="shared" si="52"/>
        <v>over</v>
      </c>
      <c r="I874" t="str">
        <f t="shared" si="55"/>
        <v>no</v>
      </c>
      <c r="J874" s="11">
        <f t="shared" si="53"/>
        <v>27.72</v>
      </c>
      <c r="K874" s="11">
        <f t="shared" si="54"/>
        <v>27.72</v>
      </c>
      <c r="L874" s="11"/>
    </row>
    <row r="875" spans="1:13" x14ac:dyDescent="0.25">
      <c r="A875">
        <v>30</v>
      </c>
      <c r="B875" t="s">
        <v>7</v>
      </c>
      <c r="C875" s="11">
        <v>27.7</v>
      </c>
      <c r="D875">
        <v>0</v>
      </c>
      <c r="E875" t="s">
        <v>13</v>
      </c>
      <c r="F875" t="s">
        <v>10</v>
      </c>
      <c r="G875" s="4">
        <v>3554.203</v>
      </c>
      <c r="H875" t="str">
        <f t="shared" si="52"/>
        <v>over</v>
      </c>
      <c r="I875" t="str">
        <f t="shared" si="55"/>
        <v>no</v>
      </c>
      <c r="J875" s="11">
        <f t="shared" si="53"/>
        <v>27.7</v>
      </c>
      <c r="K875" s="11">
        <f t="shared" si="54"/>
        <v>27.7</v>
      </c>
      <c r="L875" s="11"/>
    </row>
    <row r="876" spans="1:13" x14ac:dyDescent="0.25">
      <c r="A876">
        <v>35</v>
      </c>
      <c r="B876" t="s">
        <v>7</v>
      </c>
      <c r="C876" s="11">
        <v>27.7</v>
      </c>
      <c r="D876">
        <v>3</v>
      </c>
      <c r="E876" t="s">
        <v>13</v>
      </c>
      <c r="F876" t="s">
        <v>10</v>
      </c>
      <c r="G876" s="4">
        <v>6414.1779999999999</v>
      </c>
      <c r="H876" t="str">
        <f t="shared" si="52"/>
        <v>over</v>
      </c>
      <c r="I876" t="str">
        <f t="shared" si="55"/>
        <v>no</v>
      </c>
      <c r="J876" s="11">
        <f t="shared" si="53"/>
        <v>27.7</v>
      </c>
      <c r="K876" s="11">
        <f t="shared" si="54"/>
        <v>27.7</v>
      </c>
      <c r="L876" s="11"/>
    </row>
    <row r="877" spans="1:13" x14ac:dyDescent="0.25">
      <c r="A877">
        <v>18</v>
      </c>
      <c r="B877" t="s">
        <v>7</v>
      </c>
      <c r="C877" s="11">
        <v>27.645</v>
      </c>
      <c r="D877">
        <v>2</v>
      </c>
      <c r="E877" t="s">
        <v>13</v>
      </c>
      <c r="F877" t="s">
        <v>21</v>
      </c>
      <c r="G877" s="4">
        <v>3393.35635</v>
      </c>
      <c r="H877" t="str">
        <f t="shared" si="52"/>
        <v>over</v>
      </c>
      <c r="I877" t="str">
        <f t="shared" si="55"/>
        <v>no</v>
      </c>
      <c r="J877" s="11">
        <f t="shared" si="53"/>
        <v>27.645</v>
      </c>
      <c r="K877" s="11">
        <f t="shared" si="54"/>
        <v>27.645</v>
      </c>
      <c r="L877" s="11"/>
      <c r="M877">
        <f>K877*1000</f>
        <v>27645</v>
      </c>
    </row>
    <row r="878" spans="1:13" x14ac:dyDescent="0.25">
      <c r="A878">
        <v>27</v>
      </c>
      <c r="B878" t="s">
        <v>11</v>
      </c>
      <c r="C878" s="11">
        <v>27.645</v>
      </c>
      <c r="D878">
        <v>3</v>
      </c>
      <c r="E878" t="s">
        <v>13</v>
      </c>
      <c r="F878" t="s">
        <v>21</v>
      </c>
      <c r="G878" s="4">
        <v>4827.9049500000001</v>
      </c>
      <c r="H878" t="str">
        <f t="shared" si="52"/>
        <v>over</v>
      </c>
      <c r="I878" t="str">
        <f t="shared" si="55"/>
        <v>no</v>
      </c>
      <c r="J878" s="11">
        <f t="shared" si="53"/>
        <v>27.645</v>
      </c>
      <c r="K878" s="11">
        <f t="shared" si="54"/>
        <v>27.645</v>
      </c>
      <c r="L878" s="11"/>
      <c r="M878">
        <f>K878*1000</f>
        <v>27645</v>
      </c>
    </row>
    <row r="879" spans="1:13" x14ac:dyDescent="0.25">
      <c r="A879">
        <v>47</v>
      </c>
      <c r="B879" t="s">
        <v>11</v>
      </c>
      <c r="C879" s="11">
        <v>27.645</v>
      </c>
      <c r="D879">
        <v>2</v>
      </c>
      <c r="E879" t="s">
        <v>13</v>
      </c>
      <c r="F879" t="s">
        <v>21</v>
      </c>
      <c r="G879" s="4">
        <v>9225.2564000000002</v>
      </c>
      <c r="H879" t="str">
        <f t="shared" si="52"/>
        <v>over</v>
      </c>
      <c r="I879" t="str">
        <f t="shared" si="55"/>
        <v>no</v>
      </c>
      <c r="J879" s="11">
        <f t="shared" si="53"/>
        <v>27.645</v>
      </c>
      <c r="K879" s="11">
        <f t="shared" si="54"/>
        <v>27.645</v>
      </c>
      <c r="L879" s="11"/>
    </row>
    <row r="880" spans="1:13" x14ac:dyDescent="0.25">
      <c r="A880">
        <v>18</v>
      </c>
      <c r="B880" t="s">
        <v>11</v>
      </c>
      <c r="C880" s="11">
        <v>27.645</v>
      </c>
      <c r="D880">
        <v>2</v>
      </c>
      <c r="E880" t="s">
        <v>9</v>
      </c>
      <c r="F880" t="s">
        <v>21</v>
      </c>
      <c r="G880" s="4">
        <v>12829.455099999999</v>
      </c>
      <c r="H880" t="str">
        <f t="shared" si="52"/>
        <v>over</v>
      </c>
      <c r="I880" t="str">
        <f t="shared" si="55"/>
        <v>smoking</v>
      </c>
      <c r="J880" s="11">
        <f t="shared" si="53"/>
        <v>27.645</v>
      </c>
      <c r="K880" s="11">
        <f t="shared" si="54"/>
        <v>27.645</v>
      </c>
      <c r="L880" s="11"/>
    </row>
    <row r="881" spans="1:12" x14ac:dyDescent="0.25">
      <c r="A881">
        <v>18</v>
      </c>
      <c r="B881" t="s">
        <v>11</v>
      </c>
      <c r="C881" s="11">
        <v>27.645</v>
      </c>
      <c r="D881">
        <v>0</v>
      </c>
      <c r="E881" t="s">
        <v>13</v>
      </c>
      <c r="F881" t="s">
        <v>21</v>
      </c>
      <c r="G881" s="4">
        <v>1704.5681</v>
      </c>
      <c r="H881" t="str">
        <f t="shared" si="52"/>
        <v>over</v>
      </c>
      <c r="I881" t="str">
        <f t="shared" si="55"/>
        <v>no</v>
      </c>
      <c r="J881" s="11">
        <f t="shared" si="53"/>
        <v>27.645</v>
      </c>
      <c r="K881" s="11">
        <f t="shared" si="54"/>
        <v>27.645</v>
      </c>
      <c r="L881" s="11"/>
    </row>
    <row r="882" spans="1:12" x14ac:dyDescent="0.25">
      <c r="A882">
        <v>28</v>
      </c>
      <c r="B882" t="s">
        <v>7</v>
      </c>
      <c r="C882" s="11">
        <v>27.645</v>
      </c>
      <c r="D882">
        <v>2</v>
      </c>
      <c r="E882" t="s">
        <v>13</v>
      </c>
      <c r="F882" t="s">
        <v>14</v>
      </c>
      <c r="G882" s="4">
        <v>4349.4620000000004</v>
      </c>
      <c r="H882" t="str">
        <f t="shared" si="52"/>
        <v>over</v>
      </c>
      <c r="I882" t="str">
        <f t="shared" si="55"/>
        <v>no</v>
      </c>
      <c r="J882" s="11">
        <f t="shared" si="53"/>
        <v>27.645</v>
      </c>
      <c r="K882" s="11">
        <f t="shared" si="54"/>
        <v>27.645</v>
      </c>
      <c r="L882" s="11"/>
    </row>
    <row r="883" spans="1:12" x14ac:dyDescent="0.25">
      <c r="A883">
        <v>31</v>
      </c>
      <c r="B883" t="s">
        <v>11</v>
      </c>
      <c r="C883" s="11">
        <v>27.645</v>
      </c>
      <c r="D883">
        <v>2</v>
      </c>
      <c r="E883" t="s">
        <v>13</v>
      </c>
      <c r="F883" t="s">
        <v>21</v>
      </c>
      <c r="G883" s="4">
        <v>5031.26955</v>
      </c>
      <c r="H883" t="str">
        <f t="shared" si="52"/>
        <v>over</v>
      </c>
      <c r="I883" t="str">
        <f t="shared" si="55"/>
        <v>no</v>
      </c>
      <c r="J883" s="11">
        <f t="shared" si="53"/>
        <v>27.645</v>
      </c>
      <c r="K883" s="11">
        <f t="shared" si="54"/>
        <v>27.645</v>
      </c>
      <c r="L883" s="11"/>
    </row>
    <row r="884" spans="1:12" x14ac:dyDescent="0.25">
      <c r="A884">
        <v>45</v>
      </c>
      <c r="B884" t="s">
        <v>7</v>
      </c>
      <c r="C884" s="11">
        <v>27.645</v>
      </c>
      <c r="D884">
        <v>1</v>
      </c>
      <c r="E884" t="s">
        <v>13</v>
      </c>
      <c r="F884" t="s">
        <v>15</v>
      </c>
      <c r="G884" s="4">
        <v>28340.188849999999</v>
      </c>
      <c r="H884" t="str">
        <f t="shared" si="52"/>
        <v>over</v>
      </c>
      <c r="I884" t="str">
        <f t="shared" si="55"/>
        <v>no</v>
      </c>
      <c r="J884" s="11">
        <f t="shared" si="53"/>
        <v>27.645</v>
      </c>
      <c r="K884" s="11">
        <f t="shared" si="54"/>
        <v>27.645</v>
      </c>
      <c r="L884" s="11"/>
    </row>
    <row r="885" spans="1:12" x14ac:dyDescent="0.25">
      <c r="A885">
        <v>55</v>
      </c>
      <c r="B885" t="s">
        <v>11</v>
      </c>
      <c r="C885" s="11">
        <v>27.645</v>
      </c>
      <c r="D885">
        <v>0</v>
      </c>
      <c r="E885" t="s">
        <v>13</v>
      </c>
      <c r="F885" t="s">
        <v>15</v>
      </c>
      <c r="G885" s="4">
        <v>10594.501550000001</v>
      </c>
      <c r="H885" t="str">
        <f t="shared" si="52"/>
        <v>over</v>
      </c>
      <c r="I885" t="str">
        <f t="shared" si="55"/>
        <v>no</v>
      </c>
      <c r="J885" s="11">
        <f t="shared" si="53"/>
        <v>27.645</v>
      </c>
      <c r="K885" s="11">
        <f t="shared" si="54"/>
        <v>27.645</v>
      </c>
      <c r="L885" s="11"/>
    </row>
    <row r="886" spans="1:12" x14ac:dyDescent="0.25">
      <c r="A886">
        <v>54</v>
      </c>
      <c r="B886" t="s">
        <v>7</v>
      </c>
      <c r="C886" s="11">
        <v>27.645</v>
      </c>
      <c r="D886">
        <v>1</v>
      </c>
      <c r="E886" t="s">
        <v>13</v>
      </c>
      <c r="F886" t="s">
        <v>15</v>
      </c>
      <c r="G886" s="4">
        <v>11305.93455</v>
      </c>
      <c r="H886" t="str">
        <f t="shared" si="52"/>
        <v>over</v>
      </c>
      <c r="I886" t="str">
        <f t="shared" si="55"/>
        <v>no</v>
      </c>
      <c r="J886" s="11">
        <f t="shared" si="53"/>
        <v>27.645</v>
      </c>
      <c r="K886" s="11">
        <f t="shared" si="54"/>
        <v>27.645</v>
      </c>
      <c r="L886" s="11"/>
    </row>
    <row r="887" spans="1:12" x14ac:dyDescent="0.25">
      <c r="A887">
        <v>47</v>
      </c>
      <c r="B887" t="s">
        <v>7</v>
      </c>
      <c r="C887" s="11">
        <v>27.645</v>
      </c>
      <c r="D887">
        <v>2</v>
      </c>
      <c r="E887" t="s">
        <v>9</v>
      </c>
      <c r="F887" t="s">
        <v>15</v>
      </c>
      <c r="G887" s="4">
        <v>24535.698550000001</v>
      </c>
      <c r="H887" t="str">
        <f t="shared" si="52"/>
        <v>over</v>
      </c>
      <c r="I887" t="str">
        <f t="shared" si="55"/>
        <v>smoking</v>
      </c>
      <c r="J887" s="11">
        <f t="shared" si="53"/>
        <v>27.645</v>
      </c>
      <c r="K887" s="11">
        <f t="shared" si="54"/>
        <v>27.645</v>
      </c>
      <c r="L887" s="11"/>
    </row>
    <row r="888" spans="1:12" x14ac:dyDescent="0.25">
      <c r="A888">
        <v>35</v>
      </c>
      <c r="B888" t="s">
        <v>11</v>
      </c>
      <c r="C888" s="11">
        <v>27.61</v>
      </c>
      <c r="D888">
        <v>1</v>
      </c>
      <c r="E888" t="s">
        <v>13</v>
      </c>
      <c r="F888" t="s">
        <v>14</v>
      </c>
      <c r="G888" s="4">
        <v>4747.0528999999997</v>
      </c>
      <c r="H888" t="str">
        <f t="shared" si="52"/>
        <v>over</v>
      </c>
      <c r="I888" t="str">
        <f t="shared" si="55"/>
        <v>no</v>
      </c>
      <c r="J888" s="11">
        <f t="shared" si="53"/>
        <v>27.61</v>
      </c>
      <c r="K888" s="11">
        <f t="shared" si="54"/>
        <v>27.61</v>
      </c>
      <c r="L888" s="11"/>
    </row>
    <row r="889" spans="1:12" x14ac:dyDescent="0.25">
      <c r="A889">
        <v>24</v>
      </c>
      <c r="B889" t="s">
        <v>7</v>
      </c>
      <c r="C889" s="11">
        <v>27.6</v>
      </c>
      <c r="D889">
        <v>0</v>
      </c>
      <c r="E889" t="s">
        <v>13</v>
      </c>
      <c r="F889" t="s">
        <v>10</v>
      </c>
      <c r="G889" s="4">
        <v>18955.220170000001</v>
      </c>
      <c r="H889" t="str">
        <f t="shared" si="52"/>
        <v>over</v>
      </c>
      <c r="I889" t="str">
        <f t="shared" si="55"/>
        <v>no</v>
      </c>
      <c r="J889" s="11">
        <f t="shared" si="53"/>
        <v>27.6</v>
      </c>
      <c r="K889" s="11">
        <f t="shared" si="54"/>
        <v>27.6</v>
      </c>
      <c r="L889" s="11"/>
    </row>
    <row r="890" spans="1:12" x14ac:dyDescent="0.25">
      <c r="A890">
        <v>46</v>
      </c>
      <c r="B890" t="s">
        <v>11</v>
      </c>
      <c r="C890" s="11">
        <v>27.6</v>
      </c>
      <c r="D890">
        <v>0</v>
      </c>
      <c r="E890" t="s">
        <v>13</v>
      </c>
      <c r="F890" t="s">
        <v>10</v>
      </c>
      <c r="G890" s="4">
        <v>24603.04837</v>
      </c>
      <c r="H890" t="str">
        <f t="shared" si="52"/>
        <v>over</v>
      </c>
      <c r="I890" t="str">
        <f t="shared" si="55"/>
        <v>no</v>
      </c>
      <c r="J890" s="11">
        <f t="shared" si="53"/>
        <v>27.6</v>
      </c>
      <c r="K890" s="11">
        <f t="shared" si="54"/>
        <v>27.6</v>
      </c>
      <c r="L890" s="11"/>
    </row>
    <row r="891" spans="1:12" x14ac:dyDescent="0.25">
      <c r="A891">
        <v>50</v>
      </c>
      <c r="B891" t="s">
        <v>7</v>
      </c>
      <c r="C891" s="11">
        <v>27.6</v>
      </c>
      <c r="D891">
        <v>1</v>
      </c>
      <c r="E891" t="s">
        <v>9</v>
      </c>
      <c r="F891" t="s">
        <v>10</v>
      </c>
      <c r="G891" s="4">
        <v>24520.263999999999</v>
      </c>
      <c r="H891" t="str">
        <f t="shared" si="52"/>
        <v>over</v>
      </c>
      <c r="I891" t="str">
        <f t="shared" si="55"/>
        <v>smoking</v>
      </c>
      <c r="J891" s="11">
        <f t="shared" si="53"/>
        <v>27.6</v>
      </c>
      <c r="K891" s="11">
        <f t="shared" si="54"/>
        <v>27.6</v>
      </c>
      <c r="L891" s="11"/>
    </row>
    <row r="892" spans="1:12" x14ac:dyDescent="0.25">
      <c r="A892">
        <v>19</v>
      </c>
      <c r="B892" t="s">
        <v>11</v>
      </c>
      <c r="C892" s="11">
        <v>27.6</v>
      </c>
      <c r="D892">
        <v>0</v>
      </c>
      <c r="E892" t="s">
        <v>13</v>
      </c>
      <c r="F892" t="s">
        <v>10</v>
      </c>
      <c r="G892" s="4">
        <v>1252.4069999999999</v>
      </c>
      <c r="H892" t="str">
        <f t="shared" si="52"/>
        <v>over</v>
      </c>
      <c r="I892" t="str">
        <f t="shared" si="55"/>
        <v>no</v>
      </c>
      <c r="J892" s="11">
        <f t="shared" si="53"/>
        <v>27.6</v>
      </c>
      <c r="K892" s="11">
        <f t="shared" si="54"/>
        <v>27.6</v>
      </c>
      <c r="L892" s="11"/>
    </row>
    <row r="893" spans="1:12" x14ac:dyDescent="0.25">
      <c r="A893">
        <v>38</v>
      </c>
      <c r="B893" t="s">
        <v>7</v>
      </c>
      <c r="C893" s="11">
        <v>27.6</v>
      </c>
      <c r="D893">
        <v>0</v>
      </c>
      <c r="E893" t="s">
        <v>13</v>
      </c>
      <c r="F893" t="s">
        <v>10</v>
      </c>
      <c r="G893" s="4">
        <v>5383.5360000000001</v>
      </c>
      <c r="H893" t="str">
        <f t="shared" si="52"/>
        <v>over</v>
      </c>
      <c r="I893" t="str">
        <f t="shared" si="55"/>
        <v>no</v>
      </c>
      <c r="J893" s="11">
        <f t="shared" si="53"/>
        <v>27.6</v>
      </c>
      <c r="K893" s="11">
        <f t="shared" si="54"/>
        <v>27.6</v>
      </c>
      <c r="L893" s="11"/>
    </row>
    <row r="894" spans="1:12" x14ac:dyDescent="0.25">
      <c r="A894">
        <v>62</v>
      </c>
      <c r="B894" t="s">
        <v>11</v>
      </c>
      <c r="C894" s="11">
        <v>27.55</v>
      </c>
      <c r="D894">
        <v>1</v>
      </c>
      <c r="E894" t="s">
        <v>13</v>
      </c>
      <c r="F894" t="s">
        <v>15</v>
      </c>
      <c r="G894" s="4">
        <v>13937.666499999999</v>
      </c>
      <c r="H894" t="str">
        <f t="shared" si="52"/>
        <v>over</v>
      </c>
      <c r="I894" t="str">
        <f t="shared" si="55"/>
        <v>no</v>
      </c>
      <c r="J894" s="11">
        <f t="shared" si="53"/>
        <v>27.55</v>
      </c>
      <c r="K894" s="11">
        <f t="shared" si="54"/>
        <v>27.55</v>
      </c>
      <c r="L894" s="11"/>
    </row>
    <row r="895" spans="1:12" x14ac:dyDescent="0.25">
      <c r="A895">
        <v>60</v>
      </c>
      <c r="B895" t="s">
        <v>7</v>
      </c>
      <c r="C895" s="11">
        <v>27.55</v>
      </c>
      <c r="D895">
        <v>0</v>
      </c>
      <c r="E895" t="s">
        <v>13</v>
      </c>
      <c r="F895" t="s">
        <v>21</v>
      </c>
      <c r="G895" s="4">
        <v>13217.094499999999</v>
      </c>
      <c r="H895" t="str">
        <f t="shared" si="52"/>
        <v>over</v>
      </c>
      <c r="I895" t="str">
        <f t="shared" si="55"/>
        <v>no</v>
      </c>
      <c r="J895" s="11">
        <f t="shared" si="53"/>
        <v>27.55</v>
      </c>
      <c r="K895" s="11">
        <f t="shared" si="54"/>
        <v>27.55</v>
      </c>
      <c r="L895" s="11"/>
    </row>
    <row r="896" spans="1:12" x14ac:dyDescent="0.25">
      <c r="A896">
        <v>44</v>
      </c>
      <c r="B896" t="s">
        <v>7</v>
      </c>
      <c r="C896" s="11">
        <v>27.5</v>
      </c>
      <c r="D896">
        <v>1</v>
      </c>
      <c r="E896" t="s">
        <v>13</v>
      </c>
      <c r="F896" t="s">
        <v>10</v>
      </c>
      <c r="G896" s="4">
        <v>7626.9930000000004</v>
      </c>
      <c r="H896" t="str">
        <f t="shared" si="52"/>
        <v>over</v>
      </c>
      <c r="I896" t="str">
        <f t="shared" si="55"/>
        <v>no</v>
      </c>
      <c r="J896" s="11">
        <f t="shared" si="53"/>
        <v>27.5</v>
      </c>
      <c r="K896" s="11">
        <f t="shared" si="54"/>
        <v>27.5</v>
      </c>
      <c r="L896" s="11"/>
    </row>
    <row r="897" spans="1:12" x14ac:dyDescent="0.25">
      <c r="A897">
        <v>59</v>
      </c>
      <c r="B897" t="s">
        <v>7</v>
      </c>
      <c r="C897" s="11">
        <v>27.5</v>
      </c>
      <c r="D897">
        <v>0</v>
      </c>
      <c r="E897" t="s">
        <v>13</v>
      </c>
      <c r="F897" t="s">
        <v>10</v>
      </c>
      <c r="G897" s="4">
        <v>12233.828</v>
      </c>
      <c r="H897" t="str">
        <f t="shared" si="52"/>
        <v>over</v>
      </c>
      <c r="I897" t="str">
        <f t="shared" si="55"/>
        <v>no</v>
      </c>
      <c r="J897" s="11">
        <f t="shared" si="53"/>
        <v>27.5</v>
      </c>
      <c r="K897" s="11">
        <f t="shared" si="54"/>
        <v>27.5</v>
      </c>
      <c r="L897" s="11"/>
    </row>
    <row r="898" spans="1:12" x14ac:dyDescent="0.25">
      <c r="A898">
        <v>45</v>
      </c>
      <c r="B898" t="s">
        <v>11</v>
      </c>
      <c r="C898" s="11">
        <v>27.5</v>
      </c>
      <c r="D898">
        <v>3</v>
      </c>
      <c r="E898" t="s">
        <v>13</v>
      </c>
      <c r="F898" t="s">
        <v>10</v>
      </c>
      <c r="G898" s="4">
        <v>8615.2999999999993</v>
      </c>
      <c r="H898" t="str">
        <f t="shared" ref="H898:H961" si="56">IF(C898&lt;18.5,"below",IF(AND(C898&gt;=18.5,C898&lt;25),"normal",IF(C898&gt;=25,"over")))</f>
        <v>over</v>
      </c>
      <c r="I898" t="str">
        <f t="shared" si="55"/>
        <v>no</v>
      </c>
      <c r="J898" s="11">
        <f t="shared" ref="J898:J961" si="57">VALUE(C898)</f>
        <v>27.5</v>
      </c>
      <c r="K898" s="11">
        <f t="shared" ref="K898:K961" si="58">IF(J898&gt;=100,J898/1000,J898)</f>
        <v>27.5</v>
      </c>
      <c r="L898" s="11"/>
    </row>
    <row r="899" spans="1:12" x14ac:dyDescent="0.25">
      <c r="A899">
        <v>56</v>
      </c>
      <c r="B899" t="s">
        <v>11</v>
      </c>
      <c r="C899" s="11">
        <v>27.454999999999998</v>
      </c>
      <c r="D899">
        <v>0</v>
      </c>
      <c r="E899" t="s">
        <v>13</v>
      </c>
      <c r="F899" t="s">
        <v>10</v>
      </c>
      <c r="G899" s="4">
        <v>10602.385</v>
      </c>
      <c r="H899" t="str">
        <f t="shared" si="56"/>
        <v>over</v>
      </c>
      <c r="I899" t="str">
        <f t="shared" ref="I899:I962" si="59">IF(E899="no","no","smoking")</f>
        <v>no</v>
      </c>
      <c r="J899" s="11">
        <f t="shared" si="57"/>
        <v>27.454999999999998</v>
      </c>
      <c r="K899" s="11">
        <f t="shared" si="58"/>
        <v>27.454999999999998</v>
      </c>
      <c r="L899" s="11"/>
    </row>
    <row r="900" spans="1:12" x14ac:dyDescent="0.25">
      <c r="A900">
        <v>30</v>
      </c>
      <c r="B900" t="s">
        <v>7</v>
      </c>
      <c r="C900" s="11">
        <v>27.454999999999998</v>
      </c>
      <c r="D900">
        <v>1</v>
      </c>
      <c r="E900" t="s">
        <v>13</v>
      </c>
      <c r="F900" t="s">
        <v>14</v>
      </c>
      <c r="G900" s="4">
        <v>4151.0286999999998</v>
      </c>
      <c r="H900" t="str">
        <f t="shared" si="56"/>
        <v>over</v>
      </c>
      <c r="I900" t="str">
        <f t="shared" si="59"/>
        <v>no</v>
      </c>
      <c r="J900" s="11">
        <f t="shared" si="57"/>
        <v>27.454999999999998</v>
      </c>
      <c r="K900" s="11">
        <f t="shared" si="58"/>
        <v>27.454999999999998</v>
      </c>
      <c r="L900" s="11"/>
    </row>
    <row r="901" spans="1:12" x14ac:dyDescent="0.25">
      <c r="A901">
        <v>33</v>
      </c>
      <c r="B901" t="s">
        <v>11</v>
      </c>
      <c r="C901" s="11">
        <v>27.454999999999998</v>
      </c>
      <c r="D901">
        <v>2</v>
      </c>
      <c r="E901" t="s">
        <v>13</v>
      </c>
      <c r="F901" t="s">
        <v>15</v>
      </c>
      <c r="G901" s="4">
        <v>5261.4694499999996</v>
      </c>
      <c r="H901" t="str">
        <f t="shared" si="56"/>
        <v>over</v>
      </c>
      <c r="I901" t="str">
        <f t="shared" si="59"/>
        <v>no</v>
      </c>
      <c r="J901" s="11">
        <f t="shared" si="57"/>
        <v>27.454999999999998</v>
      </c>
      <c r="K901" s="11">
        <f t="shared" si="58"/>
        <v>27.454999999999998</v>
      </c>
      <c r="L901" s="11"/>
    </row>
    <row r="902" spans="1:12" x14ac:dyDescent="0.25">
      <c r="A902">
        <v>40</v>
      </c>
      <c r="B902" t="s">
        <v>7</v>
      </c>
      <c r="C902" s="11">
        <v>27.4</v>
      </c>
      <c r="D902">
        <v>1</v>
      </c>
      <c r="E902" t="s">
        <v>13</v>
      </c>
      <c r="F902" t="s">
        <v>10</v>
      </c>
      <c r="G902" s="4">
        <v>6496.8860000000004</v>
      </c>
      <c r="H902" t="str">
        <f t="shared" si="56"/>
        <v>over</v>
      </c>
      <c r="I902" t="str">
        <f t="shared" si="59"/>
        <v>no</v>
      </c>
      <c r="J902" s="11">
        <f t="shared" si="57"/>
        <v>27.4</v>
      </c>
      <c r="K902" s="11">
        <f t="shared" si="58"/>
        <v>27.4</v>
      </c>
      <c r="L902" s="11"/>
    </row>
    <row r="903" spans="1:12" x14ac:dyDescent="0.25">
      <c r="A903">
        <v>52</v>
      </c>
      <c r="B903" t="s">
        <v>11</v>
      </c>
      <c r="C903" s="11">
        <v>27.36</v>
      </c>
      <c r="D903">
        <v>0</v>
      </c>
      <c r="E903" t="s">
        <v>9</v>
      </c>
      <c r="F903" t="s">
        <v>15</v>
      </c>
      <c r="G903" s="4">
        <v>24393.6224</v>
      </c>
      <c r="H903" t="str">
        <f t="shared" si="56"/>
        <v>over</v>
      </c>
      <c r="I903" t="str">
        <f t="shared" si="59"/>
        <v>smoking</v>
      </c>
      <c r="J903" s="11">
        <f t="shared" si="57"/>
        <v>27.36</v>
      </c>
      <c r="K903" s="11">
        <f t="shared" si="58"/>
        <v>27.36</v>
      </c>
      <c r="L903" s="11"/>
    </row>
    <row r="904" spans="1:12" x14ac:dyDescent="0.25">
      <c r="A904">
        <v>50</v>
      </c>
      <c r="B904" t="s">
        <v>7</v>
      </c>
      <c r="C904" s="11">
        <v>27.36</v>
      </c>
      <c r="D904">
        <v>0</v>
      </c>
      <c r="E904" t="s">
        <v>13</v>
      </c>
      <c r="F904" t="s">
        <v>21</v>
      </c>
      <c r="G904" s="4">
        <v>25656.575260000001</v>
      </c>
      <c r="H904" t="str">
        <f t="shared" si="56"/>
        <v>over</v>
      </c>
      <c r="I904" t="str">
        <f t="shared" si="59"/>
        <v>no</v>
      </c>
      <c r="J904" s="11">
        <f t="shared" si="57"/>
        <v>27.36</v>
      </c>
      <c r="K904" s="11">
        <f t="shared" si="58"/>
        <v>27.36</v>
      </c>
      <c r="L904" s="11"/>
    </row>
    <row r="905" spans="1:12" x14ac:dyDescent="0.25">
      <c r="A905">
        <v>21</v>
      </c>
      <c r="B905" t="s">
        <v>11</v>
      </c>
      <c r="C905" s="11">
        <v>27.36</v>
      </c>
      <c r="D905">
        <v>0</v>
      </c>
      <c r="E905" t="s">
        <v>13</v>
      </c>
      <c r="F905" t="s">
        <v>21</v>
      </c>
      <c r="G905" s="4">
        <v>2104.1134000000002</v>
      </c>
      <c r="H905" t="str">
        <f t="shared" si="56"/>
        <v>over</v>
      </c>
      <c r="I905" t="str">
        <f t="shared" si="59"/>
        <v>no</v>
      </c>
      <c r="J905" s="11">
        <f t="shared" si="57"/>
        <v>27.36</v>
      </c>
      <c r="K905" s="11">
        <f t="shared" si="58"/>
        <v>27.36</v>
      </c>
      <c r="L905" s="11"/>
    </row>
    <row r="906" spans="1:12" x14ac:dyDescent="0.25">
      <c r="A906">
        <v>23</v>
      </c>
      <c r="B906" t="s">
        <v>11</v>
      </c>
      <c r="C906" s="11">
        <v>27.36</v>
      </c>
      <c r="D906">
        <v>1</v>
      </c>
      <c r="E906" t="s">
        <v>13</v>
      </c>
      <c r="F906" t="s">
        <v>15</v>
      </c>
      <c r="G906" s="4">
        <v>2789.0574000000001</v>
      </c>
      <c r="H906" t="str">
        <f t="shared" si="56"/>
        <v>over</v>
      </c>
      <c r="I906" t="str">
        <f t="shared" si="59"/>
        <v>no</v>
      </c>
      <c r="J906" s="11">
        <f t="shared" si="57"/>
        <v>27.36</v>
      </c>
      <c r="K906" s="11">
        <f t="shared" si="58"/>
        <v>27.36</v>
      </c>
      <c r="L906" s="11"/>
    </row>
    <row r="907" spans="1:12" x14ac:dyDescent="0.25">
      <c r="A907">
        <v>18</v>
      </c>
      <c r="B907" t="s">
        <v>11</v>
      </c>
      <c r="C907" s="11">
        <v>27.36</v>
      </c>
      <c r="D907">
        <v>1</v>
      </c>
      <c r="E907" t="s">
        <v>9</v>
      </c>
      <c r="F907" t="s">
        <v>21</v>
      </c>
      <c r="G907" s="4">
        <v>17178.682400000002</v>
      </c>
      <c r="H907" t="str">
        <f t="shared" si="56"/>
        <v>over</v>
      </c>
      <c r="I907" t="str">
        <f t="shared" si="59"/>
        <v>smoking</v>
      </c>
      <c r="J907" s="11">
        <f t="shared" si="57"/>
        <v>27.36</v>
      </c>
      <c r="K907" s="11">
        <f t="shared" si="58"/>
        <v>27.36</v>
      </c>
      <c r="L907" s="11"/>
    </row>
    <row r="908" spans="1:12" x14ac:dyDescent="0.25">
      <c r="A908">
        <v>48</v>
      </c>
      <c r="B908" t="s">
        <v>7</v>
      </c>
      <c r="C908" s="11">
        <v>27.36</v>
      </c>
      <c r="D908">
        <v>1</v>
      </c>
      <c r="E908" t="s">
        <v>13</v>
      </c>
      <c r="F908" t="s">
        <v>21</v>
      </c>
      <c r="G908" s="4">
        <v>9447.3824000000004</v>
      </c>
      <c r="H908" t="str">
        <f t="shared" si="56"/>
        <v>over</v>
      </c>
      <c r="I908" t="str">
        <f t="shared" si="59"/>
        <v>no</v>
      </c>
      <c r="J908" s="11">
        <f t="shared" si="57"/>
        <v>27.36</v>
      </c>
      <c r="K908" s="11">
        <f t="shared" si="58"/>
        <v>27.36</v>
      </c>
      <c r="L908" s="11"/>
    </row>
    <row r="909" spans="1:12" x14ac:dyDescent="0.25">
      <c r="A909">
        <v>20</v>
      </c>
      <c r="B909" t="s">
        <v>11</v>
      </c>
      <c r="C909" s="11">
        <v>27.3</v>
      </c>
      <c r="D909">
        <v>0</v>
      </c>
      <c r="E909" t="s">
        <v>9</v>
      </c>
      <c r="F909" t="s">
        <v>10</v>
      </c>
      <c r="G909" s="4">
        <v>16232.847</v>
      </c>
      <c r="H909" t="str">
        <f t="shared" si="56"/>
        <v>over</v>
      </c>
      <c r="I909" t="str">
        <f t="shared" si="59"/>
        <v>smoking</v>
      </c>
      <c r="J909" s="11">
        <f t="shared" si="57"/>
        <v>27.3</v>
      </c>
      <c r="K909" s="11">
        <f t="shared" si="58"/>
        <v>27.3</v>
      </c>
      <c r="L909" s="11"/>
    </row>
    <row r="910" spans="1:12" x14ac:dyDescent="0.25">
      <c r="A910">
        <v>18</v>
      </c>
      <c r="B910" t="s">
        <v>7</v>
      </c>
      <c r="C910" s="11">
        <v>27.28</v>
      </c>
      <c r="D910">
        <v>3</v>
      </c>
      <c r="E910" t="s">
        <v>9</v>
      </c>
      <c r="F910" t="s">
        <v>14</v>
      </c>
      <c r="G910" s="4">
        <v>18223.4512</v>
      </c>
      <c r="H910" t="str">
        <f t="shared" si="56"/>
        <v>over</v>
      </c>
      <c r="I910" t="str">
        <f t="shared" si="59"/>
        <v>smoking</v>
      </c>
      <c r="J910" s="11">
        <f t="shared" si="57"/>
        <v>27.28</v>
      </c>
      <c r="K910" s="11">
        <f t="shared" si="58"/>
        <v>27.28</v>
      </c>
      <c r="L910" s="11"/>
    </row>
    <row r="911" spans="1:12" x14ac:dyDescent="0.25">
      <c r="A911">
        <v>48</v>
      </c>
      <c r="B911" t="s">
        <v>11</v>
      </c>
      <c r="C911" s="11">
        <v>27.265000000000001</v>
      </c>
      <c r="D911">
        <v>1</v>
      </c>
      <c r="E911" t="s">
        <v>9</v>
      </c>
      <c r="F911" t="s">
        <v>10</v>
      </c>
      <c r="G911" s="4">
        <v>23568.272000000001</v>
      </c>
      <c r="H911" t="str">
        <f t="shared" si="56"/>
        <v>over</v>
      </c>
      <c r="I911" t="str">
        <f t="shared" si="59"/>
        <v>smoking</v>
      </c>
      <c r="J911" s="11">
        <f t="shared" si="57"/>
        <v>27.265000000000001</v>
      </c>
      <c r="K911" s="11">
        <f t="shared" si="58"/>
        <v>27.265000000000001</v>
      </c>
      <c r="L911" s="11"/>
    </row>
    <row r="912" spans="1:12" x14ac:dyDescent="0.25">
      <c r="A912">
        <v>56</v>
      </c>
      <c r="B912" t="s">
        <v>11</v>
      </c>
      <c r="C912" s="11">
        <v>27.265000000000001</v>
      </c>
      <c r="D912">
        <v>0</v>
      </c>
      <c r="E912" t="s">
        <v>9</v>
      </c>
      <c r="F912" t="s">
        <v>21</v>
      </c>
      <c r="G912" s="4">
        <v>22412.648499999999</v>
      </c>
      <c r="H912" t="str">
        <f t="shared" si="56"/>
        <v>over</v>
      </c>
      <c r="I912" t="str">
        <f t="shared" si="59"/>
        <v>smoking</v>
      </c>
      <c r="J912" s="11">
        <f t="shared" si="57"/>
        <v>27.265000000000001</v>
      </c>
      <c r="K912" s="11">
        <f t="shared" si="58"/>
        <v>27.265000000000001</v>
      </c>
      <c r="L912" s="11"/>
    </row>
    <row r="913" spans="1:13" x14ac:dyDescent="0.25">
      <c r="A913">
        <v>18</v>
      </c>
      <c r="B913" t="s">
        <v>7</v>
      </c>
      <c r="C913" s="11">
        <v>27.265000000000001</v>
      </c>
      <c r="D913">
        <v>0</v>
      </c>
      <c r="E913" t="s">
        <v>9</v>
      </c>
      <c r="F913" t="s">
        <v>14</v>
      </c>
      <c r="G913" s="4">
        <v>36149.483500000002</v>
      </c>
      <c r="H913" t="str">
        <f t="shared" si="56"/>
        <v>over</v>
      </c>
      <c r="I913" t="str">
        <f t="shared" si="59"/>
        <v>smoking</v>
      </c>
      <c r="J913" s="11">
        <f t="shared" si="57"/>
        <v>27.265000000000001</v>
      </c>
      <c r="K913" s="11">
        <f t="shared" si="58"/>
        <v>27.265000000000001</v>
      </c>
      <c r="L913" s="11"/>
    </row>
    <row r="914" spans="1:13" x14ac:dyDescent="0.25">
      <c r="A914">
        <v>60</v>
      </c>
      <c r="B914" t="s">
        <v>7</v>
      </c>
      <c r="C914" s="11">
        <v>27.265000000000001</v>
      </c>
      <c r="D914">
        <v>0</v>
      </c>
      <c r="E914" t="s">
        <v>13</v>
      </c>
      <c r="F914" t="s">
        <v>15</v>
      </c>
      <c r="G914" s="4">
        <v>13012.20865</v>
      </c>
      <c r="H914" t="str">
        <f t="shared" si="56"/>
        <v>over</v>
      </c>
      <c r="I914" t="str">
        <f t="shared" si="59"/>
        <v>no</v>
      </c>
      <c r="J914" s="11">
        <f t="shared" si="57"/>
        <v>27.265000000000001</v>
      </c>
      <c r="K914" s="11">
        <f t="shared" si="58"/>
        <v>27.265000000000001</v>
      </c>
      <c r="L914" s="11"/>
      <c r="M914">
        <f>K914*1000</f>
        <v>27265</v>
      </c>
    </row>
    <row r="915" spans="1:13" x14ac:dyDescent="0.25">
      <c r="A915">
        <v>40</v>
      </c>
      <c r="B915" t="s">
        <v>11</v>
      </c>
      <c r="C915" s="11">
        <v>27.265000000000001</v>
      </c>
      <c r="D915">
        <v>3</v>
      </c>
      <c r="E915" t="s">
        <v>13</v>
      </c>
      <c r="F915" t="s">
        <v>10</v>
      </c>
      <c r="G915" s="4">
        <v>7196.8670000000002</v>
      </c>
      <c r="H915" t="str">
        <f t="shared" si="56"/>
        <v>over</v>
      </c>
      <c r="I915" t="str">
        <f t="shared" si="59"/>
        <v>no</v>
      </c>
      <c r="J915" s="11">
        <f t="shared" si="57"/>
        <v>27.265000000000001</v>
      </c>
      <c r="K915" s="11">
        <f t="shared" si="58"/>
        <v>27.265000000000001</v>
      </c>
      <c r="L915" s="11"/>
    </row>
    <row r="916" spans="1:13" x14ac:dyDescent="0.25">
      <c r="A916">
        <v>38</v>
      </c>
      <c r="B916" t="s">
        <v>7</v>
      </c>
      <c r="C916" s="11">
        <v>27.265000000000001</v>
      </c>
      <c r="D916">
        <v>1</v>
      </c>
      <c r="E916" t="s">
        <v>13</v>
      </c>
      <c r="F916" t="s">
        <v>21</v>
      </c>
      <c r="G916" s="4">
        <v>6555.07035</v>
      </c>
      <c r="H916" t="str">
        <f t="shared" si="56"/>
        <v>over</v>
      </c>
      <c r="I916" t="str">
        <f t="shared" si="59"/>
        <v>no</v>
      </c>
      <c r="J916" s="11">
        <f t="shared" si="57"/>
        <v>27.265000000000001</v>
      </c>
      <c r="K916" s="11">
        <f t="shared" si="58"/>
        <v>27.265000000000001</v>
      </c>
      <c r="L916" s="11"/>
    </row>
    <row r="917" spans="1:13" x14ac:dyDescent="0.25">
      <c r="A917">
        <v>48</v>
      </c>
      <c r="B917" t="s">
        <v>7</v>
      </c>
      <c r="C917" s="11">
        <v>27.265000000000001</v>
      </c>
      <c r="D917">
        <v>1</v>
      </c>
      <c r="E917" t="s">
        <v>13</v>
      </c>
      <c r="F917" t="s">
        <v>21</v>
      </c>
      <c r="G917" s="4">
        <v>9447.2503500000003</v>
      </c>
      <c r="H917" t="str">
        <f t="shared" si="56"/>
        <v>over</v>
      </c>
      <c r="I917" t="str">
        <f t="shared" si="59"/>
        <v>no</v>
      </c>
      <c r="J917" s="11">
        <f t="shared" si="57"/>
        <v>27.265000000000001</v>
      </c>
      <c r="K917" s="11">
        <f t="shared" si="58"/>
        <v>27.265000000000001</v>
      </c>
      <c r="L917" s="11"/>
    </row>
    <row r="918" spans="1:13" x14ac:dyDescent="0.25">
      <c r="A918">
        <v>26</v>
      </c>
      <c r="B918" t="s">
        <v>11</v>
      </c>
      <c r="C918" s="11">
        <v>27.265000000000001</v>
      </c>
      <c r="D918">
        <v>3</v>
      </c>
      <c r="E918" t="s">
        <v>13</v>
      </c>
      <c r="F918" t="s">
        <v>21</v>
      </c>
      <c r="G918" s="4">
        <v>4661.2863500000003</v>
      </c>
      <c r="H918" t="str">
        <f t="shared" si="56"/>
        <v>over</v>
      </c>
      <c r="I918" t="str">
        <f t="shared" si="59"/>
        <v>no</v>
      </c>
      <c r="J918" s="11">
        <f t="shared" si="57"/>
        <v>27.265000000000001</v>
      </c>
      <c r="K918" s="11">
        <f t="shared" si="58"/>
        <v>27.265000000000001</v>
      </c>
      <c r="L918" s="11"/>
    </row>
    <row r="919" spans="1:13" x14ac:dyDescent="0.25">
      <c r="A919">
        <v>19</v>
      </c>
      <c r="B919" t="s">
        <v>11</v>
      </c>
      <c r="C919" s="11">
        <v>27.265000000000001</v>
      </c>
      <c r="D919">
        <v>2</v>
      </c>
      <c r="E919" t="s">
        <v>13</v>
      </c>
      <c r="F919" t="s">
        <v>15</v>
      </c>
      <c r="G919" s="4">
        <v>22493.659640000002</v>
      </c>
      <c r="H919" t="str">
        <f t="shared" si="56"/>
        <v>over</v>
      </c>
      <c r="I919" t="str">
        <f t="shared" si="59"/>
        <v>no</v>
      </c>
      <c r="J919" s="11">
        <f t="shared" si="57"/>
        <v>27.265000000000001</v>
      </c>
      <c r="K919" s="11">
        <f t="shared" si="58"/>
        <v>27.265000000000001</v>
      </c>
      <c r="L919" s="11"/>
    </row>
    <row r="920" spans="1:13" x14ac:dyDescent="0.25">
      <c r="A920">
        <v>29</v>
      </c>
      <c r="B920" t="s">
        <v>11</v>
      </c>
      <c r="C920" s="11">
        <v>27.2</v>
      </c>
      <c r="D920">
        <v>0</v>
      </c>
      <c r="E920" t="s">
        <v>13</v>
      </c>
      <c r="F920" t="s">
        <v>10</v>
      </c>
      <c r="G920" s="4">
        <v>2866.0909999999999</v>
      </c>
      <c r="H920" t="str">
        <f t="shared" si="56"/>
        <v>over</v>
      </c>
      <c r="I920" t="str">
        <f t="shared" si="59"/>
        <v>no</v>
      </c>
      <c r="J920" s="11">
        <f t="shared" si="57"/>
        <v>27.2</v>
      </c>
      <c r="K920" s="11">
        <f t="shared" si="58"/>
        <v>27.2</v>
      </c>
      <c r="L920" s="11"/>
    </row>
    <row r="921" spans="1:13" x14ac:dyDescent="0.25">
      <c r="A921">
        <v>58</v>
      </c>
      <c r="B921" t="s">
        <v>7</v>
      </c>
      <c r="C921" s="11">
        <v>27.17</v>
      </c>
      <c r="D921">
        <v>0</v>
      </c>
      <c r="E921" t="s">
        <v>13</v>
      </c>
      <c r="F921" t="s">
        <v>15</v>
      </c>
      <c r="G921" s="4">
        <v>12222.898300000001</v>
      </c>
      <c r="H921" t="str">
        <f t="shared" si="56"/>
        <v>over</v>
      </c>
      <c r="I921" t="str">
        <f t="shared" si="59"/>
        <v>no</v>
      </c>
      <c r="J921" s="11">
        <f t="shared" si="57"/>
        <v>27.17</v>
      </c>
      <c r="K921" s="11">
        <f t="shared" si="58"/>
        <v>27.17</v>
      </c>
      <c r="L921" s="11"/>
    </row>
    <row r="922" spans="1:13" x14ac:dyDescent="0.25">
      <c r="A922">
        <v>33</v>
      </c>
      <c r="B922" t="s">
        <v>11</v>
      </c>
      <c r="C922" s="11">
        <v>27.1</v>
      </c>
      <c r="D922">
        <v>1</v>
      </c>
      <c r="E922" t="s">
        <v>9</v>
      </c>
      <c r="F922" t="s">
        <v>10</v>
      </c>
      <c r="G922" s="4">
        <v>19040.876</v>
      </c>
      <c r="H922" t="str">
        <f t="shared" si="56"/>
        <v>over</v>
      </c>
      <c r="I922" t="str">
        <f t="shared" si="59"/>
        <v>smoking</v>
      </c>
      <c r="J922" s="11">
        <f t="shared" si="57"/>
        <v>27.1</v>
      </c>
      <c r="K922" s="11">
        <f t="shared" si="58"/>
        <v>27.1</v>
      </c>
      <c r="L922" s="11"/>
    </row>
    <row r="923" spans="1:13" x14ac:dyDescent="0.25">
      <c r="A923">
        <v>49</v>
      </c>
      <c r="B923" t="s">
        <v>7</v>
      </c>
      <c r="C923" s="11">
        <v>27.1</v>
      </c>
      <c r="D923">
        <v>1</v>
      </c>
      <c r="E923" t="s">
        <v>13</v>
      </c>
      <c r="F923" t="s">
        <v>10</v>
      </c>
      <c r="G923" s="4">
        <v>26140.3603</v>
      </c>
      <c r="H923" t="str">
        <f t="shared" si="56"/>
        <v>over</v>
      </c>
      <c r="I923" t="str">
        <f t="shared" si="59"/>
        <v>no</v>
      </c>
      <c r="J923" s="11">
        <f t="shared" si="57"/>
        <v>27.1</v>
      </c>
      <c r="K923" s="11">
        <f t="shared" si="58"/>
        <v>27.1</v>
      </c>
      <c r="L923" s="11"/>
    </row>
    <row r="924" spans="1:13" x14ac:dyDescent="0.25">
      <c r="A924">
        <v>35</v>
      </c>
      <c r="B924" t="s">
        <v>11</v>
      </c>
      <c r="C924" s="11">
        <v>27.1</v>
      </c>
      <c r="D924">
        <v>1</v>
      </c>
      <c r="E924" t="s">
        <v>13</v>
      </c>
      <c r="F924" t="s">
        <v>10</v>
      </c>
      <c r="G924" s="4">
        <v>4746.3440000000001</v>
      </c>
      <c r="H924" t="str">
        <f t="shared" si="56"/>
        <v>over</v>
      </c>
      <c r="I924" t="str">
        <f t="shared" si="59"/>
        <v>no</v>
      </c>
      <c r="J924" s="11">
        <f t="shared" si="57"/>
        <v>27.1</v>
      </c>
      <c r="K924" s="11">
        <f t="shared" si="58"/>
        <v>27.1</v>
      </c>
      <c r="L924" s="11"/>
    </row>
    <row r="925" spans="1:13" x14ac:dyDescent="0.25">
      <c r="A925">
        <v>22</v>
      </c>
      <c r="B925" t="s">
        <v>7</v>
      </c>
      <c r="C925" s="11">
        <v>27.1</v>
      </c>
      <c r="D925">
        <v>0</v>
      </c>
      <c r="E925" t="s">
        <v>13</v>
      </c>
      <c r="F925" t="s">
        <v>10</v>
      </c>
      <c r="G925" s="4">
        <v>2154.3609999999999</v>
      </c>
      <c r="H925" t="str">
        <f t="shared" si="56"/>
        <v>over</v>
      </c>
      <c r="I925" t="str">
        <f t="shared" si="59"/>
        <v>no</v>
      </c>
      <c r="J925" s="11">
        <f t="shared" si="57"/>
        <v>27.1</v>
      </c>
      <c r="K925" s="11">
        <f t="shared" si="58"/>
        <v>27.1</v>
      </c>
      <c r="L925" s="11"/>
    </row>
    <row r="926" spans="1:13" x14ac:dyDescent="0.25">
      <c r="A926">
        <v>30</v>
      </c>
      <c r="B926" t="s">
        <v>11</v>
      </c>
      <c r="C926" s="11">
        <v>27.074999999999999</v>
      </c>
      <c r="D926">
        <v>0</v>
      </c>
      <c r="E926" t="s">
        <v>9</v>
      </c>
      <c r="F926" t="s">
        <v>14</v>
      </c>
      <c r="G926" s="4">
        <v>36950.256699999998</v>
      </c>
      <c r="H926" t="str">
        <f t="shared" si="56"/>
        <v>over</v>
      </c>
      <c r="I926" t="str">
        <f t="shared" si="59"/>
        <v>smoking</v>
      </c>
      <c r="J926" s="11">
        <f t="shared" si="57"/>
        <v>27.074999999999999</v>
      </c>
      <c r="K926" s="11">
        <f t="shared" si="58"/>
        <v>27.074999999999999</v>
      </c>
      <c r="L926" s="11"/>
    </row>
    <row r="927" spans="1:13" x14ac:dyDescent="0.25">
      <c r="A927">
        <v>50</v>
      </c>
      <c r="B927" t="s">
        <v>7</v>
      </c>
      <c r="C927" s="11">
        <v>27.074999999999999</v>
      </c>
      <c r="D927">
        <v>1</v>
      </c>
      <c r="E927" t="s">
        <v>13</v>
      </c>
      <c r="F927" t="s">
        <v>21</v>
      </c>
      <c r="G927" s="4">
        <v>10106.134249999999</v>
      </c>
      <c r="H927" t="str">
        <f t="shared" si="56"/>
        <v>over</v>
      </c>
      <c r="I927" t="str">
        <f t="shared" si="59"/>
        <v>no</v>
      </c>
      <c r="J927" s="11">
        <f t="shared" si="57"/>
        <v>27.074999999999999</v>
      </c>
      <c r="K927" s="11">
        <f t="shared" si="58"/>
        <v>27.074999999999999</v>
      </c>
      <c r="L927" s="11"/>
    </row>
    <row r="928" spans="1:13" x14ac:dyDescent="0.25">
      <c r="A928">
        <v>26</v>
      </c>
      <c r="B928" t="s">
        <v>11</v>
      </c>
      <c r="C928" s="11">
        <v>27.06</v>
      </c>
      <c r="D928">
        <v>0</v>
      </c>
      <c r="E928" t="s">
        <v>9</v>
      </c>
      <c r="F928" t="s">
        <v>14</v>
      </c>
      <c r="G928" s="4">
        <v>17043.341400000001</v>
      </c>
      <c r="H928" t="str">
        <f t="shared" si="56"/>
        <v>over</v>
      </c>
      <c r="I928" t="str">
        <f t="shared" si="59"/>
        <v>smoking</v>
      </c>
      <c r="J928" s="11">
        <f t="shared" si="57"/>
        <v>27.06</v>
      </c>
      <c r="K928" s="11">
        <f t="shared" si="58"/>
        <v>27.06</v>
      </c>
      <c r="L928" s="11"/>
    </row>
    <row r="929" spans="1:12" x14ac:dyDescent="0.25">
      <c r="A929">
        <v>34</v>
      </c>
      <c r="B929" t="s">
        <v>11</v>
      </c>
      <c r="C929" s="11">
        <v>27</v>
      </c>
      <c r="D929">
        <v>2</v>
      </c>
      <c r="E929" t="s">
        <v>13</v>
      </c>
      <c r="F929" t="s">
        <v>10</v>
      </c>
      <c r="G929" s="4">
        <v>11737.848840000001</v>
      </c>
      <c r="H929" t="str">
        <f t="shared" si="56"/>
        <v>over</v>
      </c>
      <c r="I929" t="str">
        <f t="shared" si="59"/>
        <v>no</v>
      </c>
      <c r="J929" s="11">
        <f t="shared" si="57"/>
        <v>27</v>
      </c>
      <c r="K929" s="11">
        <f t="shared" si="58"/>
        <v>27</v>
      </c>
      <c r="L929" s="11"/>
    </row>
    <row r="930" spans="1:12" x14ac:dyDescent="0.25">
      <c r="A930">
        <v>63</v>
      </c>
      <c r="B930" t="s">
        <v>7</v>
      </c>
      <c r="C930" s="11">
        <v>26.98</v>
      </c>
      <c r="D930">
        <v>0</v>
      </c>
      <c r="E930" t="s">
        <v>9</v>
      </c>
      <c r="F930" t="s">
        <v>15</v>
      </c>
      <c r="G930" s="4">
        <v>28950.4692</v>
      </c>
      <c r="H930" t="str">
        <f t="shared" si="56"/>
        <v>over</v>
      </c>
      <c r="I930" t="str">
        <f t="shared" si="59"/>
        <v>smoking</v>
      </c>
      <c r="J930" s="11">
        <f t="shared" si="57"/>
        <v>26.98</v>
      </c>
      <c r="K930" s="11">
        <f t="shared" si="58"/>
        <v>26.98</v>
      </c>
      <c r="L930" s="11"/>
    </row>
    <row r="931" spans="1:12" x14ac:dyDescent="0.25">
      <c r="A931">
        <v>28</v>
      </c>
      <c r="B931" t="s">
        <v>11</v>
      </c>
      <c r="C931" s="11">
        <v>26.98</v>
      </c>
      <c r="D931">
        <v>2</v>
      </c>
      <c r="E931" t="s">
        <v>13</v>
      </c>
      <c r="F931" t="s">
        <v>21</v>
      </c>
      <c r="G931" s="4">
        <v>4435.0941999999995</v>
      </c>
      <c r="H931" t="str">
        <f t="shared" si="56"/>
        <v>over</v>
      </c>
      <c r="I931" t="str">
        <f t="shared" si="59"/>
        <v>no</v>
      </c>
      <c r="J931" s="11">
        <f t="shared" si="57"/>
        <v>26.98</v>
      </c>
      <c r="K931" s="11">
        <f t="shared" si="58"/>
        <v>26.98</v>
      </c>
      <c r="L931" s="11"/>
    </row>
    <row r="932" spans="1:12" x14ac:dyDescent="0.25">
      <c r="A932">
        <v>42</v>
      </c>
      <c r="B932" t="s">
        <v>11</v>
      </c>
      <c r="C932" s="11">
        <v>26.9</v>
      </c>
      <c r="D932">
        <v>0</v>
      </c>
      <c r="E932" t="s">
        <v>13</v>
      </c>
      <c r="F932" t="s">
        <v>10</v>
      </c>
      <c r="G932" s="4">
        <v>5969.723</v>
      </c>
      <c r="H932" t="str">
        <f t="shared" si="56"/>
        <v>over</v>
      </c>
      <c r="I932" t="str">
        <f t="shared" si="59"/>
        <v>no</v>
      </c>
      <c r="J932" s="11">
        <f t="shared" si="57"/>
        <v>26.9</v>
      </c>
      <c r="K932" s="11">
        <f t="shared" si="58"/>
        <v>26.9</v>
      </c>
      <c r="L932" s="11"/>
    </row>
    <row r="933" spans="1:12" x14ac:dyDescent="0.25">
      <c r="A933">
        <v>39</v>
      </c>
      <c r="B933" t="s">
        <v>7</v>
      </c>
      <c r="C933" s="11">
        <v>26.885000000000002</v>
      </c>
      <c r="D933">
        <v>0</v>
      </c>
      <c r="E933" t="s">
        <v>13</v>
      </c>
      <c r="F933" t="s">
        <v>10</v>
      </c>
      <c r="G933" s="4">
        <v>5649.7150000000001</v>
      </c>
      <c r="H933" t="str">
        <f t="shared" si="56"/>
        <v>over</v>
      </c>
      <c r="I933" t="str">
        <f t="shared" si="59"/>
        <v>no</v>
      </c>
      <c r="J933" s="11">
        <f t="shared" si="57"/>
        <v>26.885000000000002</v>
      </c>
      <c r="K933" s="11">
        <f t="shared" si="58"/>
        <v>26.885000000000002</v>
      </c>
      <c r="L933" s="11"/>
    </row>
    <row r="934" spans="1:12" x14ac:dyDescent="0.25">
      <c r="A934">
        <v>35</v>
      </c>
      <c r="B934" t="s">
        <v>11</v>
      </c>
      <c r="C934" s="11">
        <v>26.885000000000002</v>
      </c>
      <c r="D934">
        <v>2</v>
      </c>
      <c r="E934" t="s">
        <v>9</v>
      </c>
      <c r="F934" t="s">
        <v>21</v>
      </c>
      <c r="G934" s="4">
        <v>20984.0936</v>
      </c>
      <c r="H934" t="str">
        <f t="shared" si="56"/>
        <v>over</v>
      </c>
      <c r="I934" t="str">
        <f t="shared" si="59"/>
        <v>smoking</v>
      </c>
      <c r="J934" s="11">
        <f t="shared" si="57"/>
        <v>26.885000000000002</v>
      </c>
      <c r="K934" s="11">
        <f t="shared" si="58"/>
        <v>26.885000000000002</v>
      </c>
      <c r="L934" s="11"/>
    </row>
    <row r="935" spans="1:12" x14ac:dyDescent="0.25">
      <c r="A935">
        <v>39</v>
      </c>
      <c r="B935" t="s">
        <v>11</v>
      </c>
      <c r="C935" s="11">
        <v>26.885000000000002</v>
      </c>
      <c r="D935">
        <v>2</v>
      </c>
      <c r="E935" t="s">
        <v>13</v>
      </c>
      <c r="F935" t="s">
        <v>15</v>
      </c>
      <c r="G935" s="4">
        <v>6710.1918999999998</v>
      </c>
      <c r="H935" t="str">
        <f t="shared" si="56"/>
        <v>over</v>
      </c>
      <c r="I935" t="str">
        <f t="shared" si="59"/>
        <v>no</v>
      </c>
      <c r="J935" s="11">
        <f t="shared" si="57"/>
        <v>26.885000000000002</v>
      </c>
      <c r="K935" s="11">
        <f t="shared" si="58"/>
        <v>26.885000000000002</v>
      </c>
      <c r="L935" s="11"/>
    </row>
    <row r="936" spans="1:12" x14ac:dyDescent="0.25">
      <c r="A936">
        <v>64</v>
      </c>
      <c r="B936" t="s">
        <v>7</v>
      </c>
      <c r="C936" s="11">
        <v>26.885000000000002</v>
      </c>
      <c r="D936">
        <v>0</v>
      </c>
      <c r="E936" t="s">
        <v>9</v>
      </c>
      <c r="F936" t="s">
        <v>15</v>
      </c>
      <c r="G936" s="4">
        <v>29330.98315</v>
      </c>
      <c r="H936" t="str">
        <f t="shared" si="56"/>
        <v>over</v>
      </c>
      <c r="I936" t="str">
        <f t="shared" si="59"/>
        <v>smoking</v>
      </c>
      <c r="J936" s="11">
        <f t="shared" si="57"/>
        <v>26.885000000000002</v>
      </c>
      <c r="K936" s="11">
        <f t="shared" si="58"/>
        <v>26.885000000000002</v>
      </c>
      <c r="L936" s="11"/>
    </row>
    <row r="937" spans="1:12" x14ac:dyDescent="0.25">
      <c r="A937">
        <v>43</v>
      </c>
      <c r="B937" t="s">
        <v>7</v>
      </c>
      <c r="C937" s="11">
        <v>26.885000000000002</v>
      </c>
      <c r="D937">
        <v>0</v>
      </c>
      <c r="E937" t="s">
        <v>9</v>
      </c>
      <c r="F937" t="s">
        <v>15</v>
      </c>
      <c r="G937" s="4">
        <v>21774.32215</v>
      </c>
      <c r="H937" t="str">
        <f t="shared" si="56"/>
        <v>over</v>
      </c>
      <c r="I937" t="str">
        <f t="shared" si="59"/>
        <v>smoking</v>
      </c>
      <c r="J937" s="11">
        <f t="shared" si="57"/>
        <v>26.885000000000002</v>
      </c>
      <c r="K937" s="11">
        <f t="shared" si="58"/>
        <v>26.885000000000002</v>
      </c>
      <c r="L937" s="11"/>
    </row>
    <row r="938" spans="1:12" x14ac:dyDescent="0.25">
      <c r="A938">
        <v>36</v>
      </c>
      <c r="B938" t="s">
        <v>7</v>
      </c>
      <c r="C938" s="11">
        <v>26.885000000000002</v>
      </c>
      <c r="D938">
        <v>0</v>
      </c>
      <c r="E938" t="s">
        <v>13</v>
      </c>
      <c r="F938" t="s">
        <v>15</v>
      </c>
      <c r="G938" s="4">
        <v>5267.8181500000001</v>
      </c>
      <c r="H938" t="str">
        <f t="shared" si="56"/>
        <v>over</v>
      </c>
      <c r="I938" t="str">
        <f t="shared" si="59"/>
        <v>no</v>
      </c>
      <c r="J938" s="11">
        <f t="shared" si="57"/>
        <v>26.885000000000002</v>
      </c>
      <c r="K938" s="11">
        <f t="shared" si="58"/>
        <v>26.885000000000002</v>
      </c>
      <c r="L938" s="11"/>
    </row>
    <row r="939" spans="1:12" x14ac:dyDescent="0.25">
      <c r="A939">
        <v>22</v>
      </c>
      <c r="B939" t="s">
        <v>11</v>
      </c>
      <c r="C939" s="11">
        <v>26.84</v>
      </c>
      <c r="D939">
        <v>0</v>
      </c>
      <c r="E939" t="s">
        <v>13</v>
      </c>
      <c r="F939" t="s">
        <v>14</v>
      </c>
      <c r="G939" s="4">
        <v>1664.9996000000001</v>
      </c>
      <c r="H939" t="str">
        <f t="shared" si="56"/>
        <v>over</v>
      </c>
      <c r="I939" t="str">
        <f t="shared" si="59"/>
        <v>no</v>
      </c>
      <c r="J939" s="11">
        <f t="shared" si="57"/>
        <v>26.84</v>
      </c>
      <c r="K939" s="11">
        <f t="shared" si="58"/>
        <v>26.84</v>
      </c>
      <c r="L939" s="11"/>
    </row>
    <row r="940" spans="1:12" x14ac:dyDescent="0.25">
      <c r="A940">
        <v>24</v>
      </c>
      <c r="B940" t="s">
        <v>11</v>
      </c>
      <c r="C940" s="11">
        <v>26.79</v>
      </c>
      <c r="D940">
        <v>1</v>
      </c>
      <c r="E940" t="s">
        <v>13</v>
      </c>
      <c r="F940" t="s">
        <v>15</v>
      </c>
      <c r="G940" s="4">
        <v>12609.88702</v>
      </c>
      <c r="H940" t="str">
        <f t="shared" si="56"/>
        <v>over</v>
      </c>
      <c r="I940" t="str">
        <f t="shared" si="59"/>
        <v>no</v>
      </c>
      <c r="J940" s="11">
        <f t="shared" si="57"/>
        <v>26.79</v>
      </c>
      <c r="K940" s="11">
        <f t="shared" si="58"/>
        <v>26.79</v>
      </c>
      <c r="L940" s="11"/>
    </row>
    <row r="941" spans="1:12" x14ac:dyDescent="0.25">
      <c r="A941">
        <v>25</v>
      </c>
      <c r="B941" t="s">
        <v>7</v>
      </c>
      <c r="C941" s="11">
        <v>26.79</v>
      </c>
      <c r="D941">
        <v>2</v>
      </c>
      <c r="E941" t="s">
        <v>13</v>
      </c>
      <c r="F941" t="s">
        <v>15</v>
      </c>
      <c r="G941" s="4">
        <v>4189.1130999999996</v>
      </c>
      <c r="H941" t="str">
        <f t="shared" si="56"/>
        <v>over</v>
      </c>
      <c r="I941" t="str">
        <f t="shared" si="59"/>
        <v>no</v>
      </c>
      <c r="J941" s="11">
        <f t="shared" si="57"/>
        <v>26.79</v>
      </c>
      <c r="K941" s="11">
        <f t="shared" si="58"/>
        <v>26.79</v>
      </c>
      <c r="L941" s="11"/>
    </row>
    <row r="942" spans="1:12" x14ac:dyDescent="0.25">
      <c r="A942">
        <v>53</v>
      </c>
      <c r="B942" t="s">
        <v>7</v>
      </c>
      <c r="C942" s="11">
        <v>26.7</v>
      </c>
      <c r="D942">
        <v>2</v>
      </c>
      <c r="E942" t="s">
        <v>13</v>
      </c>
      <c r="F942" t="s">
        <v>10</v>
      </c>
      <c r="G942" s="4">
        <v>11150.78</v>
      </c>
      <c r="H942" t="str">
        <f t="shared" si="56"/>
        <v>over</v>
      </c>
      <c r="I942" t="str">
        <f t="shared" si="59"/>
        <v>no</v>
      </c>
      <c r="J942" s="11">
        <f t="shared" si="57"/>
        <v>26.7</v>
      </c>
      <c r="K942" s="11">
        <f t="shared" si="58"/>
        <v>26.7</v>
      </c>
      <c r="L942" s="11"/>
    </row>
    <row r="943" spans="1:12" x14ac:dyDescent="0.25">
      <c r="A943">
        <v>43</v>
      </c>
      <c r="B943" t="s">
        <v>7</v>
      </c>
      <c r="C943" s="11">
        <v>26.7</v>
      </c>
      <c r="D943">
        <v>2</v>
      </c>
      <c r="E943" t="s">
        <v>9</v>
      </c>
      <c r="F943" t="s">
        <v>10</v>
      </c>
      <c r="G943" s="4">
        <v>22478.6</v>
      </c>
      <c r="H943" t="str">
        <f t="shared" si="56"/>
        <v>over</v>
      </c>
      <c r="I943" t="str">
        <f t="shared" si="59"/>
        <v>smoking</v>
      </c>
      <c r="J943" s="11">
        <f t="shared" si="57"/>
        <v>26.7</v>
      </c>
      <c r="K943" s="11">
        <f t="shared" si="58"/>
        <v>26.7</v>
      </c>
      <c r="L943" s="11"/>
    </row>
    <row r="944" spans="1:12" x14ac:dyDescent="0.25">
      <c r="A944">
        <v>31</v>
      </c>
      <c r="B944" t="s">
        <v>11</v>
      </c>
      <c r="C944" s="11">
        <v>26.695</v>
      </c>
      <c r="D944">
        <v>5</v>
      </c>
      <c r="E944" t="s">
        <v>13</v>
      </c>
      <c r="F944" t="s">
        <v>21</v>
      </c>
      <c r="G944" s="4">
        <v>6799.4579999999996</v>
      </c>
      <c r="H944" t="str">
        <f t="shared" si="56"/>
        <v>over</v>
      </c>
      <c r="I944" t="str">
        <f t="shared" si="59"/>
        <v>no</v>
      </c>
      <c r="J944" s="11">
        <f t="shared" si="57"/>
        <v>26.695</v>
      </c>
      <c r="K944" s="11">
        <f t="shared" si="58"/>
        <v>26.695</v>
      </c>
      <c r="L944" s="11"/>
    </row>
    <row r="945" spans="1:13" x14ac:dyDescent="0.25">
      <c r="A945">
        <v>61</v>
      </c>
      <c r="B945" t="s">
        <v>7</v>
      </c>
      <c r="C945" s="11">
        <v>26.695</v>
      </c>
      <c r="D945">
        <v>3</v>
      </c>
      <c r="E945" t="s">
        <v>9</v>
      </c>
      <c r="F945" t="s">
        <v>14</v>
      </c>
      <c r="G945" s="4">
        <v>30942.191800000001</v>
      </c>
      <c r="H945" t="str">
        <f t="shared" si="56"/>
        <v>over</v>
      </c>
      <c r="I945" t="str">
        <f t="shared" si="59"/>
        <v>smoking</v>
      </c>
      <c r="J945" s="11">
        <f t="shared" si="57"/>
        <v>26.695</v>
      </c>
      <c r="K945" s="11">
        <f t="shared" si="58"/>
        <v>26.695</v>
      </c>
      <c r="L945" s="11"/>
    </row>
    <row r="946" spans="1:13" x14ac:dyDescent="0.25">
      <c r="A946">
        <v>18</v>
      </c>
      <c r="B946" t="s">
        <v>11</v>
      </c>
      <c r="C946" s="11">
        <v>26.695</v>
      </c>
      <c r="D946">
        <v>0</v>
      </c>
      <c r="E946" t="s">
        <v>13</v>
      </c>
      <c r="F946" t="s">
        <v>14</v>
      </c>
      <c r="G946" s="4">
        <v>1137.4697000000001</v>
      </c>
      <c r="H946" t="str">
        <f t="shared" si="56"/>
        <v>over</v>
      </c>
      <c r="I946" t="str">
        <f t="shared" si="59"/>
        <v>no</v>
      </c>
      <c r="J946" s="11">
        <f t="shared" si="57"/>
        <v>26.695</v>
      </c>
      <c r="K946" s="11">
        <f t="shared" si="58"/>
        <v>26.695</v>
      </c>
      <c r="L946" s="11"/>
    </row>
    <row r="947" spans="1:13" x14ac:dyDescent="0.25">
      <c r="A947">
        <v>28</v>
      </c>
      <c r="B947" t="s">
        <v>7</v>
      </c>
      <c r="C947" s="11">
        <v>26.695</v>
      </c>
      <c r="D947">
        <v>1</v>
      </c>
      <c r="E947" t="s">
        <v>13</v>
      </c>
      <c r="F947" t="s">
        <v>21</v>
      </c>
      <c r="G947" s="4">
        <v>4337.7352000000001</v>
      </c>
      <c r="H947" t="str">
        <f t="shared" si="56"/>
        <v>over</v>
      </c>
      <c r="I947" t="str">
        <f t="shared" si="59"/>
        <v>no</v>
      </c>
      <c r="J947" s="11">
        <f t="shared" si="57"/>
        <v>26.695</v>
      </c>
      <c r="K947" s="11">
        <f t="shared" si="58"/>
        <v>26.695</v>
      </c>
      <c r="L947" s="11"/>
    </row>
    <row r="948" spans="1:13" x14ac:dyDescent="0.25">
      <c r="A948">
        <v>43</v>
      </c>
      <c r="B948" t="s">
        <v>11</v>
      </c>
      <c r="C948" s="11">
        <v>26.695</v>
      </c>
      <c r="D948">
        <v>3</v>
      </c>
      <c r="E948" t="s">
        <v>9</v>
      </c>
      <c r="F948" t="s">
        <v>14</v>
      </c>
      <c r="G948" s="4">
        <v>42124.515299999999</v>
      </c>
      <c r="H948" t="str">
        <f t="shared" si="56"/>
        <v>over</v>
      </c>
      <c r="I948" t="str">
        <f t="shared" si="59"/>
        <v>smoking</v>
      </c>
      <c r="J948" s="11">
        <f t="shared" si="57"/>
        <v>26.695</v>
      </c>
      <c r="K948" s="11">
        <f t="shared" si="58"/>
        <v>26.695</v>
      </c>
      <c r="L948" s="11"/>
    </row>
    <row r="949" spans="1:13" x14ac:dyDescent="0.25">
      <c r="A949">
        <v>50</v>
      </c>
      <c r="B949" t="s">
        <v>11</v>
      </c>
      <c r="C949" s="11">
        <v>26.695</v>
      </c>
      <c r="D949">
        <v>0</v>
      </c>
      <c r="E949" t="s">
        <v>13</v>
      </c>
      <c r="F949" t="s">
        <v>15</v>
      </c>
      <c r="G949" s="4">
        <v>8835.2649500000007</v>
      </c>
      <c r="H949" t="str">
        <f t="shared" si="56"/>
        <v>over</v>
      </c>
      <c r="I949" t="str">
        <f t="shared" si="59"/>
        <v>no</v>
      </c>
      <c r="J949" s="11">
        <f t="shared" si="57"/>
        <v>26.695</v>
      </c>
      <c r="K949" s="11">
        <f t="shared" si="58"/>
        <v>26.695</v>
      </c>
      <c r="L949" s="11"/>
      <c r="M949">
        <f>K949*1000</f>
        <v>26695</v>
      </c>
    </row>
    <row r="950" spans="1:13" x14ac:dyDescent="0.25">
      <c r="A950">
        <v>56</v>
      </c>
      <c r="B950" t="s">
        <v>11</v>
      </c>
      <c r="C950" s="11">
        <v>26.695</v>
      </c>
      <c r="D950">
        <v>1</v>
      </c>
      <c r="E950" t="s">
        <v>9</v>
      </c>
      <c r="F950" t="s">
        <v>15</v>
      </c>
      <c r="G950" s="4">
        <v>26109.32905</v>
      </c>
      <c r="H950" t="str">
        <f t="shared" si="56"/>
        <v>over</v>
      </c>
      <c r="I950" t="str">
        <f t="shared" si="59"/>
        <v>smoking</v>
      </c>
      <c r="J950" s="11">
        <f t="shared" si="57"/>
        <v>26.695</v>
      </c>
      <c r="K950" s="11">
        <f t="shared" si="58"/>
        <v>26.695</v>
      </c>
      <c r="L950" s="11"/>
    </row>
    <row r="951" spans="1:13" x14ac:dyDescent="0.25">
      <c r="A951">
        <v>25</v>
      </c>
      <c r="B951" t="s">
        <v>11</v>
      </c>
      <c r="C951" s="11">
        <v>26.695</v>
      </c>
      <c r="D951">
        <v>4</v>
      </c>
      <c r="E951" t="s">
        <v>13</v>
      </c>
      <c r="F951" t="s">
        <v>15</v>
      </c>
      <c r="G951" s="4">
        <v>4877.9810500000003</v>
      </c>
      <c r="H951" t="str">
        <f t="shared" si="56"/>
        <v>over</v>
      </c>
      <c r="I951" t="str">
        <f t="shared" si="59"/>
        <v>no</v>
      </c>
      <c r="J951" s="11">
        <f t="shared" si="57"/>
        <v>26.695</v>
      </c>
      <c r="K951" s="11">
        <f t="shared" si="58"/>
        <v>26.695</v>
      </c>
      <c r="L951" s="11"/>
    </row>
    <row r="952" spans="1:13" x14ac:dyDescent="0.25">
      <c r="A952">
        <v>59</v>
      </c>
      <c r="B952" t="s">
        <v>7</v>
      </c>
      <c r="C952" s="11">
        <v>26.695</v>
      </c>
      <c r="D952">
        <v>3</v>
      </c>
      <c r="E952" t="s">
        <v>13</v>
      </c>
      <c r="F952" t="s">
        <v>15</v>
      </c>
      <c r="G952" s="4">
        <v>14382.709049999999</v>
      </c>
      <c r="H952" t="str">
        <f t="shared" si="56"/>
        <v>over</v>
      </c>
      <c r="I952" t="str">
        <f t="shared" si="59"/>
        <v>no</v>
      </c>
      <c r="J952" s="11">
        <f t="shared" si="57"/>
        <v>26.695</v>
      </c>
      <c r="K952" s="11">
        <f t="shared" si="58"/>
        <v>26.695</v>
      </c>
      <c r="L952" s="11"/>
    </row>
    <row r="953" spans="1:13" x14ac:dyDescent="0.25">
      <c r="A953">
        <v>33</v>
      </c>
      <c r="B953" t="s">
        <v>7</v>
      </c>
      <c r="C953" s="11">
        <v>26.695</v>
      </c>
      <c r="D953">
        <v>0</v>
      </c>
      <c r="E953" t="s">
        <v>13</v>
      </c>
      <c r="F953" t="s">
        <v>15</v>
      </c>
      <c r="G953" s="4">
        <v>4571.4130500000001</v>
      </c>
      <c r="H953" t="str">
        <f t="shared" si="56"/>
        <v>over</v>
      </c>
      <c r="I953" t="str">
        <f t="shared" si="59"/>
        <v>no</v>
      </c>
      <c r="J953" s="11">
        <f t="shared" si="57"/>
        <v>26.695</v>
      </c>
      <c r="K953" s="11">
        <f t="shared" si="58"/>
        <v>26.695</v>
      </c>
      <c r="L953" s="11"/>
    </row>
    <row r="954" spans="1:13" x14ac:dyDescent="0.25">
      <c r="A954">
        <v>62</v>
      </c>
      <c r="B954" t="s">
        <v>11</v>
      </c>
      <c r="C954" s="11">
        <v>26.695</v>
      </c>
      <c r="D954">
        <v>0</v>
      </c>
      <c r="E954" t="s">
        <v>9</v>
      </c>
      <c r="F954" t="s">
        <v>21</v>
      </c>
      <c r="G954" s="4">
        <v>28101.333050000001</v>
      </c>
      <c r="H954" t="str">
        <f t="shared" si="56"/>
        <v>over</v>
      </c>
      <c r="I954" t="str">
        <f t="shared" si="59"/>
        <v>smoking</v>
      </c>
      <c r="J954" s="11">
        <f t="shared" si="57"/>
        <v>26.695</v>
      </c>
      <c r="K954" s="11">
        <f t="shared" si="58"/>
        <v>26.695</v>
      </c>
      <c r="L954" s="11"/>
    </row>
    <row r="955" spans="1:13" x14ac:dyDescent="0.25">
      <c r="A955">
        <v>31</v>
      </c>
      <c r="B955" t="s">
        <v>7</v>
      </c>
      <c r="C955" s="11">
        <v>26.62</v>
      </c>
      <c r="D955">
        <v>0</v>
      </c>
      <c r="E955" t="s">
        <v>13</v>
      </c>
      <c r="F955" t="s">
        <v>14</v>
      </c>
      <c r="G955" s="4">
        <v>3757.8447999999999</v>
      </c>
      <c r="H955" t="str">
        <f t="shared" si="56"/>
        <v>over</v>
      </c>
      <c r="I955" t="str">
        <f t="shared" si="59"/>
        <v>no</v>
      </c>
      <c r="J955" s="11">
        <f t="shared" si="57"/>
        <v>26.62</v>
      </c>
      <c r="K955" s="11">
        <f t="shared" si="58"/>
        <v>26.62</v>
      </c>
      <c r="L955" s="11"/>
    </row>
    <row r="956" spans="1:13" x14ac:dyDescent="0.25">
      <c r="A956">
        <v>23</v>
      </c>
      <c r="B956" t="s">
        <v>11</v>
      </c>
      <c r="C956" s="11">
        <v>26.51</v>
      </c>
      <c r="D956">
        <v>0</v>
      </c>
      <c r="E956" t="s">
        <v>13</v>
      </c>
      <c r="F956" t="s">
        <v>14</v>
      </c>
      <c r="G956" s="4">
        <v>1815.8759</v>
      </c>
      <c r="H956" t="str">
        <f t="shared" si="56"/>
        <v>over</v>
      </c>
      <c r="I956" t="str">
        <f t="shared" si="59"/>
        <v>no</v>
      </c>
      <c r="J956" s="11">
        <f t="shared" si="57"/>
        <v>26.51</v>
      </c>
      <c r="K956" s="11">
        <f t="shared" si="58"/>
        <v>26.51</v>
      </c>
      <c r="L956" s="11"/>
    </row>
    <row r="957" spans="1:13" x14ac:dyDescent="0.25">
      <c r="A957">
        <v>28</v>
      </c>
      <c r="B957" t="s">
        <v>7</v>
      </c>
      <c r="C957" s="11">
        <v>26.51</v>
      </c>
      <c r="D957">
        <v>2</v>
      </c>
      <c r="E957" t="s">
        <v>13</v>
      </c>
      <c r="F957" t="s">
        <v>14</v>
      </c>
      <c r="G957" s="4">
        <v>4340.4408999999996</v>
      </c>
      <c r="H957" t="str">
        <f t="shared" si="56"/>
        <v>over</v>
      </c>
      <c r="I957" t="str">
        <f t="shared" si="59"/>
        <v>no</v>
      </c>
      <c r="J957" s="11">
        <f t="shared" si="57"/>
        <v>26.51</v>
      </c>
      <c r="K957" s="11">
        <f t="shared" si="58"/>
        <v>26.51</v>
      </c>
      <c r="L957" s="11"/>
    </row>
    <row r="958" spans="1:13" x14ac:dyDescent="0.25">
      <c r="A958">
        <v>62</v>
      </c>
      <c r="B958" t="s">
        <v>7</v>
      </c>
      <c r="C958" s="11">
        <v>26.504999999999999</v>
      </c>
      <c r="D958">
        <v>0</v>
      </c>
      <c r="E958" t="s">
        <v>9</v>
      </c>
      <c r="F958" t="s">
        <v>14</v>
      </c>
      <c r="G958" s="4">
        <v>27808.7251</v>
      </c>
      <c r="H958" t="str">
        <f t="shared" si="56"/>
        <v>over</v>
      </c>
      <c r="I958" t="str">
        <f t="shared" si="59"/>
        <v>smoking</v>
      </c>
      <c r="J958" s="11">
        <f t="shared" si="57"/>
        <v>26.504999999999999</v>
      </c>
      <c r="K958" s="11">
        <f t="shared" si="58"/>
        <v>26.504999999999999</v>
      </c>
      <c r="L958" s="11"/>
    </row>
    <row r="959" spans="1:13" x14ac:dyDescent="0.25">
      <c r="A959">
        <v>39</v>
      </c>
      <c r="B959" t="s">
        <v>11</v>
      </c>
      <c r="C959" s="11">
        <v>26.41</v>
      </c>
      <c r="D959">
        <v>0</v>
      </c>
      <c r="E959" t="s">
        <v>9</v>
      </c>
      <c r="F959" t="s">
        <v>21</v>
      </c>
      <c r="G959" s="4">
        <v>20149.322899999999</v>
      </c>
      <c r="H959" t="str">
        <f t="shared" si="56"/>
        <v>over</v>
      </c>
      <c r="I959" t="str">
        <f t="shared" si="59"/>
        <v>smoking</v>
      </c>
      <c r="J959" s="11">
        <f t="shared" si="57"/>
        <v>26.41</v>
      </c>
      <c r="K959" s="11">
        <f t="shared" si="58"/>
        <v>26.41</v>
      </c>
      <c r="L959" s="11"/>
    </row>
    <row r="960" spans="1:13" x14ac:dyDescent="0.25">
      <c r="A960">
        <v>53</v>
      </c>
      <c r="B960" t="s">
        <v>11</v>
      </c>
      <c r="C960" s="11">
        <v>26.41</v>
      </c>
      <c r="D960">
        <v>2</v>
      </c>
      <c r="E960" t="s">
        <v>13</v>
      </c>
      <c r="F960" t="s">
        <v>21</v>
      </c>
      <c r="G960" s="4">
        <v>11244.376899999999</v>
      </c>
      <c r="H960" t="str">
        <f t="shared" si="56"/>
        <v>over</v>
      </c>
      <c r="I960" t="str">
        <f t="shared" si="59"/>
        <v>no</v>
      </c>
      <c r="J960" s="11">
        <f t="shared" si="57"/>
        <v>26.41</v>
      </c>
      <c r="K960" s="11">
        <f t="shared" si="58"/>
        <v>26.41</v>
      </c>
      <c r="L960" s="11"/>
    </row>
    <row r="961" spans="1:12" x14ac:dyDescent="0.25">
      <c r="A961">
        <v>34</v>
      </c>
      <c r="B961" t="s">
        <v>7</v>
      </c>
      <c r="C961" s="11">
        <v>26.41</v>
      </c>
      <c r="D961">
        <v>1</v>
      </c>
      <c r="E961" t="s">
        <v>13</v>
      </c>
      <c r="F961" t="s">
        <v>15</v>
      </c>
      <c r="G961" s="4">
        <v>5385.3379000000004</v>
      </c>
      <c r="H961" t="str">
        <f t="shared" si="56"/>
        <v>over</v>
      </c>
      <c r="I961" t="str">
        <f t="shared" si="59"/>
        <v>no</v>
      </c>
      <c r="J961" s="11">
        <f t="shared" si="57"/>
        <v>26.41</v>
      </c>
      <c r="K961" s="11">
        <f t="shared" si="58"/>
        <v>26.41</v>
      </c>
      <c r="L961" s="11"/>
    </row>
    <row r="962" spans="1:12" x14ac:dyDescent="0.25">
      <c r="A962">
        <v>50</v>
      </c>
      <c r="B962" t="s">
        <v>11</v>
      </c>
      <c r="C962" s="11">
        <v>26.41</v>
      </c>
      <c r="D962">
        <v>0</v>
      </c>
      <c r="E962" t="s">
        <v>13</v>
      </c>
      <c r="F962" t="s">
        <v>15</v>
      </c>
      <c r="G962" s="4">
        <v>8827.2098999999998</v>
      </c>
      <c r="H962" t="str">
        <f t="shared" ref="H962:H1025" si="60">IF(C962&lt;18.5,"below",IF(AND(C962&gt;=18.5,C962&lt;25),"normal",IF(C962&gt;=25,"over")))</f>
        <v>over</v>
      </c>
      <c r="I962" t="str">
        <f t="shared" si="59"/>
        <v>no</v>
      </c>
      <c r="J962" s="11">
        <f t="shared" ref="J962:J1025" si="61">VALUE(C962)</f>
        <v>26.41</v>
      </c>
      <c r="K962" s="11">
        <f t="shared" ref="K962:K1025" si="62">IF(J962&gt;=100,J962/1000,J962)</f>
        <v>26.41</v>
      </c>
      <c r="L962" s="11"/>
    </row>
    <row r="963" spans="1:12" x14ac:dyDescent="0.25">
      <c r="A963">
        <v>64</v>
      </c>
      <c r="B963" t="s">
        <v>11</v>
      </c>
      <c r="C963" s="11">
        <v>26.41</v>
      </c>
      <c r="D963">
        <v>0</v>
      </c>
      <c r="E963" t="s">
        <v>13</v>
      </c>
      <c r="F963" t="s">
        <v>21</v>
      </c>
      <c r="G963" s="4">
        <v>14394.5579</v>
      </c>
      <c r="H963" t="str">
        <f t="shared" si="60"/>
        <v>over</v>
      </c>
      <c r="I963" t="str">
        <f t="shared" ref="I963:I1026" si="63">IF(E963="no","no","smoking")</f>
        <v>no</v>
      </c>
      <c r="J963" s="11">
        <f t="shared" si="61"/>
        <v>26.41</v>
      </c>
      <c r="K963" s="11">
        <f t="shared" si="62"/>
        <v>26.41</v>
      </c>
      <c r="L963" s="11"/>
    </row>
    <row r="964" spans="1:12" x14ac:dyDescent="0.25">
      <c r="A964">
        <v>21</v>
      </c>
      <c r="B964" t="s">
        <v>7</v>
      </c>
      <c r="C964" s="11">
        <v>26.4</v>
      </c>
      <c r="D964">
        <v>1</v>
      </c>
      <c r="E964" t="s">
        <v>13</v>
      </c>
      <c r="F964" t="s">
        <v>10</v>
      </c>
      <c r="G964" s="4">
        <v>2597.779</v>
      </c>
      <c r="H964" t="str">
        <f t="shared" si="60"/>
        <v>over</v>
      </c>
      <c r="I964" t="str">
        <f t="shared" si="63"/>
        <v>no</v>
      </c>
      <c r="J964" s="11">
        <f t="shared" si="61"/>
        <v>26.4</v>
      </c>
      <c r="K964" s="11">
        <f t="shared" si="62"/>
        <v>26.4</v>
      </c>
      <c r="L964" s="11"/>
    </row>
    <row r="965" spans="1:12" x14ac:dyDescent="0.25">
      <c r="A965">
        <v>37</v>
      </c>
      <c r="B965" t="s">
        <v>7</v>
      </c>
      <c r="C965" s="11">
        <v>26.4</v>
      </c>
      <c r="D965">
        <v>0</v>
      </c>
      <c r="E965" t="s">
        <v>9</v>
      </c>
      <c r="F965" t="s">
        <v>14</v>
      </c>
      <c r="G965" s="4">
        <v>19539.242999999999</v>
      </c>
      <c r="H965" t="str">
        <f t="shared" si="60"/>
        <v>over</v>
      </c>
      <c r="I965" t="str">
        <f t="shared" si="63"/>
        <v>smoking</v>
      </c>
      <c r="J965" s="11">
        <f t="shared" si="61"/>
        <v>26.4</v>
      </c>
      <c r="K965" s="11">
        <f t="shared" si="62"/>
        <v>26.4</v>
      </c>
      <c r="L965" s="11"/>
    </row>
    <row r="966" spans="1:12" x14ac:dyDescent="0.25">
      <c r="A966">
        <v>52</v>
      </c>
      <c r="B966" t="s">
        <v>11</v>
      </c>
      <c r="C966" s="11">
        <v>26.315000000000001</v>
      </c>
      <c r="D966">
        <v>3</v>
      </c>
      <c r="E966" t="s">
        <v>9</v>
      </c>
      <c r="F966" t="s">
        <v>21</v>
      </c>
      <c r="G966" s="4">
        <v>24869.836800000001</v>
      </c>
      <c r="H966" t="str">
        <f t="shared" si="60"/>
        <v>over</v>
      </c>
      <c r="I966" t="str">
        <f t="shared" si="63"/>
        <v>smoking</v>
      </c>
      <c r="J966" s="11">
        <f t="shared" si="61"/>
        <v>26.315000000000001</v>
      </c>
      <c r="K966" s="11">
        <f t="shared" si="62"/>
        <v>26.315000000000001</v>
      </c>
      <c r="L966" s="11"/>
    </row>
    <row r="967" spans="1:12" x14ac:dyDescent="0.25">
      <c r="A967">
        <v>19</v>
      </c>
      <c r="B967" t="s">
        <v>7</v>
      </c>
      <c r="C967" s="11">
        <v>26.315000000000001</v>
      </c>
      <c r="D967">
        <v>0</v>
      </c>
      <c r="E967" t="s">
        <v>13</v>
      </c>
      <c r="F967" t="s">
        <v>10</v>
      </c>
      <c r="G967" s="4">
        <v>1737.376</v>
      </c>
      <c r="H967" t="str">
        <f t="shared" si="60"/>
        <v>over</v>
      </c>
      <c r="I967" t="str">
        <f t="shared" si="63"/>
        <v>no</v>
      </c>
      <c r="J967" s="11">
        <f t="shared" si="61"/>
        <v>26.315000000000001</v>
      </c>
      <c r="K967" s="11">
        <f t="shared" si="62"/>
        <v>26.315000000000001</v>
      </c>
      <c r="L967" s="11"/>
    </row>
    <row r="968" spans="1:12" x14ac:dyDescent="0.25">
      <c r="A968">
        <v>27</v>
      </c>
      <c r="B968" t="s">
        <v>7</v>
      </c>
      <c r="C968" s="11">
        <v>26.315000000000001</v>
      </c>
      <c r="D968">
        <v>0</v>
      </c>
      <c r="E968" t="s">
        <v>9</v>
      </c>
      <c r="F968" t="s">
        <v>10</v>
      </c>
      <c r="G968" s="4">
        <v>34838.873</v>
      </c>
      <c r="H968" t="str">
        <f t="shared" si="60"/>
        <v>over</v>
      </c>
      <c r="I968" t="str">
        <f t="shared" si="63"/>
        <v>smoking</v>
      </c>
      <c r="J968" s="11">
        <f t="shared" si="61"/>
        <v>26.315000000000001</v>
      </c>
      <c r="K968" s="11">
        <f t="shared" si="62"/>
        <v>26.315000000000001</v>
      </c>
      <c r="L968" s="11"/>
    </row>
    <row r="969" spans="1:12" x14ac:dyDescent="0.25">
      <c r="A969">
        <v>28</v>
      </c>
      <c r="B969" t="s">
        <v>7</v>
      </c>
      <c r="C969" s="11">
        <v>26.315000000000001</v>
      </c>
      <c r="D969">
        <v>3</v>
      </c>
      <c r="E969" t="s">
        <v>13</v>
      </c>
      <c r="F969" t="s">
        <v>15</v>
      </c>
      <c r="G969" s="4">
        <v>5312.1698500000002</v>
      </c>
      <c r="H969" t="str">
        <f t="shared" si="60"/>
        <v>over</v>
      </c>
      <c r="I969" t="str">
        <f t="shared" si="63"/>
        <v>no</v>
      </c>
      <c r="J969" s="11">
        <f t="shared" si="61"/>
        <v>26.315000000000001</v>
      </c>
      <c r="K969" s="11">
        <f t="shared" si="62"/>
        <v>26.315000000000001</v>
      </c>
      <c r="L969" s="11"/>
    </row>
    <row r="970" spans="1:12" x14ac:dyDescent="0.25">
      <c r="A970">
        <v>42</v>
      </c>
      <c r="B970" t="s">
        <v>11</v>
      </c>
      <c r="C970" s="11">
        <v>26.315000000000001</v>
      </c>
      <c r="D970">
        <v>1</v>
      </c>
      <c r="E970" t="s">
        <v>13</v>
      </c>
      <c r="F970" t="s">
        <v>15</v>
      </c>
      <c r="G970" s="4">
        <v>6940.90985</v>
      </c>
      <c r="H970" t="str">
        <f t="shared" si="60"/>
        <v>over</v>
      </c>
      <c r="I970" t="str">
        <f t="shared" si="63"/>
        <v>no</v>
      </c>
      <c r="J970" s="11">
        <f t="shared" si="61"/>
        <v>26.315000000000001</v>
      </c>
      <c r="K970" s="11">
        <f t="shared" si="62"/>
        <v>26.315000000000001</v>
      </c>
      <c r="L970" s="11"/>
    </row>
    <row r="971" spans="1:12" x14ac:dyDescent="0.25">
      <c r="A971">
        <v>39</v>
      </c>
      <c r="B971" t="s">
        <v>7</v>
      </c>
      <c r="C971" s="11">
        <v>26.315000000000001</v>
      </c>
      <c r="D971">
        <v>2</v>
      </c>
      <c r="E971" t="s">
        <v>13</v>
      </c>
      <c r="F971" t="s">
        <v>15</v>
      </c>
      <c r="G971" s="4">
        <v>7201.7008500000002</v>
      </c>
      <c r="H971" t="str">
        <f t="shared" si="60"/>
        <v>over</v>
      </c>
      <c r="I971" t="str">
        <f t="shared" si="63"/>
        <v>no</v>
      </c>
      <c r="J971" s="11">
        <f t="shared" si="61"/>
        <v>26.315000000000001</v>
      </c>
      <c r="K971" s="11">
        <f t="shared" si="62"/>
        <v>26.315000000000001</v>
      </c>
      <c r="L971" s="11"/>
    </row>
    <row r="972" spans="1:12" x14ac:dyDescent="0.25">
      <c r="A972">
        <v>39</v>
      </c>
      <c r="B972" t="s">
        <v>11</v>
      </c>
      <c r="C972" s="11">
        <v>26.22</v>
      </c>
      <c r="D972">
        <v>1</v>
      </c>
      <c r="E972" t="s">
        <v>13</v>
      </c>
      <c r="F972" t="s">
        <v>15</v>
      </c>
      <c r="G972" s="4">
        <v>6123.5688</v>
      </c>
      <c r="H972" t="str">
        <f t="shared" si="60"/>
        <v>over</v>
      </c>
      <c r="I972" t="str">
        <f t="shared" si="63"/>
        <v>no</v>
      </c>
      <c r="J972" s="11">
        <f t="shared" si="61"/>
        <v>26.22</v>
      </c>
      <c r="K972" s="11">
        <f t="shared" si="62"/>
        <v>26.22</v>
      </c>
      <c r="L972" s="11"/>
    </row>
    <row r="973" spans="1:12" x14ac:dyDescent="0.25">
      <c r="A973">
        <v>50</v>
      </c>
      <c r="B973" t="s">
        <v>7</v>
      </c>
      <c r="C973" s="11">
        <v>26.22</v>
      </c>
      <c r="D973">
        <v>2</v>
      </c>
      <c r="E973" t="s">
        <v>13</v>
      </c>
      <c r="F973" t="s">
        <v>15</v>
      </c>
      <c r="G973" s="4">
        <v>10493.9458</v>
      </c>
      <c r="H973" t="str">
        <f t="shared" si="60"/>
        <v>over</v>
      </c>
      <c r="I973" t="str">
        <f t="shared" si="63"/>
        <v>no</v>
      </c>
      <c r="J973" s="11">
        <f t="shared" si="61"/>
        <v>26.22</v>
      </c>
      <c r="K973" s="11">
        <f t="shared" si="62"/>
        <v>26.22</v>
      </c>
      <c r="L973" s="11"/>
    </row>
    <row r="974" spans="1:12" x14ac:dyDescent="0.25">
      <c r="A974">
        <v>42</v>
      </c>
      <c r="B974" t="s">
        <v>7</v>
      </c>
      <c r="C974" s="11">
        <v>26.18</v>
      </c>
      <c r="D974">
        <v>1</v>
      </c>
      <c r="E974" t="s">
        <v>13</v>
      </c>
      <c r="F974" t="s">
        <v>14</v>
      </c>
      <c r="G974" s="4">
        <v>7046.7222000000002</v>
      </c>
      <c r="H974" t="str">
        <f t="shared" si="60"/>
        <v>over</v>
      </c>
      <c r="I974" t="str">
        <f t="shared" si="63"/>
        <v>no</v>
      </c>
      <c r="J974" s="11">
        <f t="shared" si="61"/>
        <v>26.18</v>
      </c>
      <c r="K974" s="11">
        <f t="shared" si="62"/>
        <v>26.18</v>
      </c>
      <c r="L974" s="11"/>
    </row>
    <row r="975" spans="1:12" x14ac:dyDescent="0.25">
      <c r="A975">
        <v>18</v>
      </c>
      <c r="B975" t="s">
        <v>11</v>
      </c>
      <c r="C975" s="11">
        <v>26.18</v>
      </c>
      <c r="D975">
        <v>2</v>
      </c>
      <c r="E975" t="s">
        <v>13</v>
      </c>
      <c r="F975" t="s">
        <v>14</v>
      </c>
      <c r="G975" s="4">
        <v>2304.0021999999999</v>
      </c>
      <c r="H975" t="str">
        <f t="shared" si="60"/>
        <v>over</v>
      </c>
      <c r="I975" t="str">
        <f t="shared" si="63"/>
        <v>no</v>
      </c>
      <c r="J975" s="11">
        <f t="shared" si="61"/>
        <v>26.18</v>
      </c>
      <c r="K975" s="11">
        <f t="shared" si="62"/>
        <v>26.18</v>
      </c>
      <c r="L975" s="11"/>
    </row>
    <row r="976" spans="1:12" x14ac:dyDescent="0.25">
      <c r="A976">
        <v>19</v>
      </c>
      <c r="B976" t="s">
        <v>11</v>
      </c>
      <c r="C976" s="11">
        <v>26.125</v>
      </c>
      <c r="D976">
        <v>1</v>
      </c>
      <c r="E976" t="s">
        <v>13</v>
      </c>
      <c r="F976" t="s">
        <v>10</v>
      </c>
      <c r="G976" s="4">
        <v>1842.519</v>
      </c>
      <c r="H976" t="str">
        <f t="shared" si="60"/>
        <v>over</v>
      </c>
      <c r="I976" t="str">
        <f t="shared" si="63"/>
        <v>no</v>
      </c>
      <c r="J976" s="11">
        <f t="shared" si="61"/>
        <v>26.125</v>
      </c>
      <c r="K976" s="11">
        <f t="shared" si="62"/>
        <v>26.125</v>
      </c>
      <c r="L976" s="11"/>
    </row>
    <row r="977" spans="1:13" x14ac:dyDescent="0.25">
      <c r="A977">
        <v>22</v>
      </c>
      <c r="B977" t="s">
        <v>11</v>
      </c>
      <c r="C977" s="11">
        <v>26.125</v>
      </c>
      <c r="D977">
        <v>3</v>
      </c>
      <c r="E977" t="s">
        <v>13</v>
      </c>
      <c r="F977" t="s">
        <v>21</v>
      </c>
      <c r="G977" s="4">
        <v>4005.4225000000001</v>
      </c>
      <c r="H977" t="str">
        <f t="shared" si="60"/>
        <v>over</v>
      </c>
      <c r="I977" t="str">
        <f t="shared" si="63"/>
        <v>no</v>
      </c>
      <c r="J977" s="11">
        <f t="shared" si="61"/>
        <v>26.125</v>
      </c>
      <c r="K977" s="11">
        <f t="shared" si="62"/>
        <v>26.125</v>
      </c>
      <c r="L977" s="11"/>
    </row>
    <row r="978" spans="1:13" x14ac:dyDescent="0.25">
      <c r="A978">
        <v>18</v>
      </c>
      <c r="B978" t="s">
        <v>11</v>
      </c>
      <c r="C978" s="11">
        <v>26.125</v>
      </c>
      <c r="D978">
        <v>1</v>
      </c>
      <c r="E978" t="s">
        <v>13</v>
      </c>
      <c r="F978" t="s">
        <v>14</v>
      </c>
      <c r="G978" s="4">
        <v>1719.4363000000001</v>
      </c>
      <c r="H978" t="str">
        <f t="shared" si="60"/>
        <v>over</v>
      </c>
      <c r="I978" t="str">
        <f t="shared" si="63"/>
        <v>no</v>
      </c>
      <c r="J978" s="11">
        <f t="shared" si="61"/>
        <v>26.125</v>
      </c>
      <c r="K978" s="11">
        <f t="shared" si="62"/>
        <v>26.125</v>
      </c>
      <c r="L978" s="11"/>
    </row>
    <row r="979" spans="1:13" x14ac:dyDescent="0.25">
      <c r="A979">
        <v>28</v>
      </c>
      <c r="B979" t="s">
        <v>7</v>
      </c>
      <c r="C979" s="11">
        <v>26.125</v>
      </c>
      <c r="D979">
        <v>2</v>
      </c>
      <c r="E979" t="s">
        <v>13</v>
      </c>
      <c r="F979" t="s">
        <v>10</v>
      </c>
      <c r="G979" s="4">
        <v>20177.671129999999</v>
      </c>
      <c r="H979" t="str">
        <f t="shared" si="60"/>
        <v>over</v>
      </c>
      <c r="I979" t="str">
        <f t="shared" si="63"/>
        <v>no</v>
      </c>
      <c r="J979" s="11">
        <f t="shared" si="61"/>
        <v>26.125</v>
      </c>
      <c r="K979" s="11">
        <f t="shared" si="62"/>
        <v>26.125</v>
      </c>
      <c r="L979" s="11"/>
    </row>
    <row r="980" spans="1:13" x14ac:dyDescent="0.25">
      <c r="A980">
        <v>42</v>
      </c>
      <c r="B980" t="s">
        <v>11</v>
      </c>
      <c r="C980" s="11">
        <v>26.125</v>
      </c>
      <c r="D980">
        <v>2</v>
      </c>
      <c r="E980" t="s">
        <v>13</v>
      </c>
      <c r="F980" t="s">
        <v>21</v>
      </c>
      <c r="G980" s="4">
        <v>7729.6457499999997</v>
      </c>
      <c r="H980" t="str">
        <f t="shared" si="60"/>
        <v>over</v>
      </c>
      <c r="I980" t="str">
        <f t="shared" si="63"/>
        <v>no</v>
      </c>
      <c r="J980" s="11">
        <f t="shared" si="61"/>
        <v>26.125</v>
      </c>
      <c r="K980" s="11">
        <f t="shared" si="62"/>
        <v>26.125</v>
      </c>
      <c r="L980" s="11"/>
    </row>
    <row r="981" spans="1:13" x14ac:dyDescent="0.25">
      <c r="A981">
        <v>47</v>
      </c>
      <c r="B981" t="s">
        <v>7</v>
      </c>
      <c r="C981" s="11">
        <v>26.125</v>
      </c>
      <c r="D981">
        <v>1</v>
      </c>
      <c r="E981" t="s">
        <v>9</v>
      </c>
      <c r="F981" t="s">
        <v>21</v>
      </c>
      <c r="G981" s="4">
        <v>23401.30575</v>
      </c>
      <c r="H981" t="str">
        <f t="shared" si="60"/>
        <v>over</v>
      </c>
      <c r="I981" t="str">
        <f t="shared" si="63"/>
        <v>smoking</v>
      </c>
      <c r="J981" s="11">
        <f t="shared" si="61"/>
        <v>26.125</v>
      </c>
      <c r="K981" s="11">
        <f t="shared" si="62"/>
        <v>26.125</v>
      </c>
      <c r="L981" s="11"/>
    </row>
    <row r="982" spans="1:13" x14ac:dyDescent="0.25">
      <c r="A982">
        <v>35</v>
      </c>
      <c r="B982" t="s">
        <v>7</v>
      </c>
      <c r="C982" s="11">
        <v>26.125</v>
      </c>
      <c r="D982">
        <v>0</v>
      </c>
      <c r="E982" t="s">
        <v>13</v>
      </c>
      <c r="F982" t="s">
        <v>21</v>
      </c>
      <c r="G982" s="4">
        <v>5227.9887500000004</v>
      </c>
      <c r="H982" t="str">
        <f t="shared" si="60"/>
        <v>over</v>
      </c>
      <c r="I982" t="str">
        <f t="shared" si="63"/>
        <v>no</v>
      </c>
      <c r="J982" s="11">
        <f t="shared" si="61"/>
        <v>26.125</v>
      </c>
      <c r="K982" s="11">
        <f t="shared" si="62"/>
        <v>26.125</v>
      </c>
      <c r="L982" s="11"/>
    </row>
    <row r="983" spans="1:13" x14ac:dyDescent="0.25">
      <c r="A983">
        <v>18</v>
      </c>
      <c r="B983" t="s">
        <v>11</v>
      </c>
      <c r="C983" s="11">
        <v>26.125</v>
      </c>
      <c r="D983">
        <v>0</v>
      </c>
      <c r="E983" t="s">
        <v>13</v>
      </c>
      <c r="F983" t="s">
        <v>21</v>
      </c>
      <c r="G983" s="4">
        <v>1708.9257500000001</v>
      </c>
      <c r="H983" t="str">
        <f t="shared" si="60"/>
        <v>over</v>
      </c>
      <c r="I983" t="str">
        <f t="shared" si="63"/>
        <v>no</v>
      </c>
      <c r="J983" s="11">
        <f t="shared" si="61"/>
        <v>26.125</v>
      </c>
      <c r="K983" s="11">
        <f t="shared" si="62"/>
        <v>26.125</v>
      </c>
      <c r="L983" s="11"/>
    </row>
    <row r="984" spans="1:13" x14ac:dyDescent="0.25">
      <c r="A984">
        <v>42</v>
      </c>
      <c r="B984" t="s">
        <v>11</v>
      </c>
      <c r="C984" s="11">
        <v>26.07</v>
      </c>
      <c r="D984">
        <v>1</v>
      </c>
      <c r="E984" t="s">
        <v>9</v>
      </c>
      <c r="F984" t="s">
        <v>14</v>
      </c>
      <c r="G984" s="4">
        <v>38245.593269999998</v>
      </c>
      <c r="H984" t="str">
        <f t="shared" si="60"/>
        <v>over</v>
      </c>
      <c r="I984" t="str">
        <f t="shared" si="63"/>
        <v>smoking</v>
      </c>
      <c r="J984" s="11">
        <f t="shared" si="61"/>
        <v>26.07</v>
      </c>
      <c r="K984" s="11">
        <f t="shared" si="62"/>
        <v>26.07</v>
      </c>
      <c r="L984" s="11"/>
    </row>
    <row r="985" spans="1:13" x14ac:dyDescent="0.25">
      <c r="A985">
        <v>43</v>
      </c>
      <c r="B985" t="s">
        <v>11</v>
      </c>
      <c r="C985" s="11">
        <v>26.03</v>
      </c>
      <c r="D985">
        <v>0</v>
      </c>
      <c r="E985" t="s">
        <v>13</v>
      </c>
      <c r="F985" t="s">
        <v>21</v>
      </c>
      <c r="G985" s="4">
        <v>6837.3687</v>
      </c>
      <c r="H985" t="str">
        <f t="shared" si="60"/>
        <v>over</v>
      </c>
      <c r="I985" t="str">
        <f t="shared" si="63"/>
        <v>no</v>
      </c>
      <c r="J985" s="11">
        <f t="shared" si="61"/>
        <v>26.03</v>
      </c>
      <c r="K985" s="11">
        <f t="shared" si="62"/>
        <v>26.03</v>
      </c>
      <c r="L985" s="11"/>
    </row>
    <row r="986" spans="1:13" x14ac:dyDescent="0.25">
      <c r="A986">
        <v>29</v>
      </c>
      <c r="B986" t="s">
        <v>7</v>
      </c>
      <c r="C986" s="11">
        <v>26.03</v>
      </c>
      <c r="D986">
        <v>0</v>
      </c>
      <c r="E986" t="s">
        <v>13</v>
      </c>
      <c r="F986" t="s">
        <v>15</v>
      </c>
      <c r="G986" s="4">
        <v>3736.4647</v>
      </c>
      <c r="H986" t="str">
        <f t="shared" si="60"/>
        <v>over</v>
      </c>
      <c r="I986" t="str">
        <f t="shared" si="63"/>
        <v>no</v>
      </c>
      <c r="J986" s="11">
        <f t="shared" si="61"/>
        <v>26.03</v>
      </c>
      <c r="K986" s="11">
        <f t="shared" si="62"/>
        <v>26.03</v>
      </c>
      <c r="L986" s="11"/>
    </row>
    <row r="987" spans="1:13" x14ac:dyDescent="0.25">
      <c r="A987">
        <v>27</v>
      </c>
      <c r="B987" t="s">
        <v>11</v>
      </c>
      <c r="C987" s="11">
        <v>26.03</v>
      </c>
      <c r="D987">
        <v>0</v>
      </c>
      <c r="E987" t="s">
        <v>13</v>
      </c>
      <c r="F987" t="s">
        <v>21</v>
      </c>
      <c r="G987" s="4">
        <v>3070.8087</v>
      </c>
      <c r="H987" t="str">
        <f t="shared" si="60"/>
        <v>over</v>
      </c>
      <c r="I987" t="str">
        <f t="shared" si="63"/>
        <v>no</v>
      </c>
      <c r="J987" s="11">
        <f t="shared" si="61"/>
        <v>26.03</v>
      </c>
      <c r="K987" s="11">
        <f t="shared" si="62"/>
        <v>26.03</v>
      </c>
      <c r="L987" s="11"/>
    </row>
    <row r="988" spans="1:13" x14ac:dyDescent="0.25">
      <c r="A988">
        <v>19</v>
      </c>
      <c r="B988" t="s">
        <v>11</v>
      </c>
      <c r="C988" s="11">
        <v>26.03</v>
      </c>
      <c r="D988">
        <v>1</v>
      </c>
      <c r="E988" t="s">
        <v>9</v>
      </c>
      <c r="F988" t="s">
        <v>15</v>
      </c>
      <c r="G988" s="4">
        <v>16450.894700000001</v>
      </c>
      <c r="H988" t="str">
        <f t="shared" si="60"/>
        <v>over</v>
      </c>
      <c r="I988" t="str">
        <f t="shared" si="63"/>
        <v>smoking</v>
      </c>
      <c r="J988" s="11">
        <f t="shared" si="61"/>
        <v>26.03</v>
      </c>
      <c r="K988" s="11">
        <f t="shared" si="62"/>
        <v>26.03</v>
      </c>
      <c r="L988" s="11"/>
    </row>
    <row r="989" spans="1:13" x14ac:dyDescent="0.25">
      <c r="A989">
        <v>21</v>
      </c>
      <c r="B989" t="s">
        <v>11</v>
      </c>
      <c r="C989" s="11">
        <v>26.03</v>
      </c>
      <c r="D989">
        <v>0</v>
      </c>
      <c r="E989" t="s">
        <v>13</v>
      </c>
      <c r="F989" t="s">
        <v>21</v>
      </c>
      <c r="G989" s="4">
        <v>2102.2647000000002</v>
      </c>
      <c r="H989" t="str">
        <f t="shared" si="60"/>
        <v>over</v>
      </c>
      <c r="I989" t="str">
        <f t="shared" si="63"/>
        <v>no</v>
      </c>
      <c r="J989" s="11">
        <f t="shared" si="61"/>
        <v>26.03</v>
      </c>
      <c r="K989" s="11">
        <f t="shared" si="62"/>
        <v>26.03</v>
      </c>
      <c r="L989" s="11"/>
    </row>
    <row r="990" spans="1:13" x14ac:dyDescent="0.25">
      <c r="A990">
        <v>23</v>
      </c>
      <c r="B990" t="s">
        <v>11</v>
      </c>
      <c r="C990" s="11">
        <v>25.934999999999999</v>
      </c>
      <c r="D990">
        <v>1</v>
      </c>
      <c r="E990" t="s">
        <v>13</v>
      </c>
      <c r="F990" t="s">
        <v>15</v>
      </c>
      <c r="G990" s="4">
        <v>2775.1921499999999</v>
      </c>
      <c r="H990" t="str">
        <f t="shared" si="60"/>
        <v>over</v>
      </c>
      <c r="I990" t="str">
        <f t="shared" si="63"/>
        <v>no</v>
      </c>
      <c r="J990" s="11">
        <f t="shared" si="61"/>
        <v>25.934999999999999</v>
      </c>
      <c r="K990" s="11">
        <f t="shared" si="62"/>
        <v>25.934999999999999</v>
      </c>
      <c r="L990" s="11"/>
      <c r="M990">
        <f>K990*1000</f>
        <v>25935</v>
      </c>
    </row>
    <row r="991" spans="1:13" x14ac:dyDescent="0.25">
      <c r="A991">
        <v>53</v>
      </c>
      <c r="B991" t="s">
        <v>7</v>
      </c>
      <c r="C991" s="11">
        <v>25.934999999999999</v>
      </c>
      <c r="D991">
        <v>3</v>
      </c>
      <c r="E991" t="s">
        <v>13</v>
      </c>
      <c r="F991" t="s">
        <v>10</v>
      </c>
      <c r="G991" s="4">
        <v>11741.726000000001</v>
      </c>
      <c r="H991" t="str">
        <f t="shared" si="60"/>
        <v>over</v>
      </c>
      <c r="I991" t="str">
        <f t="shared" si="63"/>
        <v>no</v>
      </c>
      <c r="J991" s="11">
        <f t="shared" si="61"/>
        <v>25.934999999999999</v>
      </c>
      <c r="K991" s="11">
        <f t="shared" si="62"/>
        <v>25.934999999999999</v>
      </c>
      <c r="L991" s="11"/>
    </row>
    <row r="992" spans="1:13" x14ac:dyDescent="0.25">
      <c r="A992">
        <v>26</v>
      </c>
      <c r="B992" t="s">
        <v>11</v>
      </c>
      <c r="C992" s="11">
        <v>25.934999999999999</v>
      </c>
      <c r="D992">
        <v>2</v>
      </c>
      <c r="E992" t="s">
        <v>13</v>
      </c>
      <c r="F992" t="s">
        <v>15</v>
      </c>
      <c r="G992" s="4">
        <v>3877.3042500000001</v>
      </c>
      <c r="H992" t="str">
        <f t="shared" si="60"/>
        <v>over</v>
      </c>
      <c r="I992" t="str">
        <f t="shared" si="63"/>
        <v>no</v>
      </c>
      <c r="J992" s="11">
        <f t="shared" si="61"/>
        <v>25.934999999999999</v>
      </c>
      <c r="K992" s="11">
        <f t="shared" si="62"/>
        <v>25.934999999999999</v>
      </c>
      <c r="L992" s="11"/>
      <c r="M992">
        <f>K992*1000</f>
        <v>25935</v>
      </c>
    </row>
    <row r="993" spans="1:13" x14ac:dyDescent="0.25">
      <c r="A993">
        <v>54</v>
      </c>
      <c r="B993" t="s">
        <v>11</v>
      </c>
      <c r="C993" s="11">
        <v>25.934999999999999</v>
      </c>
      <c r="D993">
        <v>0</v>
      </c>
      <c r="E993" t="s">
        <v>13</v>
      </c>
      <c r="F993" t="s">
        <v>21</v>
      </c>
      <c r="G993" s="4">
        <v>10435.06525</v>
      </c>
      <c r="H993" t="str">
        <f t="shared" si="60"/>
        <v>over</v>
      </c>
      <c r="I993" t="str">
        <f t="shared" si="63"/>
        <v>no</v>
      </c>
      <c r="J993" s="11">
        <f t="shared" si="61"/>
        <v>25.934999999999999</v>
      </c>
      <c r="K993" s="11">
        <f t="shared" si="62"/>
        <v>25.934999999999999</v>
      </c>
      <c r="L993" s="11"/>
      <c r="M993">
        <f>K993*1000</f>
        <v>25935</v>
      </c>
    </row>
    <row r="994" spans="1:13" x14ac:dyDescent="0.25">
      <c r="A994">
        <v>56</v>
      </c>
      <c r="B994" t="s">
        <v>11</v>
      </c>
      <c r="C994" s="11">
        <v>25.934999999999999</v>
      </c>
      <c r="D994">
        <v>0</v>
      </c>
      <c r="E994" t="s">
        <v>13</v>
      </c>
      <c r="F994" t="s">
        <v>21</v>
      </c>
      <c r="G994" s="4">
        <v>11165.417649999999</v>
      </c>
      <c r="H994" t="str">
        <f t="shared" si="60"/>
        <v>over</v>
      </c>
      <c r="I994" t="str">
        <f t="shared" si="63"/>
        <v>no</v>
      </c>
      <c r="J994" s="11">
        <f t="shared" si="61"/>
        <v>25.934999999999999</v>
      </c>
      <c r="K994" s="11">
        <f t="shared" si="62"/>
        <v>25.934999999999999</v>
      </c>
      <c r="L994" s="11"/>
    </row>
    <row r="995" spans="1:13" x14ac:dyDescent="0.25">
      <c r="A995">
        <v>31</v>
      </c>
      <c r="B995" t="s">
        <v>11</v>
      </c>
      <c r="C995" s="11">
        <v>25.934999999999999</v>
      </c>
      <c r="D995">
        <v>1</v>
      </c>
      <c r="E995" t="s">
        <v>13</v>
      </c>
      <c r="F995" t="s">
        <v>15</v>
      </c>
      <c r="G995" s="4">
        <v>4239.8926499999998</v>
      </c>
      <c r="H995" t="str">
        <f t="shared" si="60"/>
        <v>over</v>
      </c>
      <c r="I995" t="str">
        <f t="shared" si="63"/>
        <v>no</v>
      </c>
      <c r="J995" s="11">
        <f t="shared" si="61"/>
        <v>25.934999999999999</v>
      </c>
      <c r="K995" s="11">
        <f t="shared" si="62"/>
        <v>25.934999999999999</v>
      </c>
      <c r="L995" s="11"/>
    </row>
    <row r="996" spans="1:13" x14ac:dyDescent="0.25">
      <c r="A996">
        <v>29</v>
      </c>
      <c r="B996" t="s">
        <v>7</v>
      </c>
      <c r="C996" s="11">
        <v>25.9</v>
      </c>
      <c r="D996">
        <v>0</v>
      </c>
      <c r="E996" t="s">
        <v>13</v>
      </c>
      <c r="F996" t="s">
        <v>10</v>
      </c>
      <c r="G996" s="4">
        <v>3353.2840000000001</v>
      </c>
      <c r="H996" t="str">
        <f t="shared" si="60"/>
        <v>over</v>
      </c>
      <c r="I996" t="str">
        <f t="shared" si="63"/>
        <v>no</v>
      </c>
      <c r="J996" s="11">
        <f t="shared" si="61"/>
        <v>25.9</v>
      </c>
      <c r="K996" s="11">
        <f t="shared" si="62"/>
        <v>25.9</v>
      </c>
      <c r="L996" s="11"/>
    </row>
    <row r="997" spans="1:13" x14ac:dyDescent="0.25">
      <c r="A997">
        <v>31</v>
      </c>
      <c r="B997" t="s">
        <v>11</v>
      </c>
      <c r="C997" s="11">
        <v>25.9</v>
      </c>
      <c r="D997">
        <v>3</v>
      </c>
      <c r="E997" t="s">
        <v>9</v>
      </c>
      <c r="F997" t="s">
        <v>10</v>
      </c>
      <c r="G997" s="4">
        <v>19199.944</v>
      </c>
      <c r="H997" t="str">
        <f t="shared" si="60"/>
        <v>over</v>
      </c>
      <c r="I997" t="str">
        <f t="shared" si="63"/>
        <v>smoking</v>
      </c>
      <c r="J997" s="11">
        <f t="shared" si="61"/>
        <v>25.9</v>
      </c>
      <c r="K997" s="11">
        <f t="shared" si="62"/>
        <v>25.9</v>
      </c>
      <c r="L997" s="11"/>
    </row>
    <row r="998" spans="1:13" x14ac:dyDescent="0.25">
      <c r="A998">
        <v>36</v>
      </c>
      <c r="B998" t="s">
        <v>7</v>
      </c>
      <c r="C998" s="11">
        <v>25.9</v>
      </c>
      <c r="D998">
        <v>1</v>
      </c>
      <c r="E998" t="s">
        <v>13</v>
      </c>
      <c r="F998" t="s">
        <v>10</v>
      </c>
      <c r="G998" s="4">
        <v>5472.4489999999996</v>
      </c>
      <c r="H998" t="str">
        <f t="shared" si="60"/>
        <v>over</v>
      </c>
      <c r="I998" t="str">
        <f t="shared" si="63"/>
        <v>no</v>
      </c>
      <c r="J998" s="11">
        <f t="shared" si="61"/>
        <v>25.9</v>
      </c>
      <c r="K998" s="11">
        <f t="shared" si="62"/>
        <v>25.9</v>
      </c>
      <c r="L998" s="11"/>
    </row>
    <row r="999" spans="1:13" x14ac:dyDescent="0.25">
      <c r="A999">
        <v>48</v>
      </c>
      <c r="B999" t="s">
        <v>7</v>
      </c>
      <c r="C999" s="11">
        <v>25.85</v>
      </c>
      <c r="D999">
        <v>3</v>
      </c>
      <c r="E999" t="s">
        <v>9</v>
      </c>
      <c r="F999" t="s">
        <v>14</v>
      </c>
      <c r="G999" s="4">
        <v>24180.933499999999</v>
      </c>
      <c r="H999" t="str">
        <f t="shared" si="60"/>
        <v>over</v>
      </c>
      <c r="I999" t="str">
        <f t="shared" si="63"/>
        <v>smoking</v>
      </c>
      <c r="J999" s="11">
        <f t="shared" si="61"/>
        <v>25.85</v>
      </c>
      <c r="K999" s="11">
        <f t="shared" si="62"/>
        <v>25.85</v>
      </c>
      <c r="L999" s="11"/>
    </row>
    <row r="1000" spans="1:13" x14ac:dyDescent="0.25">
      <c r="A1000">
        <v>49</v>
      </c>
      <c r="B1000" t="s">
        <v>11</v>
      </c>
      <c r="C1000" s="11">
        <v>25.84</v>
      </c>
      <c r="D1000">
        <v>2</v>
      </c>
      <c r="E1000" t="s">
        <v>9</v>
      </c>
      <c r="F1000" t="s">
        <v>15</v>
      </c>
      <c r="G1000" s="4">
        <v>23807.240600000001</v>
      </c>
      <c r="H1000" t="str">
        <f t="shared" si="60"/>
        <v>over</v>
      </c>
      <c r="I1000" t="str">
        <f t="shared" si="63"/>
        <v>smoking</v>
      </c>
      <c r="J1000" s="11">
        <f t="shared" si="61"/>
        <v>25.84</v>
      </c>
      <c r="K1000" s="11">
        <f t="shared" si="62"/>
        <v>25.84</v>
      </c>
      <c r="L1000" s="11"/>
    </row>
    <row r="1001" spans="1:13" x14ac:dyDescent="0.25">
      <c r="A1001">
        <v>25</v>
      </c>
      <c r="B1001" t="s">
        <v>11</v>
      </c>
      <c r="C1001" s="11">
        <v>25.84</v>
      </c>
      <c r="D1001">
        <v>1</v>
      </c>
      <c r="E1001" t="s">
        <v>13</v>
      </c>
      <c r="F1001" t="s">
        <v>21</v>
      </c>
      <c r="G1001" s="4">
        <v>3309.7926000000002</v>
      </c>
      <c r="H1001" t="str">
        <f t="shared" si="60"/>
        <v>over</v>
      </c>
      <c r="I1001" t="str">
        <f t="shared" si="63"/>
        <v>no</v>
      </c>
      <c r="J1001" s="11">
        <f t="shared" si="61"/>
        <v>25.84</v>
      </c>
      <c r="K1001" s="11">
        <f t="shared" si="62"/>
        <v>25.84</v>
      </c>
      <c r="L1001" s="11"/>
    </row>
    <row r="1002" spans="1:13" x14ac:dyDescent="0.25">
      <c r="A1002">
        <v>36</v>
      </c>
      <c r="B1002" t="s">
        <v>7</v>
      </c>
      <c r="C1002" s="11">
        <v>25.84</v>
      </c>
      <c r="D1002">
        <v>0</v>
      </c>
      <c r="E1002" t="s">
        <v>13</v>
      </c>
      <c r="F1002" t="s">
        <v>15</v>
      </c>
      <c r="G1002" s="4">
        <v>5266.3656000000001</v>
      </c>
      <c r="H1002" t="str">
        <f t="shared" si="60"/>
        <v>over</v>
      </c>
      <c r="I1002" t="str">
        <f t="shared" si="63"/>
        <v>no</v>
      </c>
      <c r="J1002" s="11">
        <f t="shared" si="61"/>
        <v>25.84</v>
      </c>
      <c r="K1002" s="11">
        <f t="shared" si="62"/>
        <v>25.84</v>
      </c>
      <c r="L1002" s="11"/>
    </row>
    <row r="1003" spans="1:13" x14ac:dyDescent="0.25">
      <c r="A1003">
        <v>51</v>
      </c>
      <c r="B1003" t="s">
        <v>7</v>
      </c>
      <c r="C1003" s="11">
        <v>25.8</v>
      </c>
      <c r="D1003">
        <v>1</v>
      </c>
      <c r="E1003" t="s">
        <v>13</v>
      </c>
      <c r="F1003" t="s">
        <v>10</v>
      </c>
      <c r="G1003" s="4">
        <v>9861.0249999999996</v>
      </c>
      <c r="H1003" t="str">
        <f t="shared" si="60"/>
        <v>over</v>
      </c>
      <c r="I1003" t="str">
        <f t="shared" si="63"/>
        <v>no</v>
      </c>
      <c r="J1003" s="11">
        <f t="shared" si="61"/>
        <v>25.8</v>
      </c>
      <c r="K1003" s="11">
        <f t="shared" si="62"/>
        <v>25.8</v>
      </c>
      <c r="L1003" s="11"/>
    </row>
    <row r="1004" spans="1:13" x14ac:dyDescent="0.25">
      <c r="A1004">
        <v>46</v>
      </c>
      <c r="B1004" t="s">
        <v>11</v>
      </c>
      <c r="C1004" s="11">
        <v>25.8</v>
      </c>
      <c r="D1004">
        <v>5</v>
      </c>
      <c r="E1004" t="s">
        <v>13</v>
      </c>
      <c r="F1004" t="s">
        <v>10</v>
      </c>
      <c r="G1004" s="4">
        <v>10096.969999999999</v>
      </c>
      <c r="H1004" t="str">
        <f t="shared" si="60"/>
        <v>over</v>
      </c>
      <c r="I1004" t="str">
        <f t="shared" si="63"/>
        <v>no</v>
      </c>
      <c r="J1004" s="11">
        <f t="shared" si="61"/>
        <v>25.8</v>
      </c>
      <c r="K1004" s="11">
        <f t="shared" si="62"/>
        <v>25.8</v>
      </c>
      <c r="L1004" s="11"/>
    </row>
    <row r="1005" spans="1:13" x14ac:dyDescent="0.25">
      <c r="A1005">
        <v>44</v>
      </c>
      <c r="B1005" t="s">
        <v>7</v>
      </c>
      <c r="C1005" s="11">
        <v>25.8</v>
      </c>
      <c r="D1005">
        <v>1</v>
      </c>
      <c r="E1005" t="s">
        <v>13</v>
      </c>
      <c r="F1005" t="s">
        <v>10</v>
      </c>
      <c r="G1005" s="4">
        <v>7624.63</v>
      </c>
      <c r="H1005" t="str">
        <f t="shared" si="60"/>
        <v>over</v>
      </c>
      <c r="I1005" t="str">
        <f t="shared" si="63"/>
        <v>no</v>
      </c>
      <c r="J1005" s="11">
        <f t="shared" si="61"/>
        <v>25.8</v>
      </c>
      <c r="K1005" s="11">
        <f t="shared" si="62"/>
        <v>25.8</v>
      </c>
      <c r="L1005" s="11"/>
    </row>
    <row r="1006" spans="1:13" x14ac:dyDescent="0.25">
      <c r="A1006">
        <v>24</v>
      </c>
      <c r="B1006" t="s">
        <v>11</v>
      </c>
      <c r="C1006" s="11">
        <v>25.8</v>
      </c>
      <c r="D1006">
        <v>0</v>
      </c>
      <c r="E1006" t="s">
        <v>13</v>
      </c>
      <c r="F1006" t="s">
        <v>10</v>
      </c>
      <c r="G1006" s="4">
        <v>1972.95</v>
      </c>
      <c r="H1006" t="str">
        <f t="shared" si="60"/>
        <v>over</v>
      </c>
      <c r="I1006" t="str">
        <f t="shared" si="63"/>
        <v>no</v>
      </c>
      <c r="J1006" s="11">
        <f t="shared" si="61"/>
        <v>25.8</v>
      </c>
      <c r="K1006" s="11">
        <f t="shared" si="62"/>
        <v>25.8</v>
      </c>
      <c r="L1006" s="11"/>
    </row>
    <row r="1007" spans="1:13" x14ac:dyDescent="0.25">
      <c r="A1007">
        <v>28</v>
      </c>
      <c r="B1007" t="s">
        <v>7</v>
      </c>
      <c r="C1007" s="11">
        <v>25.8</v>
      </c>
      <c r="D1007">
        <v>0</v>
      </c>
      <c r="E1007" t="s">
        <v>13</v>
      </c>
      <c r="F1007" t="s">
        <v>10</v>
      </c>
      <c r="G1007" s="4">
        <v>3161.4540000000002</v>
      </c>
      <c r="H1007" t="str">
        <f t="shared" si="60"/>
        <v>over</v>
      </c>
      <c r="I1007" t="str">
        <f t="shared" si="63"/>
        <v>no</v>
      </c>
      <c r="J1007" s="11">
        <f t="shared" si="61"/>
        <v>25.8</v>
      </c>
      <c r="K1007" s="11">
        <f t="shared" si="62"/>
        <v>25.8</v>
      </c>
      <c r="L1007" s="11"/>
    </row>
    <row r="1008" spans="1:13" x14ac:dyDescent="0.25">
      <c r="A1008">
        <v>31</v>
      </c>
      <c r="B1008" t="s">
        <v>7</v>
      </c>
      <c r="C1008" s="11">
        <v>25.8</v>
      </c>
      <c r="D1008">
        <v>2</v>
      </c>
      <c r="E1008" t="s">
        <v>13</v>
      </c>
      <c r="F1008" t="s">
        <v>10</v>
      </c>
      <c r="G1008" s="4">
        <v>4934.7049999999999</v>
      </c>
      <c r="H1008" t="str">
        <f t="shared" si="60"/>
        <v>over</v>
      </c>
      <c r="I1008" t="str">
        <f t="shared" si="63"/>
        <v>no</v>
      </c>
      <c r="J1008" s="11">
        <f t="shared" si="61"/>
        <v>25.8</v>
      </c>
      <c r="K1008" s="11">
        <f t="shared" si="62"/>
        <v>25.8</v>
      </c>
      <c r="L1008" s="11"/>
    </row>
    <row r="1009" spans="1:13" x14ac:dyDescent="0.25">
      <c r="A1009">
        <v>21</v>
      </c>
      <c r="B1009" t="s">
        <v>7</v>
      </c>
      <c r="C1009" s="11">
        <v>25.8</v>
      </c>
      <c r="D1009">
        <v>0</v>
      </c>
      <c r="E1009" t="s">
        <v>13</v>
      </c>
      <c r="F1009" t="s">
        <v>10</v>
      </c>
      <c r="G1009" s="4">
        <v>2007.9449999999999</v>
      </c>
      <c r="H1009" t="str">
        <f t="shared" si="60"/>
        <v>over</v>
      </c>
      <c r="I1009" t="str">
        <f t="shared" si="63"/>
        <v>no</v>
      </c>
      <c r="J1009" s="11">
        <f t="shared" si="61"/>
        <v>25.8</v>
      </c>
      <c r="K1009" s="11">
        <f t="shared" si="62"/>
        <v>25.8</v>
      </c>
      <c r="L1009" s="11"/>
    </row>
    <row r="1010" spans="1:13" x14ac:dyDescent="0.25">
      <c r="A1010">
        <v>27</v>
      </c>
      <c r="B1010" t="s">
        <v>7</v>
      </c>
      <c r="C1010" s="11">
        <v>25.745000000000001</v>
      </c>
      <c r="D1010">
        <v>0</v>
      </c>
      <c r="E1010" t="s">
        <v>9</v>
      </c>
      <c r="F1010" t="s">
        <v>14</v>
      </c>
      <c r="G1010" s="4">
        <v>16577.779500000001</v>
      </c>
      <c r="H1010" t="str">
        <f t="shared" si="60"/>
        <v>over</v>
      </c>
      <c r="I1010" t="str">
        <f t="shared" si="63"/>
        <v>smoking</v>
      </c>
      <c r="J1010" s="11">
        <f t="shared" si="61"/>
        <v>25.745000000000001</v>
      </c>
      <c r="K1010" s="11">
        <f t="shared" si="62"/>
        <v>25.745000000000001</v>
      </c>
      <c r="L1010" s="11"/>
    </row>
    <row r="1011" spans="1:13" x14ac:dyDescent="0.25">
      <c r="A1011">
        <v>32</v>
      </c>
      <c r="B1011" t="s">
        <v>11</v>
      </c>
      <c r="C1011" s="11">
        <v>25.745000000000001</v>
      </c>
      <c r="D1011">
        <v>3</v>
      </c>
      <c r="E1011" t="s">
        <v>13</v>
      </c>
      <c r="F1011" t="s">
        <v>10</v>
      </c>
      <c r="G1011" s="4">
        <v>5253.5240000000003</v>
      </c>
      <c r="H1011" t="str">
        <f t="shared" si="60"/>
        <v>over</v>
      </c>
      <c r="I1011" t="str">
        <f t="shared" si="63"/>
        <v>no</v>
      </c>
      <c r="J1011" s="11">
        <f t="shared" si="61"/>
        <v>25.745000000000001</v>
      </c>
      <c r="K1011" s="11">
        <f t="shared" si="62"/>
        <v>25.745000000000001</v>
      </c>
      <c r="L1011" s="11"/>
    </row>
    <row r="1012" spans="1:13" x14ac:dyDescent="0.25">
      <c r="A1012">
        <v>57</v>
      </c>
      <c r="B1012" t="s">
        <v>7</v>
      </c>
      <c r="C1012" s="11">
        <v>25.745000000000001</v>
      </c>
      <c r="D1012">
        <v>2</v>
      </c>
      <c r="E1012" t="s">
        <v>13</v>
      </c>
      <c r="F1012" t="s">
        <v>10</v>
      </c>
      <c r="G1012" s="4">
        <v>12646.207</v>
      </c>
      <c r="H1012" t="str">
        <f t="shared" si="60"/>
        <v>over</v>
      </c>
      <c r="I1012" t="str">
        <f t="shared" si="63"/>
        <v>no</v>
      </c>
      <c r="J1012" s="11">
        <f t="shared" si="61"/>
        <v>25.745000000000001</v>
      </c>
      <c r="K1012" s="11">
        <f t="shared" si="62"/>
        <v>25.745000000000001</v>
      </c>
      <c r="L1012" s="11"/>
    </row>
    <row r="1013" spans="1:13" x14ac:dyDescent="0.25">
      <c r="A1013">
        <v>58</v>
      </c>
      <c r="B1013" t="s">
        <v>11</v>
      </c>
      <c r="C1013" s="11">
        <v>25.745000000000001</v>
      </c>
      <c r="D1013">
        <v>0</v>
      </c>
      <c r="E1013" t="s">
        <v>13</v>
      </c>
      <c r="F1013" t="s">
        <v>21</v>
      </c>
      <c r="G1013" s="4">
        <v>11944.594349999999</v>
      </c>
      <c r="H1013" t="str">
        <f t="shared" si="60"/>
        <v>over</v>
      </c>
      <c r="I1013" t="str">
        <f t="shared" si="63"/>
        <v>no</v>
      </c>
      <c r="J1013" s="11">
        <f t="shared" si="61"/>
        <v>25.745000000000001</v>
      </c>
      <c r="K1013" s="11">
        <f t="shared" si="62"/>
        <v>25.745000000000001</v>
      </c>
      <c r="L1013" s="11"/>
      <c r="M1013">
        <f>K1013*1000</f>
        <v>25745</v>
      </c>
    </row>
    <row r="1014" spans="1:13" x14ac:dyDescent="0.25">
      <c r="A1014">
        <v>21</v>
      </c>
      <c r="B1014" t="s">
        <v>11</v>
      </c>
      <c r="C1014" s="11">
        <v>25.745000000000001</v>
      </c>
      <c r="D1014">
        <v>2</v>
      </c>
      <c r="E1014" t="s">
        <v>13</v>
      </c>
      <c r="F1014" t="s">
        <v>21</v>
      </c>
      <c r="G1014" s="4">
        <v>3279.8685500000001</v>
      </c>
      <c r="H1014" t="str">
        <f t="shared" si="60"/>
        <v>over</v>
      </c>
      <c r="I1014" t="str">
        <f t="shared" si="63"/>
        <v>no</v>
      </c>
      <c r="J1014" s="11">
        <f t="shared" si="61"/>
        <v>25.745000000000001</v>
      </c>
      <c r="K1014" s="11">
        <f t="shared" si="62"/>
        <v>25.745000000000001</v>
      </c>
      <c r="L1014" s="11"/>
    </row>
    <row r="1015" spans="1:13" x14ac:dyDescent="0.25">
      <c r="A1015">
        <v>46</v>
      </c>
      <c r="B1015" t="s">
        <v>11</v>
      </c>
      <c r="C1015" s="11">
        <v>25.745000000000001</v>
      </c>
      <c r="D1015">
        <v>3</v>
      </c>
      <c r="E1015" t="s">
        <v>13</v>
      </c>
      <c r="F1015" t="s">
        <v>15</v>
      </c>
      <c r="G1015" s="4">
        <v>9301.8935500000007</v>
      </c>
      <c r="H1015" t="str">
        <f t="shared" si="60"/>
        <v>over</v>
      </c>
      <c r="I1015" t="str">
        <f t="shared" si="63"/>
        <v>no</v>
      </c>
      <c r="J1015" s="11">
        <f t="shared" si="61"/>
        <v>25.745000000000001</v>
      </c>
      <c r="K1015" s="11">
        <f t="shared" si="62"/>
        <v>25.745000000000001</v>
      </c>
      <c r="L1015" s="11"/>
    </row>
    <row r="1016" spans="1:13" x14ac:dyDescent="0.25">
      <c r="A1016">
        <v>19</v>
      </c>
      <c r="B1016" t="s">
        <v>7</v>
      </c>
      <c r="C1016" s="11">
        <v>25.745000000000001</v>
      </c>
      <c r="D1016">
        <v>1</v>
      </c>
      <c r="E1016" t="s">
        <v>13</v>
      </c>
      <c r="F1016" t="s">
        <v>15</v>
      </c>
      <c r="G1016" s="4">
        <v>2710.8285500000002</v>
      </c>
      <c r="H1016" t="str">
        <f t="shared" si="60"/>
        <v>over</v>
      </c>
      <c r="I1016" t="str">
        <f t="shared" si="63"/>
        <v>no</v>
      </c>
      <c r="J1016" s="11">
        <f t="shared" si="61"/>
        <v>25.745000000000001</v>
      </c>
      <c r="K1016" s="11">
        <f t="shared" si="62"/>
        <v>25.745000000000001</v>
      </c>
      <c r="L1016" s="11"/>
    </row>
    <row r="1017" spans="1:13" x14ac:dyDescent="0.25">
      <c r="A1017">
        <v>60</v>
      </c>
      <c r="B1017" t="s">
        <v>11</v>
      </c>
      <c r="C1017" s="11">
        <v>25.74</v>
      </c>
      <c r="D1017">
        <v>0</v>
      </c>
      <c r="E1017" t="s">
        <v>13</v>
      </c>
      <c r="F1017" t="s">
        <v>14</v>
      </c>
      <c r="G1017" s="4">
        <v>12142.578600000001</v>
      </c>
      <c r="H1017" t="str">
        <f t="shared" si="60"/>
        <v>over</v>
      </c>
      <c r="I1017" t="str">
        <f t="shared" si="63"/>
        <v>no</v>
      </c>
      <c r="J1017" s="11">
        <f t="shared" si="61"/>
        <v>25.74</v>
      </c>
      <c r="K1017" s="11">
        <f t="shared" si="62"/>
        <v>25.74</v>
      </c>
      <c r="L1017" s="11"/>
    </row>
    <row r="1018" spans="1:13" x14ac:dyDescent="0.25">
      <c r="A1018">
        <v>57</v>
      </c>
      <c r="B1018" t="s">
        <v>7</v>
      </c>
      <c r="C1018" s="11">
        <v>25.74</v>
      </c>
      <c r="D1018">
        <v>2</v>
      </c>
      <c r="E1018" t="s">
        <v>13</v>
      </c>
      <c r="F1018" t="s">
        <v>14</v>
      </c>
      <c r="G1018" s="4">
        <v>12629.1656</v>
      </c>
      <c r="H1018" t="str">
        <f t="shared" si="60"/>
        <v>over</v>
      </c>
      <c r="I1018" t="str">
        <f t="shared" si="63"/>
        <v>no</v>
      </c>
      <c r="J1018" s="11">
        <f t="shared" si="61"/>
        <v>25.74</v>
      </c>
      <c r="K1018" s="11">
        <f t="shared" si="62"/>
        <v>25.74</v>
      </c>
      <c r="L1018" s="11"/>
    </row>
    <row r="1019" spans="1:13" x14ac:dyDescent="0.25">
      <c r="A1019">
        <v>21</v>
      </c>
      <c r="B1019" t="s">
        <v>11</v>
      </c>
      <c r="C1019" s="11">
        <v>25.7</v>
      </c>
      <c r="D1019">
        <v>4</v>
      </c>
      <c r="E1019" t="s">
        <v>9</v>
      </c>
      <c r="F1019" t="s">
        <v>10</v>
      </c>
      <c r="G1019" s="4">
        <v>17942.106</v>
      </c>
      <c r="H1019" t="str">
        <f t="shared" si="60"/>
        <v>over</v>
      </c>
      <c r="I1019" t="str">
        <f t="shared" si="63"/>
        <v>smoking</v>
      </c>
      <c r="J1019" s="11">
        <f t="shared" si="61"/>
        <v>25.7</v>
      </c>
      <c r="K1019" s="11">
        <f t="shared" si="62"/>
        <v>25.7</v>
      </c>
      <c r="L1019" s="11"/>
    </row>
    <row r="1020" spans="1:13" x14ac:dyDescent="0.25">
      <c r="A1020">
        <v>45</v>
      </c>
      <c r="B1020" t="s">
        <v>7</v>
      </c>
      <c r="C1020" s="11">
        <v>25.7</v>
      </c>
      <c r="D1020">
        <v>3</v>
      </c>
      <c r="E1020" t="s">
        <v>13</v>
      </c>
      <c r="F1020" t="s">
        <v>10</v>
      </c>
      <c r="G1020" s="4">
        <v>9101.7980000000007</v>
      </c>
      <c r="H1020" t="str">
        <f t="shared" si="60"/>
        <v>over</v>
      </c>
      <c r="I1020" t="str">
        <f t="shared" si="63"/>
        <v>no</v>
      </c>
      <c r="J1020" s="11">
        <f t="shared" si="61"/>
        <v>25.7</v>
      </c>
      <c r="K1020" s="11">
        <f t="shared" si="62"/>
        <v>25.7</v>
      </c>
      <c r="L1020" s="11"/>
    </row>
    <row r="1021" spans="1:13" x14ac:dyDescent="0.25">
      <c r="A1021">
        <v>56</v>
      </c>
      <c r="B1021" t="s">
        <v>7</v>
      </c>
      <c r="C1021" s="11">
        <v>25.65</v>
      </c>
      <c r="D1021">
        <v>0</v>
      </c>
      <c r="E1021" t="s">
        <v>13</v>
      </c>
      <c r="F1021" t="s">
        <v>15</v>
      </c>
      <c r="G1021" s="4">
        <v>11454.021500000001</v>
      </c>
      <c r="H1021" t="str">
        <f t="shared" si="60"/>
        <v>over</v>
      </c>
      <c r="I1021" t="str">
        <f t="shared" si="63"/>
        <v>no</v>
      </c>
      <c r="J1021" s="11">
        <f t="shared" si="61"/>
        <v>25.65</v>
      </c>
      <c r="K1021" s="11">
        <f t="shared" si="62"/>
        <v>25.65</v>
      </c>
      <c r="L1021" s="11"/>
    </row>
    <row r="1022" spans="1:13" x14ac:dyDescent="0.25">
      <c r="A1022">
        <v>50</v>
      </c>
      <c r="B1022" t="s">
        <v>7</v>
      </c>
      <c r="C1022" s="11">
        <v>25.6</v>
      </c>
      <c r="D1022">
        <v>0</v>
      </c>
      <c r="E1022" t="s">
        <v>13</v>
      </c>
      <c r="F1022" t="s">
        <v>10</v>
      </c>
      <c r="G1022" s="4">
        <v>8932.0840000000007</v>
      </c>
      <c r="H1022" t="str">
        <f t="shared" si="60"/>
        <v>over</v>
      </c>
      <c r="I1022" t="str">
        <f t="shared" si="63"/>
        <v>no</v>
      </c>
      <c r="J1022" s="11">
        <f t="shared" si="61"/>
        <v>25.6</v>
      </c>
      <c r="K1022" s="11">
        <f t="shared" si="62"/>
        <v>25.6</v>
      </c>
      <c r="L1022" s="11"/>
    </row>
    <row r="1023" spans="1:13" x14ac:dyDescent="0.25">
      <c r="A1023">
        <v>64</v>
      </c>
      <c r="B1023" t="s">
        <v>11</v>
      </c>
      <c r="C1023" s="11">
        <v>25.6</v>
      </c>
      <c r="D1023">
        <v>2</v>
      </c>
      <c r="E1023" t="s">
        <v>13</v>
      </c>
      <c r="F1023" t="s">
        <v>10</v>
      </c>
      <c r="G1023" s="4">
        <v>14988.432000000001</v>
      </c>
      <c r="H1023" t="str">
        <f t="shared" si="60"/>
        <v>over</v>
      </c>
      <c r="I1023" t="str">
        <f t="shared" si="63"/>
        <v>no</v>
      </c>
      <c r="J1023" s="11">
        <f t="shared" si="61"/>
        <v>25.6</v>
      </c>
      <c r="K1023" s="11">
        <f t="shared" si="62"/>
        <v>25.6</v>
      </c>
      <c r="L1023" s="11"/>
    </row>
    <row r="1024" spans="1:13" x14ac:dyDescent="0.25">
      <c r="A1024">
        <v>49</v>
      </c>
      <c r="B1024" t="s">
        <v>11</v>
      </c>
      <c r="C1024" s="11">
        <v>25.6</v>
      </c>
      <c r="D1024">
        <v>2</v>
      </c>
      <c r="E1024" t="s">
        <v>9</v>
      </c>
      <c r="F1024" t="s">
        <v>10</v>
      </c>
      <c r="G1024" s="4">
        <v>23306.546999999999</v>
      </c>
      <c r="H1024" t="str">
        <f t="shared" si="60"/>
        <v>over</v>
      </c>
      <c r="I1024" t="str">
        <f t="shared" si="63"/>
        <v>smoking</v>
      </c>
      <c r="J1024" s="11">
        <f t="shared" si="61"/>
        <v>25.6</v>
      </c>
      <c r="K1024" s="11">
        <f t="shared" si="62"/>
        <v>25.6</v>
      </c>
      <c r="L1024" s="11"/>
    </row>
    <row r="1025" spans="1:13" x14ac:dyDescent="0.25">
      <c r="A1025">
        <v>29</v>
      </c>
      <c r="B1025" t="s">
        <v>7</v>
      </c>
      <c r="C1025" s="11">
        <v>25.6</v>
      </c>
      <c r="D1025">
        <v>4</v>
      </c>
      <c r="E1025" t="s">
        <v>13</v>
      </c>
      <c r="F1025" t="s">
        <v>10</v>
      </c>
      <c r="G1025" s="4">
        <v>5708.8670000000002</v>
      </c>
      <c r="H1025" t="str">
        <f t="shared" si="60"/>
        <v>over</v>
      </c>
      <c r="I1025" t="str">
        <f t="shared" si="63"/>
        <v>no</v>
      </c>
      <c r="J1025" s="11">
        <f t="shared" si="61"/>
        <v>25.6</v>
      </c>
      <c r="K1025" s="11">
        <f t="shared" si="62"/>
        <v>25.6</v>
      </c>
      <c r="L1025" s="11"/>
    </row>
    <row r="1026" spans="1:13" x14ac:dyDescent="0.25">
      <c r="A1026">
        <v>23</v>
      </c>
      <c r="B1026" t="s">
        <v>11</v>
      </c>
      <c r="C1026" s="11">
        <v>25.555</v>
      </c>
      <c r="D1026">
        <v>0</v>
      </c>
      <c r="E1026" t="s">
        <v>13</v>
      </c>
      <c r="F1026" t="s">
        <v>10</v>
      </c>
      <c r="G1026" s="4">
        <v>1826.8430000000001</v>
      </c>
      <c r="H1026" t="str">
        <f t="shared" ref="H1026:H1089" si="64">IF(C1026&lt;18.5,"below",IF(AND(C1026&gt;=18.5,C1026&lt;25),"normal",IF(C1026&gt;=25,"over")))</f>
        <v>over</v>
      </c>
      <c r="I1026" t="str">
        <f t="shared" si="63"/>
        <v>no</v>
      </c>
      <c r="J1026" s="11">
        <f t="shared" ref="J1026:J1089" si="65">VALUE(C1026)</f>
        <v>25.555</v>
      </c>
      <c r="K1026" s="11">
        <f t="shared" ref="K1026:K1089" si="66">IF(J1026&gt;=100,J1026/1000,J1026)</f>
        <v>25.555</v>
      </c>
      <c r="L1026" s="11"/>
    </row>
    <row r="1027" spans="1:13" x14ac:dyDescent="0.25">
      <c r="A1027">
        <v>40</v>
      </c>
      <c r="B1027" t="s">
        <v>11</v>
      </c>
      <c r="C1027" s="11">
        <v>25.555</v>
      </c>
      <c r="D1027">
        <v>1</v>
      </c>
      <c r="E1027" t="s">
        <v>13</v>
      </c>
      <c r="F1027" t="s">
        <v>15</v>
      </c>
      <c r="G1027" s="4">
        <v>6389.3778499999999</v>
      </c>
      <c r="H1027" t="str">
        <f t="shared" si="64"/>
        <v>over</v>
      </c>
      <c r="I1027" t="str">
        <f t="shared" ref="I1027:I1090" si="67">IF(E1027="no","no","smoking")</f>
        <v>no</v>
      </c>
      <c r="J1027" s="11">
        <f t="shared" si="65"/>
        <v>25.555</v>
      </c>
      <c r="K1027" s="11">
        <f t="shared" si="66"/>
        <v>25.555</v>
      </c>
      <c r="L1027" s="11"/>
      <c r="M1027">
        <f>K1027*1000</f>
        <v>25555</v>
      </c>
    </row>
    <row r="1028" spans="1:13" x14ac:dyDescent="0.25">
      <c r="A1028">
        <v>64</v>
      </c>
      <c r="B1028" t="s">
        <v>7</v>
      </c>
      <c r="C1028" s="11">
        <v>25.555</v>
      </c>
      <c r="D1028">
        <v>0</v>
      </c>
      <c r="E1028" t="s">
        <v>13</v>
      </c>
      <c r="F1028" t="s">
        <v>21</v>
      </c>
      <c r="G1028" s="4">
        <v>14901.5167</v>
      </c>
      <c r="H1028" t="str">
        <f t="shared" si="64"/>
        <v>over</v>
      </c>
      <c r="I1028" t="str">
        <f t="shared" si="67"/>
        <v>no</v>
      </c>
      <c r="J1028" s="11">
        <f t="shared" si="65"/>
        <v>25.555</v>
      </c>
      <c r="K1028" s="11">
        <f t="shared" si="66"/>
        <v>25.555</v>
      </c>
      <c r="L1028" s="11"/>
    </row>
    <row r="1029" spans="1:13" x14ac:dyDescent="0.25">
      <c r="A1029">
        <v>55</v>
      </c>
      <c r="B1029" t="s">
        <v>7</v>
      </c>
      <c r="C1029" s="11">
        <v>25.555</v>
      </c>
      <c r="D1029">
        <v>1</v>
      </c>
      <c r="E1029" t="s">
        <v>13</v>
      </c>
      <c r="F1029" t="s">
        <v>21</v>
      </c>
      <c r="G1029" s="4">
        <v>11879.10405</v>
      </c>
      <c r="H1029" t="str">
        <f t="shared" si="64"/>
        <v>over</v>
      </c>
      <c r="I1029" t="str">
        <f t="shared" si="67"/>
        <v>no</v>
      </c>
      <c r="J1029" s="11">
        <f t="shared" si="65"/>
        <v>25.555</v>
      </c>
      <c r="K1029" s="11">
        <f t="shared" si="66"/>
        <v>25.555</v>
      </c>
      <c r="L1029" s="11"/>
      <c r="M1029">
        <f>K1029*1000</f>
        <v>25555</v>
      </c>
    </row>
    <row r="1030" spans="1:13" x14ac:dyDescent="0.25">
      <c r="A1030">
        <v>19</v>
      </c>
      <c r="B1030" t="s">
        <v>11</v>
      </c>
      <c r="C1030" s="11">
        <v>25.555</v>
      </c>
      <c r="D1030">
        <v>1</v>
      </c>
      <c r="E1030" t="s">
        <v>13</v>
      </c>
      <c r="F1030" t="s">
        <v>15</v>
      </c>
      <c r="G1030" s="4">
        <v>2221.5644499999999</v>
      </c>
      <c r="H1030" t="str">
        <f t="shared" si="64"/>
        <v>over</v>
      </c>
      <c r="I1030" t="str">
        <f t="shared" si="67"/>
        <v>no</v>
      </c>
      <c r="J1030" s="11">
        <f t="shared" si="65"/>
        <v>25.555</v>
      </c>
      <c r="K1030" s="11">
        <f t="shared" si="66"/>
        <v>25.555</v>
      </c>
      <c r="L1030" s="11"/>
    </row>
    <row r="1031" spans="1:13" x14ac:dyDescent="0.25">
      <c r="A1031">
        <v>37</v>
      </c>
      <c r="B1031" t="s">
        <v>7</v>
      </c>
      <c r="C1031" s="11">
        <v>25.555</v>
      </c>
      <c r="D1031">
        <v>1</v>
      </c>
      <c r="E1031" t="s">
        <v>9</v>
      </c>
      <c r="F1031" t="s">
        <v>21</v>
      </c>
      <c r="G1031" s="4">
        <v>20296.863450000001</v>
      </c>
      <c r="H1031" t="str">
        <f t="shared" si="64"/>
        <v>over</v>
      </c>
      <c r="I1031" t="str">
        <f t="shared" si="67"/>
        <v>smoking</v>
      </c>
      <c r="J1031" s="11">
        <f t="shared" si="65"/>
        <v>25.555</v>
      </c>
      <c r="K1031" s="11">
        <f t="shared" si="66"/>
        <v>25.555</v>
      </c>
      <c r="L1031" s="11"/>
    </row>
    <row r="1032" spans="1:13" x14ac:dyDescent="0.25">
      <c r="A1032">
        <v>43</v>
      </c>
      <c r="B1032" t="s">
        <v>11</v>
      </c>
      <c r="C1032" s="11">
        <v>25.52</v>
      </c>
      <c r="D1032">
        <v>5</v>
      </c>
      <c r="E1032" t="s">
        <v>13</v>
      </c>
      <c r="F1032" t="s">
        <v>14</v>
      </c>
      <c r="G1032" s="4">
        <v>14478.33015</v>
      </c>
      <c r="H1032" t="str">
        <f t="shared" si="64"/>
        <v>over</v>
      </c>
      <c r="I1032" t="str">
        <f t="shared" si="67"/>
        <v>no</v>
      </c>
      <c r="J1032" s="11">
        <f t="shared" si="65"/>
        <v>25.52</v>
      </c>
      <c r="K1032" s="11">
        <f t="shared" si="66"/>
        <v>25.52</v>
      </c>
      <c r="L1032" s="11"/>
    </row>
    <row r="1033" spans="1:13" x14ac:dyDescent="0.25">
      <c r="A1033">
        <v>18</v>
      </c>
      <c r="B1033" t="s">
        <v>11</v>
      </c>
      <c r="C1033" s="11">
        <v>25.46</v>
      </c>
      <c r="D1033">
        <v>0</v>
      </c>
      <c r="E1033" t="s">
        <v>13</v>
      </c>
      <c r="F1033" t="s">
        <v>21</v>
      </c>
      <c r="G1033" s="4">
        <v>1708.0014000000001</v>
      </c>
      <c r="H1033" t="str">
        <f t="shared" si="64"/>
        <v>over</v>
      </c>
      <c r="I1033" t="str">
        <f t="shared" si="67"/>
        <v>no</v>
      </c>
      <c r="J1033" s="11">
        <f t="shared" si="65"/>
        <v>25.46</v>
      </c>
      <c r="K1033" s="11">
        <f t="shared" si="66"/>
        <v>25.46</v>
      </c>
      <c r="L1033" s="11"/>
    </row>
    <row r="1034" spans="1:13" x14ac:dyDescent="0.25">
      <c r="A1034">
        <v>59</v>
      </c>
      <c r="B1034" t="s">
        <v>11</v>
      </c>
      <c r="C1034" s="11">
        <v>25.46</v>
      </c>
      <c r="D1034">
        <v>1</v>
      </c>
      <c r="E1034" t="s">
        <v>13</v>
      </c>
      <c r="F1034" t="s">
        <v>21</v>
      </c>
      <c r="G1034" s="4">
        <v>12913.992399999999</v>
      </c>
      <c r="H1034" t="str">
        <f t="shared" si="64"/>
        <v>over</v>
      </c>
      <c r="I1034" t="str">
        <f t="shared" si="67"/>
        <v>no</v>
      </c>
      <c r="J1034" s="11">
        <f t="shared" si="65"/>
        <v>25.46</v>
      </c>
      <c r="K1034" s="11">
        <f t="shared" si="66"/>
        <v>25.46</v>
      </c>
      <c r="L1034" s="11"/>
    </row>
    <row r="1035" spans="1:13" x14ac:dyDescent="0.25">
      <c r="A1035">
        <v>54</v>
      </c>
      <c r="B1035" t="s">
        <v>11</v>
      </c>
      <c r="C1035" s="11">
        <v>25.46</v>
      </c>
      <c r="D1035">
        <v>1</v>
      </c>
      <c r="E1035" t="s">
        <v>13</v>
      </c>
      <c r="F1035" t="s">
        <v>21</v>
      </c>
      <c r="G1035" s="4">
        <v>25517.11363</v>
      </c>
      <c r="H1035" t="str">
        <f t="shared" si="64"/>
        <v>over</v>
      </c>
      <c r="I1035" t="str">
        <f t="shared" si="67"/>
        <v>no</v>
      </c>
      <c r="J1035" s="11">
        <f t="shared" si="65"/>
        <v>25.46</v>
      </c>
      <c r="K1035" s="11">
        <f t="shared" si="66"/>
        <v>25.46</v>
      </c>
      <c r="L1035" s="11"/>
    </row>
    <row r="1036" spans="1:13" x14ac:dyDescent="0.25">
      <c r="A1036">
        <v>59</v>
      </c>
      <c r="B1036" t="s">
        <v>11</v>
      </c>
      <c r="C1036" s="11">
        <v>25.46</v>
      </c>
      <c r="D1036">
        <v>0</v>
      </c>
      <c r="E1036" t="s">
        <v>13</v>
      </c>
      <c r="F1036" t="s">
        <v>15</v>
      </c>
      <c r="G1036" s="4">
        <v>12124.992399999999</v>
      </c>
      <c r="H1036" t="str">
        <f t="shared" si="64"/>
        <v>over</v>
      </c>
      <c r="I1036" t="str">
        <f t="shared" si="67"/>
        <v>no</v>
      </c>
      <c r="J1036" s="11">
        <f t="shared" si="65"/>
        <v>25.46</v>
      </c>
      <c r="K1036" s="11">
        <f t="shared" si="66"/>
        <v>25.46</v>
      </c>
      <c r="L1036" s="11"/>
    </row>
    <row r="1037" spans="1:13" x14ac:dyDescent="0.25">
      <c r="A1037">
        <v>51</v>
      </c>
      <c r="B1037" t="s">
        <v>11</v>
      </c>
      <c r="C1037" s="11">
        <v>25.4</v>
      </c>
      <c r="D1037">
        <v>0</v>
      </c>
      <c r="E1037" t="s">
        <v>13</v>
      </c>
      <c r="F1037" t="s">
        <v>10</v>
      </c>
      <c r="G1037" s="4">
        <v>8782.4689999999991</v>
      </c>
      <c r="H1037" t="str">
        <f t="shared" si="64"/>
        <v>over</v>
      </c>
      <c r="I1037" t="str">
        <f t="shared" si="67"/>
        <v>no</v>
      </c>
      <c r="J1037" s="11">
        <f t="shared" si="65"/>
        <v>25.4</v>
      </c>
      <c r="K1037" s="11">
        <f t="shared" si="66"/>
        <v>25.4</v>
      </c>
      <c r="L1037" s="11"/>
    </row>
    <row r="1038" spans="1:13" x14ac:dyDescent="0.25">
      <c r="A1038">
        <v>23</v>
      </c>
      <c r="B1038" t="s">
        <v>11</v>
      </c>
      <c r="C1038" s="11">
        <v>25.364999999999998</v>
      </c>
      <c r="D1038">
        <v>0</v>
      </c>
      <c r="E1038" t="s">
        <v>13</v>
      </c>
      <c r="F1038" t="s">
        <v>21</v>
      </c>
      <c r="G1038" s="4">
        <v>2395.17155</v>
      </c>
      <c r="H1038" t="str">
        <f t="shared" si="64"/>
        <v>over</v>
      </c>
      <c r="I1038" t="str">
        <f t="shared" si="67"/>
        <v>no</v>
      </c>
      <c r="J1038" s="11">
        <f t="shared" si="65"/>
        <v>25.364999999999998</v>
      </c>
      <c r="K1038" s="11">
        <f t="shared" si="66"/>
        <v>25.364999999999998</v>
      </c>
      <c r="L1038" s="11"/>
      <c r="M1038">
        <f>K1038*1000</f>
        <v>25365</v>
      </c>
    </row>
    <row r="1039" spans="1:13" x14ac:dyDescent="0.25">
      <c r="A1039">
        <v>21</v>
      </c>
      <c r="B1039" t="s">
        <v>7</v>
      </c>
      <c r="C1039" s="11">
        <v>25.364999999999998</v>
      </c>
      <c r="D1039">
        <v>0</v>
      </c>
      <c r="E1039" t="s">
        <v>13</v>
      </c>
      <c r="F1039" t="s">
        <v>14</v>
      </c>
      <c r="G1039" s="4">
        <v>2026.9740999999999</v>
      </c>
      <c r="H1039" t="str">
        <f t="shared" si="64"/>
        <v>over</v>
      </c>
      <c r="I1039" t="str">
        <f t="shared" si="67"/>
        <v>no</v>
      </c>
      <c r="J1039" s="11">
        <f t="shared" si="65"/>
        <v>25.364999999999998</v>
      </c>
      <c r="K1039" s="11">
        <f t="shared" si="66"/>
        <v>25.364999999999998</v>
      </c>
      <c r="L1039" s="11"/>
    </row>
    <row r="1040" spans="1:13" x14ac:dyDescent="0.25">
      <c r="A1040">
        <v>53</v>
      </c>
      <c r="B1040" t="s">
        <v>7</v>
      </c>
      <c r="C1040" s="11">
        <v>25.364999999999998</v>
      </c>
      <c r="D1040">
        <v>0</v>
      </c>
      <c r="E1040" t="s">
        <v>13</v>
      </c>
      <c r="F1040" t="s">
        <v>21</v>
      </c>
      <c r="G1040" s="4">
        <v>10564.8845</v>
      </c>
      <c r="H1040" t="str">
        <f t="shared" si="64"/>
        <v>over</v>
      </c>
      <c r="I1040" t="str">
        <f t="shared" si="67"/>
        <v>no</v>
      </c>
      <c r="J1040" s="11">
        <f t="shared" si="65"/>
        <v>25.364999999999998</v>
      </c>
      <c r="K1040" s="11">
        <f t="shared" si="66"/>
        <v>25.364999999999998</v>
      </c>
      <c r="L1040" s="11"/>
    </row>
    <row r="1041" spans="1:13" x14ac:dyDescent="0.25">
      <c r="A1041">
        <v>50</v>
      </c>
      <c r="B1041" t="s">
        <v>11</v>
      </c>
      <c r="C1041" s="11">
        <v>25.364999999999998</v>
      </c>
      <c r="D1041">
        <v>2</v>
      </c>
      <c r="E1041" t="s">
        <v>13</v>
      </c>
      <c r="F1041" t="s">
        <v>15</v>
      </c>
      <c r="G1041" s="4">
        <v>30284.642940000002</v>
      </c>
      <c r="H1041" t="str">
        <f t="shared" si="64"/>
        <v>over</v>
      </c>
      <c r="I1041" t="str">
        <f t="shared" si="67"/>
        <v>no</v>
      </c>
      <c r="J1041" s="11">
        <f t="shared" si="65"/>
        <v>25.364999999999998</v>
      </c>
      <c r="K1041" s="11">
        <f t="shared" si="66"/>
        <v>25.364999999999998</v>
      </c>
      <c r="L1041" s="11"/>
    </row>
    <row r="1042" spans="1:13" x14ac:dyDescent="0.25">
      <c r="A1042">
        <v>44</v>
      </c>
      <c r="B1042" t="s">
        <v>11</v>
      </c>
      <c r="C1042" s="11">
        <v>25.364999999999998</v>
      </c>
      <c r="D1042">
        <v>1</v>
      </c>
      <c r="E1042" t="s">
        <v>13</v>
      </c>
      <c r="F1042" t="s">
        <v>15</v>
      </c>
      <c r="G1042" s="4">
        <v>7518.0253499999999</v>
      </c>
      <c r="H1042" t="str">
        <f t="shared" si="64"/>
        <v>over</v>
      </c>
      <c r="I1042" t="str">
        <f t="shared" si="67"/>
        <v>no</v>
      </c>
      <c r="J1042" s="11">
        <f t="shared" si="65"/>
        <v>25.364999999999998</v>
      </c>
      <c r="K1042" s="11">
        <f t="shared" si="66"/>
        <v>25.364999999999998</v>
      </c>
      <c r="L1042" s="11"/>
    </row>
    <row r="1043" spans="1:13" x14ac:dyDescent="0.25">
      <c r="A1043">
        <v>56</v>
      </c>
      <c r="B1043" t="s">
        <v>7</v>
      </c>
      <c r="C1043" s="11">
        <v>25.3</v>
      </c>
      <c r="D1043">
        <v>0</v>
      </c>
      <c r="E1043" t="s">
        <v>13</v>
      </c>
      <c r="F1043" t="s">
        <v>10</v>
      </c>
      <c r="G1043" s="4">
        <v>11070.535</v>
      </c>
      <c r="H1043" t="str">
        <f t="shared" si="64"/>
        <v>over</v>
      </c>
      <c r="I1043" t="str">
        <f t="shared" si="67"/>
        <v>no</v>
      </c>
      <c r="J1043" s="11">
        <f t="shared" si="65"/>
        <v>25.3</v>
      </c>
      <c r="K1043" s="11">
        <f t="shared" si="66"/>
        <v>25.3</v>
      </c>
      <c r="L1043" s="11"/>
    </row>
    <row r="1044" spans="1:13" x14ac:dyDescent="0.25">
      <c r="A1044">
        <v>52</v>
      </c>
      <c r="B1044" t="s">
        <v>7</v>
      </c>
      <c r="C1044" s="11">
        <v>25.3</v>
      </c>
      <c r="D1044">
        <v>2</v>
      </c>
      <c r="E1044" t="s">
        <v>9</v>
      </c>
      <c r="F1044" t="s">
        <v>14</v>
      </c>
      <c r="G1044" s="4">
        <v>24667.419000000002</v>
      </c>
      <c r="H1044" t="str">
        <f t="shared" si="64"/>
        <v>over</v>
      </c>
      <c r="I1044" t="str">
        <f t="shared" si="67"/>
        <v>smoking</v>
      </c>
      <c r="J1044" s="11">
        <f t="shared" si="65"/>
        <v>25.3</v>
      </c>
      <c r="K1044" s="11">
        <f t="shared" si="66"/>
        <v>25.3</v>
      </c>
      <c r="L1044" s="11"/>
    </row>
    <row r="1045" spans="1:13" x14ac:dyDescent="0.25">
      <c r="A1045">
        <v>42</v>
      </c>
      <c r="B1045" t="s">
        <v>7</v>
      </c>
      <c r="C1045" s="11">
        <v>25.3</v>
      </c>
      <c r="D1045">
        <v>1</v>
      </c>
      <c r="E1045" t="s">
        <v>13</v>
      </c>
      <c r="F1045" t="s">
        <v>10</v>
      </c>
      <c r="G1045" s="4">
        <v>7045.4989999999998</v>
      </c>
      <c r="H1045" t="str">
        <f t="shared" si="64"/>
        <v>over</v>
      </c>
      <c r="I1045" t="str">
        <f t="shared" si="67"/>
        <v>no</v>
      </c>
      <c r="J1045" s="11">
        <f t="shared" si="65"/>
        <v>25.3</v>
      </c>
      <c r="K1045" s="11">
        <f t="shared" si="66"/>
        <v>25.3</v>
      </c>
      <c r="L1045" s="11"/>
    </row>
    <row r="1046" spans="1:13" x14ac:dyDescent="0.25">
      <c r="A1046">
        <v>50</v>
      </c>
      <c r="B1046" t="s">
        <v>11</v>
      </c>
      <c r="C1046" s="11">
        <v>25.3</v>
      </c>
      <c r="D1046">
        <v>0</v>
      </c>
      <c r="E1046" t="s">
        <v>13</v>
      </c>
      <c r="F1046" t="s">
        <v>14</v>
      </c>
      <c r="G1046" s="4">
        <v>8442.6669999999995</v>
      </c>
      <c r="H1046" t="str">
        <f t="shared" si="64"/>
        <v>over</v>
      </c>
      <c r="I1046" t="str">
        <f t="shared" si="67"/>
        <v>no</v>
      </c>
      <c r="J1046" s="11">
        <f t="shared" si="65"/>
        <v>25.3</v>
      </c>
      <c r="K1046" s="11">
        <f t="shared" si="66"/>
        <v>25.3</v>
      </c>
      <c r="L1046" s="11"/>
    </row>
    <row r="1047" spans="1:13" x14ac:dyDescent="0.25">
      <c r="A1047">
        <v>34</v>
      </c>
      <c r="B1047" t="s">
        <v>11</v>
      </c>
      <c r="C1047" s="11">
        <v>25.27</v>
      </c>
      <c r="D1047">
        <v>1</v>
      </c>
      <c r="E1047" t="s">
        <v>13</v>
      </c>
      <c r="F1047" t="s">
        <v>15</v>
      </c>
      <c r="G1047" s="4">
        <v>4894.7533000000003</v>
      </c>
      <c r="H1047" t="str">
        <f t="shared" si="64"/>
        <v>over</v>
      </c>
      <c r="I1047" t="str">
        <f t="shared" si="67"/>
        <v>no</v>
      </c>
      <c r="J1047" s="11">
        <f t="shared" si="65"/>
        <v>25.27</v>
      </c>
      <c r="K1047" s="11">
        <f t="shared" si="66"/>
        <v>25.27</v>
      </c>
      <c r="L1047" s="11"/>
    </row>
    <row r="1048" spans="1:13" x14ac:dyDescent="0.25">
      <c r="A1048">
        <v>24</v>
      </c>
      <c r="B1048" t="s">
        <v>7</v>
      </c>
      <c r="C1048" s="11">
        <v>25.27</v>
      </c>
      <c r="D1048">
        <v>0</v>
      </c>
      <c r="E1048" t="s">
        <v>13</v>
      </c>
      <c r="F1048" t="s">
        <v>21</v>
      </c>
      <c r="G1048" s="4">
        <v>3044.2132999999999</v>
      </c>
      <c r="H1048" t="str">
        <f t="shared" si="64"/>
        <v>over</v>
      </c>
      <c r="I1048" t="str">
        <f t="shared" si="67"/>
        <v>no</v>
      </c>
      <c r="J1048" s="11">
        <f t="shared" si="65"/>
        <v>25.27</v>
      </c>
      <c r="K1048" s="11">
        <f t="shared" si="66"/>
        <v>25.27</v>
      </c>
      <c r="L1048" s="11"/>
    </row>
    <row r="1049" spans="1:13" x14ac:dyDescent="0.25">
      <c r="A1049">
        <v>43</v>
      </c>
      <c r="B1049" t="s">
        <v>7</v>
      </c>
      <c r="C1049" s="11">
        <v>25.27</v>
      </c>
      <c r="D1049">
        <v>1</v>
      </c>
      <c r="E1049" t="s">
        <v>9</v>
      </c>
      <c r="F1049" t="s">
        <v>21</v>
      </c>
      <c r="G1049" s="4">
        <v>21771.3423</v>
      </c>
      <c r="H1049" t="str">
        <f t="shared" si="64"/>
        <v>over</v>
      </c>
      <c r="I1049" t="str">
        <f t="shared" si="67"/>
        <v>smoking</v>
      </c>
      <c r="J1049" s="11">
        <f t="shared" si="65"/>
        <v>25.27</v>
      </c>
      <c r="K1049" s="11">
        <f t="shared" si="66"/>
        <v>25.27</v>
      </c>
      <c r="L1049" s="11"/>
    </row>
    <row r="1050" spans="1:13" x14ac:dyDescent="0.25">
      <c r="A1050">
        <v>26</v>
      </c>
      <c r="B1050" t="s">
        <v>11</v>
      </c>
      <c r="C1050" s="11">
        <v>25.175000000000001</v>
      </c>
      <c r="D1050">
        <v>0</v>
      </c>
      <c r="E1050" t="s">
        <v>13</v>
      </c>
      <c r="F1050" t="s">
        <v>10</v>
      </c>
      <c r="G1050" s="4">
        <v>2302.3000000000002</v>
      </c>
      <c r="H1050" t="str">
        <f t="shared" si="64"/>
        <v>over</v>
      </c>
      <c r="I1050" t="str">
        <f t="shared" si="67"/>
        <v>no</v>
      </c>
      <c r="J1050" s="11">
        <f t="shared" si="65"/>
        <v>25.175000000000001</v>
      </c>
      <c r="K1050" s="11">
        <f t="shared" si="66"/>
        <v>25.175000000000001</v>
      </c>
      <c r="L1050" s="11"/>
    </row>
    <row r="1051" spans="1:13" x14ac:dyDescent="0.25">
      <c r="A1051">
        <v>28</v>
      </c>
      <c r="B1051" t="s">
        <v>11</v>
      </c>
      <c r="C1051" s="11">
        <v>25.175000000000001</v>
      </c>
      <c r="D1051">
        <v>3</v>
      </c>
      <c r="E1051" t="s">
        <v>9</v>
      </c>
      <c r="F1051" t="s">
        <v>14</v>
      </c>
      <c r="G1051" s="4">
        <v>17663.144199999999</v>
      </c>
      <c r="H1051" t="str">
        <f t="shared" si="64"/>
        <v>over</v>
      </c>
      <c r="I1051" t="str">
        <f t="shared" si="67"/>
        <v>smoking</v>
      </c>
      <c r="J1051" s="11">
        <f t="shared" si="65"/>
        <v>25.175000000000001</v>
      </c>
      <c r="K1051" s="11">
        <f t="shared" si="66"/>
        <v>25.175000000000001</v>
      </c>
      <c r="L1051" s="11"/>
    </row>
    <row r="1052" spans="1:13" x14ac:dyDescent="0.25">
      <c r="A1052">
        <v>29</v>
      </c>
      <c r="B1052" t="s">
        <v>11</v>
      </c>
      <c r="C1052" s="11">
        <v>25.175000000000001</v>
      </c>
      <c r="D1052">
        <v>0</v>
      </c>
      <c r="E1052" t="s">
        <v>13</v>
      </c>
      <c r="F1052" t="s">
        <v>14</v>
      </c>
      <c r="G1052" s="4">
        <v>2867.1196</v>
      </c>
      <c r="H1052" t="str">
        <f t="shared" si="64"/>
        <v>over</v>
      </c>
      <c r="I1052" t="str">
        <f t="shared" si="67"/>
        <v>no</v>
      </c>
      <c r="J1052" s="11">
        <f t="shared" si="65"/>
        <v>25.175000000000001</v>
      </c>
      <c r="K1052" s="11">
        <f t="shared" si="66"/>
        <v>25.175000000000001</v>
      </c>
      <c r="L1052" s="11"/>
    </row>
    <row r="1053" spans="1:13" x14ac:dyDescent="0.25">
      <c r="A1053">
        <v>20</v>
      </c>
      <c r="B1053" t="s">
        <v>7</v>
      </c>
      <c r="C1053" s="11">
        <v>25.175000000000001</v>
      </c>
      <c r="D1053">
        <v>0</v>
      </c>
      <c r="E1053" t="s">
        <v>13</v>
      </c>
      <c r="F1053" t="s">
        <v>21</v>
      </c>
      <c r="G1053" s="4">
        <v>2457.2111500000001</v>
      </c>
      <c r="H1053" t="str">
        <f t="shared" si="64"/>
        <v>over</v>
      </c>
      <c r="I1053" t="str">
        <f t="shared" si="67"/>
        <v>no</v>
      </c>
      <c r="J1053" s="11">
        <f t="shared" si="65"/>
        <v>25.175000000000001</v>
      </c>
      <c r="K1053" s="11">
        <f t="shared" si="66"/>
        <v>25.175000000000001</v>
      </c>
      <c r="L1053" s="11"/>
      <c r="M1053">
        <f>K1053*1000</f>
        <v>25175</v>
      </c>
    </row>
    <row r="1054" spans="1:13" x14ac:dyDescent="0.25">
      <c r="A1054">
        <v>63</v>
      </c>
      <c r="B1054" t="s">
        <v>11</v>
      </c>
      <c r="C1054" s="11">
        <v>25.175000000000001</v>
      </c>
      <c r="D1054">
        <v>0</v>
      </c>
      <c r="E1054" t="s">
        <v>13</v>
      </c>
      <c r="F1054" t="s">
        <v>14</v>
      </c>
      <c r="G1054" s="4">
        <v>13405.390299999999</v>
      </c>
      <c r="H1054" t="str">
        <f t="shared" si="64"/>
        <v>over</v>
      </c>
      <c r="I1054" t="str">
        <f t="shared" si="67"/>
        <v>no</v>
      </c>
      <c r="J1054" s="11">
        <f t="shared" si="65"/>
        <v>25.175000000000001</v>
      </c>
      <c r="K1054" s="11">
        <f t="shared" si="66"/>
        <v>25.175000000000001</v>
      </c>
      <c r="L1054" s="11"/>
    </row>
    <row r="1055" spans="1:13" x14ac:dyDescent="0.25">
      <c r="A1055">
        <v>29</v>
      </c>
      <c r="B1055" t="s">
        <v>11</v>
      </c>
      <c r="C1055" s="11">
        <v>25.175000000000001</v>
      </c>
      <c r="D1055">
        <v>2</v>
      </c>
      <c r="E1055" t="s">
        <v>13</v>
      </c>
      <c r="F1055" t="s">
        <v>15</v>
      </c>
      <c r="G1055" s="4">
        <v>19442.353500000001</v>
      </c>
      <c r="H1055" t="str">
        <f t="shared" si="64"/>
        <v>over</v>
      </c>
      <c r="I1055" t="str">
        <f t="shared" si="67"/>
        <v>no</v>
      </c>
      <c r="J1055" s="11">
        <f t="shared" si="65"/>
        <v>25.175000000000001</v>
      </c>
      <c r="K1055" s="11">
        <f t="shared" si="66"/>
        <v>25.175000000000001</v>
      </c>
      <c r="L1055" s="11"/>
      <c r="M1055">
        <f>K1055*1000</f>
        <v>25175</v>
      </c>
    </row>
    <row r="1056" spans="1:13" x14ac:dyDescent="0.25">
      <c r="A1056">
        <v>19</v>
      </c>
      <c r="B1056" t="s">
        <v>11</v>
      </c>
      <c r="C1056" s="11">
        <v>25.175000000000001</v>
      </c>
      <c r="D1056">
        <v>0</v>
      </c>
      <c r="E1056" t="s">
        <v>13</v>
      </c>
      <c r="F1056" t="s">
        <v>15</v>
      </c>
      <c r="G1056" s="4">
        <v>1632.0362500000001</v>
      </c>
      <c r="H1056" t="str">
        <f t="shared" si="64"/>
        <v>over</v>
      </c>
      <c r="I1056" t="str">
        <f t="shared" si="67"/>
        <v>no</v>
      </c>
      <c r="J1056" s="11">
        <f t="shared" si="65"/>
        <v>25.175000000000001</v>
      </c>
      <c r="K1056" s="11">
        <f t="shared" si="66"/>
        <v>25.175000000000001</v>
      </c>
      <c r="L1056" s="11"/>
    </row>
    <row r="1057" spans="1:12" x14ac:dyDescent="0.25">
      <c r="A1057">
        <v>27</v>
      </c>
      <c r="B1057" t="s">
        <v>7</v>
      </c>
      <c r="C1057" s="11">
        <v>25.175000000000001</v>
      </c>
      <c r="D1057">
        <v>0</v>
      </c>
      <c r="E1057" t="s">
        <v>13</v>
      </c>
      <c r="F1057" t="s">
        <v>21</v>
      </c>
      <c r="G1057" s="4">
        <v>3558.6202499999999</v>
      </c>
      <c r="H1057" t="str">
        <f t="shared" si="64"/>
        <v>over</v>
      </c>
      <c r="I1057" t="str">
        <f t="shared" si="67"/>
        <v>no</v>
      </c>
      <c r="J1057" s="11">
        <f t="shared" si="65"/>
        <v>25.175000000000001</v>
      </c>
      <c r="K1057" s="11">
        <f t="shared" si="66"/>
        <v>25.175000000000001</v>
      </c>
      <c r="L1057" s="11"/>
    </row>
    <row r="1058" spans="1:12" x14ac:dyDescent="0.25">
      <c r="A1058">
        <v>45</v>
      </c>
      <c r="B1058" t="s">
        <v>7</v>
      </c>
      <c r="C1058" s="11">
        <v>25.175000000000001</v>
      </c>
      <c r="D1058">
        <v>2</v>
      </c>
      <c r="E1058" t="s">
        <v>13</v>
      </c>
      <c r="F1058" t="s">
        <v>21</v>
      </c>
      <c r="G1058" s="4">
        <v>9095.0682500000003</v>
      </c>
      <c r="H1058" t="str">
        <f t="shared" si="64"/>
        <v>over</v>
      </c>
      <c r="I1058" t="str">
        <f t="shared" si="67"/>
        <v>no</v>
      </c>
      <c r="J1058" s="11">
        <f t="shared" si="65"/>
        <v>25.175000000000001</v>
      </c>
      <c r="K1058" s="11">
        <f t="shared" si="66"/>
        <v>25.175000000000001</v>
      </c>
      <c r="L1058" s="11"/>
    </row>
    <row r="1059" spans="1:12" x14ac:dyDescent="0.25">
      <c r="A1059">
        <v>58</v>
      </c>
      <c r="B1059" t="s">
        <v>11</v>
      </c>
      <c r="C1059" s="11">
        <v>25.175000000000001</v>
      </c>
      <c r="D1059">
        <v>0</v>
      </c>
      <c r="E1059" t="s">
        <v>13</v>
      </c>
      <c r="F1059" t="s">
        <v>21</v>
      </c>
      <c r="G1059" s="4">
        <v>11931.125249999999</v>
      </c>
      <c r="H1059" t="str">
        <f t="shared" si="64"/>
        <v>over</v>
      </c>
      <c r="I1059" t="str">
        <f t="shared" si="67"/>
        <v>no</v>
      </c>
      <c r="J1059" s="11">
        <f t="shared" si="65"/>
        <v>25.175000000000001</v>
      </c>
      <c r="K1059" s="11">
        <f t="shared" si="66"/>
        <v>25.175000000000001</v>
      </c>
      <c r="L1059" s="11"/>
    </row>
    <row r="1060" spans="1:12" x14ac:dyDescent="0.25">
      <c r="A1060">
        <v>54</v>
      </c>
      <c r="B1060" t="s">
        <v>11</v>
      </c>
      <c r="C1060" s="11">
        <v>25.1</v>
      </c>
      <c r="D1060">
        <v>3</v>
      </c>
      <c r="E1060" t="s">
        <v>9</v>
      </c>
      <c r="F1060" t="s">
        <v>10</v>
      </c>
      <c r="G1060" s="4">
        <v>25382.296999999999</v>
      </c>
      <c r="H1060" t="str">
        <f t="shared" si="64"/>
        <v>over</v>
      </c>
      <c r="I1060" t="str">
        <f t="shared" si="67"/>
        <v>smoking</v>
      </c>
      <c r="J1060" s="11">
        <f t="shared" si="65"/>
        <v>25.1</v>
      </c>
      <c r="K1060" s="11">
        <f t="shared" si="66"/>
        <v>25.1</v>
      </c>
      <c r="L1060" s="11"/>
    </row>
    <row r="1061" spans="1:12" x14ac:dyDescent="0.25">
      <c r="A1061">
        <v>61</v>
      </c>
      <c r="B1061" t="s">
        <v>7</v>
      </c>
      <c r="C1061" s="11">
        <v>25.08</v>
      </c>
      <c r="D1061">
        <v>0</v>
      </c>
      <c r="E1061" t="s">
        <v>13</v>
      </c>
      <c r="F1061" t="s">
        <v>14</v>
      </c>
      <c r="G1061" s="4">
        <v>24513.091260000001</v>
      </c>
      <c r="H1061" t="str">
        <f t="shared" si="64"/>
        <v>over</v>
      </c>
      <c r="I1061" t="str">
        <f t="shared" si="67"/>
        <v>no</v>
      </c>
      <c r="J1061" s="11">
        <f t="shared" si="65"/>
        <v>25.08</v>
      </c>
      <c r="K1061" s="11">
        <f t="shared" si="66"/>
        <v>25.08</v>
      </c>
      <c r="L1061" s="11"/>
    </row>
    <row r="1062" spans="1:12" x14ac:dyDescent="0.25">
      <c r="A1062">
        <v>18</v>
      </c>
      <c r="B1062" t="s">
        <v>7</v>
      </c>
      <c r="C1062" s="11">
        <v>25.08</v>
      </c>
      <c r="D1062">
        <v>0</v>
      </c>
      <c r="E1062" t="s">
        <v>13</v>
      </c>
      <c r="F1062" t="s">
        <v>21</v>
      </c>
      <c r="G1062" s="4">
        <v>2196.4731999999999</v>
      </c>
      <c r="H1062" t="str">
        <f t="shared" si="64"/>
        <v>over</v>
      </c>
      <c r="I1062" t="str">
        <f t="shared" si="67"/>
        <v>no</v>
      </c>
      <c r="J1062" s="11">
        <f t="shared" si="65"/>
        <v>25.08</v>
      </c>
      <c r="K1062" s="11">
        <f t="shared" si="66"/>
        <v>25.08</v>
      </c>
      <c r="L1062" s="11"/>
    </row>
    <row r="1063" spans="1:12" x14ac:dyDescent="0.25">
      <c r="A1063">
        <v>43</v>
      </c>
      <c r="B1063" t="s">
        <v>7</v>
      </c>
      <c r="C1063" s="11">
        <v>25.08</v>
      </c>
      <c r="D1063">
        <v>0</v>
      </c>
      <c r="E1063" t="s">
        <v>13</v>
      </c>
      <c r="F1063" t="s">
        <v>21</v>
      </c>
      <c r="G1063" s="4">
        <v>7325.0482000000002</v>
      </c>
      <c r="H1063" t="str">
        <f t="shared" si="64"/>
        <v>over</v>
      </c>
      <c r="I1063" t="str">
        <f t="shared" si="67"/>
        <v>no</v>
      </c>
      <c r="J1063" s="11">
        <f t="shared" si="65"/>
        <v>25.08</v>
      </c>
      <c r="K1063" s="11">
        <f t="shared" si="66"/>
        <v>25.08</v>
      </c>
      <c r="L1063" s="11"/>
    </row>
    <row r="1064" spans="1:12" x14ac:dyDescent="0.25">
      <c r="A1064">
        <v>63</v>
      </c>
      <c r="B1064" t="s">
        <v>7</v>
      </c>
      <c r="C1064" s="11">
        <v>25.08</v>
      </c>
      <c r="D1064">
        <v>0</v>
      </c>
      <c r="E1064" t="s">
        <v>13</v>
      </c>
      <c r="F1064" t="s">
        <v>15</v>
      </c>
      <c r="G1064" s="4">
        <v>14254.608200000001</v>
      </c>
      <c r="H1064" t="str">
        <f t="shared" si="64"/>
        <v>over</v>
      </c>
      <c r="I1064" t="str">
        <f t="shared" si="67"/>
        <v>no</v>
      </c>
      <c r="J1064" s="11">
        <f t="shared" si="65"/>
        <v>25.08</v>
      </c>
      <c r="K1064" s="11">
        <f t="shared" si="66"/>
        <v>25.08</v>
      </c>
      <c r="L1064" s="11"/>
    </row>
    <row r="1065" spans="1:12" x14ac:dyDescent="0.25">
      <c r="A1065">
        <v>40</v>
      </c>
      <c r="B1065" t="s">
        <v>11</v>
      </c>
      <c r="C1065" s="11">
        <v>25.08</v>
      </c>
      <c r="D1065">
        <v>0</v>
      </c>
      <c r="E1065" t="s">
        <v>13</v>
      </c>
      <c r="F1065" t="s">
        <v>14</v>
      </c>
      <c r="G1065" s="4">
        <v>5415.6611999999996</v>
      </c>
      <c r="H1065" t="str">
        <f t="shared" si="64"/>
        <v>over</v>
      </c>
      <c r="I1065" t="str">
        <f t="shared" si="67"/>
        <v>no</v>
      </c>
      <c r="J1065" s="11">
        <f t="shared" si="65"/>
        <v>25.08</v>
      </c>
      <c r="K1065" s="11">
        <f t="shared" si="66"/>
        <v>25.08</v>
      </c>
      <c r="L1065" s="11"/>
    </row>
    <row r="1066" spans="1:12" x14ac:dyDescent="0.25">
      <c r="A1066">
        <v>62</v>
      </c>
      <c r="B1066" t="s">
        <v>7</v>
      </c>
      <c r="C1066" s="11">
        <v>25</v>
      </c>
      <c r="D1066">
        <v>0</v>
      </c>
      <c r="E1066" t="s">
        <v>13</v>
      </c>
      <c r="F1066" t="s">
        <v>10</v>
      </c>
      <c r="G1066" s="4">
        <v>13451.121999999999</v>
      </c>
      <c r="H1066" t="str">
        <f t="shared" si="64"/>
        <v>over</v>
      </c>
      <c r="I1066" t="str">
        <f t="shared" si="67"/>
        <v>no</v>
      </c>
      <c r="J1066" s="11">
        <f t="shared" si="65"/>
        <v>25</v>
      </c>
      <c r="K1066" s="11">
        <f t="shared" si="66"/>
        <v>25</v>
      </c>
      <c r="L1066" s="11"/>
    </row>
    <row r="1067" spans="1:12" x14ac:dyDescent="0.25">
      <c r="A1067">
        <v>44</v>
      </c>
      <c r="B1067" t="s">
        <v>7</v>
      </c>
      <c r="C1067" s="11">
        <v>25</v>
      </c>
      <c r="D1067">
        <v>1</v>
      </c>
      <c r="E1067" t="s">
        <v>13</v>
      </c>
      <c r="F1067" t="s">
        <v>10</v>
      </c>
      <c r="G1067" s="4">
        <v>7623.518</v>
      </c>
      <c r="H1067" t="str">
        <f t="shared" si="64"/>
        <v>over</v>
      </c>
      <c r="I1067" t="str">
        <f t="shared" si="67"/>
        <v>no</v>
      </c>
      <c r="J1067" s="11">
        <f t="shared" si="65"/>
        <v>25</v>
      </c>
      <c r="K1067" s="11">
        <f t="shared" si="66"/>
        <v>25</v>
      </c>
      <c r="L1067" s="11"/>
    </row>
    <row r="1068" spans="1:12" x14ac:dyDescent="0.25">
      <c r="A1068">
        <v>48</v>
      </c>
      <c r="B1068" t="s">
        <v>7</v>
      </c>
      <c r="C1068" s="11">
        <v>24.984999999999999</v>
      </c>
      <c r="D1068">
        <v>4</v>
      </c>
      <c r="E1068" t="s">
        <v>13</v>
      </c>
      <c r="F1068" t="s">
        <v>15</v>
      </c>
      <c r="G1068" s="4">
        <v>11033.661700000001</v>
      </c>
      <c r="H1068" t="str">
        <f t="shared" si="64"/>
        <v>normal</v>
      </c>
      <c r="I1068" t="str">
        <f t="shared" si="67"/>
        <v>no</v>
      </c>
      <c r="J1068" s="11">
        <f t="shared" si="65"/>
        <v>24.984999999999999</v>
      </c>
      <c r="K1068" s="11">
        <f t="shared" si="66"/>
        <v>24.984999999999999</v>
      </c>
      <c r="L1068" s="11"/>
    </row>
    <row r="1069" spans="1:12" x14ac:dyDescent="0.25">
      <c r="A1069">
        <v>18</v>
      </c>
      <c r="B1069" t="s">
        <v>7</v>
      </c>
      <c r="C1069" s="11">
        <v>24.984999999999999</v>
      </c>
      <c r="D1069">
        <v>0</v>
      </c>
      <c r="E1069" t="s">
        <v>13</v>
      </c>
      <c r="F1069" t="s">
        <v>14</v>
      </c>
      <c r="G1069" s="4">
        <v>1615.7666999999999</v>
      </c>
      <c r="H1069" t="str">
        <f t="shared" si="64"/>
        <v>normal</v>
      </c>
      <c r="I1069" t="str">
        <f t="shared" si="67"/>
        <v>no</v>
      </c>
      <c r="J1069" s="11">
        <f t="shared" si="65"/>
        <v>24.984999999999999</v>
      </c>
      <c r="K1069" s="11">
        <f t="shared" si="66"/>
        <v>24.984999999999999</v>
      </c>
      <c r="L1069" s="11"/>
    </row>
    <row r="1070" spans="1:12" x14ac:dyDescent="0.25">
      <c r="A1070">
        <v>42</v>
      </c>
      <c r="B1070" t="s">
        <v>7</v>
      </c>
      <c r="C1070" s="11">
        <v>24.984999999999999</v>
      </c>
      <c r="D1070">
        <v>2</v>
      </c>
      <c r="E1070" t="s">
        <v>13</v>
      </c>
      <c r="F1070" t="s">
        <v>15</v>
      </c>
      <c r="G1070" s="4">
        <v>8017.0611500000005</v>
      </c>
      <c r="H1070" t="str">
        <f t="shared" si="64"/>
        <v>normal</v>
      </c>
      <c r="I1070" t="str">
        <f t="shared" si="67"/>
        <v>no</v>
      </c>
      <c r="J1070" s="11">
        <f t="shared" si="65"/>
        <v>24.984999999999999</v>
      </c>
      <c r="K1070" s="11">
        <f t="shared" si="66"/>
        <v>24.984999999999999</v>
      </c>
      <c r="L1070" s="11"/>
    </row>
    <row r="1071" spans="1:12" x14ac:dyDescent="0.25">
      <c r="A1071">
        <v>25</v>
      </c>
      <c r="B1071" t="s">
        <v>11</v>
      </c>
      <c r="C1071" s="11">
        <v>24.984999999999999</v>
      </c>
      <c r="D1071">
        <v>2</v>
      </c>
      <c r="E1071" t="s">
        <v>13</v>
      </c>
      <c r="F1071" t="s">
        <v>21</v>
      </c>
      <c r="G1071" s="4">
        <v>23241.47453</v>
      </c>
      <c r="H1071" t="str">
        <f t="shared" si="64"/>
        <v>normal</v>
      </c>
      <c r="I1071" t="str">
        <f t="shared" si="67"/>
        <v>no</v>
      </c>
      <c r="J1071" s="11">
        <f t="shared" si="65"/>
        <v>24.984999999999999</v>
      </c>
      <c r="K1071" s="11">
        <f t="shared" si="66"/>
        <v>24.984999999999999</v>
      </c>
      <c r="L1071" s="11"/>
    </row>
    <row r="1072" spans="1:12" x14ac:dyDescent="0.25">
      <c r="A1072">
        <v>40</v>
      </c>
      <c r="B1072" t="s">
        <v>11</v>
      </c>
      <c r="C1072" s="11">
        <v>24.97</v>
      </c>
      <c r="D1072">
        <v>2</v>
      </c>
      <c r="E1072" t="s">
        <v>13</v>
      </c>
      <c r="F1072" t="s">
        <v>14</v>
      </c>
      <c r="G1072" s="4">
        <v>6593.5083000000004</v>
      </c>
      <c r="H1072" t="str">
        <f t="shared" si="64"/>
        <v>normal</v>
      </c>
      <c r="I1072" t="str">
        <f t="shared" si="67"/>
        <v>no</v>
      </c>
      <c r="J1072" s="11">
        <f t="shared" si="65"/>
        <v>24.97</v>
      </c>
      <c r="K1072" s="11">
        <f t="shared" si="66"/>
        <v>24.97</v>
      </c>
      <c r="L1072" s="11"/>
    </row>
    <row r="1073" spans="1:12" x14ac:dyDescent="0.25">
      <c r="A1073">
        <v>39</v>
      </c>
      <c r="B1073" t="s">
        <v>7</v>
      </c>
      <c r="C1073" s="11">
        <v>24.89</v>
      </c>
      <c r="D1073">
        <v>3</v>
      </c>
      <c r="E1073" t="s">
        <v>9</v>
      </c>
      <c r="F1073" t="s">
        <v>21</v>
      </c>
      <c r="G1073" s="4">
        <v>21659.930100000001</v>
      </c>
      <c r="H1073" t="str">
        <f t="shared" si="64"/>
        <v>normal</v>
      </c>
      <c r="I1073" t="str">
        <f t="shared" si="67"/>
        <v>smoking</v>
      </c>
      <c r="J1073" s="11">
        <f t="shared" si="65"/>
        <v>24.89</v>
      </c>
      <c r="K1073" s="11">
        <f t="shared" si="66"/>
        <v>24.89</v>
      </c>
      <c r="L1073" s="11"/>
    </row>
    <row r="1074" spans="1:12" x14ac:dyDescent="0.25">
      <c r="A1074">
        <v>42</v>
      </c>
      <c r="B1074" t="s">
        <v>11</v>
      </c>
      <c r="C1074" s="11">
        <v>24.86</v>
      </c>
      <c r="D1074">
        <v>0</v>
      </c>
      <c r="E1074" t="s">
        <v>13</v>
      </c>
      <c r="F1074" t="s">
        <v>14</v>
      </c>
      <c r="G1074" s="4">
        <v>5966.8873999999996</v>
      </c>
      <c r="H1074" t="str">
        <f t="shared" si="64"/>
        <v>normal</v>
      </c>
      <c r="I1074" t="str">
        <f t="shared" si="67"/>
        <v>no</v>
      </c>
      <c r="J1074" s="11">
        <f t="shared" si="65"/>
        <v>24.86</v>
      </c>
      <c r="K1074" s="11">
        <f t="shared" si="66"/>
        <v>24.86</v>
      </c>
      <c r="L1074" s="11"/>
    </row>
    <row r="1075" spans="1:12" x14ac:dyDescent="0.25">
      <c r="A1075">
        <v>52</v>
      </c>
      <c r="B1075" t="s">
        <v>7</v>
      </c>
      <c r="C1075" s="11">
        <v>24.86</v>
      </c>
      <c r="D1075">
        <v>0</v>
      </c>
      <c r="E1075" t="s">
        <v>13</v>
      </c>
      <c r="F1075" t="s">
        <v>14</v>
      </c>
      <c r="G1075" s="4">
        <v>27117.993780000001</v>
      </c>
      <c r="H1075" t="str">
        <f t="shared" si="64"/>
        <v>normal</v>
      </c>
      <c r="I1075" t="str">
        <f t="shared" si="67"/>
        <v>no</v>
      </c>
      <c r="J1075" s="11">
        <f t="shared" si="65"/>
        <v>24.86</v>
      </c>
      <c r="K1075" s="11">
        <f t="shared" si="66"/>
        <v>24.86</v>
      </c>
      <c r="L1075" s="11"/>
    </row>
    <row r="1076" spans="1:12" x14ac:dyDescent="0.25">
      <c r="A1076">
        <v>54</v>
      </c>
      <c r="B1076" t="s">
        <v>11</v>
      </c>
      <c r="C1076" s="11">
        <v>24.795000000000002</v>
      </c>
      <c r="D1076">
        <v>1</v>
      </c>
      <c r="E1076" t="s">
        <v>13</v>
      </c>
      <c r="F1076" t="s">
        <v>10</v>
      </c>
      <c r="G1076" s="4">
        <v>10436.096</v>
      </c>
      <c r="H1076" t="str">
        <f t="shared" si="64"/>
        <v>normal</v>
      </c>
      <c r="I1076" t="str">
        <f t="shared" si="67"/>
        <v>no</v>
      </c>
      <c r="J1076" s="11">
        <f t="shared" si="65"/>
        <v>24.795000000000002</v>
      </c>
      <c r="K1076" s="11">
        <f t="shared" si="66"/>
        <v>24.795000000000002</v>
      </c>
      <c r="L1076" s="11"/>
    </row>
    <row r="1077" spans="1:12" x14ac:dyDescent="0.25">
      <c r="A1077">
        <v>26</v>
      </c>
      <c r="B1077" t="s">
        <v>7</v>
      </c>
      <c r="C1077" s="11">
        <v>24.795000000000002</v>
      </c>
      <c r="D1077">
        <v>1</v>
      </c>
      <c r="E1077" t="s">
        <v>13</v>
      </c>
      <c r="F1077" t="s">
        <v>14</v>
      </c>
      <c r="G1077" s="4">
        <v>3392.9767999999999</v>
      </c>
      <c r="H1077" t="str">
        <f t="shared" si="64"/>
        <v>normal</v>
      </c>
      <c r="I1077" t="str">
        <f t="shared" si="67"/>
        <v>no</v>
      </c>
      <c r="J1077" s="11">
        <f t="shared" si="65"/>
        <v>24.795000000000002</v>
      </c>
      <c r="K1077" s="11">
        <f t="shared" si="66"/>
        <v>24.795000000000002</v>
      </c>
      <c r="L1077" s="11"/>
    </row>
    <row r="1078" spans="1:12" x14ac:dyDescent="0.25">
      <c r="A1078">
        <v>34</v>
      </c>
      <c r="B1078" t="s">
        <v>7</v>
      </c>
      <c r="C1078" s="11">
        <v>24.795000000000002</v>
      </c>
      <c r="D1078">
        <v>1</v>
      </c>
      <c r="E1078" t="s">
        <v>13</v>
      </c>
      <c r="F1078" t="s">
        <v>10</v>
      </c>
      <c r="G1078" s="4">
        <v>5012.4709999999995</v>
      </c>
      <c r="H1078" t="str">
        <f t="shared" si="64"/>
        <v>normal</v>
      </c>
      <c r="I1078" t="str">
        <f t="shared" si="67"/>
        <v>no</v>
      </c>
      <c r="J1078" s="11">
        <f t="shared" si="65"/>
        <v>24.795000000000002</v>
      </c>
      <c r="K1078" s="11">
        <f t="shared" si="66"/>
        <v>24.795000000000002</v>
      </c>
      <c r="L1078" s="11"/>
    </row>
    <row r="1079" spans="1:12" x14ac:dyDescent="0.25">
      <c r="A1079">
        <v>33</v>
      </c>
      <c r="B1079" t="s">
        <v>11</v>
      </c>
      <c r="C1079" s="11">
        <v>24.795000000000002</v>
      </c>
      <c r="D1079">
        <v>0</v>
      </c>
      <c r="E1079" t="s">
        <v>9</v>
      </c>
      <c r="F1079" t="s">
        <v>21</v>
      </c>
      <c r="G1079" s="4">
        <v>17904.527050000001</v>
      </c>
      <c r="H1079" t="str">
        <f t="shared" si="64"/>
        <v>normal</v>
      </c>
      <c r="I1079" t="str">
        <f t="shared" si="67"/>
        <v>smoking</v>
      </c>
      <c r="J1079" s="11">
        <f t="shared" si="65"/>
        <v>24.795000000000002</v>
      </c>
      <c r="K1079" s="11">
        <f t="shared" si="66"/>
        <v>24.795000000000002</v>
      </c>
      <c r="L1079" s="11"/>
    </row>
    <row r="1080" spans="1:12" x14ac:dyDescent="0.25">
      <c r="A1080">
        <v>46</v>
      </c>
      <c r="B1080" t="s">
        <v>11</v>
      </c>
      <c r="C1080" s="11">
        <v>24.795000000000002</v>
      </c>
      <c r="D1080">
        <v>3</v>
      </c>
      <c r="E1080" t="s">
        <v>13</v>
      </c>
      <c r="F1080" t="s">
        <v>21</v>
      </c>
      <c r="G1080" s="4">
        <v>9500.5730500000009</v>
      </c>
      <c r="H1080" t="str">
        <f t="shared" si="64"/>
        <v>normal</v>
      </c>
      <c r="I1080" t="str">
        <f t="shared" si="67"/>
        <v>no</v>
      </c>
      <c r="J1080" s="11">
        <f t="shared" si="65"/>
        <v>24.795000000000002</v>
      </c>
      <c r="K1080" s="11">
        <f t="shared" si="66"/>
        <v>24.795000000000002</v>
      </c>
      <c r="L1080" s="11"/>
    </row>
    <row r="1081" spans="1:12" x14ac:dyDescent="0.25">
      <c r="A1081">
        <v>51</v>
      </c>
      <c r="B1081" t="s">
        <v>11</v>
      </c>
      <c r="C1081" s="11">
        <v>24.795000000000002</v>
      </c>
      <c r="D1081">
        <v>2</v>
      </c>
      <c r="E1081" t="s">
        <v>9</v>
      </c>
      <c r="F1081" t="s">
        <v>15</v>
      </c>
      <c r="G1081" s="4">
        <v>23967.38305</v>
      </c>
      <c r="H1081" t="str">
        <f t="shared" si="64"/>
        <v>normal</v>
      </c>
      <c r="I1081" t="str">
        <f t="shared" si="67"/>
        <v>smoking</v>
      </c>
      <c r="J1081" s="11">
        <f t="shared" si="65"/>
        <v>24.795000000000002</v>
      </c>
      <c r="K1081" s="11">
        <f t="shared" si="66"/>
        <v>24.795000000000002</v>
      </c>
      <c r="L1081" s="11"/>
    </row>
    <row r="1082" spans="1:12" x14ac:dyDescent="0.25">
      <c r="A1082">
        <v>59</v>
      </c>
      <c r="B1082" t="s">
        <v>11</v>
      </c>
      <c r="C1082" s="11">
        <v>24.7</v>
      </c>
      <c r="D1082">
        <v>0</v>
      </c>
      <c r="E1082" t="s">
        <v>13</v>
      </c>
      <c r="F1082" t="s">
        <v>21</v>
      </c>
      <c r="G1082" s="4">
        <v>12323.936</v>
      </c>
      <c r="H1082" t="str">
        <f t="shared" si="64"/>
        <v>normal</v>
      </c>
      <c r="I1082" t="str">
        <f t="shared" si="67"/>
        <v>no</v>
      </c>
      <c r="J1082" s="11">
        <f t="shared" si="65"/>
        <v>24.7</v>
      </c>
      <c r="K1082" s="11">
        <f t="shared" si="66"/>
        <v>24.7</v>
      </c>
      <c r="L1082" s="11"/>
    </row>
    <row r="1083" spans="1:12" x14ac:dyDescent="0.25">
      <c r="A1083">
        <v>43</v>
      </c>
      <c r="B1083" t="s">
        <v>7</v>
      </c>
      <c r="C1083" s="11">
        <v>24.7</v>
      </c>
      <c r="D1083">
        <v>2</v>
      </c>
      <c r="E1083" t="s">
        <v>9</v>
      </c>
      <c r="F1083" t="s">
        <v>15</v>
      </c>
      <c r="G1083" s="4">
        <v>21880.82</v>
      </c>
      <c r="H1083" t="str">
        <f t="shared" si="64"/>
        <v>normal</v>
      </c>
      <c r="I1083" t="str">
        <f t="shared" si="67"/>
        <v>smoking</v>
      </c>
      <c r="J1083" s="11">
        <f t="shared" si="65"/>
        <v>24.7</v>
      </c>
      <c r="K1083" s="11">
        <f t="shared" si="66"/>
        <v>24.7</v>
      </c>
      <c r="L1083" s="11"/>
    </row>
    <row r="1084" spans="1:12" x14ac:dyDescent="0.25">
      <c r="A1084">
        <v>59</v>
      </c>
      <c r="B1084" t="s">
        <v>11</v>
      </c>
      <c r="C1084" s="11">
        <v>24.605</v>
      </c>
      <c r="D1084">
        <v>0</v>
      </c>
      <c r="E1084" t="s">
        <v>13</v>
      </c>
      <c r="F1084" t="s">
        <v>14</v>
      </c>
      <c r="G1084" s="4">
        <v>11743.299000000001</v>
      </c>
      <c r="H1084" t="str">
        <f t="shared" si="64"/>
        <v>normal</v>
      </c>
      <c r="I1084" t="str">
        <f t="shared" si="67"/>
        <v>no</v>
      </c>
      <c r="J1084" s="11">
        <f t="shared" si="65"/>
        <v>24.605</v>
      </c>
      <c r="K1084" s="11">
        <f t="shared" si="66"/>
        <v>24.605</v>
      </c>
      <c r="L1084" s="11"/>
    </row>
    <row r="1085" spans="1:12" x14ac:dyDescent="0.25">
      <c r="A1085">
        <v>31</v>
      </c>
      <c r="B1085" t="s">
        <v>11</v>
      </c>
      <c r="C1085" s="11">
        <v>24.605</v>
      </c>
      <c r="D1085">
        <v>2</v>
      </c>
      <c r="E1085" t="s">
        <v>13</v>
      </c>
      <c r="F1085" t="s">
        <v>14</v>
      </c>
      <c r="G1085" s="4">
        <v>4463.2051000000001</v>
      </c>
      <c r="H1085" t="str">
        <f t="shared" si="64"/>
        <v>normal</v>
      </c>
      <c r="I1085" t="str">
        <f t="shared" si="67"/>
        <v>no</v>
      </c>
      <c r="J1085" s="11">
        <f t="shared" si="65"/>
        <v>24.605</v>
      </c>
      <c r="K1085" s="11">
        <f t="shared" si="66"/>
        <v>24.605</v>
      </c>
      <c r="L1085" s="11"/>
    </row>
    <row r="1086" spans="1:12" x14ac:dyDescent="0.25">
      <c r="A1086">
        <v>28</v>
      </c>
      <c r="B1086" t="s">
        <v>7</v>
      </c>
      <c r="C1086" s="11">
        <v>24.605</v>
      </c>
      <c r="D1086">
        <v>0</v>
      </c>
      <c r="E1086" t="s">
        <v>13</v>
      </c>
      <c r="F1086" t="s">
        <v>10</v>
      </c>
      <c r="G1086" s="4">
        <v>3172.018</v>
      </c>
      <c r="H1086" t="str">
        <f t="shared" si="64"/>
        <v>normal</v>
      </c>
      <c r="I1086" t="str">
        <f t="shared" si="67"/>
        <v>no</v>
      </c>
      <c r="J1086" s="11">
        <f t="shared" si="65"/>
        <v>24.605</v>
      </c>
      <c r="K1086" s="11">
        <f t="shared" si="66"/>
        <v>24.605</v>
      </c>
      <c r="L1086" s="11"/>
    </row>
    <row r="1087" spans="1:12" x14ac:dyDescent="0.25">
      <c r="A1087">
        <v>50</v>
      </c>
      <c r="B1087" t="s">
        <v>11</v>
      </c>
      <c r="C1087" s="11">
        <v>24.605</v>
      </c>
      <c r="D1087">
        <v>0</v>
      </c>
      <c r="E1087" t="s">
        <v>13</v>
      </c>
      <c r="F1087" t="s">
        <v>10</v>
      </c>
      <c r="G1087" s="4">
        <v>8444.4740000000002</v>
      </c>
      <c r="H1087" t="str">
        <f t="shared" si="64"/>
        <v>normal</v>
      </c>
      <c r="I1087" t="str">
        <f t="shared" si="67"/>
        <v>no</v>
      </c>
      <c r="J1087" s="11">
        <f t="shared" si="65"/>
        <v>24.605</v>
      </c>
      <c r="K1087" s="11">
        <f t="shared" si="66"/>
        <v>24.605</v>
      </c>
      <c r="L1087" s="11"/>
    </row>
    <row r="1088" spans="1:12" x14ac:dyDescent="0.25">
      <c r="A1088">
        <v>33</v>
      </c>
      <c r="B1088" t="s">
        <v>11</v>
      </c>
      <c r="C1088" s="11">
        <v>24.605</v>
      </c>
      <c r="D1088">
        <v>2</v>
      </c>
      <c r="E1088" t="s">
        <v>13</v>
      </c>
      <c r="F1088" t="s">
        <v>15</v>
      </c>
      <c r="G1088" s="4">
        <v>5257.5079500000002</v>
      </c>
      <c r="H1088" t="str">
        <f t="shared" si="64"/>
        <v>normal</v>
      </c>
      <c r="I1088" t="str">
        <f t="shared" si="67"/>
        <v>no</v>
      </c>
      <c r="J1088" s="11">
        <f t="shared" si="65"/>
        <v>24.605</v>
      </c>
      <c r="K1088" s="11">
        <f t="shared" si="66"/>
        <v>24.605</v>
      </c>
      <c r="L1088" s="11"/>
    </row>
    <row r="1089" spans="1:12" x14ac:dyDescent="0.25">
      <c r="A1089">
        <v>19</v>
      </c>
      <c r="B1089" t="s">
        <v>7</v>
      </c>
      <c r="C1089" s="11">
        <v>24.605</v>
      </c>
      <c r="D1089">
        <v>1</v>
      </c>
      <c r="E1089" t="s">
        <v>13</v>
      </c>
      <c r="F1089" t="s">
        <v>15</v>
      </c>
      <c r="G1089" s="4">
        <v>2709.24395</v>
      </c>
      <c r="H1089" t="str">
        <f t="shared" si="64"/>
        <v>normal</v>
      </c>
      <c r="I1089" t="str">
        <f t="shared" si="67"/>
        <v>no</v>
      </c>
      <c r="J1089" s="11">
        <f t="shared" si="65"/>
        <v>24.605</v>
      </c>
      <c r="K1089" s="11">
        <f t="shared" si="66"/>
        <v>24.605</v>
      </c>
      <c r="L1089" s="11"/>
    </row>
    <row r="1090" spans="1:12" x14ac:dyDescent="0.25">
      <c r="A1090">
        <v>54</v>
      </c>
      <c r="B1090" t="s">
        <v>7</v>
      </c>
      <c r="C1090" s="11">
        <v>24.605</v>
      </c>
      <c r="D1090">
        <v>3</v>
      </c>
      <c r="E1090" t="s">
        <v>13</v>
      </c>
      <c r="F1090" t="s">
        <v>15</v>
      </c>
      <c r="G1090" s="4">
        <v>12479.70895</v>
      </c>
      <c r="H1090" t="str">
        <f t="shared" ref="H1090:H1153" si="68">IF(C1090&lt;18.5,"below",IF(AND(C1090&gt;=18.5,C1090&lt;25),"normal",IF(C1090&gt;=25,"over")))</f>
        <v>normal</v>
      </c>
      <c r="I1090" t="str">
        <f t="shared" si="67"/>
        <v>no</v>
      </c>
      <c r="J1090" s="11">
        <f t="shared" ref="J1090:J1153" si="69">VALUE(C1090)</f>
        <v>24.605</v>
      </c>
      <c r="K1090" s="11">
        <f t="shared" ref="K1090:K1153" si="70">IF(J1090&gt;=100,J1090/1000,J1090)</f>
        <v>24.605</v>
      </c>
      <c r="L1090" s="11"/>
    </row>
    <row r="1091" spans="1:12" x14ac:dyDescent="0.25">
      <c r="A1091">
        <v>42</v>
      </c>
      <c r="B1091" t="s">
        <v>11</v>
      </c>
      <c r="C1091" s="11">
        <v>24.605</v>
      </c>
      <c r="D1091">
        <v>2</v>
      </c>
      <c r="E1091" t="s">
        <v>9</v>
      </c>
      <c r="F1091" t="s">
        <v>21</v>
      </c>
      <c r="G1091" s="4">
        <v>21259.377949999998</v>
      </c>
      <c r="H1091" t="str">
        <f t="shared" si="68"/>
        <v>normal</v>
      </c>
      <c r="I1091" t="str">
        <f t="shared" ref="I1091:I1154" si="71">IF(E1091="no","no","smoking")</f>
        <v>smoking</v>
      </c>
      <c r="J1091" s="11">
        <f t="shared" si="69"/>
        <v>24.605</v>
      </c>
      <c r="K1091" s="11">
        <f t="shared" si="70"/>
        <v>24.605</v>
      </c>
      <c r="L1091" s="11"/>
    </row>
    <row r="1092" spans="1:12" x14ac:dyDescent="0.25">
      <c r="A1092">
        <v>32</v>
      </c>
      <c r="B1092" t="s">
        <v>7</v>
      </c>
      <c r="C1092" s="11">
        <v>24.6</v>
      </c>
      <c r="D1092">
        <v>0</v>
      </c>
      <c r="E1092" t="s">
        <v>9</v>
      </c>
      <c r="F1092" t="s">
        <v>10</v>
      </c>
      <c r="G1092" s="4">
        <v>17496.306</v>
      </c>
      <c r="H1092" t="str">
        <f t="shared" si="68"/>
        <v>normal</v>
      </c>
      <c r="I1092" t="str">
        <f t="shared" si="71"/>
        <v>smoking</v>
      </c>
      <c r="J1092" s="11">
        <f t="shared" si="69"/>
        <v>24.6</v>
      </c>
      <c r="K1092" s="11">
        <f t="shared" si="70"/>
        <v>24.6</v>
      </c>
      <c r="L1092" s="11"/>
    </row>
    <row r="1093" spans="1:12" x14ac:dyDescent="0.25">
      <c r="A1093">
        <v>29</v>
      </c>
      <c r="B1093" t="s">
        <v>7</v>
      </c>
      <c r="C1093" s="11">
        <v>24.6</v>
      </c>
      <c r="D1093">
        <v>2</v>
      </c>
      <c r="E1093" t="s">
        <v>13</v>
      </c>
      <c r="F1093" t="s">
        <v>10</v>
      </c>
      <c r="G1093" s="4">
        <v>4529.4769999999999</v>
      </c>
      <c r="H1093" t="str">
        <f t="shared" si="68"/>
        <v>normal</v>
      </c>
      <c r="I1093" t="str">
        <f t="shared" si="71"/>
        <v>no</v>
      </c>
      <c r="J1093" s="11">
        <f t="shared" si="69"/>
        <v>24.6</v>
      </c>
      <c r="K1093" s="11">
        <f t="shared" si="70"/>
        <v>24.6</v>
      </c>
      <c r="L1093" s="11"/>
    </row>
    <row r="1094" spans="1:12" x14ac:dyDescent="0.25">
      <c r="A1094">
        <v>19</v>
      </c>
      <c r="B1094" t="s">
        <v>7</v>
      </c>
      <c r="C1094" s="11">
        <v>24.51</v>
      </c>
      <c r="D1094">
        <v>1</v>
      </c>
      <c r="E1094" t="s">
        <v>13</v>
      </c>
      <c r="F1094" t="s">
        <v>15</v>
      </c>
      <c r="G1094" s="4">
        <v>2709.1118999999999</v>
      </c>
      <c r="H1094" t="str">
        <f t="shared" si="68"/>
        <v>normal</v>
      </c>
      <c r="I1094" t="str">
        <f t="shared" si="71"/>
        <v>no</v>
      </c>
      <c r="J1094" s="11">
        <f t="shared" si="69"/>
        <v>24.51</v>
      </c>
      <c r="K1094" s="11">
        <f t="shared" si="70"/>
        <v>24.51</v>
      </c>
      <c r="L1094" s="11"/>
    </row>
    <row r="1095" spans="1:12" x14ac:dyDescent="0.25">
      <c r="A1095">
        <v>23</v>
      </c>
      <c r="B1095" t="s">
        <v>11</v>
      </c>
      <c r="C1095" s="11">
        <v>24.51</v>
      </c>
      <c r="D1095">
        <v>0</v>
      </c>
      <c r="E1095" t="s">
        <v>13</v>
      </c>
      <c r="F1095" t="s">
        <v>21</v>
      </c>
      <c r="G1095" s="4">
        <v>2396.0958999999998</v>
      </c>
      <c r="H1095" t="str">
        <f t="shared" si="68"/>
        <v>normal</v>
      </c>
      <c r="I1095" t="str">
        <f t="shared" si="71"/>
        <v>no</v>
      </c>
      <c r="J1095" s="11">
        <f t="shared" si="69"/>
        <v>24.51</v>
      </c>
      <c r="K1095" s="11">
        <f t="shared" si="70"/>
        <v>24.51</v>
      </c>
      <c r="L1095" s="11"/>
    </row>
    <row r="1096" spans="1:12" x14ac:dyDescent="0.25">
      <c r="A1096">
        <v>35</v>
      </c>
      <c r="B1096" t="s">
        <v>11</v>
      </c>
      <c r="C1096" s="11">
        <v>24.42</v>
      </c>
      <c r="D1096">
        <v>3</v>
      </c>
      <c r="E1096" t="s">
        <v>9</v>
      </c>
      <c r="F1096" t="s">
        <v>14</v>
      </c>
      <c r="G1096" s="4">
        <v>19361.998800000001</v>
      </c>
      <c r="H1096" t="str">
        <f t="shared" si="68"/>
        <v>normal</v>
      </c>
      <c r="I1096" t="str">
        <f t="shared" si="71"/>
        <v>smoking</v>
      </c>
      <c r="J1096" s="11">
        <f t="shared" si="69"/>
        <v>24.42</v>
      </c>
      <c r="K1096" s="11">
        <f t="shared" si="70"/>
        <v>24.42</v>
      </c>
      <c r="L1096" s="11"/>
    </row>
    <row r="1097" spans="1:12" x14ac:dyDescent="0.25">
      <c r="A1097">
        <v>20</v>
      </c>
      <c r="B1097" t="s">
        <v>7</v>
      </c>
      <c r="C1097" s="11">
        <v>24.42</v>
      </c>
      <c r="D1097">
        <v>0</v>
      </c>
      <c r="E1097" t="s">
        <v>9</v>
      </c>
      <c r="F1097" t="s">
        <v>14</v>
      </c>
      <c r="G1097" s="4">
        <v>26125.674770000001</v>
      </c>
      <c r="H1097" t="str">
        <f t="shared" si="68"/>
        <v>normal</v>
      </c>
      <c r="I1097" t="str">
        <f t="shared" si="71"/>
        <v>smoking</v>
      </c>
      <c r="J1097" s="11">
        <f t="shared" si="69"/>
        <v>24.42</v>
      </c>
      <c r="K1097" s="11">
        <f t="shared" si="70"/>
        <v>24.42</v>
      </c>
      <c r="L1097" s="11"/>
    </row>
    <row r="1098" spans="1:12" x14ac:dyDescent="0.25">
      <c r="A1098">
        <v>30</v>
      </c>
      <c r="B1098" t="s">
        <v>11</v>
      </c>
      <c r="C1098" s="11">
        <v>24.4</v>
      </c>
      <c r="D1098">
        <v>3</v>
      </c>
      <c r="E1098" t="s">
        <v>9</v>
      </c>
      <c r="F1098" t="s">
        <v>10</v>
      </c>
      <c r="G1098" s="4">
        <v>18259.216</v>
      </c>
      <c r="H1098" t="str">
        <f t="shared" si="68"/>
        <v>normal</v>
      </c>
      <c r="I1098" t="str">
        <f t="shared" si="71"/>
        <v>smoking</v>
      </c>
      <c r="J1098" s="11">
        <f t="shared" si="69"/>
        <v>24.4</v>
      </c>
      <c r="K1098" s="11">
        <f t="shared" si="70"/>
        <v>24.4</v>
      </c>
      <c r="L1098" s="11"/>
    </row>
    <row r="1099" spans="1:12" x14ac:dyDescent="0.25">
      <c r="A1099">
        <v>28</v>
      </c>
      <c r="B1099" t="s">
        <v>7</v>
      </c>
      <c r="C1099" s="11">
        <v>24.32</v>
      </c>
      <c r="D1099">
        <v>1</v>
      </c>
      <c r="E1099" t="s">
        <v>13</v>
      </c>
      <c r="F1099" t="s">
        <v>21</v>
      </c>
      <c r="G1099" s="4">
        <v>23288.928400000001</v>
      </c>
      <c r="H1099" t="str">
        <f t="shared" si="68"/>
        <v>normal</v>
      </c>
      <c r="I1099" t="str">
        <f t="shared" si="71"/>
        <v>no</v>
      </c>
      <c r="J1099" s="11">
        <f t="shared" si="69"/>
        <v>24.32</v>
      </c>
      <c r="K1099" s="11">
        <f t="shared" si="70"/>
        <v>24.32</v>
      </c>
      <c r="L1099" s="11"/>
    </row>
    <row r="1100" spans="1:12" x14ac:dyDescent="0.25">
      <c r="A1100">
        <v>53</v>
      </c>
      <c r="B1100" t="s">
        <v>11</v>
      </c>
      <c r="C1100" s="11">
        <v>24.32</v>
      </c>
      <c r="D1100">
        <v>0</v>
      </c>
      <c r="E1100" t="s">
        <v>13</v>
      </c>
      <c r="F1100" t="s">
        <v>15</v>
      </c>
      <c r="G1100" s="4">
        <v>9863.4717999999993</v>
      </c>
      <c r="H1100" t="str">
        <f t="shared" si="68"/>
        <v>normal</v>
      </c>
      <c r="I1100" t="str">
        <f t="shared" si="71"/>
        <v>no</v>
      </c>
      <c r="J1100" s="11">
        <f t="shared" si="69"/>
        <v>24.32</v>
      </c>
      <c r="K1100" s="11">
        <f t="shared" si="70"/>
        <v>24.32</v>
      </c>
      <c r="L1100" s="11"/>
    </row>
    <row r="1101" spans="1:12" x14ac:dyDescent="0.25">
      <c r="A1101">
        <v>60</v>
      </c>
      <c r="B1101" t="s">
        <v>11</v>
      </c>
      <c r="C1101" s="11">
        <v>24.32</v>
      </c>
      <c r="D1101">
        <v>1</v>
      </c>
      <c r="E1101" t="s">
        <v>13</v>
      </c>
      <c r="F1101" t="s">
        <v>15</v>
      </c>
      <c r="G1101" s="4">
        <v>13112.604799999999</v>
      </c>
      <c r="H1101" t="str">
        <f t="shared" si="68"/>
        <v>normal</v>
      </c>
      <c r="I1101" t="str">
        <f t="shared" si="71"/>
        <v>no</v>
      </c>
      <c r="J1101" s="11">
        <f t="shared" si="69"/>
        <v>24.32</v>
      </c>
      <c r="K1101" s="11">
        <f t="shared" si="70"/>
        <v>24.32</v>
      </c>
      <c r="L1101" s="11"/>
    </row>
    <row r="1102" spans="1:12" x14ac:dyDescent="0.25">
      <c r="A1102">
        <v>60</v>
      </c>
      <c r="B1102" t="s">
        <v>11</v>
      </c>
      <c r="C1102" s="11">
        <v>24.32</v>
      </c>
      <c r="D1102">
        <v>0</v>
      </c>
      <c r="E1102" t="s">
        <v>13</v>
      </c>
      <c r="F1102" t="s">
        <v>15</v>
      </c>
      <c r="G1102" s="4">
        <v>12523.604799999999</v>
      </c>
      <c r="H1102" t="str">
        <f t="shared" si="68"/>
        <v>normal</v>
      </c>
      <c r="I1102" t="str">
        <f t="shared" si="71"/>
        <v>no</v>
      </c>
      <c r="J1102" s="11">
        <f t="shared" si="69"/>
        <v>24.32</v>
      </c>
      <c r="K1102" s="11">
        <f t="shared" si="70"/>
        <v>24.32</v>
      </c>
      <c r="L1102" s="11"/>
    </row>
    <row r="1103" spans="1:12" x14ac:dyDescent="0.25">
      <c r="A1103">
        <v>37</v>
      </c>
      <c r="B1103" t="s">
        <v>11</v>
      </c>
      <c r="C1103" s="11">
        <v>24.32</v>
      </c>
      <c r="D1103">
        <v>2</v>
      </c>
      <c r="E1103" t="s">
        <v>13</v>
      </c>
      <c r="F1103" t="s">
        <v>15</v>
      </c>
      <c r="G1103" s="4">
        <v>6198.7518</v>
      </c>
      <c r="H1103" t="str">
        <f t="shared" si="68"/>
        <v>normal</v>
      </c>
      <c r="I1103" t="str">
        <f t="shared" si="71"/>
        <v>no</v>
      </c>
      <c r="J1103" s="11">
        <f t="shared" si="69"/>
        <v>24.32</v>
      </c>
      <c r="K1103" s="11">
        <f t="shared" si="70"/>
        <v>24.32</v>
      </c>
      <c r="L1103" s="11"/>
    </row>
    <row r="1104" spans="1:12" x14ac:dyDescent="0.25">
      <c r="A1104">
        <v>47</v>
      </c>
      <c r="B1104" t="s">
        <v>7</v>
      </c>
      <c r="C1104" s="11">
        <v>24.32</v>
      </c>
      <c r="D1104">
        <v>0</v>
      </c>
      <c r="E1104" t="s">
        <v>13</v>
      </c>
      <c r="F1104" t="s">
        <v>21</v>
      </c>
      <c r="G1104" s="4">
        <v>8534.6718000000001</v>
      </c>
      <c r="H1104" t="str">
        <f t="shared" si="68"/>
        <v>normal</v>
      </c>
      <c r="I1104" t="str">
        <f t="shared" si="71"/>
        <v>no</v>
      </c>
      <c r="J1104" s="11">
        <f t="shared" si="69"/>
        <v>24.32</v>
      </c>
      <c r="K1104" s="11">
        <f t="shared" si="70"/>
        <v>24.32</v>
      </c>
      <c r="L1104" s="11"/>
    </row>
    <row r="1105" spans="1:13" x14ac:dyDescent="0.25">
      <c r="A1105">
        <v>33</v>
      </c>
      <c r="B1105" t="s">
        <v>7</v>
      </c>
      <c r="C1105" s="11">
        <v>24.31</v>
      </c>
      <c r="D1105">
        <v>0</v>
      </c>
      <c r="E1105" t="s">
        <v>13</v>
      </c>
      <c r="F1105" t="s">
        <v>14</v>
      </c>
      <c r="G1105" s="4">
        <v>4185.0978999999998</v>
      </c>
      <c r="H1105" t="str">
        <f t="shared" si="68"/>
        <v>normal</v>
      </c>
      <c r="I1105" t="str">
        <f t="shared" si="71"/>
        <v>no</v>
      </c>
      <c r="J1105" s="11">
        <f t="shared" si="69"/>
        <v>24.31</v>
      </c>
      <c r="K1105" s="11">
        <f t="shared" si="70"/>
        <v>24.31</v>
      </c>
      <c r="L1105" s="11"/>
    </row>
    <row r="1106" spans="1:13" x14ac:dyDescent="0.25">
      <c r="A1106">
        <v>45</v>
      </c>
      <c r="B1106" t="s">
        <v>11</v>
      </c>
      <c r="C1106" s="11">
        <v>24.31</v>
      </c>
      <c r="D1106">
        <v>5</v>
      </c>
      <c r="E1106" t="s">
        <v>13</v>
      </c>
      <c r="F1106" t="s">
        <v>14</v>
      </c>
      <c r="G1106" s="4">
        <v>9788.8659000000007</v>
      </c>
      <c r="H1106" t="str">
        <f t="shared" si="68"/>
        <v>normal</v>
      </c>
      <c r="I1106" t="str">
        <f t="shared" si="71"/>
        <v>no</v>
      </c>
      <c r="J1106" s="11">
        <f t="shared" si="69"/>
        <v>24.31</v>
      </c>
      <c r="K1106" s="11">
        <f t="shared" si="70"/>
        <v>24.31</v>
      </c>
      <c r="L1106" s="11"/>
    </row>
    <row r="1107" spans="1:13" x14ac:dyDescent="0.25">
      <c r="A1107">
        <v>25</v>
      </c>
      <c r="B1107" t="s">
        <v>7</v>
      </c>
      <c r="C1107" s="11">
        <v>24.3</v>
      </c>
      <c r="D1107">
        <v>3</v>
      </c>
      <c r="E1107" t="s">
        <v>13</v>
      </c>
      <c r="F1107" t="s">
        <v>10</v>
      </c>
      <c r="G1107" s="4">
        <v>4391.652</v>
      </c>
      <c r="H1107" t="str">
        <f t="shared" si="68"/>
        <v>normal</v>
      </c>
      <c r="I1107" t="str">
        <f t="shared" si="71"/>
        <v>no</v>
      </c>
      <c r="J1107" s="11">
        <f t="shared" si="69"/>
        <v>24.3</v>
      </c>
      <c r="K1107" s="11">
        <f t="shared" si="70"/>
        <v>24.3</v>
      </c>
      <c r="L1107" s="11"/>
    </row>
    <row r="1108" spans="1:13" x14ac:dyDescent="0.25">
      <c r="A1108">
        <v>28</v>
      </c>
      <c r="B1108" t="s">
        <v>11</v>
      </c>
      <c r="C1108" s="11">
        <v>24.3</v>
      </c>
      <c r="D1108">
        <v>5</v>
      </c>
      <c r="E1108" t="s">
        <v>13</v>
      </c>
      <c r="F1108" t="s">
        <v>10</v>
      </c>
      <c r="G1108" s="4">
        <v>5615.3689999999997</v>
      </c>
      <c r="H1108" t="str">
        <f t="shared" si="68"/>
        <v>normal</v>
      </c>
      <c r="I1108" t="str">
        <f t="shared" si="71"/>
        <v>no</v>
      </c>
      <c r="J1108" s="11">
        <f t="shared" si="69"/>
        <v>24.3</v>
      </c>
      <c r="K1108" s="11">
        <f t="shared" si="70"/>
        <v>24.3</v>
      </c>
      <c r="L1108" s="11"/>
    </row>
    <row r="1109" spans="1:13" x14ac:dyDescent="0.25">
      <c r="A1109">
        <v>36</v>
      </c>
      <c r="B1109" t="s">
        <v>11</v>
      </c>
      <c r="C1109" s="11">
        <v>24.225000000000001</v>
      </c>
      <c r="D1109">
        <v>0</v>
      </c>
      <c r="E1109" t="s">
        <v>9</v>
      </c>
      <c r="F1109" t="s">
        <v>14</v>
      </c>
      <c r="G1109" s="4">
        <v>37742.575700000001</v>
      </c>
      <c r="H1109" t="str">
        <f t="shared" si="68"/>
        <v>normal</v>
      </c>
      <c r="I1109" t="str">
        <f t="shared" si="71"/>
        <v>smoking</v>
      </c>
      <c r="J1109" s="11">
        <f t="shared" si="69"/>
        <v>24.225000000000001</v>
      </c>
      <c r="K1109" s="11">
        <f t="shared" si="70"/>
        <v>24.225000000000001</v>
      </c>
      <c r="L1109" s="11"/>
    </row>
    <row r="1110" spans="1:13" x14ac:dyDescent="0.25">
      <c r="A1110">
        <v>44</v>
      </c>
      <c r="B1110" t="s">
        <v>11</v>
      </c>
      <c r="C1110" s="11">
        <v>24.225000000000001</v>
      </c>
      <c r="D1110">
        <v>2</v>
      </c>
      <c r="E1110" t="s">
        <v>13</v>
      </c>
      <c r="F1110" t="s">
        <v>10</v>
      </c>
      <c r="G1110" s="4">
        <v>7726.8540000000003</v>
      </c>
      <c r="H1110" t="str">
        <f t="shared" si="68"/>
        <v>normal</v>
      </c>
      <c r="I1110" t="str">
        <f t="shared" si="71"/>
        <v>no</v>
      </c>
      <c r="J1110" s="11">
        <f t="shared" si="69"/>
        <v>24.225000000000001</v>
      </c>
      <c r="K1110" s="11">
        <f t="shared" si="70"/>
        <v>24.225000000000001</v>
      </c>
      <c r="L1110" s="11"/>
    </row>
    <row r="1111" spans="1:13" x14ac:dyDescent="0.25">
      <c r="A1111">
        <v>18</v>
      </c>
      <c r="B1111" t="s">
        <v>7</v>
      </c>
      <c r="C1111" s="11">
        <v>24.225000000000001</v>
      </c>
      <c r="D1111">
        <v>0</v>
      </c>
      <c r="E1111" t="s">
        <v>13</v>
      </c>
      <c r="F1111" t="s">
        <v>14</v>
      </c>
      <c r="G1111" s="4">
        <v>1631.8212000000001</v>
      </c>
      <c r="H1111" t="str">
        <f t="shared" si="68"/>
        <v>normal</v>
      </c>
      <c r="I1111" t="str">
        <f t="shared" si="71"/>
        <v>no</v>
      </c>
      <c r="J1111" s="11">
        <f t="shared" si="69"/>
        <v>24.225000000000001</v>
      </c>
      <c r="K1111" s="11">
        <f t="shared" si="70"/>
        <v>24.225000000000001</v>
      </c>
      <c r="L1111" s="11"/>
    </row>
    <row r="1112" spans="1:13" x14ac:dyDescent="0.25">
      <c r="A1112">
        <v>40</v>
      </c>
      <c r="B1112" t="s">
        <v>11</v>
      </c>
      <c r="C1112" s="11">
        <v>24.225000000000001</v>
      </c>
      <c r="D1112">
        <v>4</v>
      </c>
      <c r="E1112" t="s">
        <v>13</v>
      </c>
      <c r="F1112" t="s">
        <v>15</v>
      </c>
      <c r="G1112" s="4">
        <v>8162.7162500000004</v>
      </c>
      <c r="H1112" t="str">
        <f t="shared" si="68"/>
        <v>normal</v>
      </c>
      <c r="I1112" t="str">
        <f t="shared" si="71"/>
        <v>no</v>
      </c>
      <c r="J1112" s="11">
        <f t="shared" si="69"/>
        <v>24.225000000000001</v>
      </c>
      <c r="K1112" s="11">
        <f t="shared" si="70"/>
        <v>24.225000000000001</v>
      </c>
      <c r="L1112" s="11"/>
      <c r="M1112">
        <f>K1112*1000</f>
        <v>24225</v>
      </c>
    </row>
    <row r="1113" spans="1:13" x14ac:dyDescent="0.25">
      <c r="A1113">
        <v>32</v>
      </c>
      <c r="B1113" t="s">
        <v>11</v>
      </c>
      <c r="C1113" s="11">
        <v>24.225000000000001</v>
      </c>
      <c r="D1113">
        <v>1</v>
      </c>
      <c r="E1113" t="s">
        <v>13</v>
      </c>
      <c r="F1113" t="s">
        <v>21</v>
      </c>
      <c r="G1113" s="4">
        <v>4667.6076499999999</v>
      </c>
      <c r="H1113" t="str">
        <f t="shared" si="68"/>
        <v>normal</v>
      </c>
      <c r="I1113" t="str">
        <f t="shared" si="71"/>
        <v>no</v>
      </c>
      <c r="J1113" s="11">
        <f t="shared" si="69"/>
        <v>24.225000000000001</v>
      </c>
      <c r="K1113" s="11">
        <f t="shared" si="70"/>
        <v>24.225000000000001</v>
      </c>
      <c r="L1113" s="11"/>
      <c r="M1113">
        <f>K1113*1000</f>
        <v>24225</v>
      </c>
    </row>
    <row r="1114" spans="1:13" x14ac:dyDescent="0.25">
      <c r="A1114">
        <v>24</v>
      </c>
      <c r="B1114" t="s">
        <v>7</v>
      </c>
      <c r="C1114" s="11">
        <v>24.225000000000001</v>
      </c>
      <c r="D1114">
        <v>0</v>
      </c>
      <c r="E1114" t="s">
        <v>13</v>
      </c>
      <c r="F1114" t="s">
        <v>15</v>
      </c>
      <c r="G1114" s="4">
        <v>2842.7607499999999</v>
      </c>
      <c r="H1114" t="str">
        <f t="shared" si="68"/>
        <v>normal</v>
      </c>
      <c r="I1114" t="str">
        <f t="shared" si="71"/>
        <v>no</v>
      </c>
      <c r="J1114" s="11">
        <f t="shared" si="69"/>
        <v>24.225000000000001</v>
      </c>
      <c r="K1114" s="11">
        <f t="shared" si="70"/>
        <v>24.225000000000001</v>
      </c>
      <c r="L1114" s="11"/>
    </row>
    <row r="1115" spans="1:13" x14ac:dyDescent="0.25">
      <c r="A1115">
        <v>39</v>
      </c>
      <c r="B1115" t="s">
        <v>7</v>
      </c>
      <c r="C1115" s="11">
        <v>24.225000000000001</v>
      </c>
      <c r="D1115">
        <v>5</v>
      </c>
      <c r="E1115" t="s">
        <v>13</v>
      </c>
      <c r="F1115" t="s">
        <v>15</v>
      </c>
      <c r="G1115" s="4">
        <v>8965.7957499999993</v>
      </c>
      <c r="H1115" t="str">
        <f t="shared" si="68"/>
        <v>normal</v>
      </c>
      <c r="I1115" t="str">
        <f t="shared" si="71"/>
        <v>no</v>
      </c>
      <c r="J1115" s="11">
        <f t="shared" si="69"/>
        <v>24.225000000000001</v>
      </c>
      <c r="K1115" s="11">
        <f t="shared" si="70"/>
        <v>24.225000000000001</v>
      </c>
      <c r="L1115" s="11"/>
    </row>
    <row r="1116" spans="1:13" x14ac:dyDescent="0.25">
      <c r="A1116">
        <v>23</v>
      </c>
      <c r="B1116" t="s">
        <v>7</v>
      </c>
      <c r="C1116" s="11">
        <v>24.225000000000001</v>
      </c>
      <c r="D1116">
        <v>2</v>
      </c>
      <c r="E1116" t="s">
        <v>13</v>
      </c>
      <c r="F1116" t="s">
        <v>21</v>
      </c>
      <c r="G1116" s="4">
        <v>22395.74424</v>
      </c>
      <c r="H1116" t="str">
        <f t="shared" si="68"/>
        <v>normal</v>
      </c>
      <c r="I1116" t="str">
        <f t="shared" si="71"/>
        <v>no</v>
      </c>
      <c r="J1116" s="11">
        <f t="shared" si="69"/>
        <v>24.225000000000001</v>
      </c>
      <c r="K1116" s="11">
        <f t="shared" si="70"/>
        <v>24.225000000000001</v>
      </c>
      <c r="L1116" s="11"/>
    </row>
    <row r="1117" spans="1:13" x14ac:dyDescent="0.25">
      <c r="A1117">
        <v>30</v>
      </c>
      <c r="B1117" t="s">
        <v>11</v>
      </c>
      <c r="C1117" s="11">
        <v>24.13</v>
      </c>
      <c r="D1117">
        <v>1</v>
      </c>
      <c r="E1117" t="s">
        <v>13</v>
      </c>
      <c r="F1117" t="s">
        <v>15</v>
      </c>
      <c r="G1117" s="4">
        <v>4032.2406999999998</v>
      </c>
      <c r="H1117" t="str">
        <f t="shared" si="68"/>
        <v>normal</v>
      </c>
      <c r="I1117" t="str">
        <f t="shared" si="71"/>
        <v>no</v>
      </c>
      <c r="J1117" s="11">
        <f t="shared" si="69"/>
        <v>24.13</v>
      </c>
      <c r="K1117" s="11">
        <f t="shared" si="70"/>
        <v>24.13</v>
      </c>
      <c r="L1117" s="11"/>
    </row>
    <row r="1118" spans="1:13" x14ac:dyDescent="0.25">
      <c r="A1118">
        <v>25</v>
      </c>
      <c r="B1118" t="s">
        <v>11</v>
      </c>
      <c r="C1118" s="11">
        <v>24.13</v>
      </c>
      <c r="D1118">
        <v>0</v>
      </c>
      <c r="E1118" t="s">
        <v>9</v>
      </c>
      <c r="F1118" t="s">
        <v>15</v>
      </c>
      <c r="G1118" s="4">
        <v>15817.985699999999</v>
      </c>
      <c r="H1118" t="str">
        <f t="shared" si="68"/>
        <v>normal</v>
      </c>
      <c r="I1118" t="str">
        <f t="shared" si="71"/>
        <v>smoking</v>
      </c>
      <c r="J1118" s="11">
        <f t="shared" si="69"/>
        <v>24.13</v>
      </c>
      <c r="K1118" s="11">
        <f t="shared" si="70"/>
        <v>24.13</v>
      </c>
      <c r="L1118" s="11"/>
    </row>
    <row r="1119" spans="1:13" x14ac:dyDescent="0.25">
      <c r="A1119">
        <v>52</v>
      </c>
      <c r="B1119" t="s">
        <v>7</v>
      </c>
      <c r="C1119" s="11">
        <v>24.13</v>
      </c>
      <c r="D1119">
        <v>1</v>
      </c>
      <c r="E1119" t="s">
        <v>9</v>
      </c>
      <c r="F1119" t="s">
        <v>15</v>
      </c>
      <c r="G1119" s="4">
        <v>23887.662700000001</v>
      </c>
      <c r="H1119" t="str">
        <f t="shared" si="68"/>
        <v>normal</v>
      </c>
      <c r="I1119" t="str">
        <f t="shared" si="71"/>
        <v>smoking</v>
      </c>
      <c r="J1119" s="11">
        <f t="shared" si="69"/>
        <v>24.13</v>
      </c>
      <c r="K1119" s="11">
        <f t="shared" si="70"/>
        <v>24.13</v>
      </c>
      <c r="L1119" s="11"/>
    </row>
    <row r="1120" spans="1:13" x14ac:dyDescent="0.25">
      <c r="A1120">
        <v>47</v>
      </c>
      <c r="B1120" t="s">
        <v>7</v>
      </c>
      <c r="C1120" s="11">
        <v>24.1</v>
      </c>
      <c r="D1120">
        <v>1</v>
      </c>
      <c r="E1120" t="s">
        <v>13</v>
      </c>
      <c r="F1120" t="s">
        <v>10</v>
      </c>
      <c r="G1120" s="4">
        <v>26236.579969999999</v>
      </c>
      <c r="H1120" t="str">
        <f t="shared" si="68"/>
        <v>normal</v>
      </c>
      <c r="I1120" t="str">
        <f t="shared" si="71"/>
        <v>no</v>
      </c>
      <c r="J1120" s="11">
        <f t="shared" si="69"/>
        <v>24.1</v>
      </c>
      <c r="K1120" s="11">
        <f t="shared" si="70"/>
        <v>24.1</v>
      </c>
      <c r="L1120" s="11"/>
    </row>
    <row r="1121" spans="1:13" x14ac:dyDescent="0.25">
      <c r="A1121">
        <v>27</v>
      </c>
      <c r="B1121" t="s">
        <v>7</v>
      </c>
      <c r="C1121" s="11">
        <v>24.1</v>
      </c>
      <c r="D1121">
        <v>0</v>
      </c>
      <c r="E1121" t="s">
        <v>13</v>
      </c>
      <c r="F1121" t="s">
        <v>10</v>
      </c>
      <c r="G1121" s="4">
        <v>2974.1260000000002</v>
      </c>
      <c r="H1121" t="str">
        <f t="shared" si="68"/>
        <v>normal</v>
      </c>
      <c r="I1121" t="str">
        <f t="shared" si="71"/>
        <v>no</v>
      </c>
      <c r="J1121" s="11">
        <f t="shared" si="69"/>
        <v>24.1</v>
      </c>
      <c r="K1121" s="11">
        <f t="shared" si="70"/>
        <v>24.1</v>
      </c>
      <c r="L1121" s="11"/>
    </row>
    <row r="1122" spans="1:13" x14ac:dyDescent="0.25">
      <c r="A1122">
        <v>18</v>
      </c>
      <c r="B1122" t="s">
        <v>7</v>
      </c>
      <c r="C1122" s="11">
        <v>24.09</v>
      </c>
      <c r="D1122">
        <v>1</v>
      </c>
      <c r="E1122" t="s">
        <v>13</v>
      </c>
      <c r="F1122" t="s">
        <v>14</v>
      </c>
      <c r="G1122" s="4">
        <v>2201.0971</v>
      </c>
      <c r="H1122" t="str">
        <f t="shared" si="68"/>
        <v>normal</v>
      </c>
      <c r="I1122" t="str">
        <f t="shared" si="71"/>
        <v>no</v>
      </c>
      <c r="J1122" s="11">
        <f t="shared" si="69"/>
        <v>24.09</v>
      </c>
      <c r="K1122" s="11">
        <f t="shared" si="70"/>
        <v>24.09</v>
      </c>
      <c r="L1122" s="11"/>
    </row>
    <row r="1123" spans="1:13" x14ac:dyDescent="0.25">
      <c r="A1123">
        <v>54</v>
      </c>
      <c r="B1123" t="s">
        <v>11</v>
      </c>
      <c r="C1123" s="11">
        <v>24.035</v>
      </c>
      <c r="D1123">
        <v>1</v>
      </c>
      <c r="E1123" t="s">
        <v>13</v>
      </c>
      <c r="F1123" t="s">
        <v>10</v>
      </c>
      <c r="G1123" s="4">
        <v>10450.552</v>
      </c>
      <c r="H1123" t="str">
        <f t="shared" si="68"/>
        <v>normal</v>
      </c>
      <c r="I1123" t="str">
        <f t="shared" si="71"/>
        <v>no</v>
      </c>
      <c r="J1123" s="11">
        <f t="shared" si="69"/>
        <v>24.035</v>
      </c>
      <c r="K1123" s="11">
        <f t="shared" si="70"/>
        <v>24.035</v>
      </c>
      <c r="L1123" s="11"/>
    </row>
    <row r="1124" spans="1:13" x14ac:dyDescent="0.25">
      <c r="A1124">
        <v>45</v>
      </c>
      <c r="B1124" t="s">
        <v>7</v>
      </c>
      <c r="C1124" s="11">
        <v>24.035</v>
      </c>
      <c r="D1124">
        <v>2</v>
      </c>
      <c r="E1124" t="s">
        <v>13</v>
      </c>
      <c r="F1124" t="s">
        <v>14</v>
      </c>
      <c r="G1124" s="4">
        <v>8516.8289999999997</v>
      </c>
      <c r="H1124" t="str">
        <f t="shared" si="68"/>
        <v>normal</v>
      </c>
      <c r="I1124" t="str">
        <f t="shared" si="71"/>
        <v>no</v>
      </c>
      <c r="J1124" s="11">
        <f t="shared" si="69"/>
        <v>24.035</v>
      </c>
      <c r="K1124" s="11">
        <f t="shared" si="70"/>
        <v>24.035</v>
      </c>
      <c r="L1124" s="11"/>
    </row>
    <row r="1125" spans="1:13" x14ac:dyDescent="0.25">
      <c r="A1125">
        <v>45</v>
      </c>
      <c r="B1125" t="s">
        <v>11</v>
      </c>
      <c r="C1125" s="11">
        <v>24.035</v>
      </c>
      <c r="D1125">
        <v>2</v>
      </c>
      <c r="E1125" t="s">
        <v>13</v>
      </c>
      <c r="F1125" t="s">
        <v>21</v>
      </c>
      <c r="G1125" s="4">
        <v>8604.4836500000001</v>
      </c>
      <c r="H1125" t="str">
        <f t="shared" si="68"/>
        <v>normal</v>
      </c>
      <c r="I1125" t="str">
        <f t="shared" si="71"/>
        <v>no</v>
      </c>
      <c r="J1125" s="11">
        <f t="shared" si="69"/>
        <v>24.035</v>
      </c>
      <c r="K1125" s="11">
        <f t="shared" si="70"/>
        <v>24.035</v>
      </c>
      <c r="L1125" s="11"/>
    </row>
    <row r="1126" spans="1:13" x14ac:dyDescent="0.25">
      <c r="A1126">
        <v>54</v>
      </c>
      <c r="B1126" t="s">
        <v>11</v>
      </c>
      <c r="C1126" s="11">
        <v>24.035</v>
      </c>
      <c r="D1126">
        <v>0</v>
      </c>
      <c r="E1126" t="s">
        <v>13</v>
      </c>
      <c r="F1126" t="s">
        <v>21</v>
      </c>
      <c r="G1126" s="4">
        <v>10422.916649999999</v>
      </c>
      <c r="H1126" t="str">
        <f t="shared" si="68"/>
        <v>normal</v>
      </c>
      <c r="I1126" t="str">
        <f t="shared" si="71"/>
        <v>no</v>
      </c>
      <c r="J1126" s="11">
        <f t="shared" si="69"/>
        <v>24.035</v>
      </c>
      <c r="K1126" s="11">
        <f t="shared" si="70"/>
        <v>24.035</v>
      </c>
      <c r="L1126" s="11"/>
    </row>
    <row r="1127" spans="1:13" x14ac:dyDescent="0.25">
      <c r="A1127">
        <v>44</v>
      </c>
      <c r="B1127" t="s">
        <v>7</v>
      </c>
      <c r="C1127" s="11">
        <v>23.98</v>
      </c>
      <c r="D1127">
        <v>2</v>
      </c>
      <c r="E1127" t="s">
        <v>13</v>
      </c>
      <c r="F1127" t="s">
        <v>14</v>
      </c>
      <c r="G1127" s="4">
        <v>8211.1002000000008</v>
      </c>
      <c r="H1127" t="str">
        <f t="shared" si="68"/>
        <v>normal</v>
      </c>
      <c r="I1127" t="str">
        <f t="shared" si="71"/>
        <v>no</v>
      </c>
      <c r="J1127" s="11">
        <f t="shared" si="69"/>
        <v>23.98</v>
      </c>
      <c r="K1127" s="11">
        <f t="shared" si="70"/>
        <v>23.98</v>
      </c>
      <c r="L1127" s="11"/>
    </row>
    <row r="1128" spans="1:13" x14ac:dyDescent="0.25">
      <c r="A1128">
        <v>57</v>
      </c>
      <c r="B1128" t="s">
        <v>7</v>
      </c>
      <c r="C1128" s="11">
        <v>23.98</v>
      </c>
      <c r="D1128">
        <v>1</v>
      </c>
      <c r="E1128" t="s">
        <v>13</v>
      </c>
      <c r="F1128" t="s">
        <v>14</v>
      </c>
      <c r="G1128" s="4">
        <v>22192.437109999999</v>
      </c>
      <c r="H1128" t="str">
        <f t="shared" si="68"/>
        <v>normal</v>
      </c>
      <c r="I1128" t="str">
        <f t="shared" si="71"/>
        <v>no</v>
      </c>
      <c r="J1128" s="11">
        <f t="shared" si="69"/>
        <v>23.98</v>
      </c>
      <c r="K1128" s="11">
        <f t="shared" si="70"/>
        <v>23.98</v>
      </c>
      <c r="L1128" s="11"/>
    </row>
    <row r="1129" spans="1:13" x14ac:dyDescent="0.25">
      <c r="A1129">
        <v>41</v>
      </c>
      <c r="B1129" t="s">
        <v>11</v>
      </c>
      <c r="C1129" s="11">
        <v>23.94</v>
      </c>
      <c r="D1129">
        <v>1</v>
      </c>
      <c r="E1129" t="s">
        <v>13</v>
      </c>
      <c r="F1129" t="s">
        <v>21</v>
      </c>
      <c r="G1129" s="4">
        <v>6858.4795999999997</v>
      </c>
      <c r="H1129" t="str">
        <f t="shared" si="68"/>
        <v>normal</v>
      </c>
      <c r="I1129" t="str">
        <f t="shared" si="71"/>
        <v>no</v>
      </c>
      <c r="J1129" s="11">
        <f t="shared" si="69"/>
        <v>23.94</v>
      </c>
      <c r="K1129" s="11">
        <f t="shared" si="70"/>
        <v>23.94</v>
      </c>
      <c r="L1129" s="11"/>
    </row>
    <row r="1130" spans="1:13" x14ac:dyDescent="0.25">
      <c r="A1130">
        <v>25</v>
      </c>
      <c r="B1130" t="s">
        <v>11</v>
      </c>
      <c r="C1130" s="11">
        <v>23.9</v>
      </c>
      <c r="D1130">
        <v>5</v>
      </c>
      <c r="E1130" t="s">
        <v>13</v>
      </c>
      <c r="F1130" t="s">
        <v>10</v>
      </c>
      <c r="G1130" s="4">
        <v>5080.0959999999995</v>
      </c>
      <c r="H1130" t="str">
        <f t="shared" si="68"/>
        <v>normal</v>
      </c>
      <c r="I1130" t="str">
        <f t="shared" si="71"/>
        <v>no</v>
      </c>
      <c r="J1130" s="11">
        <f t="shared" si="69"/>
        <v>23.9</v>
      </c>
      <c r="K1130" s="11">
        <f t="shared" si="70"/>
        <v>23.9</v>
      </c>
      <c r="L1130" s="11"/>
    </row>
    <row r="1131" spans="1:13" x14ac:dyDescent="0.25">
      <c r="A1131">
        <v>39</v>
      </c>
      <c r="B1131" t="s">
        <v>7</v>
      </c>
      <c r="C1131" s="11">
        <v>23.87</v>
      </c>
      <c r="D1131">
        <v>5</v>
      </c>
      <c r="E1131" t="s">
        <v>13</v>
      </c>
      <c r="F1131" t="s">
        <v>14</v>
      </c>
      <c r="G1131" s="4">
        <v>8582.3022999999994</v>
      </c>
      <c r="H1131" t="str">
        <f t="shared" si="68"/>
        <v>normal</v>
      </c>
      <c r="I1131" t="str">
        <f t="shared" si="71"/>
        <v>no</v>
      </c>
      <c r="J1131" s="11">
        <f t="shared" si="69"/>
        <v>23.87</v>
      </c>
      <c r="K1131" s="11">
        <f t="shared" si="70"/>
        <v>23.87</v>
      </c>
      <c r="L1131" s="11"/>
    </row>
    <row r="1132" spans="1:13" x14ac:dyDescent="0.25">
      <c r="A1132">
        <v>21</v>
      </c>
      <c r="B1132" t="s">
        <v>7</v>
      </c>
      <c r="C1132" s="11">
        <v>23.844999999999999</v>
      </c>
      <c r="D1132">
        <v>2</v>
      </c>
      <c r="E1132" t="s">
        <v>13</v>
      </c>
      <c r="F1132" t="s">
        <v>15</v>
      </c>
      <c r="G1132" s="4">
        <v>3579.8287</v>
      </c>
      <c r="H1132" t="str">
        <f t="shared" si="68"/>
        <v>normal</v>
      </c>
      <c r="I1132" t="str">
        <f t="shared" si="71"/>
        <v>no</v>
      </c>
      <c r="J1132" s="11">
        <f t="shared" si="69"/>
        <v>23.844999999999999</v>
      </c>
      <c r="K1132" s="11">
        <f t="shared" si="70"/>
        <v>23.844999999999999</v>
      </c>
      <c r="L1132" s="11"/>
    </row>
    <row r="1133" spans="1:13" x14ac:dyDescent="0.25">
      <c r="A1133">
        <v>36</v>
      </c>
      <c r="B1133" t="s">
        <v>11</v>
      </c>
      <c r="C1133" s="11">
        <v>23.844999999999999</v>
      </c>
      <c r="D1133">
        <v>3</v>
      </c>
      <c r="E1133" t="s">
        <v>9</v>
      </c>
      <c r="F1133" t="s">
        <v>21</v>
      </c>
      <c r="G1133" s="4">
        <v>43753.337050000002</v>
      </c>
      <c r="H1133" t="str">
        <f t="shared" si="68"/>
        <v>normal</v>
      </c>
      <c r="I1133" t="str">
        <f t="shared" si="71"/>
        <v>smoking</v>
      </c>
      <c r="J1133" s="11">
        <f t="shared" si="69"/>
        <v>23.844999999999999</v>
      </c>
      <c r="K1133" s="11">
        <f t="shared" si="70"/>
        <v>23.844999999999999</v>
      </c>
      <c r="L1133" s="11"/>
      <c r="M1133">
        <f>K1133*1000</f>
        <v>23845</v>
      </c>
    </row>
    <row r="1134" spans="1:13" x14ac:dyDescent="0.25">
      <c r="A1134">
        <v>29</v>
      </c>
      <c r="B1134" t="s">
        <v>7</v>
      </c>
      <c r="C1134" s="11">
        <v>23.844999999999999</v>
      </c>
      <c r="D1134">
        <v>2</v>
      </c>
      <c r="E1134" t="s">
        <v>13</v>
      </c>
      <c r="F1134" t="s">
        <v>15</v>
      </c>
      <c r="G1134" s="4">
        <v>4922.9159</v>
      </c>
      <c r="H1134" t="str">
        <f t="shared" si="68"/>
        <v>normal</v>
      </c>
      <c r="I1134" t="str">
        <f t="shared" si="71"/>
        <v>no</v>
      </c>
      <c r="J1134" s="11">
        <f t="shared" si="69"/>
        <v>23.844999999999999</v>
      </c>
      <c r="K1134" s="11">
        <f t="shared" si="70"/>
        <v>23.844999999999999</v>
      </c>
      <c r="L1134" s="11"/>
    </row>
    <row r="1135" spans="1:13" x14ac:dyDescent="0.25">
      <c r="A1135">
        <v>28</v>
      </c>
      <c r="B1135" t="s">
        <v>7</v>
      </c>
      <c r="C1135" s="11">
        <v>23.844999999999999</v>
      </c>
      <c r="D1135">
        <v>2</v>
      </c>
      <c r="E1135" t="s">
        <v>13</v>
      </c>
      <c r="F1135" t="s">
        <v>15</v>
      </c>
      <c r="G1135" s="4">
        <v>4719.7365499999996</v>
      </c>
      <c r="H1135" t="str">
        <f t="shared" si="68"/>
        <v>normal</v>
      </c>
      <c r="I1135" t="str">
        <f t="shared" si="71"/>
        <v>no</v>
      </c>
      <c r="J1135" s="11">
        <f t="shared" si="69"/>
        <v>23.844999999999999</v>
      </c>
      <c r="K1135" s="11">
        <f t="shared" si="70"/>
        <v>23.844999999999999</v>
      </c>
      <c r="L1135" s="11"/>
    </row>
    <row r="1136" spans="1:13" x14ac:dyDescent="0.25">
      <c r="A1136">
        <v>49</v>
      </c>
      <c r="B1136" t="s">
        <v>7</v>
      </c>
      <c r="C1136" s="11">
        <v>23.844999999999999</v>
      </c>
      <c r="D1136">
        <v>3</v>
      </c>
      <c r="E1136" t="s">
        <v>9</v>
      </c>
      <c r="F1136" t="s">
        <v>21</v>
      </c>
      <c r="G1136" s="4">
        <v>24106.912550000001</v>
      </c>
      <c r="H1136" t="str">
        <f t="shared" si="68"/>
        <v>normal</v>
      </c>
      <c r="I1136" t="str">
        <f t="shared" si="71"/>
        <v>smoking</v>
      </c>
      <c r="J1136" s="11">
        <f t="shared" si="69"/>
        <v>23.844999999999999</v>
      </c>
      <c r="K1136" s="11">
        <f t="shared" si="70"/>
        <v>23.844999999999999</v>
      </c>
      <c r="L1136" s="11"/>
    </row>
    <row r="1137" spans="1:12" x14ac:dyDescent="0.25">
      <c r="A1137">
        <v>28</v>
      </c>
      <c r="B1137" t="s">
        <v>11</v>
      </c>
      <c r="C1137" s="11">
        <v>23.8</v>
      </c>
      <c r="D1137">
        <v>2</v>
      </c>
      <c r="E1137" t="s">
        <v>13</v>
      </c>
      <c r="F1137" t="s">
        <v>10</v>
      </c>
      <c r="G1137" s="4">
        <v>3847.674</v>
      </c>
      <c r="H1137" t="str">
        <f t="shared" si="68"/>
        <v>normal</v>
      </c>
      <c r="I1137" t="str">
        <f t="shared" si="71"/>
        <v>no</v>
      </c>
      <c r="J1137" s="11">
        <f t="shared" si="69"/>
        <v>23.8</v>
      </c>
      <c r="K1137" s="11">
        <f t="shared" si="70"/>
        <v>23.8</v>
      </c>
      <c r="L1137" s="11"/>
    </row>
    <row r="1138" spans="1:12" x14ac:dyDescent="0.25">
      <c r="A1138">
        <v>64</v>
      </c>
      <c r="B1138" t="s">
        <v>11</v>
      </c>
      <c r="C1138" s="11">
        <v>23.76</v>
      </c>
      <c r="D1138">
        <v>0</v>
      </c>
      <c r="E1138" t="s">
        <v>9</v>
      </c>
      <c r="F1138" t="s">
        <v>14</v>
      </c>
      <c r="G1138" s="4">
        <v>26926.5144</v>
      </c>
      <c r="H1138" t="str">
        <f t="shared" si="68"/>
        <v>normal</v>
      </c>
      <c r="I1138" t="str">
        <f t="shared" si="71"/>
        <v>smoking</v>
      </c>
      <c r="J1138" s="11">
        <f t="shared" si="69"/>
        <v>23.76</v>
      </c>
      <c r="K1138" s="11">
        <f t="shared" si="70"/>
        <v>23.76</v>
      </c>
      <c r="L1138" s="11"/>
    </row>
    <row r="1139" spans="1:12" x14ac:dyDescent="0.25">
      <c r="A1139">
        <v>21</v>
      </c>
      <c r="B1139" t="s">
        <v>11</v>
      </c>
      <c r="C1139" s="11">
        <v>23.75</v>
      </c>
      <c r="D1139">
        <v>2</v>
      </c>
      <c r="E1139" t="s">
        <v>13</v>
      </c>
      <c r="F1139" t="s">
        <v>15</v>
      </c>
      <c r="G1139" s="4">
        <v>3077.0954999999999</v>
      </c>
      <c r="H1139" t="str">
        <f t="shared" si="68"/>
        <v>normal</v>
      </c>
      <c r="I1139" t="str">
        <f t="shared" si="71"/>
        <v>no</v>
      </c>
      <c r="J1139" s="11">
        <f t="shared" si="69"/>
        <v>23.75</v>
      </c>
      <c r="K1139" s="11">
        <f t="shared" si="70"/>
        <v>23.75</v>
      </c>
      <c r="L1139" s="11"/>
    </row>
    <row r="1140" spans="1:12" x14ac:dyDescent="0.25">
      <c r="A1140">
        <v>53</v>
      </c>
      <c r="B1140" t="s">
        <v>7</v>
      </c>
      <c r="C1140" s="11">
        <v>23.75</v>
      </c>
      <c r="D1140">
        <v>2</v>
      </c>
      <c r="E1140" t="s">
        <v>13</v>
      </c>
      <c r="F1140" t="s">
        <v>21</v>
      </c>
      <c r="G1140" s="4">
        <v>11729.6795</v>
      </c>
      <c r="H1140" t="str">
        <f t="shared" si="68"/>
        <v>normal</v>
      </c>
      <c r="I1140" t="str">
        <f t="shared" si="71"/>
        <v>no</v>
      </c>
      <c r="J1140" s="11">
        <f t="shared" si="69"/>
        <v>23.75</v>
      </c>
      <c r="K1140" s="11">
        <f t="shared" si="70"/>
        <v>23.75</v>
      </c>
      <c r="L1140" s="11"/>
    </row>
    <row r="1141" spans="1:12" x14ac:dyDescent="0.25">
      <c r="A1141">
        <v>26</v>
      </c>
      <c r="B1141" t="s">
        <v>11</v>
      </c>
      <c r="C1141" s="11">
        <v>23.7</v>
      </c>
      <c r="D1141">
        <v>2</v>
      </c>
      <c r="E1141" t="s">
        <v>13</v>
      </c>
      <c r="F1141" t="s">
        <v>10</v>
      </c>
      <c r="G1141" s="4">
        <v>3484.3310000000001</v>
      </c>
      <c r="H1141" t="str">
        <f t="shared" si="68"/>
        <v>normal</v>
      </c>
      <c r="I1141" t="str">
        <f t="shared" si="71"/>
        <v>no</v>
      </c>
      <c r="J1141" s="11">
        <f t="shared" si="69"/>
        <v>23.7</v>
      </c>
      <c r="K1141" s="11">
        <f t="shared" si="70"/>
        <v>23.7</v>
      </c>
      <c r="L1141" s="11"/>
    </row>
    <row r="1142" spans="1:12" x14ac:dyDescent="0.25">
      <c r="A1142">
        <v>57</v>
      </c>
      <c r="B1142" t="s">
        <v>11</v>
      </c>
      <c r="C1142" s="11">
        <v>23.7</v>
      </c>
      <c r="D1142">
        <v>0</v>
      </c>
      <c r="E1142" t="s">
        <v>13</v>
      </c>
      <c r="F1142" t="s">
        <v>10</v>
      </c>
      <c r="G1142" s="4">
        <v>10959.33</v>
      </c>
      <c r="H1142" t="str">
        <f t="shared" si="68"/>
        <v>normal</v>
      </c>
      <c r="I1142" t="str">
        <f t="shared" si="71"/>
        <v>no</v>
      </c>
      <c r="J1142" s="11">
        <f t="shared" si="69"/>
        <v>23.7</v>
      </c>
      <c r="K1142" s="11">
        <f t="shared" si="70"/>
        <v>23.7</v>
      </c>
      <c r="L1142" s="11"/>
    </row>
    <row r="1143" spans="1:12" x14ac:dyDescent="0.25">
      <c r="A1143">
        <v>22</v>
      </c>
      <c r="B1143" t="s">
        <v>7</v>
      </c>
      <c r="C1143" s="11">
        <v>23.655000000000001</v>
      </c>
      <c r="D1143">
        <v>0</v>
      </c>
      <c r="E1143" t="s">
        <v>13</v>
      </c>
      <c r="F1143" t="s">
        <v>14</v>
      </c>
      <c r="G1143" s="4">
        <v>2155.6815000000001</v>
      </c>
      <c r="H1143" t="str">
        <f t="shared" si="68"/>
        <v>normal</v>
      </c>
      <c r="I1143" t="str">
        <f t="shared" si="71"/>
        <v>no</v>
      </c>
      <c r="J1143" s="11">
        <f t="shared" si="69"/>
        <v>23.655000000000001</v>
      </c>
      <c r="K1143" s="11">
        <f t="shared" si="70"/>
        <v>23.655000000000001</v>
      </c>
      <c r="L1143" s="11"/>
    </row>
    <row r="1144" spans="1:12" x14ac:dyDescent="0.25">
      <c r="A1144">
        <v>48</v>
      </c>
      <c r="B1144" t="s">
        <v>11</v>
      </c>
      <c r="C1144" s="11">
        <v>23.655000000000001</v>
      </c>
      <c r="D1144">
        <v>0</v>
      </c>
      <c r="E1144" t="s">
        <v>13</v>
      </c>
      <c r="F1144" t="s">
        <v>14</v>
      </c>
      <c r="G1144" s="4">
        <v>7789.6350000000002</v>
      </c>
      <c r="H1144" t="str">
        <f t="shared" si="68"/>
        <v>normal</v>
      </c>
      <c r="I1144" t="str">
        <f t="shared" si="71"/>
        <v>no</v>
      </c>
      <c r="J1144" s="11">
        <f t="shared" si="69"/>
        <v>23.655000000000001</v>
      </c>
      <c r="K1144" s="11">
        <f t="shared" si="70"/>
        <v>23.655000000000001</v>
      </c>
      <c r="L1144" s="11"/>
    </row>
    <row r="1145" spans="1:12" x14ac:dyDescent="0.25">
      <c r="A1145">
        <v>25</v>
      </c>
      <c r="B1145" t="s">
        <v>11</v>
      </c>
      <c r="C1145" s="11">
        <v>23.655000000000001</v>
      </c>
      <c r="D1145">
        <v>0</v>
      </c>
      <c r="E1145" t="s">
        <v>13</v>
      </c>
      <c r="F1145" t="s">
        <v>14</v>
      </c>
      <c r="G1145" s="4">
        <v>2137.6536000000001</v>
      </c>
      <c r="H1145" t="str">
        <f t="shared" si="68"/>
        <v>normal</v>
      </c>
      <c r="I1145" t="str">
        <f t="shared" si="71"/>
        <v>no</v>
      </c>
      <c r="J1145" s="11">
        <f t="shared" si="69"/>
        <v>23.655000000000001</v>
      </c>
      <c r="K1145" s="11">
        <f t="shared" si="70"/>
        <v>23.655000000000001</v>
      </c>
      <c r="L1145" s="11"/>
    </row>
    <row r="1146" spans="1:12" x14ac:dyDescent="0.25">
      <c r="A1146">
        <v>23</v>
      </c>
      <c r="B1146" t="s">
        <v>7</v>
      </c>
      <c r="C1146" s="11">
        <v>23.655000000000001</v>
      </c>
      <c r="D1146">
        <v>2</v>
      </c>
      <c r="E1146" t="s">
        <v>9</v>
      </c>
      <c r="F1146" t="s">
        <v>21</v>
      </c>
      <c r="G1146" s="4">
        <v>38511.628299999997</v>
      </c>
      <c r="H1146" t="str">
        <f t="shared" si="68"/>
        <v>normal</v>
      </c>
      <c r="I1146" t="str">
        <f t="shared" si="71"/>
        <v>smoking</v>
      </c>
      <c r="J1146" s="11">
        <f t="shared" si="69"/>
        <v>23.655000000000001</v>
      </c>
      <c r="K1146" s="11">
        <f t="shared" si="70"/>
        <v>23.655000000000001</v>
      </c>
      <c r="L1146" s="11"/>
    </row>
    <row r="1147" spans="1:12" x14ac:dyDescent="0.25">
      <c r="A1147">
        <v>49</v>
      </c>
      <c r="B1147" t="s">
        <v>11</v>
      </c>
      <c r="C1147" s="11">
        <v>23.655000000000001</v>
      </c>
      <c r="D1147">
        <v>0</v>
      </c>
      <c r="E1147" t="s">
        <v>13</v>
      </c>
      <c r="F1147" t="s">
        <v>14</v>
      </c>
      <c r="G1147" s="4">
        <v>8124.4084000000003</v>
      </c>
      <c r="H1147" t="str">
        <f t="shared" si="68"/>
        <v>normal</v>
      </c>
      <c r="I1147" t="str">
        <f t="shared" si="71"/>
        <v>no</v>
      </c>
      <c r="J1147" s="11">
        <f t="shared" si="69"/>
        <v>23.655000000000001</v>
      </c>
      <c r="K1147" s="11">
        <f t="shared" si="70"/>
        <v>23.655000000000001</v>
      </c>
      <c r="L1147" s="11"/>
    </row>
    <row r="1148" spans="1:12" x14ac:dyDescent="0.25">
      <c r="A1148">
        <v>59</v>
      </c>
      <c r="B1148" t="s">
        <v>7</v>
      </c>
      <c r="C1148" s="11">
        <v>23.655000000000001</v>
      </c>
      <c r="D1148">
        <v>0</v>
      </c>
      <c r="E1148" t="s">
        <v>9</v>
      </c>
      <c r="F1148" t="s">
        <v>15</v>
      </c>
      <c r="G1148" s="4">
        <v>25678.778450000002</v>
      </c>
      <c r="H1148" t="str">
        <f t="shared" si="68"/>
        <v>normal</v>
      </c>
      <c r="I1148" t="str">
        <f t="shared" si="71"/>
        <v>smoking</v>
      </c>
      <c r="J1148" s="11">
        <f t="shared" si="69"/>
        <v>23.655000000000001</v>
      </c>
      <c r="K1148" s="11">
        <f t="shared" si="70"/>
        <v>23.655000000000001</v>
      </c>
      <c r="L1148" s="11"/>
    </row>
    <row r="1149" spans="1:12" x14ac:dyDescent="0.25">
      <c r="A1149">
        <v>24</v>
      </c>
      <c r="B1149" t="s">
        <v>11</v>
      </c>
      <c r="C1149" s="11">
        <v>23.655000000000001</v>
      </c>
      <c r="D1149">
        <v>0</v>
      </c>
      <c r="E1149" t="s">
        <v>13</v>
      </c>
      <c r="F1149" t="s">
        <v>15</v>
      </c>
      <c r="G1149" s="4">
        <v>2352.9684499999998</v>
      </c>
      <c r="H1149" t="str">
        <f t="shared" si="68"/>
        <v>normal</v>
      </c>
      <c r="I1149" t="str">
        <f t="shared" si="71"/>
        <v>no</v>
      </c>
      <c r="J1149" s="11">
        <f t="shared" si="69"/>
        <v>23.655000000000001</v>
      </c>
      <c r="K1149" s="11">
        <f t="shared" si="70"/>
        <v>23.655000000000001</v>
      </c>
      <c r="L1149" s="11"/>
    </row>
    <row r="1150" spans="1:12" x14ac:dyDescent="0.25">
      <c r="A1150">
        <v>61</v>
      </c>
      <c r="B1150" t="s">
        <v>11</v>
      </c>
      <c r="C1150" s="11">
        <v>23.655000000000001</v>
      </c>
      <c r="D1150">
        <v>0</v>
      </c>
      <c r="E1150" t="s">
        <v>13</v>
      </c>
      <c r="F1150" t="s">
        <v>21</v>
      </c>
      <c r="G1150" s="4">
        <v>13129.603450000001</v>
      </c>
      <c r="H1150" t="str">
        <f t="shared" si="68"/>
        <v>normal</v>
      </c>
      <c r="I1150" t="str">
        <f t="shared" si="71"/>
        <v>no</v>
      </c>
      <c r="J1150" s="11">
        <f t="shared" si="69"/>
        <v>23.655000000000001</v>
      </c>
      <c r="K1150" s="11">
        <f t="shared" si="70"/>
        <v>23.655000000000001</v>
      </c>
      <c r="L1150" s="11"/>
    </row>
    <row r="1151" spans="1:12" x14ac:dyDescent="0.25">
      <c r="A1151">
        <v>46</v>
      </c>
      <c r="B1151" t="s">
        <v>7</v>
      </c>
      <c r="C1151" s="11">
        <v>23.655000000000001</v>
      </c>
      <c r="D1151">
        <v>1</v>
      </c>
      <c r="E1151" t="s">
        <v>9</v>
      </c>
      <c r="F1151" t="s">
        <v>15</v>
      </c>
      <c r="G1151" s="4">
        <v>21677.283449999999</v>
      </c>
      <c r="H1151" t="str">
        <f t="shared" si="68"/>
        <v>normal</v>
      </c>
      <c r="I1151" t="str">
        <f t="shared" si="71"/>
        <v>smoking</v>
      </c>
      <c r="J1151" s="11">
        <f t="shared" si="69"/>
        <v>23.655000000000001</v>
      </c>
      <c r="K1151" s="11">
        <f t="shared" si="70"/>
        <v>23.655000000000001</v>
      </c>
      <c r="L1151" s="11"/>
    </row>
    <row r="1152" spans="1:12" x14ac:dyDescent="0.25">
      <c r="A1152">
        <v>30</v>
      </c>
      <c r="B1152" t="s">
        <v>7</v>
      </c>
      <c r="C1152" s="11">
        <v>23.655000000000001</v>
      </c>
      <c r="D1152">
        <v>3</v>
      </c>
      <c r="E1152" t="s">
        <v>9</v>
      </c>
      <c r="F1152" t="s">
        <v>15</v>
      </c>
      <c r="G1152" s="4">
        <v>18765.87545</v>
      </c>
      <c r="H1152" t="str">
        <f t="shared" si="68"/>
        <v>normal</v>
      </c>
      <c r="I1152" t="str">
        <f t="shared" si="71"/>
        <v>smoking</v>
      </c>
      <c r="J1152" s="11">
        <f t="shared" si="69"/>
        <v>23.655000000000001</v>
      </c>
      <c r="K1152" s="11">
        <f t="shared" si="70"/>
        <v>23.655000000000001</v>
      </c>
      <c r="L1152" s="11"/>
    </row>
    <row r="1153" spans="1:12" x14ac:dyDescent="0.25">
      <c r="A1153">
        <v>32</v>
      </c>
      <c r="B1153" t="s">
        <v>7</v>
      </c>
      <c r="C1153" s="11">
        <v>23.65</v>
      </c>
      <c r="D1153">
        <v>1</v>
      </c>
      <c r="E1153" t="s">
        <v>13</v>
      </c>
      <c r="F1153" t="s">
        <v>14</v>
      </c>
      <c r="G1153" s="4">
        <v>17626.239509999999</v>
      </c>
      <c r="H1153" t="str">
        <f t="shared" si="68"/>
        <v>normal</v>
      </c>
      <c r="I1153" t="str">
        <f t="shared" si="71"/>
        <v>no</v>
      </c>
      <c r="J1153" s="11">
        <f t="shared" si="69"/>
        <v>23.65</v>
      </c>
      <c r="K1153" s="11">
        <f t="shared" si="70"/>
        <v>23.65</v>
      </c>
      <c r="L1153" s="11"/>
    </row>
    <row r="1154" spans="1:12" x14ac:dyDescent="0.25">
      <c r="A1154">
        <v>47</v>
      </c>
      <c r="B1154" t="s">
        <v>7</v>
      </c>
      <c r="C1154" s="11">
        <v>23.6</v>
      </c>
      <c r="D1154">
        <v>1</v>
      </c>
      <c r="E1154" t="s">
        <v>13</v>
      </c>
      <c r="F1154" t="s">
        <v>10</v>
      </c>
      <c r="G1154" s="4">
        <v>8539.6710000000003</v>
      </c>
      <c r="H1154" t="str">
        <f t="shared" ref="H1154:H1217" si="72">IF(C1154&lt;18.5,"below",IF(AND(C1154&gt;=18.5,C1154&lt;25),"normal",IF(C1154&gt;=25,"over")))</f>
        <v>normal</v>
      </c>
      <c r="I1154" t="str">
        <f t="shared" si="71"/>
        <v>no</v>
      </c>
      <c r="J1154" s="11">
        <f t="shared" ref="J1154:J1217" si="73">VALUE(C1154)</f>
        <v>23.6</v>
      </c>
      <c r="K1154" s="11">
        <f t="shared" ref="K1154:K1217" si="74">IF(J1154&gt;=100,J1154/1000,J1154)</f>
        <v>23.6</v>
      </c>
      <c r="L1154" s="11"/>
    </row>
    <row r="1155" spans="1:12" x14ac:dyDescent="0.25">
      <c r="A1155">
        <v>31</v>
      </c>
      <c r="B1155" t="s">
        <v>7</v>
      </c>
      <c r="C1155" s="11">
        <v>23.6</v>
      </c>
      <c r="D1155">
        <v>2</v>
      </c>
      <c r="E1155" t="s">
        <v>13</v>
      </c>
      <c r="F1155" t="s">
        <v>10</v>
      </c>
      <c r="G1155" s="4">
        <v>4931.6469999999999</v>
      </c>
      <c r="H1155" t="str">
        <f t="shared" si="72"/>
        <v>normal</v>
      </c>
      <c r="I1155" t="str">
        <f t="shared" ref="I1155:I1218" si="75">IF(E1155="no","no","smoking")</f>
        <v>no</v>
      </c>
      <c r="J1155" s="11">
        <f t="shared" si="73"/>
        <v>23.6</v>
      </c>
      <c r="K1155" s="11">
        <f t="shared" si="74"/>
        <v>23.6</v>
      </c>
      <c r="L1155" s="11"/>
    </row>
    <row r="1156" spans="1:12" x14ac:dyDescent="0.25">
      <c r="A1156">
        <v>34</v>
      </c>
      <c r="B1156" t="s">
        <v>7</v>
      </c>
      <c r="C1156" s="11">
        <v>23.56</v>
      </c>
      <c r="D1156">
        <v>0</v>
      </c>
      <c r="E1156" t="s">
        <v>13</v>
      </c>
      <c r="F1156" t="s">
        <v>21</v>
      </c>
      <c r="G1156" s="4">
        <v>4992.3764000000001</v>
      </c>
      <c r="H1156" t="str">
        <f t="shared" si="72"/>
        <v>normal</v>
      </c>
      <c r="I1156" t="str">
        <f t="shared" si="75"/>
        <v>no</v>
      </c>
      <c r="J1156" s="11">
        <f t="shared" si="73"/>
        <v>23.56</v>
      </c>
      <c r="K1156" s="11">
        <f t="shared" si="74"/>
        <v>23.56</v>
      </c>
      <c r="L1156" s="11"/>
    </row>
    <row r="1157" spans="1:12" x14ac:dyDescent="0.25">
      <c r="A1157">
        <v>45</v>
      </c>
      <c r="B1157" t="s">
        <v>11</v>
      </c>
      <c r="C1157" s="11">
        <v>23.56</v>
      </c>
      <c r="D1157">
        <v>2</v>
      </c>
      <c r="E1157" t="s">
        <v>13</v>
      </c>
      <c r="F1157" t="s">
        <v>21</v>
      </c>
      <c r="G1157" s="4">
        <v>8603.8233999999993</v>
      </c>
      <c r="H1157" t="str">
        <f t="shared" si="72"/>
        <v>normal</v>
      </c>
      <c r="I1157" t="str">
        <f t="shared" si="75"/>
        <v>no</v>
      </c>
      <c r="J1157" s="11">
        <f t="shared" si="73"/>
        <v>23.56</v>
      </c>
      <c r="K1157" s="11">
        <f t="shared" si="74"/>
        <v>23.56</v>
      </c>
      <c r="L1157" s="11"/>
    </row>
    <row r="1158" spans="1:12" x14ac:dyDescent="0.25">
      <c r="A1158">
        <v>50</v>
      </c>
      <c r="B1158" t="s">
        <v>7</v>
      </c>
      <c r="C1158" s="11">
        <v>23.54</v>
      </c>
      <c r="D1158">
        <v>2</v>
      </c>
      <c r="E1158" t="s">
        <v>13</v>
      </c>
      <c r="F1158" t="s">
        <v>14</v>
      </c>
      <c r="G1158" s="4">
        <v>10107.220600000001</v>
      </c>
      <c r="H1158" t="str">
        <f t="shared" si="72"/>
        <v>normal</v>
      </c>
      <c r="I1158" t="str">
        <f t="shared" si="75"/>
        <v>no</v>
      </c>
      <c r="J1158" s="11">
        <f t="shared" si="73"/>
        <v>23.54</v>
      </c>
      <c r="K1158" s="11">
        <f t="shared" si="74"/>
        <v>23.54</v>
      </c>
      <c r="L1158" s="11"/>
    </row>
    <row r="1159" spans="1:12" x14ac:dyDescent="0.25">
      <c r="A1159">
        <v>38</v>
      </c>
      <c r="B1159" t="s">
        <v>11</v>
      </c>
      <c r="C1159" s="11">
        <v>23.465</v>
      </c>
      <c r="D1159">
        <v>2</v>
      </c>
      <c r="E1159" t="s">
        <v>13</v>
      </c>
      <c r="F1159" t="s">
        <v>10</v>
      </c>
      <c r="G1159" s="4">
        <v>6082.4049999999997</v>
      </c>
      <c r="H1159" t="str">
        <f t="shared" si="72"/>
        <v>normal</v>
      </c>
      <c r="I1159" t="str">
        <f t="shared" si="75"/>
        <v>no</v>
      </c>
      <c r="J1159" s="11">
        <f t="shared" si="73"/>
        <v>23.465</v>
      </c>
      <c r="K1159" s="11">
        <f t="shared" si="74"/>
        <v>23.465</v>
      </c>
      <c r="L1159" s="11"/>
    </row>
    <row r="1160" spans="1:12" x14ac:dyDescent="0.25">
      <c r="A1160">
        <v>26</v>
      </c>
      <c r="B1160" t="s">
        <v>7</v>
      </c>
      <c r="C1160" s="11">
        <v>23.465</v>
      </c>
      <c r="D1160">
        <v>2</v>
      </c>
      <c r="E1160" t="s">
        <v>13</v>
      </c>
      <c r="F1160" t="s">
        <v>14</v>
      </c>
      <c r="G1160" s="4">
        <v>3981.9767999999999</v>
      </c>
      <c r="H1160" t="str">
        <f t="shared" si="72"/>
        <v>normal</v>
      </c>
      <c r="I1160" t="str">
        <f t="shared" si="75"/>
        <v>no</v>
      </c>
      <c r="J1160" s="11">
        <f t="shared" si="73"/>
        <v>23.465</v>
      </c>
      <c r="K1160" s="11">
        <f t="shared" si="74"/>
        <v>23.465</v>
      </c>
      <c r="L1160" s="11"/>
    </row>
    <row r="1161" spans="1:12" x14ac:dyDescent="0.25">
      <c r="A1161">
        <v>25</v>
      </c>
      <c r="B1161" t="s">
        <v>7</v>
      </c>
      <c r="C1161" s="11">
        <v>23.465</v>
      </c>
      <c r="D1161">
        <v>0</v>
      </c>
      <c r="E1161" t="s">
        <v>13</v>
      </c>
      <c r="F1161" t="s">
        <v>21</v>
      </c>
      <c r="G1161" s="4">
        <v>3206.4913499999998</v>
      </c>
      <c r="H1161" t="str">
        <f t="shared" si="72"/>
        <v>normal</v>
      </c>
      <c r="I1161" t="str">
        <f t="shared" si="75"/>
        <v>no</v>
      </c>
      <c r="J1161" s="11">
        <f t="shared" si="73"/>
        <v>23.465</v>
      </c>
      <c r="K1161" s="11">
        <f t="shared" si="74"/>
        <v>23.465</v>
      </c>
      <c r="L1161" s="11"/>
    </row>
    <row r="1162" spans="1:12" x14ac:dyDescent="0.25">
      <c r="A1162">
        <v>35</v>
      </c>
      <c r="B1162" t="s">
        <v>7</v>
      </c>
      <c r="C1162" s="11">
        <v>23.465</v>
      </c>
      <c r="D1162">
        <v>2</v>
      </c>
      <c r="E1162" t="s">
        <v>13</v>
      </c>
      <c r="F1162" t="s">
        <v>21</v>
      </c>
      <c r="G1162" s="4">
        <v>6402.2913500000004</v>
      </c>
      <c r="H1162" t="str">
        <f t="shared" si="72"/>
        <v>normal</v>
      </c>
      <c r="I1162" t="str">
        <f t="shared" si="75"/>
        <v>no</v>
      </c>
      <c r="J1162" s="11">
        <f t="shared" si="73"/>
        <v>23.465</v>
      </c>
      <c r="K1162" s="11">
        <f t="shared" si="74"/>
        <v>23.465</v>
      </c>
      <c r="L1162" s="11"/>
    </row>
    <row r="1163" spans="1:12" x14ac:dyDescent="0.25">
      <c r="A1163">
        <v>24</v>
      </c>
      <c r="B1163" t="s">
        <v>11</v>
      </c>
      <c r="C1163" s="11">
        <v>23.4</v>
      </c>
      <c r="D1163">
        <v>0</v>
      </c>
      <c r="E1163" t="s">
        <v>13</v>
      </c>
      <c r="F1163" t="s">
        <v>10</v>
      </c>
      <c r="G1163" s="4">
        <v>1969.614</v>
      </c>
      <c r="H1163" t="str">
        <f t="shared" si="72"/>
        <v>normal</v>
      </c>
      <c r="I1163" t="str">
        <f t="shared" si="75"/>
        <v>no</v>
      </c>
      <c r="J1163" s="11">
        <f t="shared" si="73"/>
        <v>23.4</v>
      </c>
      <c r="K1163" s="11">
        <f t="shared" si="74"/>
        <v>23.4</v>
      </c>
      <c r="L1163" s="11"/>
    </row>
    <row r="1164" spans="1:12" x14ac:dyDescent="0.25">
      <c r="A1164">
        <v>19</v>
      </c>
      <c r="B1164" t="s">
        <v>7</v>
      </c>
      <c r="C1164" s="11">
        <v>23.4</v>
      </c>
      <c r="D1164">
        <v>2</v>
      </c>
      <c r="E1164" t="s">
        <v>13</v>
      </c>
      <c r="F1164" t="s">
        <v>10</v>
      </c>
      <c r="G1164" s="4">
        <v>2913.569</v>
      </c>
      <c r="H1164" t="str">
        <f t="shared" si="72"/>
        <v>normal</v>
      </c>
      <c r="I1164" t="str">
        <f t="shared" si="75"/>
        <v>no</v>
      </c>
      <c r="J1164" s="11">
        <f t="shared" si="73"/>
        <v>23.4</v>
      </c>
      <c r="K1164" s="11">
        <f t="shared" si="74"/>
        <v>23.4</v>
      </c>
      <c r="L1164" s="11"/>
    </row>
    <row r="1165" spans="1:12" x14ac:dyDescent="0.25">
      <c r="A1165">
        <v>40</v>
      </c>
      <c r="B1165" t="s">
        <v>7</v>
      </c>
      <c r="C1165" s="11">
        <v>23.37</v>
      </c>
      <c r="D1165">
        <v>3</v>
      </c>
      <c r="E1165" t="s">
        <v>13</v>
      </c>
      <c r="F1165" t="s">
        <v>21</v>
      </c>
      <c r="G1165" s="4">
        <v>8252.2842999999993</v>
      </c>
      <c r="H1165" t="str">
        <f t="shared" si="72"/>
        <v>normal</v>
      </c>
      <c r="I1165" t="str">
        <f t="shared" si="75"/>
        <v>no</v>
      </c>
      <c r="J1165" s="11">
        <f t="shared" si="73"/>
        <v>23.37</v>
      </c>
      <c r="K1165" s="11">
        <f t="shared" si="74"/>
        <v>23.37</v>
      </c>
      <c r="L1165" s="11"/>
    </row>
    <row r="1166" spans="1:12" x14ac:dyDescent="0.25">
      <c r="A1166">
        <v>18</v>
      </c>
      <c r="B1166" t="s">
        <v>11</v>
      </c>
      <c r="C1166" s="11">
        <v>23.32</v>
      </c>
      <c r="D1166">
        <v>1</v>
      </c>
      <c r="E1166" t="s">
        <v>13</v>
      </c>
      <c r="F1166" t="s">
        <v>14</v>
      </c>
      <c r="G1166" s="4">
        <v>1711.0268000000001</v>
      </c>
      <c r="H1166" t="str">
        <f t="shared" si="72"/>
        <v>normal</v>
      </c>
      <c r="I1166" t="str">
        <f t="shared" si="75"/>
        <v>no</v>
      </c>
      <c r="J1166" s="11">
        <f t="shared" si="73"/>
        <v>23.32</v>
      </c>
      <c r="K1166" s="11">
        <f t="shared" si="74"/>
        <v>23.32</v>
      </c>
      <c r="L1166" s="11"/>
    </row>
    <row r="1167" spans="1:12" x14ac:dyDescent="0.25">
      <c r="A1167">
        <v>58</v>
      </c>
      <c r="B1167" t="s">
        <v>11</v>
      </c>
      <c r="C1167" s="11">
        <v>23.3</v>
      </c>
      <c r="D1167">
        <v>0</v>
      </c>
      <c r="E1167" t="s">
        <v>13</v>
      </c>
      <c r="F1167" t="s">
        <v>10</v>
      </c>
      <c r="G1167" s="4">
        <v>11345.519</v>
      </c>
      <c r="H1167" t="str">
        <f t="shared" si="72"/>
        <v>normal</v>
      </c>
      <c r="I1167" t="str">
        <f t="shared" si="75"/>
        <v>no</v>
      </c>
      <c r="J1167" s="11">
        <f t="shared" si="73"/>
        <v>23.3</v>
      </c>
      <c r="K1167" s="11">
        <f t="shared" si="74"/>
        <v>23.3</v>
      </c>
      <c r="L1167" s="11"/>
    </row>
    <row r="1168" spans="1:12" x14ac:dyDescent="0.25">
      <c r="A1168">
        <v>59</v>
      </c>
      <c r="B1168" t="s">
        <v>11</v>
      </c>
      <c r="C1168" s="11">
        <v>23.274999999999999</v>
      </c>
      <c r="D1168">
        <v>1</v>
      </c>
      <c r="E1168" t="s">
        <v>13</v>
      </c>
      <c r="F1168" t="s">
        <v>10</v>
      </c>
      <c r="G1168" s="4">
        <v>12333.828</v>
      </c>
      <c r="H1168" t="str">
        <f t="shared" si="72"/>
        <v>normal</v>
      </c>
      <c r="I1168" t="str">
        <f t="shared" si="75"/>
        <v>no</v>
      </c>
      <c r="J1168" s="11">
        <f t="shared" si="73"/>
        <v>23.274999999999999</v>
      </c>
      <c r="K1168" s="11">
        <f t="shared" si="74"/>
        <v>23.274999999999999</v>
      </c>
      <c r="L1168" s="11"/>
    </row>
    <row r="1169" spans="1:12" x14ac:dyDescent="0.25">
      <c r="A1169">
        <v>39</v>
      </c>
      <c r="B1169" t="s">
        <v>7</v>
      </c>
      <c r="C1169" s="11">
        <v>23.274999999999999</v>
      </c>
      <c r="D1169">
        <v>3</v>
      </c>
      <c r="E1169" t="s">
        <v>13</v>
      </c>
      <c r="F1169" t="s">
        <v>21</v>
      </c>
      <c r="G1169" s="4">
        <v>7986.4752500000004</v>
      </c>
      <c r="H1169" t="str">
        <f t="shared" si="72"/>
        <v>normal</v>
      </c>
      <c r="I1169" t="str">
        <f t="shared" si="75"/>
        <v>no</v>
      </c>
      <c r="J1169" s="11">
        <f t="shared" si="73"/>
        <v>23.274999999999999</v>
      </c>
      <c r="K1169" s="11">
        <f t="shared" si="74"/>
        <v>23.274999999999999</v>
      </c>
      <c r="L1169" s="11"/>
    </row>
    <row r="1170" spans="1:12" x14ac:dyDescent="0.25">
      <c r="A1170">
        <v>27</v>
      </c>
      <c r="B1170" t="s">
        <v>7</v>
      </c>
      <c r="C1170" s="11">
        <v>23.21</v>
      </c>
      <c r="D1170">
        <v>1</v>
      </c>
      <c r="E1170" t="s">
        <v>13</v>
      </c>
      <c r="F1170" t="s">
        <v>14</v>
      </c>
      <c r="G1170" s="4">
        <v>3561.8888999999999</v>
      </c>
      <c r="H1170" t="str">
        <f t="shared" si="72"/>
        <v>normal</v>
      </c>
      <c r="I1170" t="str">
        <f t="shared" si="75"/>
        <v>no</v>
      </c>
      <c r="J1170" s="11">
        <f t="shared" si="73"/>
        <v>23.21</v>
      </c>
      <c r="K1170" s="11">
        <f t="shared" si="74"/>
        <v>23.21</v>
      </c>
      <c r="L1170" s="11"/>
    </row>
    <row r="1171" spans="1:12" x14ac:dyDescent="0.25">
      <c r="A1171">
        <v>51</v>
      </c>
      <c r="B1171" t="s">
        <v>11</v>
      </c>
      <c r="C1171" s="11">
        <v>23.21</v>
      </c>
      <c r="D1171">
        <v>1</v>
      </c>
      <c r="E1171" t="s">
        <v>9</v>
      </c>
      <c r="F1171" t="s">
        <v>14</v>
      </c>
      <c r="G1171" s="4">
        <v>22218.1149</v>
      </c>
      <c r="H1171" t="str">
        <f t="shared" si="72"/>
        <v>normal</v>
      </c>
      <c r="I1171" t="str">
        <f t="shared" si="75"/>
        <v>smoking</v>
      </c>
      <c r="J1171" s="11">
        <f t="shared" si="73"/>
        <v>23.21</v>
      </c>
      <c r="K1171" s="11">
        <f t="shared" si="74"/>
        <v>23.21</v>
      </c>
      <c r="L1171" s="11"/>
    </row>
    <row r="1172" spans="1:12" x14ac:dyDescent="0.25">
      <c r="A1172">
        <v>18</v>
      </c>
      <c r="B1172" t="s">
        <v>11</v>
      </c>
      <c r="C1172" s="11">
        <v>23.21</v>
      </c>
      <c r="D1172">
        <v>0</v>
      </c>
      <c r="E1172" t="s">
        <v>13</v>
      </c>
      <c r="F1172" t="s">
        <v>14</v>
      </c>
      <c r="G1172" s="4">
        <v>1121.8739</v>
      </c>
      <c r="H1172" t="str">
        <f t="shared" si="72"/>
        <v>normal</v>
      </c>
      <c r="I1172" t="str">
        <f t="shared" si="75"/>
        <v>no</v>
      </c>
      <c r="J1172" s="11">
        <f t="shared" si="73"/>
        <v>23.21</v>
      </c>
      <c r="K1172" s="11">
        <f t="shared" si="74"/>
        <v>23.21</v>
      </c>
      <c r="L1172" s="11"/>
    </row>
    <row r="1173" spans="1:12" x14ac:dyDescent="0.25">
      <c r="A1173">
        <v>21</v>
      </c>
      <c r="B1173" t="s">
        <v>11</v>
      </c>
      <c r="C1173" s="11">
        <v>23.21</v>
      </c>
      <c r="D1173">
        <v>0</v>
      </c>
      <c r="E1173" t="s">
        <v>13</v>
      </c>
      <c r="F1173" t="s">
        <v>14</v>
      </c>
      <c r="G1173" s="4">
        <v>1515.3449000000001</v>
      </c>
      <c r="H1173" t="str">
        <f t="shared" si="72"/>
        <v>normal</v>
      </c>
      <c r="I1173" t="str">
        <f t="shared" si="75"/>
        <v>no</v>
      </c>
      <c r="J1173" s="11">
        <f t="shared" si="73"/>
        <v>23.21</v>
      </c>
      <c r="K1173" s="11">
        <f t="shared" si="74"/>
        <v>23.21</v>
      </c>
      <c r="L1173" s="11"/>
    </row>
    <row r="1174" spans="1:12" x14ac:dyDescent="0.25">
      <c r="A1174">
        <v>43</v>
      </c>
      <c r="B1174" t="s">
        <v>11</v>
      </c>
      <c r="C1174" s="11">
        <v>23.2</v>
      </c>
      <c r="D1174">
        <v>0</v>
      </c>
      <c r="E1174" t="s">
        <v>13</v>
      </c>
      <c r="F1174" t="s">
        <v>10</v>
      </c>
      <c r="G1174" s="4">
        <v>6250.4350000000004</v>
      </c>
      <c r="H1174" t="str">
        <f t="shared" si="72"/>
        <v>normal</v>
      </c>
      <c r="I1174" t="str">
        <f t="shared" si="75"/>
        <v>no</v>
      </c>
      <c r="J1174" s="11">
        <f t="shared" si="73"/>
        <v>23.2</v>
      </c>
      <c r="K1174" s="11">
        <f t="shared" si="74"/>
        <v>23.2</v>
      </c>
      <c r="L1174" s="11"/>
    </row>
    <row r="1175" spans="1:12" x14ac:dyDescent="0.25">
      <c r="A1175">
        <v>57</v>
      </c>
      <c r="B1175" t="s">
        <v>7</v>
      </c>
      <c r="C1175" s="11">
        <v>23.18</v>
      </c>
      <c r="D1175">
        <v>0</v>
      </c>
      <c r="E1175" t="s">
        <v>13</v>
      </c>
      <c r="F1175" t="s">
        <v>15</v>
      </c>
      <c r="G1175" s="4">
        <v>11830.6072</v>
      </c>
      <c r="H1175" t="str">
        <f t="shared" si="72"/>
        <v>normal</v>
      </c>
      <c r="I1175" t="str">
        <f t="shared" si="75"/>
        <v>no</v>
      </c>
      <c r="J1175" s="11">
        <f t="shared" si="73"/>
        <v>23.18</v>
      </c>
      <c r="K1175" s="11">
        <f t="shared" si="74"/>
        <v>23.18</v>
      </c>
      <c r="L1175" s="11"/>
    </row>
    <row r="1176" spans="1:12" x14ac:dyDescent="0.25">
      <c r="A1176">
        <v>49</v>
      </c>
      <c r="B1176" t="s">
        <v>7</v>
      </c>
      <c r="C1176" s="11">
        <v>23.18</v>
      </c>
      <c r="D1176">
        <v>2</v>
      </c>
      <c r="E1176" t="s">
        <v>13</v>
      </c>
      <c r="F1176" t="s">
        <v>15</v>
      </c>
      <c r="G1176" s="4">
        <v>10156.7832</v>
      </c>
      <c r="H1176" t="str">
        <f t="shared" si="72"/>
        <v>normal</v>
      </c>
      <c r="I1176" t="str">
        <f t="shared" si="75"/>
        <v>no</v>
      </c>
      <c r="J1176" s="11">
        <f t="shared" si="73"/>
        <v>23.18</v>
      </c>
      <c r="K1176" s="11">
        <f t="shared" si="74"/>
        <v>23.18</v>
      </c>
      <c r="L1176" s="11"/>
    </row>
    <row r="1177" spans="1:12" x14ac:dyDescent="0.25">
      <c r="A1177">
        <v>22</v>
      </c>
      <c r="B1177" t="s">
        <v>7</v>
      </c>
      <c r="C1177" s="11">
        <v>23.18</v>
      </c>
      <c r="D1177">
        <v>0</v>
      </c>
      <c r="E1177" t="s">
        <v>13</v>
      </c>
      <c r="F1177" t="s">
        <v>21</v>
      </c>
      <c r="G1177" s="4">
        <v>2731.9122000000002</v>
      </c>
      <c r="H1177" t="str">
        <f t="shared" si="72"/>
        <v>normal</v>
      </c>
      <c r="I1177" t="str">
        <f t="shared" si="75"/>
        <v>no</v>
      </c>
      <c r="J1177" s="11">
        <f t="shared" si="73"/>
        <v>23.18</v>
      </c>
      <c r="K1177" s="11">
        <f t="shared" si="74"/>
        <v>23.18</v>
      </c>
      <c r="L1177" s="11"/>
    </row>
    <row r="1178" spans="1:12" x14ac:dyDescent="0.25">
      <c r="A1178">
        <v>23</v>
      </c>
      <c r="B1178" t="s">
        <v>7</v>
      </c>
      <c r="C1178" s="11">
        <v>23.18</v>
      </c>
      <c r="D1178">
        <v>2</v>
      </c>
      <c r="E1178" t="s">
        <v>13</v>
      </c>
      <c r="F1178" t="s">
        <v>15</v>
      </c>
      <c r="G1178" s="4">
        <v>14426.073850000001</v>
      </c>
      <c r="H1178" t="str">
        <f t="shared" si="72"/>
        <v>normal</v>
      </c>
      <c r="I1178" t="str">
        <f t="shared" si="75"/>
        <v>no</v>
      </c>
      <c r="J1178" s="11">
        <f t="shared" si="73"/>
        <v>23.18</v>
      </c>
      <c r="K1178" s="11">
        <f t="shared" si="74"/>
        <v>23.18</v>
      </c>
      <c r="L1178" s="11"/>
    </row>
    <row r="1179" spans="1:12" x14ac:dyDescent="0.25">
      <c r="A1179">
        <v>52</v>
      </c>
      <c r="B1179" t="s">
        <v>7</v>
      </c>
      <c r="C1179" s="11">
        <v>23.18</v>
      </c>
      <c r="D1179">
        <v>0</v>
      </c>
      <c r="E1179" t="s">
        <v>13</v>
      </c>
      <c r="F1179" t="s">
        <v>21</v>
      </c>
      <c r="G1179" s="4">
        <v>10197.772199999999</v>
      </c>
      <c r="H1179" t="str">
        <f t="shared" si="72"/>
        <v>normal</v>
      </c>
      <c r="I1179" t="str">
        <f t="shared" si="75"/>
        <v>no</v>
      </c>
      <c r="J1179" s="11">
        <f t="shared" si="73"/>
        <v>23.18</v>
      </c>
      <c r="K1179" s="11">
        <f t="shared" si="74"/>
        <v>23.18</v>
      </c>
      <c r="L1179" s="11"/>
    </row>
    <row r="1180" spans="1:12" x14ac:dyDescent="0.25">
      <c r="A1180">
        <v>54</v>
      </c>
      <c r="B1180" t="s">
        <v>11</v>
      </c>
      <c r="C1180" s="11">
        <v>23.085000000000001</v>
      </c>
      <c r="D1180">
        <v>0</v>
      </c>
      <c r="E1180" t="s">
        <v>13</v>
      </c>
      <c r="F1180" t="s">
        <v>15</v>
      </c>
      <c r="G1180" s="4">
        <v>24476.478510000001</v>
      </c>
      <c r="H1180" t="str">
        <f t="shared" si="72"/>
        <v>normal</v>
      </c>
      <c r="I1180" t="str">
        <f t="shared" si="75"/>
        <v>no</v>
      </c>
      <c r="J1180" s="11">
        <f t="shared" si="73"/>
        <v>23.085000000000001</v>
      </c>
      <c r="K1180" s="11">
        <f t="shared" si="74"/>
        <v>23.085000000000001</v>
      </c>
      <c r="L1180" s="11"/>
    </row>
    <row r="1181" spans="1:12" x14ac:dyDescent="0.25">
      <c r="A1181">
        <v>18</v>
      </c>
      <c r="B1181" t="s">
        <v>11</v>
      </c>
      <c r="C1181" s="11">
        <v>23.085000000000001</v>
      </c>
      <c r="D1181">
        <v>0</v>
      </c>
      <c r="E1181" t="s">
        <v>13</v>
      </c>
      <c r="F1181" t="s">
        <v>21</v>
      </c>
      <c r="G1181" s="4">
        <v>1704.7001499999999</v>
      </c>
      <c r="H1181" t="str">
        <f t="shared" si="72"/>
        <v>normal</v>
      </c>
      <c r="I1181" t="str">
        <f t="shared" si="75"/>
        <v>no</v>
      </c>
      <c r="J1181" s="11">
        <f t="shared" si="73"/>
        <v>23.085000000000001</v>
      </c>
      <c r="K1181" s="11">
        <f t="shared" si="74"/>
        <v>23.085000000000001</v>
      </c>
      <c r="L1181" s="11"/>
    </row>
    <row r="1182" spans="1:12" x14ac:dyDescent="0.25">
      <c r="A1182">
        <v>54</v>
      </c>
      <c r="B1182" t="s">
        <v>7</v>
      </c>
      <c r="C1182" s="11">
        <v>23</v>
      </c>
      <c r="D1182">
        <v>3</v>
      </c>
      <c r="E1182" t="s">
        <v>13</v>
      </c>
      <c r="F1182" t="s">
        <v>10</v>
      </c>
      <c r="G1182" s="4">
        <v>12094.477999999999</v>
      </c>
      <c r="H1182" t="str">
        <f t="shared" si="72"/>
        <v>normal</v>
      </c>
      <c r="I1182" t="str">
        <f t="shared" si="75"/>
        <v>no</v>
      </c>
      <c r="J1182" s="11">
        <f t="shared" si="73"/>
        <v>23</v>
      </c>
      <c r="K1182" s="11">
        <f t="shared" si="74"/>
        <v>23</v>
      </c>
      <c r="L1182" s="11"/>
    </row>
    <row r="1183" spans="1:12" x14ac:dyDescent="0.25">
      <c r="A1183">
        <v>64</v>
      </c>
      <c r="B1183" t="s">
        <v>7</v>
      </c>
      <c r="C1183" s="11">
        <v>22.99</v>
      </c>
      <c r="D1183">
        <v>0</v>
      </c>
      <c r="E1183" t="s">
        <v>9</v>
      </c>
      <c r="F1183" t="s">
        <v>14</v>
      </c>
      <c r="G1183" s="4">
        <v>27037.914100000002</v>
      </c>
      <c r="H1183" t="str">
        <f t="shared" si="72"/>
        <v>normal</v>
      </c>
      <c r="I1183" t="str">
        <f t="shared" si="75"/>
        <v>smoking</v>
      </c>
      <c r="J1183" s="11">
        <f t="shared" si="73"/>
        <v>22.99</v>
      </c>
      <c r="K1183" s="11">
        <f t="shared" si="74"/>
        <v>22.99</v>
      </c>
      <c r="L1183" s="11"/>
    </row>
    <row r="1184" spans="1:12" x14ac:dyDescent="0.25">
      <c r="A1184">
        <v>30</v>
      </c>
      <c r="B1184" t="s">
        <v>11</v>
      </c>
      <c r="C1184" s="11">
        <v>22.99</v>
      </c>
      <c r="D1184">
        <v>2</v>
      </c>
      <c r="E1184" t="s">
        <v>9</v>
      </c>
      <c r="F1184" t="s">
        <v>15</v>
      </c>
      <c r="G1184" s="4">
        <v>17361.766100000001</v>
      </c>
      <c r="H1184" t="str">
        <f t="shared" si="72"/>
        <v>normal</v>
      </c>
      <c r="I1184" t="str">
        <f t="shared" si="75"/>
        <v>smoking</v>
      </c>
      <c r="J1184" s="11">
        <f t="shared" si="73"/>
        <v>22.99</v>
      </c>
      <c r="K1184" s="11">
        <f t="shared" si="74"/>
        <v>22.99</v>
      </c>
      <c r="L1184" s="11"/>
    </row>
    <row r="1185" spans="1:13" x14ac:dyDescent="0.25">
      <c r="A1185">
        <v>46</v>
      </c>
      <c r="B1185" t="s">
        <v>7</v>
      </c>
      <c r="C1185" s="11">
        <v>22.895</v>
      </c>
      <c r="D1185">
        <v>1</v>
      </c>
      <c r="E1185" t="s">
        <v>13</v>
      </c>
      <c r="F1185" t="s">
        <v>14</v>
      </c>
      <c r="G1185" s="4">
        <v>8240.5895999999993</v>
      </c>
      <c r="H1185" t="str">
        <f t="shared" si="72"/>
        <v>normal</v>
      </c>
      <c r="I1185" t="str">
        <f t="shared" si="75"/>
        <v>no</v>
      </c>
      <c r="J1185" s="11">
        <f t="shared" si="73"/>
        <v>22.895</v>
      </c>
      <c r="K1185" s="11">
        <f t="shared" si="74"/>
        <v>22.895</v>
      </c>
      <c r="L1185" s="11"/>
    </row>
    <row r="1186" spans="1:13" x14ac:dyDescent="0.25">
      <c r="A1186">
        <v>60</v>
      </c>
      <c r="B1186" t="s">
        <v>7</v>
      </c>
      <c r="C1186" s="11">
        <v>22.895</v>
      </c>
      <c r="D1186">
        <v>0</v>
      </c>
      <c r="E1186" t="s">
        <v>13</v>
      </c>
      <c r="F1186" t="s">
        <v>14</v>
      </c>
      <c r="G1186" s="4">
        <v>12629.896699999999</v>
      </c>
      <c r="H1186" t="str">
        <f t="shared" si="72"/>
        <v>normal</v>
      </c>
      <c r="I1186" t="str">
        <f t="shared" si="75"/>
        <v>no</v>
      </c>
      <c r="J1186" s="11">
        <f t="shared" si="73"/>
        <v>22.895</v>
      </c>
      <c r="K1186" s="11">
        <f t="shared" si="74"/>
        <v>22.895</v>
      </c>
      <c r="L1186" s="11"/>
    </row>
    <row r="1187" spans="1:13" x14ac:dyDescent="0.25">
      <c r="A1187">
        <v>38</v>
      </c>
      <c r="B1187" t="s">
        <v>11</v>
      </c>
      <c r="C1187" s="11">
        <v>22.895</v>
      </c>
      <c r="D1187">
        <v>2</v>
      </c>
      <c r="E1187" t="s">
        <v>13</v>
      </c>
      <c r="F1187" t="s">
        <v>15</v>
      </c>
      <c r="G1187" s="4">
        <v>6455.86265</v>
      </c>
      <c r="H1187" t="str">
        <f t="shared" si="72"/>
        <v>normal</v>
      </c>
      <c r="I1187" t="str">
        <f t="shared" si="75"/>
        <v>no</v>
      </c>
      <c r="J1187" s="11">
        <f t="shared" si="73"/>
        <v>22.895</v>
      </c>
      <c r="K1187" s="11">
        <f t="shared" si="74"/>
        <v>22.895</v>
      </c>
      <c r="L1187" s="11"/>
      <c r="M1187">
        <f>K1187*1000</f>
        <v>22895</v>
      </c>
    </row>
    <row r="1188" spans="1:13" x14ac:dyDescent="0.25">
      <c r="A1188">
        <v>63</v>
      </c>
      <c r="B1188" t="s">
        <v>7</v>
      </c>
      <c r="C1188" s="11">
        <v>22.895</v>
      </c>
      <c r="D1188">
        <v>0</v>
      </c>
      <c r="E1188" t="s">
        <v>13</v>
      </c>
      <c r="F1188" t="s">
        <v>10</v>
      </c>
      <c r="G1188" s="4">
        <v>13880.949000000001</v>
      </c>
      <c r="H1188" t="str">
        <f t="shared" si="72"/>
        <v>normal</v>
      </c>
      <c r="I1188" t="str">
        <f t="shared" si="75"/>
        <v>no</v>
      </c>
      <c r="J1188" s="11">
        <f t="shared" si="73"/>
        <v>22.895</v>
      </c>
      <c r="K1188" s="11">
        <f t="shared" si="74"/>
        <v>22.895</v>
      </c>
      <c r="L1188" s="11"/>
    </row>
    <row r="1189" spans="1:13" x14ac:dyDescent="0.25">
      <c r="A1189">
        <v>42</v>
      </c>
      <c r="B1189" t="s">
        <v>11</v>
      </c>
      <c r="C1189" s="11">
        <v>22.895</v>
      </c>
      <c r="D1189">
        <v>0</v>
      </c>
      <c r="E1189" t="s">
        <v>9</v>
      </c>
      <c r="F1189" t="s">
        <v>14</v>
      </c>
      <c r="G1189" s="4">
        <v>19515.5416</v>
      </c>
      <c r="H1189" t="str">
        <f t="shared" si="72"/>
        <v>normal</v>
      </c>
      <c r="I1189" t="str">
        <f t="shared" si="75"/>
        <v>smoking</v>
      </c>
      <c r="J1189" s="11">
        <f t="shared" si="73"/>
        <v>22.895</v>
      </c>
      <c r="K1189" s="11">
        <f t="shared" si="74"/>
        <v>22.895</v>
      </c>
      <c r="L1189" s="11"/>
    </row>
    <row r="1190" spans="1:13" x14ac:dyDescent="0.25">
      <c r="A1190">
        <v>30</v>
      </c>
      <c r="B1190" t="s">
        <v>7</v>
      </c>
      <c r="C1190" s="11">
        <v>22.895</v>
      </c>
      <c r="D1190">
        <v>1</v>
      </c>
      <c r="E1190" t="s">
        <v>13</v>
      </c>
      <c r="F1190" t="s">
        <v>21</v>
      </c>
      <c r="G1190" s="4">
        <v>4719.52405</v>
      </c>
      <c r="H1190" t="str">
        <f t="shared" si="72"/>
        <v>normal</v>
      </c>
      <c r="I1190" t="str">
        <f t="shared" si="75"/>
        <v>no</v>
      </c>
      <c r="J1190" s="11">
        <f t="shared" si="73"/>
        <v>22.895</v>
      </c>
      <c r="K1190" s="11">
        <f t="shared" si="74"/>
        <v>22.895</v>
      </c>
      <c r="L1190" s="11"/>
    </row>
    <row r="1191" spans="1:13" x14ac:dyDescent="0.25">
      <c r="A1191">
        <v>45</v>
      </c>
      <c r="B1191" t="s">
        <v>11</v>
      </c>
      <c r="C1191" s="11">
        <v>22.895</v>
      </c>
      <c r="D1191">
        <v>0</v>
      </c>
      <c r="E1191" t="s">
        <v>9</v>
      </c>
      <c r="F1191" t="s">
        <v>21</v>
      </c>
      <c r="G1191" s="4">
        <v>35069.374519999998</v>
      </c>
      <c r="H1191" t="str">
        <f t="shared" si="72"/>
        <v>normal</v>
      </c>
      <c r="I1191" t="str">
        <f t="shared" si="75"/>
        <v>smoking</v>
      </c>
      <c r="J1191" s="11">
        <f t="shared" si="73"/>
        <v>22.895</v>
      </c>
      <c r="K1191" s="11">
        <f t="shared" si="74"/>
        <v>22.895</v>
      </c>
      <c r="L1191" s="11"/>
    </row>
    <row r="1192" spans="1:13" x14ac:dyDescent="0.25">
      <c r="A1192">
        <v>29</v>
      </c>
      <c r="B1192" t="s">
        <v>11</v>
      </c>
      <c r="C1192" s="11">
        <v>22.895</v>
      </c>
      <c r="D1192">
        <v>0</v>
      </c>
      <c r="E1192" t="s">
        <v>9</v>
      </c>
      <c r="F1192" t="s">
        <v>21</v>
      </c>
      <c r="G1192" s="4">
        <v>16138.762049999999</v>
      </c>
      <c r="H1192" t="str">
        <f t="shared" si="72"/>
        <v>normal</v>
      </c>
      <c r="I1192" t="str">
        <f t="shared" si="75"/>
        <v>smoking</v>
      </c>
      <c r="J1192" s="11">
        <f t="shared" si="73"/>
        <v>22.895</v>
      </c>
      <c r="K1192" s="11">
        <f t="shared" si="74"/>
        <v>22.895</v>
      </c>
      <c r="L1192" s="11"/>
    </row>
    <row r="1193" spans="1:13" x14ac:dyDescent="0.25">
      <c r="A1193">
        <v>39</v>
      </c>
      <c r="B1193" t="s">
        <v>7</v>
      </c>
      <c r="C1193" s="11">
        <v>22.8</v>
      </c>
      <c r="D1193">
        <v>3</v>
      </c>
      <c r="E1193" t="s">
        <v>13</v>
      </c>
      <c r="F1193" t="s">
        <v>21</v>
      </c>
      <c r="G1193" s="4">
        <v>7985.8149999999996</v>
      </c>
      <c r="H1193" t="str">
        <f t="shared" si="72"/>
        <v>normal</v>
      </c>
      <c r="I1193" t="str">
        <f t="shared" si="75"/>
        <v>no</v>
      </c>
      <c r="J1193" s="11">
        <f t="shared" si="73"/>
        <v>22.8</v>
      </c>
      <c r="K1193" s="11">
        <f t="shared" si="74"/>
        <v>22.8</v>
      </c>
      <c r="L1193" s="11"/>
    </row>
    <row r="1194" spans="1:13" x14ac:dyDescent="0.25">
      <c r="A1194">
        <v>48</v>
      </c>
      <c r="B1194" t="s">
        <v>7</v>
      </c>
      <c r="C1194" s="11">
        <v>22.8</v>
      </c>
      <c r="D1194">
        <v>0</v>
      </c>
      <c r="E1194" t="s">
        <v>13</v>
      </c>
      <c r="F1194" t="s">
        <v>10</v>
      </c>
      <c r="G1194" s="4">
        <v>8269.0439999999999</v>
      </c>
      <c r="H1194" t="str">
        <f t="shared" si="72"/>
        <v>normal</v>
      </c>
      <c r="I1194" t="str">
        <f t="shared" si="75"/>
        <v>no</v>
      </c>
      <c r="J1194" s="11">
        <f t="shared" si="73"/>
        <v>22.8</v>
      </c>
      <c r="K1194" s="11">
        <f t="shared" si="74"/>
        <v>22.8</v>
      </c>
      <c r="L1194" s="11"/>
    </row>
    <row r="1195" spans="1:13" x14ac:dyDescent="0.25">
      <c r="A1195">
        <v>58</v>
      </c>
      <c r="B1195" t="s">
        <v>7</v>
      </c>
      <c r="C1195" s="11">
        <v>22.77</v>
      </c>
      <c r="D1195">
        <v>0</v>
      </c>
      <c r="E1195" t="s">
        <v>13</v>
      </c>
      <c r="F1195" t="s">
        <v>14</v>
      </c>
      <c r="G1195" s="4">
        <v>11833.782300000001</v>
      </c>
      <c r="H1195" t="str">
        <f t="shared" si="72"/>
        <v>normal</v>
      </c>
      <c r="I1195" t="str">
        <f t="shared" si="75"/>
        <v>no</v>
      </c>
      <c r="J1195" s="11">
        <f t="shared" si="73"/>
        <v>22.77</v>
      </c>
      <c r="K1195" s="11">
        <f t="shared" si="74"/>
        <v>22.77</v>
      </c>
      <c r="L1195" s="11"/>
    </row>
    <row r="1196" spans="1:13" x14ac:dyDescent="0.25">
      <c r="A1196">
        <v>33</v>
      </c>
      <c r="B1196" t="s">
        <v>11</v>
      </c>
      <c r="C1196" s="11">
        <v>22.704999999999998</v>
      </c>
      <c r="D1196">
        <v>0</v>
      </c>
      <c r="E1196" t="s">
        <v>13</v>
      </c>
      <c r="F1196" t="s">
        <v>15</v>
      </c>
      <c r="G1196" s="4">
        <v>21984.47061</v>
      </c>
      <c r="H1196" t="str">
        <f t="shared" si="72"/>
        <v>normal</v>
      </c>
      <c r="I1196" t="str">
        <f t="shared" si="75"/>
        <v>no</v>
      </c>
      <c r="J1196" s="11">
        <f t="shared" si="73"/>
        <v>22.704999999999998</v>
      </c>
      <c r="K1196" s="11">
        <f t="shared" si="74"/>
        <v>22.704999999999998</v>
      </c>
      <c r="L1196" s="11"/>
      <c r="M1196">
        <f>K1196*1000</f>
        <v>22705</v>
      </c>
    </row>
    <row r="1197" spans="1:13" x14ac:dyDescent="0.25">
      <c r="A1197">
        <v>34</v>
      </c>
      <c r="B1197" t="s">
        <v>11</v>
      </c>
      <c r="C1197" s="11">
        <v>22.704999999999998</v>
      </c>
      <c r="D1197">
        <v>2</v>
      </c>
      <c r="E1197" t="s">
        <v>13</v>
      </c>
      <c r="F1197" t="s">
        <v>21</v>
      </c>
      <c r="G1197" s="4">
        <v>27375.904780000001</v>
      </c>
      <c r="H1197" t="str">
        <f t="shared" si="72"/>
        <v>normal</v>
      </c>
      <c r="I1197" t="str">
        <f t="shared" si="75"/>
        <v>no</v>
      </c>
      <c r="J1197" s="11">
        <f t="shared" si="73"/>
        <v>22.704999999999998</v>
      </c>
      <c r="K1197" s="11">
        <f t="shared" si="74"/>
        <v>22.704999999999998</v>
      </c>
      <c r="L1197" s="11"/>
    </row>
    <row r="1198" spans="1:13" x14ac:dyDescent="0.25">
      <c r="A1198">
        <v>22</v>
      </c>
      <c r="B1198" t="s">
        <v>7</v>
      </c>
      <c r="C1198" s="11">
        <v>22.704999999999998</v>
      </c>
      <c r="D1198">
        <v>0</v>
      </c>
      <c r="E1198" t="s">
        <v>13</v>
      </c>
      <c r="F1198" t="s">
        <v>14</v>
      </c>
      <c r="G1198" s="4">
        <v>2156.7518</v>
      </c>
      <c r="H1198" t="str">
        <f t="shared" si="72"/>
        <v>normal</v>
      </c>
      <c r="I1198" t="str">
        <f t="shared" si="75"/>
        <v>no</v>
      </c>
      <c r="J1198" s="11">
        <f t="shared" si="73"/>
        <v>22.704999999999998</v>
      </c>
      <c r="K1198" s="11">
        <f t="shared" si="74"/>
        <v>22.704999999999998</v>
      </c>
      <c r="L1198" s="11"/>
    </row>
    <row r="1199" spans="1:13" x14ac:dyDescent="0.25">
      <c r="A1199">
        <v>40</v>
      </c>
      <c r="B1199" t="s">
        <v>11</v>
      </c>
      <c r="C1199" s="11">
        <v>22.704999999999998</v>
      </c>
      <c r="D1199">
        <v>2</v>
      </c>
      <c r="E1199" t="s">
        <v>13</v>
      </c>
      <c r="F1199" t="s">
        <v>21</v>
      </c>
      <c r="G1199" s="4">
        <v>7173.35995</v>
      </c>
      <c r="H1199" t="str">
        <f t="shared" si="72"/>
        <v>normal</v>
      </c>
      <c r="I1199" t="str">
        <f t="shared" si="75"/>
        <v>no</v>
      </c>
      <c r="J1199" s="11">
        <f t="shared" si="73"/>
        <v>22.704999999999998</v>
      </c>
      <c r="K1199" s="11">
        <f t="shared" si="74"/>
        <v>22.704999999999998</v>
      </c>
      <c r="L1199" s="11"/>
    </row>
    <row r="1200" spans="1:13" x14ac:dyDescent="0.25">
      <c r="A1200">
        <v>37</v>
      </c>
      <c r="B1200" t="s">
        <v>11</v>
      </c>
      <c r="C1200" s="11">
        <v>22.704999999999998</v>
      </c>
      <c r="D1200">
        <v>3</v>
      </c>
      <c r="E1200" t="s">
        <v>13</v>
      </c>
      <c r="F1200" t="s">
        <v>21</v>
      </c>
      <c r="G1200" s="4">
        <v>6985.50695</v>
      </c>
      <c r="H1200" t="str">
        <f t="shared" si="72"/>
        <v>normal</v>
      </c>
      <c r="I1200" t="str">
        <f t="shared" si="75"/>
        <v>no</v>
      </c>
      <c r="J1200" s="11">
        <f t="shared" si="73"/>
        <v>22.704999999999998</v>
      </c>
      <c r="K1200" s="11">
        <f t="shared" si="74"/>
        <v>22.704999999999998</v>
      </c>
      <c r="L1200" s="11"/>
    </row>
    <row r="1201" spans="1:13" x14ac:dyDescent="0.25">
      <c r="A1201">
        <v>26</v>
      </c>
      <c r="B1201" t="s">
        <v>7</v>
      </c>
      <c r="C1201" s="11">
        <v>22.61</v>
      </c>
      <c r="D1201">
        <v>0</v>
      </c>
      <c r="E1201" t="s">
        <v>13</v>
      </c>
      <c r="F1201" t="s">
        <v>15</v>
      </c>
      <c r="G1201" s="4">
        <v>3176.8159000000001</v>
      </c>
      <c r="H1201" t="str">
        <f t="shared" si="72"/>
        <v>normal</v>
      </c>
      <c r="I1201" t="str">
        <f t="shared" si="75"/>
        <v>no</v>
      </c>
      <c r="J1201" s="11">
        <f t="shared" si="73"/>
        <v>22.61</v>
      </c>
      <c r="K1201" s="11">
        <f t="shared" si="74"/>
        <v>22.61</v>
      </c>
      <c r="L1201" s="11"/>
    </row>
    <row r="1202" spans="1:13" x14ac:dyDescent="0.25">
      <c r="A1202">
        <v>49</v>
      </c>
      <c r="B1202" t="s">
        <v>7</v>
      </c>
      <c r="C1202" s="11">
        <v>22.61</v>
      </c>
      <c r="D1202">
        <v>1</v>
      </c>
      <c r="E1202" t="s">
        <v>13</v>
      </c>
      <c r="F1202" t="s">
        <v>15</v>
      </c>
      <c r="G1202" s="4">
        <v>9566.9909000000007</v>
      </c>
      <c r="H1202" t="str">
        <f t="shared" si="72"/>
        <v>normal</v>
      </c>
      <c r="I1202" t="str">
        <f t="shared" si="75"/>
        <v>no</v>
      </c>
      <c r="J1202" s="11">
        <f t="shared" si="73"/>
        <v>22.61</v>
      </c>
      <c r="K1202" s="11">
        <f t="shared" si="74"/>
        <v>22.61</v>
      </c>
      <c r="L1202" s="11"/>
    </row>
    <row r="1203" spans="1:13" x14ac:dyDescent="0.25">
      <c r="A1203">
        <v>19</v>
      </c>
      <c r="B1203" t="s">
        <v>11</v>
      </c>
      <c r="C1203" s="11">
        <v>22.61</v>
      </c>
      <c r="D1203">
        <v>0</v>
      </c>
      <c r="E1203" t="s">
        <v>13</v>
      </c>
      <c r="F1203" t="s">
        <v>15</v>
      </c>
      <c r="G1203" s="4">
        <v>1628.4709</v>
      </c>
      <c r="H1203" t="str">
        <f t="shared" si="72"/>
        <v>normal</v>
      </c>
      <c r="I1203" t="str">
        <f t="shared" si="75"/>
        <v>no</v>
      </c>
      <c r="J1203" s="11">
        <f t="shared" si="73"/>
        <v>22.61</v>
      </c>
      <c r="K1203" s="11">
        <f t="shared" si="74"/>
        <v>22.61</v>
      </c>
      <c r="L1203" s="11"/>
    </row>
    <row r="1204" spans="1:13" x14ac:dyDescent="0.25">
      <c r="A1204">
        <v>36</v>
      </c>
      <c r="B1204" t="s">
        <v>7</v>
      </c>
      <c r="C1204" s="11">
        <v>22.6</v>
      </c>
      <c r="D1204">
        <v>2</v>
      </c>
      <c r="E1204" t="s">
        <v>9</v>
      </c>
      <c r="F1204" t="s">
        <v>10</v>
      </c>
      <c r="G1204" s="4">
        <v>18608.261999999999</v>
      </c>
      <c r="H1204" t="str">
        <f t="shared" si="72"/>
        <v>normal</v>
      </c>
      <c r="I1204" t="str">
        <f t="shared" si="75"/>
        <v>smoking</v>
      </c>
      <c r="J1204" s="11">
        <f t="shared" si="73"/>
        <v>22.6</v>
      </c>
      <c r="K1204" s="11">
        <f t="shared" si="74"/>
        <v>22.6</v>
      </c>
      <c r="L1204" s="11"/>
    </row>
    <row r="1205" spans="1:13" x14ac:dyDescent="0.25">
      <c r="A1205">
        <v>24</v>
      </c>
      <c r="B1205" t="s">
        <v>7</v>
      </c>
      <c r="C1205" s="11">
        <v>22.6</v>
      </c>
      <c r="D1205">
        <v>0</v>
      </c>
      <c r="E1205" t="s">
        <v>13</v>
      </c>
      <c r="F1205" t="s">
        <v>10</v>
      </c>
      <c r="G1205" s="4">
        <v>2457.502</v>
      </c>
      <c r="H1205" t="str">
        <f t="shared" si="72"/>
        <v>normal</v>
      </c>
      <c r="I1205" t="str">
        <f t="shared" si="75"/>
        <v>no</v>
      </c>
      <c r="J1205" s="11">
        <f t="shared" si="73"/>
        <v>22.6</v>
      </c>
      <c r="K1205" s="11">
        <f t="shared" si="74"/>
        <v>22.6</v>
      </c>
      <c r="L1205" s="11"/>
    </row>
    <row r="1206" spans="1:13" x14ac:dyDescent="0.25">
      <c r="A1206">
        <v>18</v>
      </c>
      <c r="B1206" t="s">
        <v>7</v>
      </c>
      <c r="C1206" s="11">
        <v>22.515000000000001</v>
      </c>
      <c r="D1206">
        <v>0</v>
      </c>
      <c r="E1206" t="s">
        <v>13</v>
      </c>
      <c r="F1206" t="s">
        <v>21</v>
      </c>
      <c r="G1206" s="4">
        <v>2211.1307499999998</v>
      </c>
      <c r="H1206" t="str">
        <f t="shared" si="72"/>
        <v>normal</v>
      </c>
      <c r="I1206" t="str">
        <f t="shared" si="75"/>
        <v>no</v>
      </c>
      <c r="J1206" s="11">
        <f t="shared" si="73"/>
        <v>22.515000000000001</v>
      </c>
      <c r="K1206" s="11">
        <f t="shared" si="74"/>
        <v>22.515000000000001</v>
      </c>
      <c r="L1206" s="11"/>
      <c r="M1206">
        <f>K1206*1000</f>
        <v>22515</v>
      </c>
    </row>
    <row r="1207" spans="1:13" x14ac:dyDescent="0.25">
      <c r="A1207">
        <v>63</v>
      </c>
      <c r="B1207" t="s">
        <v>7</v>
      </c>
      <c r="C1207" s="11">
        <v>22.515000000000001</v>
      </c>
      <c r="D1207">
        <v>0</v>
      </c>
      <c r="E1207" t="s">
        <v>9</v>
      </c>
      <c r="F1207" t="s">
        <v>10</v>
      </c>
      <c r="G1207" s="4">
        <v>48824.45</v>
      </c>
      <c r="H1207" t="str">
        <f t="shared" si="72"/>
        <v>normal</v>
      </c>
      <c r="I1207" t="str">
        <f t="shared" si="75"/>
        <v>smoking</v>
      </c>
      <c r="J1207" s="11">
        <f t="shared" si="73"/>
        <v>22.515000000000001</v>
      </c>
      <c r="K1207" s="11">
        <f t="shared" si="74"/>
        <v>22.515000000000001</v>
      </c>
      <c r="L1207" s="11"/>
    </row>
    <row r="1208" spans="1:13" x14ac:dyDescent="0.25">
      <c r="A1208">
        <v>58</v>
      </c>
      <c r="B1208" t="s">
        <v>11</v>
      </c>
      <c r="C1208" s="11">
        <v>22.515000000000001</v>
      </c>
      <c r="D1208">
        <v>0</v>
      </c>
      <c r="E1208" t="s">
        <v>13</v>
      </c>
      <c r="F1208" t="s">
        <v>15</v>
      </c>
      <c r="G1208" s="4">
        <v>11735.87905</v>
      </c>
      <c r="H1208" t="str">
        <f t="shared" si="72"/>
        <v>normal</v>
      </c>
      <c r="I1208" t="str">
        <f t="shared" si="75"/>
        <v>no</v>
      </c>
      <c r="J1208" s="11">
        <f t="shared" si="73"/>
        <v>22.515000000000001</v>
      </c>
      <c r="K1208" s="11">
        <f t="shared" si="74"/>
        <v>22.515000000000001</v>
      </c>
      <c r="L1208" s="11"/>
      <c r="M1208">
        <f>K1208*1000</f>
        <v>22515</v>
      </c>
    </row>
    <row r="1209" spans="1:13" x14ac:dyDescent="0.25">
      <c r="A1209">
        <v>19</v>
      </c>
      <c r="B1209" t="s">
        <v>7</v>
      </c>
      <c r="C1209" s="11">
        <v>22.515000000000001</v>
      </c>
      <c r="D1209">
        <v>0</v>
      </c>
      <c r="E1209" t="s">
        <v>13</v>
      </c>
      <c r="F1209" t="s">
        <v>15</v>
      </c>
      <c r="G1209" s="4">
        <v>2130.6759000000002</v>
      </c>
      <c r="H1209" t="str">
        <f t="shared" si="72"/>
        <v>normal</v>
      </c>
      <c r="I1209" t="str">
        <f t="shared" si="75"/>
        <v>no</v>
      </c>
      <c r="J1209" s="11">
        <f t="shared" si="73"/>
        <v>22.515000000000001</v>
      </c>
      <c r="K1209" s="11">
        <f t="shared" si="74"/>
        <v>22.515000000000001</v>
      </c>
      <c r="L1209" s="11"/>
    </row>
    <row r="1210" spans="1:13" x14ac:dyDescent="0.25">
      <c r="A1210">
        <v>48</v>
      </c>
      <c r="B1210" t="s">
        <v>7</v>
      </c>
      <c r="C1210" s="11">
        <v>22.515000000000001</v>
      </c>
      <c r="D1210">
        <v>1</v>
      </c>
      <c r="E1210" t="s">
        <v>13</v>
      </c>
      <c r="F1210" t="s">
        <v>14</v>
      </c>
      <c r="G1210" s="4">
        <v>8871.1517000000003</v>
      </c>
      <c r="H1210" t="str">
        <f t="shared" si="72"/>
        <v>normal</v>
      </c>
      <c r="I1210" t="str">
        <f t="shared" si="75"/>
        <v>no</v>
      </c>
      <c r="J1210" s="11">
        <f t="shared" si="73"/>
        <v>22.515000000000001</v>
      </c>
      <c r="K1210" s="11">
        <f t="shared" si="74"/>
        <v>22.515000000000001</v>
      </c>
      <c r="L1210" s="11"/>
    </row>
    <row r="1211" spans="1:13" x14ac:dyDescent="0.25">
      <c r="A1211">
        <v>19</v>
      </c>
      <c r="B1211" t="s">
        <v>11</v>
      </c>
      <c r="C1211" s="11">
        <v>22.515000000000001</v>
      </c>
      <c r="D1211">
        <v>1</v>
      </c>
      <c r="E1211" t="s">
        <v>13</v>
      </c>
      <c r="F1211" t="s">
        <v>10</v>
      </c>
      <c r="G1211" s="4">
        <v>1832.0940000000001</v>
      </c>
      <c r="H1211" t="str">
        <f t="shared" si="72"/>
        <v>normal</v>
      </c>
      <c r="I1211" t="str">
        <f t="shared" si="75"/>
        <v>no</v>
      </c>
      <c r="J1211" s="11">
        <f t="shared" si="73"/>
        <v>22.515000000000001</v>
      </c>
      <c r="K1211" s="11">
        <f t="shared" si="74"/>
        <v>22.515000000000001</v>
      </c>
      <c r="L1211" s="11"/>
    </row>
    <row r="1212" spans="1:13" x14ac:dyDescent="0.25">
      <c r="A1212">
        <v>29</v>
      </c>
      <c r="B1212" t="s">
        <v>11</v>
      </c>
      <c r="C1212" s="11">
        <v>22.515000000000001</v>
      </c>
      <c r="D1212">
        <v>3</v>
      </c>
      <c r="E1212" t="s">
        <v>13</v>
      </c>
      <c r="F1212" t="s">
        <v>21</v>
      </c>
      <c r="G1212" s="4">
        <v>5209.5788499999999</v>
      </c>
      <c r="H1212" t="str">
        <f t="shared" si="72"/>
        <v>normal</v>
      </c>
      <c r="I1212" t="str">
        <f t="shared" si="75"/>
        <v>no</v>
      </c>
      <c r="J1212" s="11">
        <f t="shared" si="73"/>
        <v>22.515000000000001</v>
      </c>
      <c r="K1212" s="11">
        <f t="shared" si="74"/>
        <v>22.515000000000001</v>
      </c>
      <c r="L1212" s="11"/>
    </row>
    <row r="1213" spans="1:13" x14ac:dyDescent="0.25">
      <c r="A1213">
        <v>28</v>
      </c>
      <c r="B1213" t="s">
        <v>11</v>
      </c>
      <c r="C1213" s="11">
        <v>22.515000000000001</v>
      </c>
      <c r="D1213">
        <v>2</v>
      </c>
      <c r="E1213" t="s">
        <v>13</v>
      </c>
      <c r="F1213" t="s">
        <v>21</v>
      </c>
      <c r="G1213" s="4">
        <v>4428.8878500000001</v>
      </c>
      <c r="H1213" t="str">
        <f t="shared" si="72"/>
        <v>normal</v>
      </c>
      <c r="I1213" t="str">
        <f t="shared" si="75"/>
        <v>no</v>
      </c>
      <c r="J1213" s="11">
        <f t="shared" si="73"/>
        <v>22.515000000000001</v>
      </c>
      <c r="K1213" s="11">
        <f t="shared" si="74"/>
        <v>22.515000000000001</v>
      </c>
      <c r="L1213" s="11"/>
    </row>
    <row r="1214" spans="1:13" x14ac:dyDescent="0.25">
      <c r="A1214">
        <v>19</v>
      </c>
      <c r="B1214" t="s">
        <v>7</v>
      </c>
      <c r="C1214" s="11">
        <v>22.515000000000001</v>
      </c>
      <c r="D1214">
        <v>0</v>
      </c>
      <c r="E1214" t="s">
        <v>13</v>
      </c>
      <c r="F1214" t="s">
        <v>15</v>
      </c>
      <c r="G1214" s="4">
        <v>2117.3388500000001</v>
      </c>
      <c r="H1214" t="str">
        <f t="shared" si="72"/>
        <v>normal</v>
      </c>
      <c r="I1214" t="str">
        <f t="shared" si="75"/>
        <v>no</v>
      </c>
      <c r="J1214" s="11">
        <f t="shared" si="73"/>
        <v>22.515000000000001</v>
      </c>
      <c r="K1214" s="11">
        <f t="shared" si="74"/>
        <v>22.515000000000001</v>
      </c>
      <c r="L1214" s="11"/>
    </row>
    <row r="1215" spans="1:13" x14ac:dyDescent="0.25">
      <c r="A1215">
        <v>49</v>
      </c>
      <c r="B1215" t="s">
        <v>11</v>
      </c>
      <c r="C1215" s="11">
        <v>22.515000000000001</v>
      </c>
      <c r="D1215">
        <v>0</v>
      </c>
      <c r="E1215" t="s">
        <v>13</v>
      </c>
      <c r="F1215" t="s">
        <v>21</v>
      </c>
      <c r="G1215" s="4">
        <v>8688.8588500000005</v>
      </c>
      <c r="H1215" t="str">
        <f t="shared" si="72"/>
        <v>normal</v>
      </c>
      <c r="I1215" t="str">
        <f t="shared" si="75"/>
        <v>no</v>
      </c>
      <c r="J1215" s="11">
        <f t="shared" si="73"/>
        <v>22.515000000000001</v>
      </c>
      <c r="K1215" s="11">
        <f t="shared" si="74"/>
        <v>22.515000000000001</v>
      </c>
      <c r="L1215" s="11"/>
    </row>
    <row r="1216" spans="1:13" x14ac:dyDescent="0.25">
      <c r="A1216">
        <v>25</v>
      </c>
      <c r="B1216" t="s">
        <v>7</v>
      </c>
      <c r="C1216" s="11">
        <v>22.515000000000001</v>
      </c>
      <c r="D1216">
        <v>1</v>
      </c>
      <c r="E1216" t="s">
        <v>13</v>
      </c>
      <c r="F1216" t="s">
        <v>15</v>
      </c>
      <c r="G1216" s="4">
        <v>3594.17085</v>
      </c>
      <c r="H1216" t="str">
        <f t="shared" si="72"/>
        <v>normal</v>
      </c>
      <c r="I1216" t="str">
        <f t="shared" si="75"/>
        <v>no</v>
      </c>
      <c r="J1216" s="11">
        <f t="shared" si="73"/>
        <v>22.515000000000001</v>
      </c>
      <c r="K1216" s="11">
        <f t="shared" si="74"/>
        <v>22.515000000000001</v>
      </c>
      <c r="L1216" s="11"/>
    </row>
    <row r="1217" spans="1:12" x14ac:dyDescent="0.25">
      <c r="A1217">
        <v>51</v>
      </c>
      <c r="B1217" t="s">
        <v>11</v>
      </c>
      <c r="C1217" s="11">
        <v>22.42</v>
      </c>
      <c r="D1217">
        <v>0</v>
      </c>
      <c r="E1217" t="s">
        <v>13</v>
      </c>
      <c r="F1217" t="s">
        <v>21</v>
      </c>
      <c r="G1217" s="4">
        <v>9361.3268000000007</v>
      </c>
      <c r="H1217" t="str">
        <f t="shared" si="72"/>
        <v>normal</v>
      </c>
      <c r="I1217" t="str">
        <f t="shared" si="75"/>
        <v>no</v>
      </c>
      <c r="J1217" s="11">
        <f t="shared" si="73"/>
        <v>22.42</v>
      </c>
      <c r="K1217" s="11">
        <f t="shared" si="74"/>
        <v>22.42</v>
      </c>
      <c r="L1217" s="11"/>
    </row>
    <row r="1218" spans="1:12" x14ac:dyDescent="0.25">
      <c r="A1218">
        <v>21</v>
      </c>
      <c r="B1218" t="s">
        <v>11</v>
      </c>
      <c r="C1218" s="11">
        <v>22.3</v>
      </c>
      <c r="D1218">
        <v>1</v>
      </c>
      <c r="E1218" t="s">
        <v>13</v>
      </c>
      <c r="F1218" t="s">
        <v>10</v>
      </c>
      <c r="G1218" s="4">
        <v>2103.08</v>
      </c>
      <c r="H1218" t="str">
        <f t="shared" ref="H1218:H1281" si="76">IF(C1218&lt;18.5,"below",IF(AND(C1218&gt;=18.5,C1218&lt;25),"normal",IF(C1218&gt;=25,"over")))</f>
        <v>normal</v>
      </c>
      <c r="I1218" t="str">
        <f t="shared" si="75"/>
        <v>no</v>
      </c>
      <c r="J1218" s="11">
        <f t="shared" ref="J1218:J1281" si="77">VALUE(C1218)</f>
        <v>22.3</v>
      </c>
      <c r="K1218" s="11">
        <f t="shared" ref="K1218:K1281" si="78">IF(J1218&gt;=100,J1218/1000,J1218)</f>
        <v>22.3</v>
      </c>
      <c r="L1218" s="11"/>
    </row>
    <row r="1219" spans="1:12" x14ac:dyDescent="0.25">
      <c r="A1219">
        <v>57</v>
      </c>
      <c r="B1219" t="s">
        <v>7</v>
      </c>
      <c r="C1219" s="11">
        <v>22.23</v>
      </c>
      <c r="D1219">
        <v>0</v>
      </c>
      <c r="E1219" t="s">
        <v>13</v>
      </c>
      <c r="F1219" t="s">
        <v>21</v>
      </c>
      <c r="G1219" s="4">
        <v>12029.286700000001</v>
      </c>
      <c r="H1219" t="str">
        <f t="shared" si="76"/>
        <v>normal</v>
      </c>
      <c r="I1219" t="str">
        <f t="shared" ref="I1219:I1282" si="79">IF(E1219="no","no","smoking")</f>
        <v>no</v>
      </c>
      <c r="J1219" s="11">
        <f t="shared" si="77"/>
        <v>22.23</v>
      </c>
      <c r="K1219" s="11">
        <f t="shared" si="78"/>
        <v>22.23</v>
      </c>
      <c r="L1219" s="11"/>
    </row>
    <row r="1220" spans="1:12" x14ac:dyDescent="0.25">
      <c r="A1220">
        <v>26</v>
      </c>
      <c r="B1220" t="s">
        <v>7</v>
      </c>
      <c r="C1220" s="11">
        <v>22.23</v>
      </c>
      <c r="D1220">
        <v>0</v>
      </c>
      <c r="E1220" t="s">
        <v>13</v>
      </c>
      <c r="F1220" t="s">
        <v>15</v>
      </c>
      <c r="G1220" s="4">
        <v>3176.2876999999999</v>
      </c>
      <c r="H1220" t="str">
        <f t="shared" si="76"/>
        <v>normal</v>
      </c>
      <c r="I1220" t="str">
        <f t="shared" si="79"/>
        <v>no</v>
      </c>
      <c r="J1220" s="11">
        <f t="shared" si="77"/>
        <v>22.23</v>
      </c>
      <c r="K1220" s="11">
        <f t="shared" si="78"/>
        <v>22.23</v>
      </c>
      <c r="L1220" s="11"/>
    </row>
    <row r="1221" spans="1:12" x14ac:dyDescent="0.25">
      <c r="A1221">
        <v>52</v>
      </c>
      <c r="B1221" t="s">
        <v>7</v>
      </c>
      <c r="C1221" s="11">
        <v>22.135000000000002</v>
      </c>
      <c r="D1221">
        <v>1</v>
      </c>
      <c r="E1221" t="s">
        <v>13</v>
      </c>
      <c r="F1221" t="s">
        <v>21</v>
      </c>
      <c r="G1221" s="4">
        <v>10797.3362</v>
      </c>
      <c r="H1221" t="str">
        <f t="shared" si="76"/>
        <v>normal</v>
      </c>
      <c r="I1221" t="str">
        <f t="shared" si="79"/>
        <v>no</v>
      </c>
      <c r="J1221" s="11">
        <f t="shared" si="77"/>
        <v>22.135000000000002</v>
      </c>
      <c r="K1221" s="11">
        <f t="shared" si="78"/>
        <v>22.135000000000002</v>
      </c>
      <c r="L1221" s="11"/>
    </row>
    <row r="1222" spans="1:12" x14ac:dyDescent="0.25">
      <c r="A1222">
        <v>55</v>
      </c>
      <c r="B1222" t="s">
        <v>7</v>
      </c>
      <c r="C1222" s="11">
        <v>22.135000000000002</v>
      </c>
      <c r="D1222">
        <v>0</v>
      </c>
      <c r="E1222" t="s">
        <v>13</v>
      </c>
      <c r="F1222" t="s">
        <v>15</v>
      </c>
      <c r="G1222" s="4">
        <v>11082.5772</v>
      </c>
      <c r="H1222" t="str">
        <f t="shared" si="76"/>
        <v>normal</v>
      </c>
      <c r="I1222" t="str">
        <f t="shared" si="79"/>
        <v>no</v>
      </c>
      <c r="J1222" s="11">
        <f t="shared" si="77"/>
        <v>22.135000000000002</v>
      </c>
      <c r="K1222" s="11">
        <f t="shared" si="78"/>
        <v>22.135000000000002</v>
      </c>
      <c r="L1222" s="11"/>
    </row>
    <row r="1223" spans="1:12" x14ac:dyDescent="0.25">
      <c r="A1223">
        <v>56</v>
      </c>
      <c r="B1223" t="s">
        <v>7</v>
      </c>
      <c r="C1223" s="11">
        <v>22.135000000000002</v>
      </c>
      <c r="D1223">
        <v>1</v>
      </c>
      <c r="E1223" t="s">
        <v>13</v>
      </c>
      <c r="F1223" t="s">
        <v>15</v>
      </c>
      <c r="G1223" s="4">
        <v>12044.342000000001</v>
      </c>
      <c r="H1223" t="str">
        <f t="shared" si="76"/>
        <v>normal</v>
      </c>
      <c r="I1223" t="str">
        <f t="shared" si="79"/>
        <v>no</v>
      </c>
      <c r="J1223" s="11">
        <f t="shared" si="77"/>
        <v>22.135000000000002</v>
      </c>
      <c r="K1223" s="11">
        <f t="shared" si="78"/>
        <v>22.135000000000002</v>
      </c>
      <c r="L1223" s="11"/>
    </row>
    <row r="1224" spans="1:12" x14ac:dyDescent="0.25">
      <c r="A1224">
        <v>45</v>
      </c>
      <c r="B1224" t="s">
        <v>11</v>
      </c>
      <c r="C1224" s="11">
        <v>22.135000000000002</v>
      </c>
      <c r="D1224">
        <v>1</v>
      </c>
      <c r="E1224" t="s">
        <v>13</v>
      </c>
      <c r="F1224" t="s">
        <v>10</v>
      </c>
      <c r="G1224" s="4">
        <v>7441.0529999999999</v>
      </c>
      <c r="H1224" t="str">
        <f t="shared" si="76"/>
        <v>normal</v>
      </c>
      <c r="I1224" t="str">
        <f t="shared" si="79"/>
        <v>no</v>
      </c>
      <c r="J1224" s="11">
        <f t="shared" si="77"/>
        <v>22.135000000000002</v>
      </c>
      <c r="K1224" s="11">
        <f t="shared" si="78"/>
        <v>22.135000000000002</v>
      </c>
      <c r="L1224" s="11"/>
    </row>
    <row r="1225" spans="1:12" x14ac:dyDescent="0.25">
      <c r="A1225">
        <v>44</v>
      </c>
      <c r="B1225" t="s">
        <v>11</v>
      </c>
      <c r="C1225" s="11">
        <v>22.135000000000002</v>
      </c>
      <c r="D1225">
        <v>2</v>
      </c>
      <c r="E1225" t="s">
        <v>13</v>
      </c>
      <c r="F1225" t="s">
        <v>21</v>
      </c>
      <c r="G1225" s="4">
        <v>8302.5356499999998</v>
      </c>
      <c r="H1225" t="str">
        <f t="shared" si="76"/>
        <v>normal</v>
      </c>
      <c r="I1225" t="str">
        <f t="shared" si="79"/>
        <v>no</v>
      </c>
      <c r="J1225" s="11">
        <f t="shared" si="77"/>
        <v>22.135000000000002</v>
      </c>
      <c r="K1225" s="11">
        <f t="shared" si="78"/>
        <v>22.135000000000002</v>
      </c>
      <c r="L1225" s="11"/>
    </row>
    <row r="1226" spans="1:12" x14ac:dyDescent="0.25">
      <c r="A1226">
        <v>21</v>
      </c>
      <c r="B1226" t="s">
        <v>7</v>
      </c>
      <c r="C1226" s="11">
        <v>22.135000000000002</v>
      </c>
      <c r="D1226">
        <v>0</v>
      </c>
      <c r="E1226" t="s">
        <v>13</v>
      </c>
      <c r="F1226" t="s">
        <v>21</v>
      </c>
      <c r="G1226" s="4">
        <v>2585.8506499999999</v>
      </c>
      <c r="H1226" t="str">
        <f t="shared" si="76"/>
        <v>normal</v>
      </c>
      <c r="I1226" t="str">
        <f t="shared" si="79"/>
        <v>no</v>
      </c>
      <c r="J1226" s="11">
        <f t="shared" si="77"/>
        <v>22.135000000000002</v>
      </c>
      <c r="K1226" s="11">
        <f t="shared" si="78"/>
        <v>22.135000000000002</v>
      </c>
      <c r="L1226" s="11"/>
    </row>
    <row r="1227" spans="1:12" x14ac:dyDescent="0.25">
      <c r="A1227">
        <v>36</v>
      </c>
      <c r="B1227" t="s">
        <v>7</v>
      </c>
      <c r="C1227" s="11">
        <v>22.135000000000002</v>
      </c>
      <c r="D1227">
        <v>3</v>
      </c>
      <c r="E1227" t="s">
        <v>13</v>
      </c>
      <c r="F1227" t="s">
        <v>21</v>
      </c>
      <c r="G1227" s="4">
        <v>7228.2156500000001</v>
      </c>
      <c r="H1227" t="str">
        <f t="shared" si="76"/>
        <v>normal</v>
      </c>
      <c r="I1227" t="str">
        <f t="shared" si="79"/>
        <v>no</v>
      </c>
      <c r="J1227" s="11">
        <f t="shared" si="77"/>
        <v>22.135000000000002</v>
      </c>
      <c r="K1227" s="11">
        <f t="shared" si="78"/>
        <v>22.135000000000002</v>
      </c>
      <c r="L1227" s="11"/>
    </row>
    <row r="1228" spans="1:12" x14ac:dyDescent="0.25">
      <c r="A1228">
        <v>56</v>
      </c>
      <c r="B1228" t="s">
        <v>11</v>
      </c>
      <c r="C1228" s="11">
        <v>22.1</v>
      </c>
      <c r="D1228">
        <v>0</v>
      </c>
      <c r="E1228" t="s">
        <v>13</v>
      </c>
      <c r="F1228" t="s">
        <v>10</v>
      </c>
      <c r="G1228" s="4">
        <v>10577.087</v>
      </c>
      <c r="H1228" t="str">
        <f t="shared" si="76"/>
        <v>normal</v>
      </c>
      <c r="I1228" t="str">
        <f t="shared" si="79"/>
        <v>no</v>
      </c>
      <c r="J1228" s="11">
        <f t="shared" si="77"/>
        <v>22.1</v>
      </c>
      <c r="K1228" s="11">
        <f t="shared" si="78"/>
        <v>22.1</v>
      </c>
      <c r="L1228" s="11"/>
    </row>
    <row r="1229" spans="1:12" x14ac:dyDescent="0.25">
      <c r="A1229">
        <v>20</v>
      </c>
      <c r="B1229" t="s">
        <v>11</v>
      </c>
      <c r="C1229" s="11">
        <v>22</v>
      </c>
      <c r="D1229">
        <v>1</v>
      </c>
      <c r="E1229" t="s">
        <v>13</v>
      </c>
      <c r="F1229" t="s">
        <v>10</v>
      </c>
      <c r="G1229" s="4">
        <v>1964.78</v>
      </c>
      <c r="H1229" t="str">
        <f t="shared" si="76"/>
        <v>normal</v>
      </c>
      <c r="I1229" t="str">
        <f t="shared" si="79"/>
        <v>no</v>
      </c>
      <c r="J1229" s="11">
        <f t="shared" si="77"/>
        <v>22</v>
      </c>
      <c r="K1229" s="11">
        <f t="shared" si="78"/>
        <v>22</v>
      </c>
      <c r="L1229" s="11"/>
    </row>
    <row r="1230" spans="1:12" x14ac:dyDescent="0.25">
      <c r="A1230">
        <v>46</v>
      </c>
      <c r="B1230" t="s">
        <v>7</v>
      </c>
      <c r="C1230" s="11">
        <v>21.945</v>
      </c>
      <c r="D1230">
        <v>2</v>
      </c>
      <c r="E1230" t="s">
        <v>13</v>
      </c>
      <c r="F1230" t="s">
        <v>21</v>
      </c>
      <c r="G1230" s="4">
        <v>9432.9253000000008</v>
      </c>
      <c r="H1230" t="str">
        <f t="shared" si="76"/>
        <v>normal</v>
      </c>
      <c r="I1230" t="str">
        <f t="shared" si="79"/>
        <v>no</v>
      </c>
      <c r="J1230" s="11">
        <f t="shared" si="77"/>
        <v>21.945</v>
      </c>
      <c r="K1230" s="11">
        <f t="shared" si="78"/>
        <v>21.945</v>
      </c>
      <c r="L1230" s="11"/>
    </row>
    <row r="1231" spans="1:12" x14ac:dyDescent="0.25">
      <c r="A1231">
        <v>30</v>
      </c>
      <c r="B1231" t="s">
        <v>7</v>
      </c>
      <c r="C1231" s="11">
        <v>21.945</v>
      </c>
      <c r="D1231">
        <v>1</v>
      </c>
      <c r="E1231" t="s">
        <v>13</v>
      </c>
      <c r="F1231" t="s">
        <v>21</v>
      </c>
      <c r="G1231" s="4">
        <v>4718.2035500000002</v>
      </c>
      <c r="H1231" t="str">
        <f t="shared" si="76"/>
        <v>normal</v>
      </c>
      <c r="I1231" t="str">
        <f t="shared" si="79"/>
        <v>no</v>
      </c>
      <c r="J1231" s="11">
        <f t="shared" si="77"/>
        <v>21.945</v>
      </c>
      <c r="K1231" s="11">
        <f t="shared" si="78"/>
        <v>21.945</v>
      </c>
      <c r="L1231" s="11"/>
    </row>
    <row r="1232" spans="1:12" x14ac:dyDescent="0.25">
      <c r="A1232">
        <v>21</v>
      </c>
      <c r="B1232" t="s">
        <v>7</v>
      </c>
      <c r="C1232" s="11">
        <v>21.89</v>
      </c>
      <c r="D1232">
        <v>2</v>
      </c>
      <c r="E1232" t="s">
        <v>13</v>
      </c>
      <c r="F1232" t="s">
        <v>14</v>
      </c>
      <c r="G1232" s="4">
        <v>3180.5101</v>
      </c>
      <c r="H1232" t="str">
        <f t="shared" si="76"/>
        <v>normal</v>
      </c>
      <c r="I1232" t="str">
        <f t="shared" si="79"/>
        <v>no</v>
      </c>
      <c r="J1232" s="11">
        <f t="shared" si="77"/>
        <v>21.89</v>
      </c>
      <c r="K1232" s="11">
        <f t="shared" si="78"/>
        <v>21.89</v>
      </c>
      <c r="L1232" s="11"/>
    </row>
    <row r="1233" spans="1:13" x14ac:dyDescent="0.25">
      <c r="A1233">
        <v>21</v>
      </c>
      <c r="B1233" t="s">
        <v>7</v>
      </c>
      <c r="C1233" s="11">
        <v>21.85</v>
      </c>
      <c r="D1233">
        <v>1</v>
      </c>
      <c r="E1233" t="s">
        <v>9</v>
      </c>
      <c r="F1233" t="s">
        <v>21</v>
      </c>
      <c r="G1233" s="4">
        <v>15359.104499999999</v>
      </c>
      <c r="H1233" t="str">
        <f t="shared" si="76"/>
        <v>normal</v>
      </c>
      <c r="I1233" t="str">
        <f t="shared" si="79"/>
        <v>smoking</v>
      </c>
      <c r="J1233" s="11">
        <f t="shared" si="77"/>
        <v>21.85</v>
      </c>
      <c r="K1233" s="11">
        <f t="shared" si="78"/>
        <v>21.85</v>
      </c>
      <c r="L1233" s="11"/>
    </row>
    <row r="1234" spans="1:13" x14ac:dyDescent="0.25">
      <c r="A1234">
        <v>39</v>
      </c>
      <c r="B1234" t="s">
        <v>11</v>
      </c>
      <c r="C1234" s="11">
        <v>21.85</v>
      </c>
      <c r="D1234">
        <v>1</v>
      </c>
      <c r="E1234" t="s">
        <v>13</v>
      </c>
      <c r="F1234" t="s">
        <v>15</v>
      </c>
      <c r="G1234" s="4">
        <v>6117.4944999999998</v>
      </c>
      <c r="H1234" t="str">
        <f t="shared" si="76"/>
        <v>normal</v>
      </c>
      <c r="I1234" t="str">
        <f t="shared" si="79"/>
        <v>no</v>
      </c>
      <c r="J1234" s="11">
        <f t="shared" si="77"/>
        <v>21.85</v>
      </c>
      <c r="K1234" s="11">
        <f t="shared" si="78"/>
        <v>21.85</v>
      </c>
      <c r="L1234" s="11"/>
    </row>
    <row r="1235" spans="1:13" x14ac:dyDescent="0.25">
      <c r="A1235">
        <v>44</v>
      </c>
      <c r="B1235" t="s">
        <v>11</v>
      </c>
      <c r="C1235" s="11">
        <v>21.85</v>
      </c>
      <c r="D1235">
        <v>3</v>
      </c>
      <c r="E1235" t="s">
        <v>13</v>
      </c>
      <c r="F1235" t="s">
        <v>21</v>
      </c>
      <c r="G1235" s="4">
        <v>8891.1394999999993</v>
      </c>
      <c r="H1235" t="str">
        <f t="shared" si="76"/>
        <v>normal</v>
      </c>
      <c r="I1235" t="str">
        <f t="shared" si="79"/>
        <v>no</v>
      </c>
      <c r="J1235" s="11">
        <f t="shared" si="77"/>
        <v>21.85</v>
      </c>
      <c r="K1235" s="11">
        <f t="shared" si="78"/>
        <v>21.85</v>
      </c>
      <c r="L1235" s="11"/>
    </row>
    <row r="1236" spans="1:13" x14ac:dyDescent="0.25">
      <c r="A1236">
        <v>29</v>
      </c>
      <c r="B1236" t="s">
        <v>7</v>
      </c>
      <c r="C1236" s="11">
        <v>21.85</v>
      </c>
      <c r="D1236">
        <v>0</v>
      </c>
      <c r="E1236" t="s">
        <v>9</v>
      </c>
      <c r="F1236" t="s">
        <v>21</v>
      </c>
      <c r="G1236" s="4">
        <v>16115.3045</v>
      </c>
      <c r="H1236" t="str">
        <f t="shared" si="76"/>
        <v>normal</v>
      </c>
      <c r="I1236" t="str">
        <f t="shared" si="79"/>
        <v>smoking</v>
      </c>
      <c r="J1236" s="11">
        <f t="shared" si="77"/>
        <v>21.85</v>
      </c>
      <c r="K1236" s="11">
        <f t="shared" si="78"/>
        <v>21.85</v>
      </c>
      <c r="L1236" s="11"/>
    </row>
    <row r="1237" spans="1:13" x14ac:dyDescent="0.25">
      <c r="A1237">
        <v>20</v>
      </c>
      <c r="B1237" t="s">
        <v>7</v>
      </c>
      <c r="C1237" s="11">
        <v>21.8</v>
      </c>
      <c r="D1237">
        <v>0</v>
      </c>
      <c r="E1237" t="s">
        <v>9</v>
      </c>
      <c r="F1237" t="s">
        <v>10</v>
      </c>
      <c r="G1237" s="4">
        <v>20167.336029999999</v>
      </c>
      <c r="H1237" t="str">
        <f t="shared" si="76"/>
        <v>normal</v>
      </c>
      <c r="I1237" t="str">
        <f t="shared" si="79"/>
        <v>smoking</v>
      </c>
      <c r="J1237" s="11">
        <f t="shared" si="77"/>
        <v>21.8</v>
      </c>
      <c r="K1237" s="11">
        <f t="shared" si="78"/>
        <v>21.8</v>
      </c>
      <c r="L1237" s="11"/>
    </row>
    <row r="1238" spans="1:13" x14ac:dyDescent="0.25">
      <c r="A1238">
        <v>18</v>
      </c>
      <c r="B1238" t="s">
        <v>11</v>
      </c>
      <c r="C1238" s="11">
        <v>21.78</v>
      </c>
      <c r="D1238">
        <v>2</v>
      </c>
      <c r="E1238" t="s">
        <v>13</v>
      </c>
      <c r="F1238" t="s">
        <v>14</v>
      </c>
      <c r="G1238" s="4">
        <v>11884.048580000001</v>
      </c>
      <c r="H1238" t="str">
        <f t="shared" si="76"/>
        <v>normal</v>
      </c>
      <c r="I1238" t="str">
        <f t="shared" si="79"/>
        <v>no</v>
      </c>
      <c r="J1238" s="11">
        <f t="shared" si="77"/>
        <v>21.78</v>
      </c>
      <c r="K1238" s="11">
        <f t="shared" si="78"/>
        <v>21.78</v>
      </c>
      <c r="L1238" s="11"/>
    </row>
    <row r="1239" spans="1:13" x14ac:dyDescent="0.25">
      <c r="A1239">
        <v>37</v>
      </c>
      <c r="B1239" t="s">
        <v>7</v>
      </c>
      <c r="C1239" s="11">
        <v>21.754999999999999</v>
      </c>
      <c r="D1239">
        <v>2</v>
      </c>
      <c r="E1239" t="s">
        <v>13</v>
      </c>
      <c r="F1239" t="s">
        <v>14</v>
      </c>
      <c r="G1239" s="4">
        <v>6313.759</v>
      </c>
      <c r="H1239" t="str">
        <f t="shared" si="76"/>
        <v>normal</v>
      </c>
      <c r="I1239" t="str">
        <f t="shared" si="79"/>
        <v>no</v>
      </c>
      <c r="J1239" s="11">
        <f t="shared" si="77"/>
        <v>21.754999999999999</v>
      </c>
      <c r="K1239" s="11">
        <f t="shared" si="78"/>
        <v>21.754999999999999</v>
      </c>
      <c r="L1239" s="11"/>
    </row>
    <row r="1240" spans="1:13" x14ac:dyDescent="0.25">
      <c r="A1240">
        <v>42</v>
      </c>
      <c r="B1240" t="s">
        <v>7</v>
      </c>
      <c r="C1240" s="11">
        <v>21.754999999999999</v>
      </c>
      <c r="D1240">
        <v>0</v>
      </c>
      <c r="E1240" t="s">
        <v>9</v>
      </c>
      <c r="F1240" t="s">
        <v>15</v>
      </c>
      <c r="G1240" s="4">
        <v>21348.705999999998</v>
      </c>
      <c r="H1240" t="str">
        <f t="shared" si="76"/>
        <v>normal</v>
      </c>
      <c r="I1240" t="str">
        <f t="shared" si="79"/>
        <v>smoking</v>
      </c>
      <c r="J1240" s="11">
        <f t="shared" si="77"/>
        <v>21.754999999999999</v>
      </c>
      <c r="K1240" s="11">
        <f t="shared" si="78"/>
        <v>21.754999999999999</v>
      </c>
      <c r="L1240" s="11"/>
    </row>
    <row r="1241" spans="1:13" x14ac:dyDescent="0.25">
      <c r="A1241">
        <v>47</v>
      </c>
      <c r="B1241" t="s">
        <v>11</v>
      </c>
      <c r="C1241" s="11">
        <v>21.754999999999999</v>
      </c>
      <c r="D1241">
        <v>4</v>
      </c>
      <c r="E1241" t="s">
        <v>13</v>
      </c>
      <c r="F1241" t="s">
        <v>21</v>
      </c>
      <c r="G1241" s="4">
        <v>10407.085849999999</v>
      </c>
      <c r="H1241" t="str">
        <f t="shared" si="76"/>
        <v>normal</v>
      </c>
      <c r="I1241" t="str">
        <f t="shared" si="79"/>
        <v>no</v>
      </c>
      <c r="J1241" s="11">
        <f t="shared" si="77"/>
        <v>21.754999999999999</v>
      </c>
      <c r="K1241" s="11">
        <f t="shared" si="78"/>
        <v>21.754999999999999</v>
      </c>
      <c r="L1241" s="11"/>
      <c r="M1241">
        <f>K1241*1000</f>
        <v>21755</v>
      </c>
    </row>
    <row r="1242" spans="1:13" x14ac:dyDescent="0.25">
      <c r="A1242">
        <v>22</v>
      </c>
      <c r="B1242" t="s">
        <v>7</v>
      </c>
      <c r="C1242" s="11">
        <v>21.754999999999999</v>
      </c>
      <c r="D1242">
        <v>0</v>
      </c>
      <c r="E1242" t="s">
        <v>13</v>
      </c>
      <c r="F1242" t="s">
        <v>10</v>
      </c>
      <c r="G1242" s="4">
        <v>2150.4690000000001</v>
      </c>
      <c r="H1242" t="str">
        <f t="shared" si="76"/>
        <v>normal</v>
      </c>
      <c r="I1242" t="str">
        <f t="shared" si="79"/>
        <v>no</v>
      </c>
      <c r="J1242" s="11">
        <f t="shared" si="77"/>
        <v>21.754999999999999</v>
      </c>
      <c r="K1242" s="11">
        <f t="shared" si="78"/>
        <v>21.754999999999999</v>
      </c>
      <c r="L1242" s="11"/>
    </row>
    <row r="1243" spans="1:13" x14ac:dyDescent="0.25">
      <c r="A1243">
        <v>40</v>
      </c>
      <c r="B1243" t="s">
        <v>7</v>
      </c>
      <c r="C1243" s="11">
        <v>21.754999999999999</v>
      </c>
      <c r="D1243">
        <v>1</v>
      </c>
      <c r="E1243" t="s">
        <v>9</v>
      </c>
      <c r="F1243" t="s">
        <v>21</v>
      </c>
      <c r="G1243" s="4">
        <v>22331.566800000001</v>
      </c>
      <c r="H1243" t="str">
        <f t="shared" si="76"/>
        <v>normal</v>
      </c>
      <c r="I1243" t="str">
        <f t="shared" si="79"/>
        <v>smoking</v>
      </c>
      <c r="J1243" s="11">
        <f t="shared" si="77"/>
        <v>21.754999999999999</v>
      </c>
      <c r="K1243" s="11">
        <f t="shared" si="78"/>
        <v>21.754999999999999</v>
      </c>
      <c r="L1243" s="11"/>
    </row>
    <row r="1244" spans="1:13" x14ac:dyDescent="0.25">
      <c r="A1244">
        <v>29</v>
      </c>
      <c r="B1244" t="s">
        <v>7</v>
      </c>
      <c r="C1244" s="11">
        <v>21.754999999999999</v>
      </c>
      <c r="D1244">
        <v>1</v>
      </c>
      <c r="E1244" t="s">
        <v>9</v>
      </c>
      <c r="F1244" t="s">
        <v>21</v>
      </c>
      <c r="G1244" s="4">
        <v>16657.71745</v>
      </c>
      <c r="H1244" t="str">
        <f t="shared" si="76"/>
        <v>normal</v>
      </c>
      <c r="I1244" t="str">
        <f t="shared" si="79"/>
        <v>smoking</v>
      </c>
      <c r="J1244" s="11">
        <f t="shared" si="77"/>
        <v>21.754999999999999</v>
      </c>
      <c r="K1244" s="11">
        <f t="shared" si="78"/>
        <v>21.754999999999999</v>
      </c>
      <c r="L1244" s="11"/>
    </row>
    <row r="1245" spans="1:13" x14ac:dyDescent="0.25">
      <c r="A1245">
        <v>19</v>
      </c>
      <c r="B1245" t="s">
        <v>11</v>
      </c>
      <c r="C1245" s="11">
        <v>21.754999999999999</v>
      </c>
      <c r="D1245">
        <v>0</v>
      </c>
      <c r="E1245" t="s">
        <v>13</v>
      </c>
      <c r="F1245" t="s">
        <v>15</v>
      </c>
      <c r="G1245" s="4">
        <v>1627.2824499999999</v>
      </c>
      <c r="H1245" t="str">
        <f t="shared" si="76"/>
        <v>normal</v>
      </c>
      <c r="I1245" t="str">
        <f t="shared" si="79"/>
        <v>no</v>
      </c>
      <c r="J1245" s="11">
        <f t="shared" si="77"/>
        <v>21.754999999999999</v>
      </c>
      <c r="K1245" s="11">
        <f t="shared" si="78"/>
        <v>21.754999999999999</v>
      </c>
      <c r="L1245" s="11"/>
    </row>
    <row r="1246" spans="1:13" x14ac:dyDescent="0.25">
      <c r="A1246">
        <v>41</v>
      </c>
      <c r="B1246" t="s">
        <v>7</v>
      </c>
      <c r="C1246" s="11">
        <v>21.754999999999999</v>
      </c>
      <c r="D1246">
        <v>1</v>
      </c>
      <c r="E1246" t="s">
        <v>13</v>
      </c>
      <c r="F1246" t="s">
        <v>21</v>
      </c>
      <c r="G1246" s="4">
        <v>13725.47184</v>
      </c>
      <c r="H1246" t="str">
        <f t="shared" si="76"/>
        <v>normal</v>
      </c>
      <c r="I1246" t="str">
        <f t="shared" si="79"/>
        <v>no</v>
      </c>
      <c r="J1246" s="11">
        <f t="shared" si="77"/>
        <v>21.754999999999999</v>
      </c>
      <c r="K1246" s="11">
        <f t="shared" si="78"/>
        <v>21.754999999999999</v>
      </c>
      <c r="L1246" s="11"/>
    </row>
    <row r="1247" spans="1:13" x14ac:dyDescent="0.25">
      <c r="A1247">
        <v>31</v>
      </c>
      <c r="B1247" t="s">
        <v>7</v>
      </c>
      <c r="C1247" s="11">
        <v>21.754999999999999</v>
      </c>
      <c r="D1247">
        <v>0</v>
      </c>
      <c r="E1247" t="s">
        <v>13</v>
      </c>
      <c r="F1247" t="s">
        <v>15</v>
      </c>
      <c r="G1247" s="4">
        <v>4134.0824499999999</v>
      </c>
      <c r="H1247" t="str">
        <f t="shared" si="76"/>
        <v>normal</v>
      </c>
      <c r="I1247" t="str">
        <f t="shared" si="79"/>
        <v>no</v>
      </c>
      <c r="J1247" s="11">
        <f t="shared" si="77"/>
        <v>21.754999999999999</v>
      </c>
      <c r="K1247" s="11">
        <f t="shared" si="78"/>
        <v>21.754999999999999</v>
      </c>
      <c r="L1247" s="11"/>
    </row>
    <row r="1248" spans="1:13" x14ac:dyDescent="0.25">
      <c r="A1248">
        <v>19</v>
      </c>
      <c r="B1248" t="s">
        <v>7</v>
      </c>
      <c r="C1248" s="11">
        <v>21.7</v>
      </c>
      <c r="D1248">
        <v>0</v>
      </c>
      <c r="E1248" t="s">
        <v>9</v>
      </c>
      <c r="F1248" t="s">
        <v>10</v>
      </c>
      <c r="G1248" s="4">
        <v>13844.505999999999</v>
      </c>
      <c r="H1248" t="str">
        <f t="shared" si="76"/>
        <v>normal</v>
      </c>
      <c r="I1248" t="str">
        <f t="shared" si="79"/>
        <v>smoking</v>
      </c>
      <c r="J1248" s="11">
        <f t="shared" si="77"/>
        <v>21.7</v>
      </c>
      <c r="K1248" s="11">
        <f t="shared" si="78"/>
        <v>21.7</v>
      </c>
      <c r="L1248" s="11"/>
    </row>
    <row r="1249" spans="1:13" x14ac:dyDescent="0.25">
      <c r="A1249">
        <v>63</v>
      </c>
      <c r="B1249" t="s">
        <v>11</v>
      </c>
      <c r="C1249" s="11">
        <v>21.66</v>
      </c>
      <c r="D1249">
        <v>1</v>
      </c>
      <c r="E1249" t="s">
        <v>13</v>
      </c>
      <c r="F1249" t="s">
        <v>15</v>
      </c>
      <c r="G1249" s="4">
        <v>14349.8544</v>
      </c>
      <c r="H1249" t="str">
        <f t="shared" si="76"/>
        <v>normal</v>
      </c>
      <c r="I1249" t="str">
        <f t="shared" si="79"/>
        <v>no</v>
      </c>
      <c r="J1249" s="11">
        <f t="shared" si="77"/>
        <v>21.66</v>
      </c>
      <c r="K1249" s="11">
        <f t="shared" si="78"/>
        <v>21.66</v>
      </c>
      <c r="L1249" s="11"/>
    </row>
    <row r="1250" spans="1:13" x14ac:dyDescent="0.25">
      <c r="A1250">
        <v>63</v>
      </c>
      <c r="B1250" t="s">
        <v>7</v>
      </c>
      <c r="C1250" s="11">
        <v>21.66</v>
      </c>
      <c r="D1250">
        <v>0</v>
      </c>
      <c r="E1250" t="s">
        <v>13</v>
      </c>
      <c r="F1250" t="s">
        <v>21</v>
      </c>
      <c r="G1250" s="4">
        <v>14449.8544</v>
      </c>
      <c r="H1250" t="str">
        <f t="shared" si="76"/>
        <v>normal</v>
      </c>
      <c r="I1250" t="str">
        <f t="shared" si="79"/>
        <v>no</v>
      </c>
      <c r="J1250" s="11">
        <f t="shared" si="77"/>
        <v>21.66</v>
      </c>
      <c r="K1250" s="11">
        <f t="shared" si="78"/>
        <v>21.66</v>
      </c>
      <c r="L1250" s="11"/>
    </row>
    <row r="1251" spans="1:13" x14ac:dyDescent="0.25">
      <c r="A1251">
        <v>18</v>
      </c>
      <c r="B1251" t="s">
        <v>7</v>
      </c>
      <c r="C1251" s="11">
        <v>21.66</v>
      </c>
      <c r="D1251">
        <v>0</v>
      </c>
      <c r="E1251" t="s">
        <v>9</v>
      </c>
      <c r="F1251" t="s">
        <v>21</v>
      </c>
      <c r="G1251" s="4">
        <v>14283.4594</v>
      </c>
      <c r="H1251" t="str">
        <f t="shared" si="76"/>
        <v>normal</v>
      </c>
      <c r="I1251" t="str">
        <f t="shared" si="79"/>
        <v>smoking</v>
      </c>
      <c r="J1251" s="11">
        <f t="shared" si="77"/>
        <v>21.66</v>
      </c>
      <c r="K1251" s="11">
        <f t="shared" si="78"/>
        <v>21.66</v>
      </c>
      <c r="L1251" s="11"/>
    </row>
    <row r="1252" spans="1:13" x14ac:dyDescent="0.25">
      <c r="A1252">
        <v>58</v>
      </c>
      <c r="B1252" t="s">
        <v>7</v>
      </c>
      <c r="C1252" s="11">
        <v>21.565000000000001</v>
      </c>
      <c r="D1252">
        <v>2</v>
      </c>
      <c r="E1252" t="s">
        <v>13</v>
      </c>
      <c r="F1252" t="s">
        <v>21</v>
      </c>
      <c r="G1252" s="4">
        <v>13607.36875</v>
      </c>
      <c r="H1252" t="str">
        <f t="shared" si="76"/>
        <v>normal</v>
      </c>
      <c r="I1252" t="str">
        <f t="shared" si="79"/>
        <v>no</v>
      </c>
      <c r="J1252" s="11">
        <f t="shared" si="77"/>
        <v>21.565000000000001</v>
      </c>
      <c r="K1252" s="11">
        <f t="shared" si="78"/>
        <v>21.565000000000001</v>
      </c>
      <c r="L1252" s="11"/>
      <c r="M1252">
        <f>K1252*1000</f>
        <v>21565</v>
      </c>
    </row>
    <row r="1253" spans="1:13" x14ac:dyDescent="0.25">
      <c r="A1253">
        <v>33</v>
      </c>
      <c r="B1253" t="s">
        <v>7</v>
      </c>
      <c r="C1253" s="11">
        <v>21.565000000000001</v>
      </c>
      <c r="D1253">
        <v>1</v>
      </c>
      <c r="E1253" t="s">
        <v>13</v>
      </c>
      <c r="F1253" t="s">
        <v>21</v>
      </c>
      <c r="G1253" s="4">
        <v>5354.0746499999996</v>
      </c>
      <c r="H1253" t="str">
        <f t="shared" si="76"/>
        <v>normal</v>
      </c>
      <c r="I1253" t="str">
        <f t="shared" si="79"/>
        <v>no</v>
      </c>
      <c r="J1253" s="11">
        <f t="shared" si="77"/>
        <v>21.565000000000001</v>
      </c>
      <c r="K1253" s="11">
        <f t="shared" si="78"/>
        <v>21.565000000000001</v>
      </c>
      <c r="L1253" s="11"/>
      <c r="M1253">
        <f>K1253*1000</f>
        <v>21565</v>
      </c>
    </row>
    <row r="1254" spans="1:13" x14ac:dyDescent="0.25">
      <c r="A1254">
        <v>18</v>
      </c>
      <c r="B1254" t="s">
        <v>11</v>
      </c>
      <c r="C1254" s="11">
        <v>21.565000000000001</v>
      </c>
      <c r="D1254">
        <v>0</v>
      </c>
      <c r="E1254" t="s">
        <v>9</v>
      </c>
      <c r="F1254" t="s">
        <v>21</v>
      </c>
      <c r="G1254" s="4">
        <v>13747.87235</v>
      </c>
      <c r="H1254" t="str">
        <f t="shared" si="76"/>
        <v>normal</v>
      </c>
      <c r="I1254" t="str">
        <f t="shared" si="79"/>
        <v>smoking</v>
      </c>
      <c r="J1254" s="11">
        <f t="shared" si="77"/>
        <v>21.565000000000001</v>
      </c>
      <c r="K1254" s="11">
        <f t="shared" si="78"/>
        <v>21.565000000000001</v>
      </c>
      <c r="L1254" s="11"/>
    </row>
    <row r="1255" spans="1:13" x14ac:dyDescent="0.25">
      <c r="A1255">
        <v>55</v>
      </c>
      <c r="B1255" t="s">
        <v>11</v>
      </c>
      <c r="C1255" s="11">
        <v>21.5</v>
      </c>
      <c r="D1255">
        <v>1</v>
      </c>
      <c r="E1255" t="s">
        <v>13</v>
      </c>
      <c r="F1255" t="s">
        <v>10</v>
      </c>
      <c r="G1255" s="4">
        <v>10791.96</v>
      </c>
      <c r="H1255" t="str">
        <f t="shared" si="76"/>
        <v>normal</v>
      </c>
      <c r="I1255" t="str">
        <f t="shared" si="79"/>
        <v>no</v>
      </c>
      <c r="J1255" s="11">
        <f t="shared" si="77"/>
        <v>21.5</v>
      </c>
      <c r="K1255" s="11">
        <f t="shared" si="78"/>
        <v>21.5</v>
      </c>
      <c r="L1255" s="11"/>
    </row>
    <row r="1256" spans="1:13" x14ac:dyDescent="0.25">
      <c r="A1256">
        <v>54</v>
      </c>
      <c r="B1256" t="s">
        <v>7</v>
      </c>
      <c r="C1256" s="11">
        <v>21.47</v>
      </c>
      <c r="D1256">
        <v>3</v>
      </c>
      <c r="E1256" t="s">
        <v>13</v>
      </c>
      <c r="F1256" t="s">
        <v>15</v>
      </c>
      <c r="G1256" s="4">
        <v>12475.3513</v>
      </c>
      <c r="H1256" t="str">
        <f t="shared" si="76"/>
        <v>normal</v>
      </c>
      <c r="I1256" t="str">
        <f t="shared" si="79"/>
        <v>no</v>
      </c>
      <c r="J1256" s="11">
        <f t="shared" si="77"/>
        <v>21.47</v>
      </c>
      <c r="K1256" s="11">
        <f t="shared" si="78"/>
        <v>21.47</v>
      </c>
      <c r="L1256" s="11"/>
    </row>
    <row r="1257" spans="1:13" x14ac:dyDescent="0.25">
      <c r="A1257">
        <v>27</v>
      </c>
      <c r="B1257" t="s">
        <v>7</v>
      </c>
      <c r="C1257" s="11">
        <v>21.47</v>
      </c>
      <c r="D1257">
        <v>0</v>
      </c>
      <c r="E1257" t="s">
        <v>13</v>
      </c>
      <c r="F1257" t="s">
        <v>15</v>
      </c>
      <c r="G1257" s="4">
        <v>3353.4703</v>
      </c>
      <c r="H1257" t="str">
        <f t="shared" si="76"/>
        <v>normal</v>
      </c>
      <c r="I1257" t="str">
        <f t="shared" si="79"/>
        <v>no</v>
      </c>
      <c r="J1257" s="11">
        <f t="shared" si="77"/>
        <v>21.47</v>
      </c>
      <c r="K1257" s="11">
        <f t="shared" si="78"/>
        <v>21.47</v>
      </c>
      <c r="L1257" s="11"/>
    </row>
    <row r="1258" spans="1:13" x14ac:dyDescent="0.25">
      <c r="A1258">
        <v>18</v>
      </c>
      <c r="B1258" t="s">
        <v>11</v>
      </c>
      <c r="C1258" s="11">
        <v>21.47</v>
      </c>
      <c r="D1258">
        <v>0</v>
      </c>
      <c r="E1258" t="s">
        <v>13</v>
      </c>
      <c r="F1258" t="s">
        <v>21</v>
      </c>
      <c r="G1258" s="4">
        <v>1702.4553000000001</v>
      </c>
      <c r="H1258" t="str">
        <f t="shared" si="76"/>
        <v>normal</v>
      </c>
      <c r="I1258" t="str">
        <f t="shared" si="79"/>
        <v>no</v>
      </c>
      <c r="J1258" s="11">
        <f t="shared" si="77"/>
        <v>21.47</v>
      </c>
      <c r="K1258" s="11">
        <f t="shared" si="78"/>
        <v>21.47</v>
      </c>
      <c r="L1258" s="11"/>
    </row>
    <row r="1259" spans="1:13" x14ac:dyDescent="0.25">
      <c r="A1259">
        <v>62</v>
      </c>
      <c r="B1259" t="s">
        <v>11</v>
      </c>
      <c r="C1259" s="11">
        <v>21.4</v>
      </c>
      <c r="D1259">
        <v>0</v>
      </c>
      <c r="E1259" t="s">
        <v>13</v>
      </c>
      <c r="F1259" t="s">
        <v>10</v>
      </c>
      <c r="G1259" s="4">
        <v>12957.118</v>
      </c>
      <c r="H1259" t="str">
        <f t="shared" si="76"/>
        <v>normal</v>
      </c>
      <c r="I1259" t="str">
        <f t="shared" si="79"/>
        <v>no</v>
      </c>
      <c r="J1259" s="11">
        <f t="shared" si="77"/>
        <v>21.4</v>
      </c>
      <c r="K1259" s="11">
        <f t="shared" si="78"/>
        <v>21.4</v>
      </c>
      <c r="L1259" s="11"/>
    </row>
    <row r="1260" spans="1:13" x14ac:dyDescent="0.25">
      <c r="A1260">
        <v>53</v>
      </c>
      <c r="B1260" t="s">
        <v>11</v>
      </c>
      <c r="C1260" s="11">
        <v>21.4</v>
      </c>
      <c r="D1260">
        <v>1</v>
      </c>
      <c r="E1260" t="s">
        <v>13</v>
      </c>
      <c r="F1260" t="s">
        <v>10</v>
      </c>
      <c r="G1260" s="4">
        <v>10065.413</v>
      </c>
      <c r="H1260" t="str">
        <f t="shared" si="76"/>
        <v>normal</v>
      </c>
      <c r="I1260" t="str">
        <f t="shared" si="79"/>
        <v>no</v>
      </c>
      <c r="J1260" s="11">
        <f t="shared" si="77"/>
        <v>21.4</v>
      </c>
      <c r="K1260" s="11">
        <f t="shared" si="78"/>
        <v>21.4</v>
      </c>
      <c r="L1260" s="11"/>
    </row>
    <row r="1261" spans="1:13" x14ac:dyDescent="0.25">
      <c r="A1261">
        <v>53</v>
      </c>
      <c r="B1261" t="s">
        <v>7</v>
      </c>
      <c r="C1261" s="11">
        <v>21.375</v>
      </c>
      <c r="D1261">
        <v>1</v>
      </c>
      <c r="E1261" t="s">
        <v>13</v>
      </c>
      <c r="F1261" t="s">
        <v>15</v>
      </c>
      <c r="G1261" s="4">
        <v>10959.6947</v>
      </c>
      <c r="H1261" t="str">
        <f t="shared" si="76"/>
        <v>normal</v>
      </c>
      <c r="I1261" t="str">
        <f t="shared" si="79"/>
        <v>no</v>
      </c>
      <c r="J1261" s="11">
        <f t="shared" si="77"/>
        <v>21.375</v>
      </c>
      <c r="K1261" s="11">
        <f t="shared" si="78"/>
        <v>21.375</v>
      </c>
      <c r="L1261" s="11"/>
    </row>
    <row r="1262" spans="1:13" x14ac:dyDescent="0.25">
      <c r="A1262">
        <v>28</v>
      </c>
      <c r="B1262" t="s">
        <v>11</v>
      </c>
      <c r="C1262" s="11">
        <v>21.375</v>
      </c>
      <c r="D1262">
        <v>0</v>
      </c>
      <c r="E1262" t="s">
        <v>13</v>
      </c>
      <c r="F1262" t="s">
        <v>14</v>
      </c>
      <c r="G1262" s="4">
        <v>2689.4953999999998</v>
      </c>
      <c r="H1262" t="str">
        <f t="shared" si="76"/>
        <v>normal</v>
      </c>
      <c r="I1262" t="str">
        <f t="shared" si="79"/>
        <v>no</v>
      </c>
      <c r="J1262" s="11">
        <f t="shared" si="77"/>
        <v>21.375</v>
      </c>
      <c r="K1262" s="11">
        <f t="shared" si="78"/>
        <v>21.375</v>
      </c>
      <c r="L1262" s="11"/>
    </row>
    <row r="1263" spans="1:13" x14ac:dyDescent="0.25">
      <c r="A1263">
        <v>45</v>
      </c>
      <c r="B1263" t="s">
        <v>11</v>
      </c>
      <c r="C1263" s="11">
        <v>21.375</v>
      </c>
      <c r="D1263">
        <v>0</v>
      </c>
      <c r="E1263" t="s">
        <v>13</v>
      </c>
      <c r="F1263" t="s">
        <v>15</v>
      </c>
      <c r="G1263" s="4">
        <v>7222.7862500000001</v>
      </c>
      <c r="H1263" t="str">
        <f t="shared" si="76"/>
        <v>normal</v>
      </c>
      <c r="I1263" t="str">
        <f t="shared" si="79"/>
        <v>no</v>
      </c>
      <c r="J1263" s="11">
        <f t="shared" si="77"/>
        <v>21.375</v>
      </c>
      <c r="K1263" s="11">
        <f t="shared" si="78"/>
        <v>21.375</v>
      </c>
      <c r="L1263" s="11"/>
    </row>
    <row r="1264" spans="1:13" x14ac:dyDescent="0.25">
      <c r="A1264">
        <v>34</v>
      </c>
      <c r="B1264" t="s">
        <v>11</v>
      </c>
      <c r="C1264" s="11">
        <v>21.375</v>
      </c>
      <c r="D1264">
        <v>0</v>
      </c>
      <c r="E1264" t="s">
        <v>13</v>
      </c>
      <c r="F1264" t="s">
        <v>21</v>
      </c>
      <c r="G1264" s="4">
        <v>4500.33925</v>
      </c>
      <c r="H1264" t="str">
        <f t="shared" si="76"/>
        <v>normal</v>
      </c>
      <c r="I1264" t="str">
        <f t="shared" si="79"/>
        <v>no</v>
      </c>
      <c r="J1264" s="11">
        <f t="shared" si="77"/>
        <v>21.375</v>
      </c>
      <c r="K1264" s="11">
        <f t="shared" si="78"/>
        <v>21.375</v>
      </c>
      <c r="L1264" s="11"/>
    </row>
    <row r="1265" spans="1:12" x14ac:dyDescent="0.25">
      <c r="A1265">
        <v>49</v>
      </c>
      <c r="B1265" t="s">
        <v>7</v>
      </c>
      <c r="C1265" s="11">
        <v>21.3</v>
      </c>
      <c r="D1265">
        <v>1</v>
      </c>
      <c r="E1265" t="s">
        <v>13</v>
      </c>
      <c r="F1265" t="s">
        <v>10</v>
      </c>
      <c r="G1265" s="4">
        <v>9182.17</v>
      </c>
      <c r="H1265" t="str">
        <f t="shared" si="76"/>
        <v>normal</v>
      </c>
      <c r="I1265" t="str">
        <f t="shared" si="79"/>
        <v>no</v>
      </c>
      <c r="J1265" s="11">
        <f t="shared" si="77"/>
        <v>21.3</v>
      </c>
      <c r="K1265" s="11">
        <f t="shared" si="78"/>
        <v>21.3</v>
      </c>
      <c r="L1265" s="11"/>
    </row>
    <row r="1266" spans="1:12" x14ac:dyDescent="0.25">
      <c r="A1266">
        <v>22</v>
      </c>
      <c r="B1266" t="s">
        <v>7</v>
      </c>
      <c r="C1266" s="11">
        <v>21.28</v>
      </c>
      <c r="D1266">
        <v>3</v>
      </c>
      <c r="E1266" t="s">
        <v>13</v>
      </c>
      <c r="F1266" t="s">
        <v>15</v>
      </c>
      <c r="G1266" s="4">
        <v>4296.2712000000001</v>
      </c>
      <c r="H1266" t="str">
        <f t="shared" si="76"/>
        <v>normal</v>
      </c>
      <c r="I1266" t="str">
        <f t="shared" si="79"/>
        <v>no</v>
      </c>
      <c r="J1266" s="11">
        <f t="shared" si="77"/>
        <v>21.28</v>
      </c>
      <c r="K1266" s="11">
        <f t="shared" si="78"/>
        <v>21.28</v>
      </c>
      <c r="L1266" s="11"/>
    </row>
    <row r="1267" spans="1:12" x14ac:dyDescent="0.25">
      <c r="A1267">
        <v>38</v>
      </c>
      <c r="B1267" t="s">
        <v>11</v>
      </c>
      <c r="C1267" s="11">
        <v>21.12</v>
      </c>
      <c r="D1267">
        <v>3</v>
      </c>
      <c r="E1267" t="s">
        <v>13</v>
      </c>
      <c r="F1267" t="s">
        <v>14</v>
      </c>
      <c r="G1267" s="4">
        <v>6652.5288</v>
      </c>
      <c r="H1267" t="str">
        <f t="shared" si="76"/>
        <v>normal</v>
      </c>
      <c r="I1267" t="str">
        <f t="shared" si="79"/>
        <v>no</v>
      </c>
      <c r="J1267" s="11">
        <f t="shared" si="77"/>
        <v>21.12</v>
      </c>
      <c r="K1267" s="11">
        <f t="shared" si="78"/>
        <v>21.12</v>
      </c>
      <c r="L1267" s="11"/>
    </row>
    <row r="1268" spans="1:12" x14ac:dyDescent="0.25">
      <c r="A1268">
        <v>61</v>
      </c>
      <c r="B1268" t="s">
        <v>7</v>
      </c>
      <c r="C1268" s="11">
        <v>21.09</v>
      </c>
      <c r="D1268">
        <v>0</v>
      </c>
      <c r="E1268" t="s">
        <v>13</v>
      </c>
      <c r="F1268" t="s">
        <v>15</v>
      </c>
      <c r="G1268" s="4">
        <v>13415.0381</v>
      </c>
      <c r="H1268" t="str">
        <f t="shared" si="76"/>
        <v>normal</v>
      </c>
      <c r="I1268" t="str">
        <f t="shared" si="79"/>
        <v>no</v>
      </c>
      <c r="J1268" s="11">
        <f t="shared" si="77"/>
        <v>21.09</v>
      </c>
      <c r="K1268" s="11">
        <f t="shared" si="78"/>
        <v>21.09</v>
      </c>
      <c r="L1268" s="11"/>
    </row>
    <row r="1269" spans="1:12" x14ac:dyDescent="0.25">
      <c r="A1269">
        <v>54</v>
      </c>
      <c r="B1269" t="s">
        <v>11</v>
      </c>
      <c r="C1269" s="11">
        <v>21.01</v>
      </c>
      <c r="D1269">
        <v>2</v>
      </c>
      <c r="E1269" t="s">
        <v>13</v>
      </c>
      <c r="F1269" t="s">
        <v>14</v>
      </c>
      <c r="G1269" s="4">
        <v>11013.7119</v>
      </c>
      <c r="H1269" t="str">
        <f t="shared" si="76"/>
        <v>normal</v>
      </c>
      <c r="I1269" t="str">
        <f t="shared" si="79"/>
        <v>no</v>
      </c>
      <c r="J1269" s="11">
        <f t="shared" si="77"/>
        <v>21.01</v>
      </c>
      <c r="K1269" s="11">
        <f t="shared" si="78"/>
        <v>21.01</v>
      </c>
      <c r="L1269" s="11"/>
    </row>
    <row r="1270" spans="1:12" x14ac:dyDescent="0.25">
      <c r="A1270">
        <v>53</v>
      </c>
      <c r="B1270" t="s">
        <v>11</v>
      </c>
      <c r="C1270" s="11">
        <v>20.9</v>
      </c>
      <c r="D1270">
        <v>0</v>
      </c>
      <c r="E1270" t="s">
        <v>9</v>
      </c>
      <c r="F1270" t="s">
        <v>14</v>
      </c>
      <c r="G1270" s="4">
        <v>21195.817999999999</v>
      </c>
      <c r="H1270" t="str">
        <f t="shared" si="76"/>
        <v>normal</v>
      </c>
      <c r="I1270" t="str">
        <f t="shared" si="79"/>
        <v>smoking</v>
      </c>
      <c r="J1270" s="11">
        <f t="shared" si="77"/>
        <v>20.9</v>
      </c>
      <c r="K1270" s="11">
        <f t="shared" si="78"/>
        <v>20.9</v>
      </c>
      <c r="L1270" s="11"/>
    </row>
    <row r="1271" spans="1:12" x14ac:dyDescent="0.25">
      <c r="A1271">
        <v>25</v>
      </c>
      <c r="B1271" t="s">
        <v>7</v>
      </c>
      <c r="C1271" s="11">
        <v>20.8</v>
      </c>
      <c r="D1271">
        <v>1</v>
      </c>
      <c r="E1271" t="s">
        <v>13</v>
      </c>
      <c r="F1271" t="s">
        <v>10</v>
      </c>
      <c r="G1271" s="4">
        <v>3208.7869999999998</v>
      </c>
      <c r="H1271" t="str">
        <f t="shared" si="76"/>
        <v>normal</v>
      </c>
      <c r="I1271" t="str">
        <f t="shared" si="79"/>
        <v>no</v>
      </c>
      <c r="J1271" s="11">
        <f t="shared" si="77"/>
        <v>20.8</v>
      </c>
      <c r="K1271" s="11">
        <f t="shared" si="78"/>
        <v>20.8</v>
      </c>
      <c r="L1271" s="11"/>
    </row>
    <row r="1272" spans="1:12" x14ac:dyDescent="0.25">
      <c r="A1272">
        <v>18</v>
      </c>
      <c r="B1272" t="s">
        <v>7</v>
      </c>
      <c r="C1272" s="11">
        <v>20.79</v>
      </c>
      <c r="D1272">
        <v>0</v>
      </c>
      <c r="E1272" t="s">
        <v>13</v>
      </c>
      <c r="F1272" t="s">
        <v>14</v>
      </c>
      <c r="G1272" s="4">
        <v>1607.5101</v>
      </c>
      <c r="H1272" t="str">
        <f t="shared" si="76"/>
        <v>normal</v>
      </c>
      <c r="I1272" t="str">
        <f t="shared" si="79"/>
        <v>no</v>
      </c>
      <c r="J1272" s="11">
        <f t="shared" si="77"/>
        <v>20.79</v>
      </c>
      <c r="K1272" s="11">
        <f t="shared" si="78"/>
        <v>20.79</v>
      </c>
      <c r="L1272" s="11"/>
    </row>
    <row r="1273" spans="1:12" x14ac:dyDescent="0.25">
      <c r="A1273">
        <v>19</v>
      </c>
      <c r="B1273" t="s">
        <v>11</v>
      </c>
      <c r="C1273" s="11">
        <v>20.7</v>
      </c>
      <c r="D1273">
        <v>0</v>
      </c>
      <c r="E1273" t="s">
        <v>13</v>
      </c>
      <c r="F1273" t="s">
        <v>10</v>
      </c>
      <c r="G1273" s="4">
        <v>1242.816</v>
      </c>
      <c r="H1273" t="str">
        <f t="shared" si="76"/>
        <v>normal</v>
      </c>
      <c r="I1273" t="str">
        <f t="shared" si="79"/>
        <v>no</v>
      </c>
      <c r="J1273" s="11">
        <f t="shared" si="77"/>
        <v>20.7</v>
      </c>
      <c r="K1273" s="11">
        <f t="shared" si="78"/>
        <v>20.7</v>
      </c>
      <c r="L1273" s="11"/>
    </row>
    <row r="1274" spans="1:12" x14ac:dyDescent="0.25">
      <c r="A1274">
        <v>51</v>
      </c>
      <c r="B1274" t="s">
        <v>7</v>
      </c>
      <c r="C1274" s="11">
        <v>20.6</v>
      </c>
      <c r="D1274">
        <v>0</v>
      </c>
      <c r="E1274" t="s">
        <v>13</v>
      </c>
      <c r="F1274" t="s">
        <v>10</v>
      </c>
      <c r="G1274" s="4">
        <v>9264.7970000000005</v>
      </c>
      <c r="H1274" t="str">
        <f t="shared" si="76"/>
        <v>normal</v>
      </c>
      <c r="I1274" t="str">
        <f t="shared" si="79"/>
        <v>no</v>
      </c>
      <c r="J1274" s="11">
        <f t="shared" si="77"/>
        <v>20.6</v>
      </c>
      <c r="K1274" s="11">
        <f t="shared" si="78"/>
        <v>20.6</v>
      </c>
      <c r="L1274" s="11"/>
    </row>
    <row r="1275" spans="1:12" x14ac:dyDescent="0.25">
      <c r="A1275">
        <v>19</v>
      </c>
      <c r="B1275" t="s">
        <v>7</v>
      </c>
      <c r="C1275" s="11">
        <v>20.6</v>
      </c>
      <c r="D1275">
        <v>0</v>
      </c>
      <c r="E1275" t="s">
        <v>13</v>
      </c>
      <c r="F1275" t="s">
        <v>10</v>
      </c>
      <c r="G1275" s="4">
        <v>1731.6769999999999</v>
      </c>
      <c r="H1275" t="str">
        <f t="shared" si="76"/>
        <v>normal</v>
      </c>
      <c r="I1275" t="str">
        <f t="shared" si="79"/>
        <v>no</v>
      </c>
      <c r="J1275" s="11">
        <f t="shared" si="77"/>
        <v>20.6</v>
      </c>
      <c r="K1275" s="11">
        <f t="shared" si="78"/>
        <v>20.6</v>
      </c>
      <c r="L1275" s="11"/>
    </row>
    <row r="1276" spans="1:12" x14ac:dyDescent="0.25">
      <c r="A1276">
        <v>24</v>
      </c>
      <c r="B1276" t="s">
        <v>7</v>
      </c>
      <c r="C1276" s="11">
        <v>20.52</v>
      </c>
      <c r="D1276">
        <v>0</v>
      </c>
      <c r="E1276" t="s">
        <v>9</v>
      </c>
      <c r="F1276" t="s">
        <v>21</v>
      </c>
      <c r="G1276" s="4">
        <v>14571.890799999999</v>
      </c>
      <c r="H1276" t="str">
        <f t="shared" si="76"/>
        <v>normal</v>
      </c>
      <c r="I1276" t="str">
        <f t="shared" si="79"/>
        <v>smoking</v>
      </c>
      <c r="J1276" s="11">
        <f t="shared" si="77"/>
        <v>20.52</v>
      </c>
      <c r="K1276" s="11">
        <f t="shared" si="78"/>
        <v>20.52</v>
      </c>
      <c r="L1276" s="11"/>
    </row>
    <row r="1277" spans="1:12" x14ac:dyDescent="0.25">
      <c r="A1277">
        <v>32</v>
      </c>
      <c r="B1277" t="s">
        <v>7</v>
      </c>
      <c r="C1277" s="11">
        <v>20.52</v>
      </c>
      <c r="D1277">
        <v>0</v>
      </c>
      <c r="E1277" t="s">
        <v>13</v>
      </c>
      <c r="F1277" t="s">
        <v>21</v>
      </c>
      <c r="G1277" s="4">
        <v>4544.2348000000002</v>
      </c>
      <c r="H1277" t="str">
        <f t="shared" si="76"/>
        <v>normal</v>
      </c>
      <c r="I1277" t="str">
        <f t="shared" si="79"/>
        <v>no</v>
      </c>
      <c r="J1277" s="11">
        <f t="shared" si="77"/>
        <v>20.52</v>
      </c>
      <c r="K1277" s="11">
        <f t="shared" si="78"/>
        <v>20.52</v>
      </c>
      <c r="L1277" s="11"/>
    </row>
    <row r="1278" spans="1:12" x14ac:dyDescent="0.25">
      <c r="A1278">
        <v>31</v>
      </c>
      <c r="B1278" t="s">
        <v>11</v>
      </c>
      <c r="C1278" s="11">
        <v>20.399999999999999</v>
      </c>
      <c r="D1278">
        <v>0</v>
      </c>
      <c r="E1278" t="s">
        <v>13</v>
      </c>
      <c r="F1278" t="s">
        <v>10</v>
      </c>
      <c r="G1278" s="4">
        <v>3260.1990000000001</v>
      </c>
      <c r="H1278" t="str">
        <f t="shared" si="76"/>
        <v>normal</v>
      </c>
      <c r="I1278" t="str">
        <f t="shared" si="79"/>
        <v>no</v>
      </c>
      <c r="J1278" s="11">
        <f t="shared" si="77"/>
        <v>20.399999999999999</v>
      </c>
      <c r="K1278" s="11">
        <f t="shared" si="78"/>
        <v>20.399999999999999</v>
      </c>
      <c r="L1278" s="11"/>
    </row>
    <row r="1279" spans="1:12" x14ac:dyDescent="0.25">
      <c r="A1279">
        <v>45</v>
      </c>
      <c r="B1279" t="s">
        <v>11</v>
      </c>
      <c r="C1279" s="11">
        <v>20.350000000000001</v>
      </c>
      <c r="D1279">
        <v>3</v>
      </c>
      <c r="E1279" t="s">
        <v>13</v>
      </c>
      <c r="F1279" t="s">
        <v>14</v>
      </c>
      <c r="G1279" s="4">
        <v>8605.3615000000009</v>
      </c>
      <c r="H1279" t="str">
        <f t="shared" si="76"/>
        <v>normal</v>
      </c>
      <c r="I1279" t="str">
        <f t="shared" si="79"/>
        <v>no</v>
      </c>
      <c r="J1279" s="11">
        <f t="shared" si="77"/>
        <v>20.350000000000001</v>
      </c>
      <c r="K1279" s="11">
        <f t="shared" si="78"/>
        <v>20.350000000000001</v>
      </c>
      <c r="L1279" s="11"/>
    </row>
    <row r="1280" spans="1:12" x14ac:dyDescent="0.25">
      <c r="A1280">
        <v>19</v>
      </c>
      <c r="B1280" t="s">
        <v>11</v>
      </c>
      <c r="C1280" s="11">
        <v>20.3</v>
      </c>
      <c r="D1280">
        <v>0</v>
      </c>
      <c r="E1280" t="s">
        <v>13</v>
      </c>
      <c r="F1280" t="s">
        <v>10</v>
      </c>
      <c r="G1280" s="4">
        <v>1242.26</v>
      </c>
      <c r="H1280" t="str">
        <f t="shared" si="76"/>
        <v>normal</v>
      </c>
      <c r="I1280" t="str">
        <f t="shared" si="79"/>
        <v>no</v>
      </c>
      <c r="J1280" s="11">
        <f t="shared" si="77"/>
        <v>20.3</v>
      </c>
      <c r="K1280" s="11">
        <f t="shared" si="78"/>
        <v>20.3</v>
      </c>
      <c r="L1280" s="11"/>
    </row>
    <row r="1281" spans="1:13" x14ac:dyDescent="0.25">
      <c r="A1281">
        <v>19</v>
      </c>
      <c r="B1281" t="s">
        <v>11</v>
      </c>
      <c r="C1281" s="11">
        <v>20.234999999999999</v>
      </c>
      <c r="D1281">
        <v>0</v>
      </c>
      <c r="E1281" t="s">
        <v>13</v>
      </c>
      <c r="F1281" t="s">
        <v>15</v>
      </c>
      <c r="G1281" s="4">
        <v>1625.4337499999999</v>
      </c>
      <c r="H1281" t="str">
        <f t="shared" si="76"/>
        <v>normal</v>
      </c>
      <c r="I1281" t="str">
        <f t="shared" si="79"/>
        <v>no</v>
      </c>
      <c r="J1281" s="11">
        <f t="shared" si="77"/>
        <v>20.234999999999999</v>
      </c>
      <c r="K1281" s="11">
        <f t="shared" si="78"/>
        <v>20.234999999999999</v>
      </c>
      <c r="L1281" s="11"/>
      <c r="M1281">
        <f>K1281*1000</f>
        <v>20235</v>
      </c>
    </row>
    <row r="1282" spans="1:13" x14ac:dyDescent="0.25">
      <c r="A1282">
        <v>28</v>
      </c>
      <c r="B1282" t="s">
        <v>7</v>
      </c>
      <c r="C1282" s="11">
        <v>20.234999999999999</v>
      </c>
      <c r="D1282">
        <v>1</v>
      </c>
      <c r="E1282" t="s">
        <v>13</v>
      </c>
      <c r="F1282" t="s">
        <v>14</v>
      </c>
      <c r="G1282" s="4">
        <v>3766.8838000000001</v>
      </c>
      <c r="H1282" t="str">
        <f t="shared" ref="H1282:H1339" si="80">IF(C1282&lt;18.5,"below",IF(AND(C1282&gt;=18.5,C1282&lt;25),"normal",IF(C1282&gt;=25,"over")))</f>
        <v>normal</v>
      </c>
      <c r="I1282" t="str">
        <f t="shared" si="79"/>
        <v>no</v>
      </c>
      <c r="J1282" s="11">
        <f t="shared" ref="J1282:J1339" si="81">VALUE(C1282)</f>
        <v>20.234999999999999</v>
      </c>
      <c r="K1282" s="11">
        <f t="shared" ref="K1282:K1339" si="82">IF(J1282&gt;=100,J1282/1000,J1282)</f>
        <v>20.234999999999999</v>
      </c>
      <c r="L1282" s="11"/>
    </row>
    <row r="1283" spans="1:13" x14ac:dyDescent="0.25">
      <c r="A1283">
        <v>30</v>
      </c>
      <c r="B1283" t="s">
        <v>11</v>
      </c>
      <c r="C1283" s="11">
        <v>20.234999999999999</v>
      </c>
      <c r="D1283">
        <v>0</v>
      </c>
      <c r="E1283" t="s">
        <v>13</v>
      </c>
      <c r="F1283" t="s">
        <v>21</v>
      </c>
      <c r="G1283" s="4">
        <v>3645.0893999999998</v>
      </c>
      <c r="H1283" t="str">
        <f t="shared" si="80"/>
        <v>normal</v>
      </c>
      <c r="I1283" t="str">
        <f t="shared" ref="I1283:I1339" si="83">IF(E1283="no","no","smoking")</f>
        <v>no</v>
      </c>
      <c r="J1283" s="11">
        <f t="shared" si="81"/>
        <v>20.234999999999999</v>
      </c>
      <c r="K1283" s="11">
        <f t="shared" si="82"/>
        <v>20.234999999999999</v>
      </c>
      <c r="L1283" s="11"/>
    </row>
    <row r="1284" spans="1:13" x14ac:dyDescent="0.25">
      <c r="A1284">
        <v>59</v>
      </c>
      <c r="B1284" t="s">
        <v>7</v>
      </c>
      <c r="C1284" s="11">
        <v>20.234999999999999</v>
      </c>
      <c r="D1284">
        <v>0</v>
      </c>
      <c r="E1284" t="s">
        <v>13</v>
      </c>
      <c r="F1284" t="s">
        <v>21</v>
      </c>
      <c r="G1284" s="4">
        <v>12815.444949999999</v>
      </c>
      <c r="H1284" t="str">
        <f t="shared" si="80"/>
        <v>normal</v>
      </c>
      <c r="I1284" t="str">
        <f t="shared" si="83"/>
        <v>no</v>
      </c>
      <c r="J1284" s="11">
        <f t="shared" si="81"/>
        <v>20.234999999999999</v>
      </c>
      <c r="K1284" s="11">
        <f t="shared" si="82"/>
        <v>20.234999999999999</v>
      </c>
      <c r="L1284" s="11"/>
      <c r="M1284">
        <f>K1284*1000</f>
        <v>20235</v>
      </c>
    </row>
    <row r="1285" spans="1:13" x14ac:dyDescent="0.25">
      <c r="A1285">
        <v>19</v>
      </c>
      <c r="B1285" t="s">
        <v>11</v>
      </c>
      <c r="C1285" s="11">
        <v>20.234999999999999</v>
      </c>
      <c r="D1285">
        <v>0</v>
      </c>
      <c r="E1285" t="s">
        <v>9</v>
      </c>
      <c r="F1285" t="s">
        <v>10</v>
      </c>
      <c r="G1285" s="4">
        <v>34779.614999999998</v>
      </c>
      <c r="H1285" t="str">
        <f t="shared" si="80"/>
        <v>normal</v>
      </c>
      <c r="I1285" t="str">
        <f t="shared" si="83"/>
        <v>smoking</v>
      </c>
      <c r="J1285" s="11">
        <f t="shared" si="81"/>
        <v>20.234999999999999</v>
      </c>
      <c r="K1285" s="11">
        <f t="shared" si="82"/>
        <v>20.234999999999999</v>
      </c>
      <c r="L1285" s="11"/>
    </row>
    <row r="1286" spans="1:13" x14ac:dyDescent="0.25">
      <c r="A1286">
        <v>44</v>
      </c>
      <c r="B1286" t="s">
        <v>7</v>
      </c>
      <c r="C1286" s="11">
        <v>20.234999999999999</v>
      </c>
      <c r="D1286">
        <v>1</v>
      </c>
      <c r="E1286" t="s">
        <v>9</v>
      </c>
      <c r="F1286" t="s">
        <v>21</v>
      </c>
      <c r="G1286" s="4">
        <v>19594.809649999999</v>
      </c>
      <c r="H1286" t="str">
        <f t="shared" si="80"/>
        <v>normal</v>
      </c>
      <c r="I1286" t="str">
        <f t="shared" si="83"/>
        <v>smoking</v>
      </c>
      <c r="J1286" s="11">
        <f t="shared" si="81"/>
        <v>20.234999999999999</v>
      </c>
      <c r="K1286" s="11">
        <f t="shared" si="82"/>
        <v>20.234999999999999</v>
      </c>
      <c r="L1286" s="11"/>
    </row>
    <row r="1287" spans="1:13" x14ac:dyDescent="0.25">
      <c r="A1287">
        <v>29</v>
      </c>
      <c r="B1287" t="s">
        <v>7</v>
      </c>
      <c r="C1287" s="11">
        <v>20.234999999999999</v>
      </c>
      <c r="D1287">
        <v>2</v>
      </c>
      <c r="E1287" t="s">
        <v>13</v>
      </c>
      <c r="F1287" t="s">
        <v>15</v>
      </c>
      <c r="G1287" s="4">
        <v>4906.4096499999996</v>
      </c>
      <c r="H1287" t="str">
        <f t="shared" si="80"/>
        <v>normal</v>
      </c>
      <c r="I1287" t="str">
        <f t="shared" si="83"/>
        <v>no</v>
      </c>
      <c r="J1287" s="11">
        <f t="shared" si="81"/>
        <v>20.234999999999999</v>
      </c>
      <c r="K1287" s="11">
        <f t="shared" si="82"/>
        <v>20.234999999999999</v>
      </c>
      <c r="L1287" s="11"/>
    </row>
    <row r="1288" spans="1:13" x14ac:dyDescent="0.25">
      <c r="A1288">
        <v>21</v>
      </c>
      <c r="B1288" t="s">
        <v>11</v>
      </c>
      <c r="C1288" s="11">
        <v>20.234999999999999</v>
      </c>
      <c r="D1288">
        <v>3</v>
      </c>
      <c r="E1288" t="s">
        <v>13</v>
      </c>
      <c r="F1288" t="s">
        <v>21</v>
      </c>
      <c r="G1288" s="4">
        <v>3861.2096499999998</v>
      </c>
      <c r="H1288" t="str">
        <f t="shared" si="80"/>
        <v>normal</v>
      </c>
      <c r="I1288" t="str">
        <f t="shared" si="83"/>
        <v>no</v>
      </c>
      <c r="J1288" s="11">
        <f t="shared" si="81"/>
        <v>20.234999999999999</v>
      </c>
      <c r="K1288" s="11">
        <f t="shared" si="82"/>
        <v>20.234999999999999</v>
      </c>
      <c r="L1288" s="11"/>
    </row>
    <row r="1289" spans="1:13" x14ac:dyDescent="0.25">
      <c r="A1289">
        <v>22</v>
      </c>
      <c r="B1289" t="s">
        <v>7</v>
      </c>
      <c r="C1289" s="11">
        <v>20.234999999999999</v>
      </c>
      <c r="D1289">
        <v>0</v>
      </c>
      <c r="E1289" t="s">
        <v>13</v>
      </c>
      <c r="F1289" t="s">
        <v>15</v>
      </c>
      <c r="G1289" s="4">
        <v>2527.8186500000002</v>
      </c>
      <c r="H1289" t="str">
        <f t="shared" si="80"/>
        <v>normal</v>
      </c>
      <c r="I1289" t="str">
        <f t="shared" si="83"/>
        <v>no</v>
      </c>
      <c r="J1289" s="11">
        <f t="shared" si="81"/>
        <v>20.234999999999999</v>
      </c>
      <c r="K1289" s="11">
        <f t="shared" si="82"/>
        <v>20.234999999999999</v>
      </c>
      <c r="L1289" s="11"/>
    </row>
    <row r="1290" spans="1:13" x14ac:dyDescent="0.25">
      <c r="A1290">
        <v>43</v>
      </c>
      <c r="B1290" t="s">
        <v>11</v>
      </c>
      <c r="C1290" s="11">
        <v>20.13</v>
      </c>
      <c r="D1290">
        <v>2</v>
      </c>
      <c r="E1290" t="s">
        <v>9</v>
      </c>
      <c r="F1290" t="s">
        <v>14</v>
      </c>
      <c r="G1290" s="4">
        <v>18767.737700000001</v>
      </c>
      <c r="H1290" t="str">
        <f t="shared" si="80"/>
        <v>normal</v>
      </c>
      <c r="I1290" t="str">
        <f t="shared" si="83"/>
        <v>smoking</v>
      </c>
      <c r="J1290" s="11">
        <f t="shared" si="81"/>
        <v>20.13</v>
      </c>
      <c r="K1290" s="11">
        <f t="shared" si="82"/>
        <v>20.13</v>
      </c>
      <c r="L1290" s="11"/>
    </row>
    <row r="1291" spans="1:13" x14ac:dyDescent="0.25">
      <c r="A1291">
        <v>57</v>
      </c>
      <c r="B1291" t="s">
        <v>7</v>
      </c>
      <c r="C1291" s="11">
        <v>20.100000000000001</v>
      </c>
      <c r="D1291">
        <v>1</v>
      </c>
      <c r="E1291" t="s">
        <v>13</v>
      </c>
      <c r="F1291" t="s">
        <v>10</v>
      </c>
      <c r="G1291" s="4">
        <v>12032.325999999999</v>
      </c>
      <c r="H1291" t="str">
        <f t="shared" si="80"/>
        <v>normal</v>
      </c>
      <c r="I1291" t="str">
        <f t="shared" si="83"/>
        <v>no</v>
      </c>
      <c r="J1291" s="11">
        <f t="shared" si="81"/>
        <v>20.100000000000001</v>
      </c>
      <c r="K1291" s="11">
        <f t="shared" si="82"/>
        <v>20.100000000000001</v>
      </c>
      <c r="L1291" s="11"/>
    </row>
    <row r="1292" spans="1:13" x14ac:dyDescent="0.25">
      <c r="A1292">
        <v>51</v>
      </c>
      <c r="B1292" t="s">
        <v>7</v>
      </c>
      <c r="C1292" s="11">
        <v>20.045000000000002</v>
      </c>
      <c r="D1292">
        <v>0</v>
      </c>
      <c r="E1292" t="s">
        <v>13</v>
      </c>
      <c r="F1292" t="s">
        <v>15</v>
      </c>
      <c r="G1292" s="4">
        <v>9644.2525000000005</v>
      </c>
      <c r="H1292" t="str">
        <f t="shared" si="80"/>
        <v>normal</v>
      </c>
      <c r="I1292" t="str">
        <f t="shared" si="83"/>
        <v>no</v>
      </c>
      <c r="J1292" s="11">
        <f t="shared" si="81"/>
        <v>20.045000000000002</v>
      </c>
      <c r="K1292" s="11">
        <f t="shared" si="82"/>
        <v>20.045000000000002</v>
      </c>
      <c r="L1292" s="11"/>
    </row>
    <row r="1293" spans="1:13" x14ac:dyDescent="0.25">
      <c r="A1293">
        <v>19</v>
      </c>
      <c r="B1293" t="s">
        <v>7</v>
      </c>
      <c r="C1293" s="11">
        <v>20.045000000000002</v>
      </c>
      <c r="D1293">
        <v>0</v>
      </c>
      <c r="E1293" t="s">
        <v>13</v>
      </c>
      <c r="F1293" t="s">
        <v>10</v>
      </c>
      <c r="G1293" s="4">
        <v>1727.7850000000001</v>
      </c>
      <c r="H1293" t="str">
        <f t="shared" si="80"/>
        <v>normal</v>
      </c>
      <c r="I1293" t="str">
        <f t="shared" si="83"/>
        <v>no</v>
      </c>
      <c r="J1293" s="11">
        <f t="shared" si="81"/>
        <v>20.045000000000002</v>
      </c>
      <c r="K1293" s="11">
        <f t="shared" si="82"/>
        <v>20.045000000000002</v>
      </c>
      <c r="L1293" s="11"/>
    </row>
    <row r="1294" spans="1:13" x14ac:dyDescent="0.25">
      <c r="A1294">
        <v>43</v>
      </c>
      <c r="B1294" t="s">
        <v>7</v>
      </c>
      <c r="C1294" s="11">
        <v>20.045000000000002</v>
      </c>
      <c r="D1294">
        <v>2</v>
      </c>
      <c r="E1294" t="s">
        <v>9</v>
      </c>
      <c r="F1294" t="s">
        <v>21</v>
      </c>
      <c r="G1294" s="4">
        <v>19798.054550000001</v>
      </c>
      <c r="H1294" t="str">
        <f t="shared" si="80"/>
        <v>normal</v>
      </c>
      <c r="I1294" t="str">
        <f t="shared" si="83"/>
        <v>smoking</v>
      </c>
      <c r="J1294" s="11">
        <f t="shared" si="81"/>
        <v>20.045000000000002</v>
      </c>
      <c r="K1294" s="11">
        <f t="shared" si="82"/>
        <v>20.045000000000002</v>
      </c>
      <c r="L1294" s="11"/>
    </row>
    <row r="1295" spans="1:13" x14ac:dyDescent="0.25">
      <c r="A1295">
        <v>27</v>
      </c>
      <c r="B1295" t="s">
        <v>7</v>
      </c>
      <c r="C1295" s="11">
        <v>20.045000000000002</v>
      </c>
      <c r="D1295">
        <v>3</v>
      </c>
      <c r="E1295" t="s">
        <v>9</v>
      </c>
      <c r="F1295" t="s">
        <v>15</v>
      </c>
      <c r="G1295" s="4">
        <v>16420.494549999999</v>
      </c>
      <c r="H1295" t="str">
        <f t="shared" si="80"/>
        <v>normal</v>
      </c>
      <c r="I1295" t="str">
        <f t="shared" si="83"/>
        <v>smoking</v>
      </c>
      <c r="J1295" s="11">
        <f t="shared" si="81"/>
        <v>20.045000000000002</v>
      </c>
      <c r="K1295" s="11">
        <f t="shared" si="82"/>
        <v>20.045000000000002</v>
      </c>
      <c r="L1295" s="11"/>
    </row>
    <row r="1296" spans="1:13" x14ac:dyDescent="0.25">
      <c r="A1296">
        <v>46</v>
      </c>
      <c r="B1296" t="s">
        <v>7</v>
      </c>
      <c r="C1296" s="11">
        <v>19.95</v>
      </c>
      <c r="D1296">
        <v>2</v>
      </c>
      <c r="E1296" t="s">
        <v>13</v>
      </c>
      <c r="F1296" t="s">
        <v>15</v>
      </c>
      <c r="G1296" s="4">
        <v>9193.8384999999998</v>
      </c>
      <c r="H1296" t="str">
        <f t="shared" si="80"/>
        <v>normal</v>
      </c>
      <c r="I1296" t="str">
        <f t="shared" si="83"/>
        <v>no</v>
      </c>
      <c r="J1296" s="11">
        <f t="shared" si="81"/>
        <v>19.95</v>
      </c>
      <c r="K1296" s="11">
        <f t="shared" si="82"/>
        <v>19.95</v>
      </c>
      <c r="L1296" s="11"/>
    </row>
    <row r="1297" spans="1:12" x14ac:dyDescent="0.25">
      <c r="A1297">
        <v>38</v>
      </c>
      <c r="B1297" t="s">
        <v>11</v>
      </c>
      <c r="C1297" s="11">
        <v>19.95</v>
      </c>
      <c r="D1297">
        <v>1</v>
      </c>
      <c r="E1297" t="s">
        <v>13</v>
      </c>
      <c r="F1297" t="s">
        <v>15</v>
      </c>
      <c r="G1297" s="4">
        <v>5855.9025000000001</v>
      </c>
      <c r="H1297" t="str">
        <f t="shared" si="80"/>
        <v>normal</v>
      </c>
      <c r="I1297" t="str">
        <f t="shared" si="83"/>
        <v>no</v>
      </c>
      <c r="J1297" s="11">
        <f t="shared" si="81"/>
        <v>19.95</v>
      </c>
      <c r="K1297" s="11">
        <f t="shared" si="82"/>
        <v>19.95</v>
      </c>
      <c r="L1297" s="11"/>
    </row>
    <row r="1298" spans="1:12" x14ac:dyDescent="0.25">
      <c r="A1298">
        <v>30</v>
      </c>
      <c r="B1298" t="s">
        <v>7</v>
      </c>
      <c r="C1298" s="11">
        <v>19.95</v>
      </c>
      <c r="D1298">
        <v>3</v>
      </c>
      <c r="E1298" t="s">
        <v>13</v>
      </c>
      <c r="F1298" t="s">
        <v>15</v>
      </c>
      <c r="G1298" s="4">
        <v>5693.4305000000004</v>
      </c>
      <c r="H1298" t="str">
        <f t="shared" si="80"/>
        <v>normal</v>
      </c>
      <c r="I1298" t="str">
        <f t="shared" si="83"/>
        <v>no</v>
      </c>
      <c r="J1298" s="11">
        <f t="shared" si="81"/>
        <v>19.95</v>
      </c>
      <c r="K1298" s="11">
        <f t="shared" si="82"/>
        <v>19.95</v>
      </c>
      <c r="L1298" s="11"/>
    </row>
    <row r="1299" spans="1:12" x14ac:dyDescent="0.25">
      <c r="A1299">
        <v>38</v>
      </c>
      <c r="B1299" t="s">
        <v>7</v>
      </c>
      <c r="C1299" s="11">
        <v>19.95</v>
      </c>
      <c r="D1299">
        <v>2</v>
      </c>
      <c r="E1299" t="s">
        <v>13</v>
      </c>
      <c r="F1299" t="s">
        <v>21</v>
      </c>
      <c r="G1299" s="4">
        <v>7133.9025000000001</v>
      </c>
      <c r="H1299" t="str">
        <f t="shared" si="80"/>
        <v>normal</v>
      </c>
      <c r="I1299" t="str">
        <f t="shared" si="83"/>
        <v>no</v>
      </c>
      <c r="J1299" s="11">
        <f t="shared" si="81"/>
        <v>19.95</v>
      </c>
      <c r="K1299" s="11">
        <f t="shared" si="82"/>
        <v>19.95</v>
      </c>
      <c r="L1299" s="11"/>
    </row>
    <row r="1300" spans="1:12" x14ac:dyDescent="0.25">
      <c r="A1300">
        <v>35</v>
      </c>
      <c r="B1300" t="s">
        <v>11</v>
      </c>
      <c r="C1300" s="11">
        <v>19.855</v>
      </c>
      <c r="D1300">
        <v>2</v>
      </c>
      <c r="E1300" t="s">
        <v>13</v>
      </c>
      <c r="F1300" t="s">
        <v>15</v>
      </c>
      <c r="G1300" s="4">
        <v>5729.0052999999998</v>
      </c>
      <c r="H1300" t="str">
        <f t="shared" si="80"/>
        <v>normal</v>
      </c>
      <c r="I1300" t="str">
        <f t="shared" si="83"/>
        <v>no</v>
      </c>
      <c r="J1300" s="11">
        <f t="shared" si="81"/>
        <v>19.855</v>
      </c>
      <c r="K1300" s="11">
        <f t="shared" si="82"/>
        <v>19.855</v>
      </c>
      <c r="L1300" s="11"/>
    </row>
    <row r="1301" spans="1:12" x14ac:dyDescent="0.25">
      <c r="A1301">
        <v>36</v>
      </c>
      <c r="B1301" t="s">
        <v>7</v>
      </c>
      <c r="C1301" s="11">
        <v>19.855</v>
      </c>
      <c r="D1301">
        <v>0</v>
      </c>
      <c r="E1301" t="s">
        <v>13</v>
      </c>
      <c r="F1301" t="s">
        <v>10</v>
      </c>
      <c r="G1301" s="4">
        <v>4883.866</v>
      </c>
      <c r="H1301" t="str">
        <f t="shared" si="80"/>
        <v>normal</v>
      </c>
      <c r="I1301" t="str">
        <f t="shared" si="83"/>
        <v>no</v>
      </c>
      <c r="J1301" s="11">
        <f t="shared" si="81"/>
        <v>19.855</v>
      </c>
      <c r="K1301" s="11">
        <f t="shared" si="82"/>
        <v>19.855</v>
      </c>
      <c r="L1301" s="11"/>
    </row>
    <row r="1302" spans="1:12" x14ac:dyDescent="0.25">
      <c r="A1302">
        <v>46</v>
      </c>
      <c r="B1302" t="s">
        <v>11</v>
      </c>
      <c r="C1302" s="11">
        <v>19.855</v>
      </c>
      <c r="D1302">
        <v>0</v>
      </c>
      <c r="E1302" t="s">
        <v>13</v>
      </c>
      <c r="F1302" t="s">
        <v>15</v>
      </c>
      <c r="G1302" s="4">
        <v>7526.7064499999997</v>
      </c>
      <c r="H1302" t="str">
        <f t="shared" si="80"/>
        <v>normal</v>
      </c>
      <c r="I1302" t="str">
        <f t="shared" si="83"/>
        <v>no</v>
      </c>
      <c r="J1302" s="11">
        <f t="shared" si="81"/>
        <v>19.855</v>
      </c>
      <c r="K1302" s="11">
        <f t="shared" si="82"/>
        <v>19.855</v>
      </c>
      <c r="L1302" s="11"/>
    </row>
    <row r="1303" spans="1:12" x14ac:dyDescent="0.25">
      <c r="A1303">
        <v>36</v>
      </c>
      <c r="B1303" t="s">
        <v>7</v>
      </c>
      <c r="C1303" s="11">
        <v>19.855</v>
      </c>
      <c r="D1303">
        <v>0</v>
      </c>
      <c r="E1303" t="s">
        <v>13</v>
      </c>
      <c r="F1303" t="s">
        <v>21</v>
      </c>
      <c r="G1303" s="4">
        <v>5458.0464499999998</v>
      </c>
      <c r="H1303" t="str">
        <f t="shared" si="80"/>
        <v>normal</v>
      </c>
      <c r="I1303" t="str">
        <f t="shared" si="83"/>
        <v>no</v>
      </c>
      <c r="J1303" s="11">
        <f t="shared" si="81"/>
        <v>19.855</v>
      </c>
      <c r="K1303" s="11">
        <f t="shared" si="82"/>
        <v>19.855</v>
      </c>
      <c r="L1303" s="11"/>
    </row>
    <row r="1304" spans="1:12" x14ac:dyDescent="0.25">
      <c r="A1304">
        <v>26</v>
      </c>
      <c r="B1304" t="s">
        <v>7</v>
      </c>
      <c r="C1304" s="11">
        <v>19.8</v>
      </c>
      <c r="D1304">
        <v>1</v>
      </c>
      <c r="E1304" t="s">
        <v>13</v>
      </c>
      <c r="F1304" t="s">
        <v>10</v>
      </c>
      <c r="G1304" s="4">
        <v>3378.91</v>
      </c>
      <c r="H1304" t="str">
        <f t="shared" si="80"/>
        <v>normal</v>
      </c>
      <c r="I1304" t="str">
        <f t="shared" si="83"/>
        <v>no</v>
      </c>
      <c r="J1304" s="11">
        <f t="shared" si="81"/>
        <v>19.8</v>
      </c>
      <c r="K1304" s="11">
        <f t="shared" si="82"/>
        <v>19.8</v>
      </c>
      <c r="L1304" s="11"/>
    </row>
    <row r="1305" spans="1:12" x14ac:dyDescent="0.25">
      <c r="A1305">
        <v>19</v>
      </c>
      <c r="B1305" t="s">
        <v>11</v>
      </c>
      <c r="C1305" s="11">
        <v>19.8</v>
      </c>
      <c r="D1305">
        <v>0</v>
      </c>
      <c r="E1305" t="s">
        <v>13</v>
      </c>
      <c r="F1305" t="s">
        <v>10</v>
      </c>
      <c r="G1305" s="4">
        <v>1241.5650000000001</v>
      </c>
      <c r="H1305" t="str">
        <f t="shared" si="80"/>
        <v>normal</v>
      </c>
      <c r="I1305" t="str">
        <f t="shared" si="83"/>
        <v>no</v>
      </c>
      <c r="J1305" s="11">
        <f t="shared" si="81"/>
        <v>19.8</v>
      </c>
      <c r="K1305" s="11">
        <f t="shared" si="82"/>
        <v>19.8</v>
      </c>
      <c r="L1305" s="11"/>
    </row>
    <row r="1306" spans="1:12" x14ac:dyDescent="0.25">
      <c r="A1306">
        <v>47</v>
      </c>
      <c r="B1306" t="s">
        <v>11</v>
      </c>
      <c r="C1306" s="11">
        <v>19.57</v>
      </c>
      <c r="D1306">
        <v>1</v>
      </c>
      <c r="E1306" t="s">
        <v>13</v>
      </c>
      <c r="F1306" t="s">
        <v>15</v>
      </c>
      <c r="G1306" s="4">
        <v>8428.0692999999992</v>
      </c>
      <c r="H1306" t="str">
        <f t="shared" si="80"/>
        <v>normal</v>
      </c>
      <c r="I1306" t="str">
        <f t="shared" si="83"/>
        <v>no</v>
      </c>
      <c r="J1306" s="11">
        <f t="shared" si="81"/>
        <v>19.57</v>
      </c>
      <c r="K1306" s="11">
        <f t="shared" si="82"/>
        <v>19.57</v>
      </c>
      <c r="L1306" s="11"/>
    </row>
    <row r="1307" spans="1:12" x14ac:dyDescent="0.25">
      <c r="A1307">
        <v>18</v>
      </c>
      <c r="B1307" t="s">
        <v>11</v>
      </c>
      <c r="C1307" s="11">
        <v>19.475000000000001</v>
      </c>
      <c r="D1307">
        <v>0</v>
      </c>
      <c r="E1307" t="s">
        <v>13</v>
      </c>
      <c r="F1307" t="s">
        <v>21</v>
      </c>
      <c r="G1307" s="4">
        <v>1694.7963999999999</v>
      </c>
      <c r="H1307" t="str">
        <f t="shared" si="80"/>
        <v>normal</v>
      </c>
      <c r="I1307" t="str">
        <f t="shared" si="83"/>
        <v>no</v>
      </c>
      <c r="J1307" s="11">
        <f t="shared" si="81"/>
        <v>19.475000000000001</v>
      </c>
      <c r="K1307" s="11">
        <f t="shared" si="82"/>
        <v>19.475000000000001</v>
      </c>
      <c r="L1307" s="11"/>
    </row>
    <row r="1308" spans="1:12" x14ac:dyDescent="0.25">
      <c r="A1308">
        <v>38</v>
      </c>
      <c r="B1308" t="s">
        <v>7</v>
      </c>
      <c r="C1308" s="11">
        <v>19.475000000000001</v>
      </c>
      <c r="D1308">
        <v>2</v>
      </c>
      <c r="E1308" t="s">
        <v>13</v>
      </c>
      <c r="F1308" t="s">
        <v>15</v>
      </c>
      <c r="G1308" s="4">
        <v>6933.2422500000002</v>
      </c>
      <c r="H1308" t="str">
        <f t="shared" si="80"/>
        <v>normal</v>
      </c>
      <c r="I1308" t="str">
        <f t="shared" si="83"/>
        <v>no</v>
      </c>
      <c r="J1308" s="11">
        <f t="shared" si="81"/>
        <v>19.475000000000001</v>
      </c>
      <c r="K1308" s="11">
        <f t="shared" si="82"/>
        <v>19.475000000000001</v>
      </c>
      <c r="L1308" s="11"/>
    </row>
    <row r="1309" spans="1:12" x14ac:dyDescent="0.25">
      <c r="A1309">
        <v>47</v>
      </c>
      <c r="B1309" t="s">
        <v>11</v>
      </c>
      <c r="C1309" s="11">
        <v>19.190000000000001</v>
      </c>
      <c r="D1309">
        <v>1</v>
      </c>
      <c r="E1309" t="s">
        <v>13</v>
      </c>
      <c r="F1309" t="s">
        <v>21</v>
      </c>
      <c r="G1309" s="4">
        <v>8627.5411000000004</v>
      </c>
      <c r="H1309" t="str">
        <f t="shared" si="80"/>
        <v>normal</v>
      </c>
      <c r="I1309" t="str">
        <f t="shared" si="83"/>
        <v>no</v>
      </c>
      <c r="J1309" s="11">
        <f t="shared" si="81"/>
        <v>19.190000000000001</v>
      </c>
      <c r="K1309" s="11">
        <f t="shared" si="82"/>
        <v>19.190000000000001</v>
      </c>
      <c r="L1309" s="11"/>
    </row>
    <row r="1310" spans="1:12" x14ac:dyDescent="0.25">
      <c r="A1310">
        <v>58</v>
      </c>
      <c r="B1310" t="s">
        <v>7</v>
      </c>
      <c r="C1310" s="11">
        <v>19.094999999999999</v>
      </c>
      <c r="D1310">
        <v>0</v>
      </c>
      <c r="E1310" t="s">
        <v>13</v>
      </c>
      <c r="F1310" t="s">
        <v>10</v>
      </c>
      <c r="G1310" s="4">
        <v>11837.16</v>
      </c>
      <c r="H1310" t="str">
        <f t="shared" si="80"/>
        <v>normal</v>
      </c>
      <c r="I1310" t="str">
        <f t="shared" si="83"/>
        <v>no</v>
      </c>
      <c r="J1310" s="11">
        <f t="shared" si="81"/>
        <v>19.094999999999999</v>
      </c>
      <c r="K1310" s="11">
        <f t="shared" si="82"/>
        <v>19.094999999999999</v>
      </c>
      <c r="L1310" s="11"/>
    </row>
    <row r="1311" spans="1:12" x14ac:dyDescent="0.25">
      <c r="A1311">
        <v>33</v>
      </c>
      <c r="B1311" t="s">
        <v>7</v>
      </c>
      <c r="C1311" s="11">
        <v>19.094999999999999</v>
      </c>
      <c r="D1311">
        <v>2</v>
      </c>
      <c r="E1311" t="s">
        <v>9</v>
      </c>
      <c r="F1311" t="s">
        <v>21</v>
      </c>
      <c r="G1311" s="4">
        <v>16776.304049999999</v>
      </c>
      <c r="H1311" t="str">
        <f t="shared" si="80"/>
        <v>normal</v>
      </c>
      <c r="I1311" t="str">
        <f t="shared" si="83"/>
        <v>smoking</v>
      </c>
      <c r="J1311" s="11">
        <f t="shared" si="81"/>
        <v>19.094999999999999</v>
      </c>
      <c r="K1311" s="11">
        <f t="shared" si="82"/>
        <v>19.094999999999999</v>
      </c>
      <c r="L1311" s="11"/>
    </row>
    <row r="1312" spans="1:12" x14ac:dyDescent="0.25">
      <c r="A1312">
        <v>34</v>
      </c>
      <c r="B1312" t="s">
        <v>7</v>
      </c>
      <c r="C1312" s="11">
        <v>19</v>
      </c>
      <c r="D1312">
        <v>3</v>
      </c>
      <c r="E1312" t="s">
        <v>13</v>
      </c>
      <c r="F1312" t="s">
        <v>21</v>
      </c>
      <c r="G1312" s="4">
        <v>6753.0379999999996</v>
      </c>
      <c r="H1312" t="str">
        <f t="shared" si="80"/>
        <v>normal</v>
      </c>
      <c r="I1312" t="str">
        <f t="shared" si="83"/>
        <v>no</v>
      </c>
      <c r="J1312" s="11">
        <f t="shared" si="81"/>
        <v>19</v>
      </c>
      <c r="K1312" s="11">
        <f t="shared" si="82"/>
        <v>19</v>
      </c>
      <c r="L1312" s="11"/>
    </row>
    <row r="1313" spans="1:13" x14ac:dyDescent="0.25">
      <c r="A1313">
        <v>56</v>
      </c>
      <c r="B1313" t="s">
        <v>7</v>
      </c>
      <c r="C1313" s="11">
        <v>18.905000000000001</v>
      </c>
      <c r="D1313">
        <v>0</v>
      </c>
      <c r="E1313" t="s">
        <v>13</v>
      </c>
      <c r="F1313" t="s">
        <v>14</v>
      </c>
      <c r="G1313" s="4">
        <v>11090.7178</v>
      </c>
      <c r="H1313" t="str">
        <f t="shared" si="80"/>
        <v>normal</v>
      </c>
      <c r="I1313" t="str">
        <f t="shared" si="83"/>
        <v>no</v>
      </c>
      <c r="J1313" s="11">
        <f t="shared" si="81"/>
        <v>18.905000000000001</v>
      </c>
      <c r="K1313" s="11">
        <f t="shared" si="82"/>
        <v>18.905000000000001</v>
      </c>
      <c r="L1313" s="11"/>
    </row>
    <row r="1314" spans="1:13" x14ac:dyDescent="0.25">
      <c r="A1314">
        <v>44</v>
      </c>
      <c r="B1314" t="s">
        <v>11</v>
      </c>
      <c r="C1314" s="11">
        <v>18.715</v>
      </c>
      <c r="D1314">
        <v>1</v>
      </c>
      <c r="E1314" t="s">
        <v>13</v>
      </c>
      <c r="F1314" t="s">
        <v>14</v>
      </c>
      <c r="G1314" s="4">
        <v>7152.6714000000002</v>
      </c>
      <c r="H1314" t="str">
        <f t="shared" si="80"/>
        <v>normal</v>
      </c>
      <c r="I1314" t="str">
        <f t="shared" si="83"/>
        <v>no</v>
      </c>
      <c r="J1314" s="11">
        <f t="shared" si="81"/>
        <v>18.715</v>
      </c>
      <c r="K1314" s="11">
        <f t="shared" si="82"/>
        <v>18.715</v>
      </c>
      <c r="L1314" s="11"/>
    </row>
    <row r="1315" spans="1:13" x14ac:dyDescent="0.25">
      <c r="A1315">
        <v>23</v>
      </c>
      <c r="B1315" t="s">
        <v>11</v>
      </c>
      <c r="C1315" s="11">
        <v>18.715</v>
      </c>
      <c r="D1315">
        <v>0</v>
      </c>
      <c r="E1315" t="s">
        <v>13</v>
      </c>
      <c r="F1315" t="s">
        <v>15</v>
      </c>
      <c r="G1315" s="4">
        <v>21595.382290000001</v>
      </c>
      <c r="H1315" t="str">
        <f t="shared" si="80"/>
        <v>normal</v>
      </c>
      <c r="I1315" t="str">
        <f t="shared" si="83"/>
        <v>no</v>
      </c>
      <c r="J1315" s="11">
        <f t="shared" si="81"/>
        <v>18.715</v>
      </c>
      <c r="K1315" s="11">
        <f t="shared" si="82"/>
        <v>18.715</v>
      </c>
      <c r="L1315" s="11"/>
    </row>
    <row r="1316" spans="1:13" x14ac:dyDescent="0.25">
      <c r="A1316">
        <v>19</v>
      </c>
      <c r="B1316" t="s">
        <v>7</v>
      </c>
      <c r="C1316" s="11">
        <v>18.600000000000001</v>
      </c>
      <c r="D1316">
        <v>0</v>
      </c>
      <c r="E1316" t="s">
        <v>13</v>
      </c>
      <c r="F1316" t="s">
        <v>10</v>
      </c>
      <c r="G1316" s="4">
        <v>1728.8969999999999</v>
      </c>
      <c r="H1316" t="str">
        <f t="shared" si="80"/>
        <v>normal</v>
      </c>
      <c r="I1316" t="str">
        <f t="shared" si="83"/>
        <v>no</v>
      </c>
      <c r="J1316" s="11">
        <f t="shared" si="81"/>
        <v>18.600000000000001</v>
      </c>
      <c r="K1316" s="11">
        <f t="shared" si="82"/>
        <v>18.600000000000001</v>
      </c>
      <c r="L1316" s="11"/>
    </row>
    <row r="1317" spans="1:13" x14ac:dyDescent="0.25">
      <c r="A1317">
        <v>33</v>
      </c>
      <c r="B1317" t="s">
        <v>7</v>
      </c>
      <c r="C1317" s="11">
        <v>18.5</v>
      </c>
      <c r="D1317">
        <v>1</v>
      </c>
      <c r="E1317" t="s">
        <v>13</v>
      </c>
      <c r="F1317" t="s">
        <v>10</v>
      </c>
      <c r="G1317" s="4">
        <v>4766.0219999999999</v>
      </c>
      <c r="H1317" t="str">
        <f t="shared" si="80"/>
        <v>normal</v>
      </c>
      <c r="I1317" t="str">
        <f t="shared" si="83"/>
        <v>no</v>
      </c>
      <c r="J1317" s="11">
        <f t="shared" si="81"/>
        <v>18.5</v>
      </c>
      <c r="K1317" s="11">
        <f t="shared" si="82"/>
        <v>18.5</v>
      </c>
      <c r="L1317" s="11"/>
    </row>
    <row r="1318" spans="1:13" x14ac:dyDescent="0.25">
      <c r="A1318">
        <v>34</v>
      </c>
      <c r="B1318" t="s">
        <v>7</v>
      </c>
      <c r="C1318" s="11">
        <v>18.335000000000001</v>
      </c>
      <c r="D1318">
        <v>2</v>
      </c>
      <c r="E1318" t="s">
        <v>13</v>
      </c>
      <c r="F1318" t="s">
        <v>15</v>
      </c>
      <c r="G1318" s="4">
        <v>5989.5236500000001</v>
      </c>
      <c r="H1318" t="str">
        <f t="shared" si="80"/>
        <v>below</v>
      </c>
      <c r="I1318" t="str">
        <f t="shared" si="83"/>
        <v>no</v>
      </c>
      <c r="J1318" s="11">
        <f t="shared" si="81"/>
        <v>18.335000000000001</v>
      </c>
      <c r="K1318" s="11">
        <f t="shared" si="82"/>
        <v>18.335000000000001</v>
      </c>
      <c r="L1318" s="11"/>
      <c r="M1318">
        <f>K1318*1000</f>
        <v>18335</v>
      </c>
    </row>
    <row r="1319" spans="1:13" x14ac:dyDescent="0.25">
      <c r="A1319">
        <v>45</v>
      </c>
      <c r="B1319" t="s">
        <v>7</v>
      </c>
      <c r="C1319" s="11">
        <v>18.335000000000001</v>
      </c>
      <c r="D1319">
        <v>2</v>
      </c>
      <c r="E1319" t="s">
        <v>13</v>
      </c>
      <c r="F1319" t="s">
        <v>10</v>
      </c>
      <c r="G1319" s="4">
        <v>8520.0259999999998</v>
      </c>
      <c r="H1319" t="str">
        <f t="shared" si="80"/>
        <v>below</v>
      </c>
      <c r="I1319" t="str">
        <f t="shared" si="83"/>
        <v>no</v>
      </c>
      <c r="J1319" s="11">
        <f t="shared" si="81"/>
        <v>18.335000000000001</v>
      </c>
      <c r="K1319" s="11">
        <f t="shared" si="82"/>
        <v>18.335000000000001</v>
      </c>
      <c r="L1319" s="11"/>
    </row>
    <row r="1320" spans="1:13" x14ac:dyDescent="0.25">
      <c r="A1320">
        <v>55</v>
      </c>
      <c r="B1320" t="s">
        <v>7</v>
      </c>
      <c r="C1320" s="11">
        <v>18.335000000000001</v>
      </c>
      <c r="D1320">
        <v>3</v>
      </c>
      <c r="E1320" t="s">
        <v>13</v>
      </c>
      <c r="F1320" t="s">
        <v>21</v>
      </c>
      <c r="G1320" s="4">
        <v>13047.332350000001</v>
      </c>
      <c r="H1320" t="str">
        <f t="shared" si="80"/>
        <v>below</v>
      </c>
      <c r="I1320" t="str">
        <f t="shared" si="83"/>
        <v>no</v>
      </c>
      <c r="J1320" s="11">
        <f t="shared" si="81"/>
        <v>18.335000000000001</v>
      </c>
      <c r="K1320" s="11">
        <f t="shared" si="82"/>
        <v>18.335000000000001</v>
      </c>
      <c r="L1320" s="11"/>
      <c r="M1320">
        <f>K1320*1000</f>
        <v>18335</v>
      </c>
    </row>
    <row r="1321" spans="1:13" x14ac:dyDescent="0.25">
      <c r="A1321">
        <v>53</v>
      </c>
      <c r="B1321" t="s">
        <v>7</v>
      </c>
      <c r="C1321" s="11">
        <v>18.335000000000001</v>
      </c>
      <c r="D1321">
        <v>3</v>
      </c>
      <c r="E1321" t="s">
        <v>13</v>
      </c>
      <c r="F1321" t="s">
        <v>14</v>
      </c>
      <c r="G1321" s="4">
        <v>20462.997660000001</v>
      </c>
      <c r="H1321" t="str">
        <f t="shared" si="80"/>
        <v>below</v>
      </c>
      <c r="I1321" t="str">
        <f t="shared" si="83"/>
        <v>no</v>
      </c>
      <c r="J1321" s="11">
        <f t="shared" si="81"/>
        <v>18.335000000000001</v>
      </c>
      <c r="K1321" s="11">
        <f t="shared" si="82"/>
        <v>18.335000000000001</v>
      </c>
      <c r="L1321" s="11"/>
    </row>
    <row r="1322" spans="1:13" x14ac:dyDescent="0.25">
      <c r="A1322">
        <v>57</v>
      </c>
      <c r="B1322" t="s">
        <v>11</v>
      </c>
      <c r="C1322" s="11">
        <v>18.335000000000001</v>
      </c>
      <c r="D1322">
        <v>0</v>
      </c>
      <c r="E1322" t="s">
        <v>13</v>
      </c>
      <c r="F1322" t="s">
        <v>21</v>
      </c>
      <c r="G1322" s="4">
        <v>11534.872649999999</v>
      </c>
      <c r="H1322" t="str">
        <f t="shared" si="80"/>
        <v>below</v>
      </c>
      <c r="I1322" t="str">
        <f t="shared" si="83"/>
        <v>no</v>
      </c>
      <c r="J1322" s="11">
        <f t="shared" si="81"/>
        <v>18.335000000000001</v>
      </c>
      <c r="K1322" s="11">
        <f t="shared" si="82"/>
        <v>18.335000000000001</v>
      </c>
      <c r="L1322" s="11"/>
    </row>
    <row r="1323" spans="1:13" x14ac:dyDescent="0.25">
      <c r="A1323">
        <v>60</v>
      </c>
      <c r="B1323" t="s">
        <v>7</v>
      </c>
      <c r="C1323" s="11">
        <v>18.335000000000001</v>
      </c>
      <c r="D1323">
        <v>0</v>
      </c>
      <c r="E1323" t="s">
        <v>13</v>
      </c>
      <c r="F1323" t="s">
        <v>21</v>
      </c>
      <c r="G1323" s="4">
        <v>13204.28565</v>
      </c>
      <c r="H1323" t="str">
        <f t="shared" si="80"/>
        <v>below</v>
      </c>
      <c r="I1323" t="str">
        <f t="shared" si="83"/>
        <v>no</v>
      </c>
      <c r="J1323" s="11">
        <f t="shared" si="81"/>
        <v>18.335000000000001</v>
      </c>
      <c r="K1323" s="11">
        <f t="shared" si="82"/>
        <v>18.335000000000001</v>
      </c>
      <c r="L1323" s="11"/>
    </row>
    <row r="1324" spans="1:13" x14ac:dyDescent="0.25">
      <c r="A1324">
        <v>52</v>
      </c>
      <c r="B1324" t="s">
        <v>7</v>
      </c>
      <c r="C1324" s="11">
        <v>18.335000000000001</v>
      </c>
      <c r="D1324">
        <v>0</v>
      </c>
      <c r="E1324" t="s">
        <v>13</v>
      </c>
      <c r="F1324" t="s">
        <v>15</v>
      </c>
      <c r="G1324" s="4">
        <v>9991.0376500000002</v>
      </c>
      <c r="H1324" t="str">
        <f t="shared" si="80"/>
        <v>below</v>
      </c>
      <c r="I1324" t="str">
        <f t="shared" si="83"/>
        <v>no</v>
      </c>
      <c r="J1324" s="11">
        <f t="shared" si="81"/>
        <v>18.335000000000001</v>
      </c>
      <c r="K1324" s="11">
        <f t="shared" si="82"/>
        <v>18.335000000000001</v>
      </c>
      <c r="L1324" s="11"/>
    </row>
    <row r="1325" spans="1:13" x14ac:dyDescent="0.25">
      <c r="A1325">
        <v>39</v>
      </c>
      <c r="B1325" t="s">
        <v>7</v>
      </c>
      <c r="C1325" s="11">
        <v>18.3</v>
      </c>
      <c r="D1325">
        <v>5</v>
      </c>
      <c r="E1325" t="s">
        <v>9</v>
      </c>
      <c r="F1325" t="s">
        <v>10</v>
      </c>
      <c r="G1325" s="4">
        <v>19023.259999999998</v>
      </c>
      <c r="H1325" t="str">
        <f t="shared" si="80"/>
        <v>below</v>
      </c>
      <c r="I1325" t="str">
        <f t="shared" si="83"/>
        <v>smoking</v>
      </c>
      <c r="J1325" s="11">
        <f t="shared" si="81"/>
        <v>18.3</v>
      </c>
      <c r="K1325" s="11">
        <f t="shared" si="82"/>
        <v>18.3</v>
      </c>
      <c r="L1325" s="11"/>
    </row>
    <row r="1326" spans="1:13" x14ac:dyDescent="0.25">
      <c r="A1326">
        <v>56</v>
      </c>
      <c r="B1326" t="s">
        <v>7</v>
      </c>
      <c r="C1326" s="11">
        <v>17.954999999999998</v>
      </c>
      <c r="D1326">
        <v>0</v>
      </c>
      <c r="E1326" t="s">
        <v>13</v>
      </c>
      <c r="F1326" t="s">
        <v>10</v>
      </c>
      <c r="G1326" s="4">
        <v>11073.175999999999</v>
      </c>
      <c r="H1326" t="str">
        <f t="shared" si="80"/>
        <v>below</v>
      </c>
      <c r="I1326" t="str">
        <f t="shared" si="83"/>
        <v>no</v>
      </c>
      <c r="J1326" s="11">
        <f t="shared" si="81"/>
        <v>17.954999999999998</v>
      </c>
      <c r="K1326" s="11">
        <f t="shared" si="82"/>
        <v>17.954999999999998</v>
      </c>
      <c r="L1326" s="11"/>
    </row>
    <row r="1327" spans="1:13" x14ac:dyDescent="0.25">
      <c r="A1327">
        <v>27</v>
      </c>
      <c r="B1327" t="s">
        <v>7</v>
      </c>
      <c r="C1327" s="11">
        <v>17.954999999999998</v>
      </c>
      <c r="D1327">
        <v>2</v>
      </c>
      <c r="E1327" t="s">
        <v>9</v>
      </c>
      <c r="F1327" t="s">
        <v>21</v>
      </c>
      <c r="G1327" s="4">
        <v>15006.579449999999</v>
      </c>
      <c r="H1327" t="str">
        <f t="shared" si="80"/>
        <v>below</v>
      </c>
      <c r="I1327" t="str">
        <f t="shared" si="83"/>
        <v>smoking</v>
      </c>
      <c r="J1327" s="11">
        <f t="shared" si="81"/>
        <v>17.954999999999998</v>
      </c>
      <c r="K1327" s="11">
        <f t="shared" si="82"/>
        <v>17.954999999999998</v>
      </c>
      <c r="L1327" s="11"/>
    </row>
    <row r="1328" spans="1:13" x14ac:dyDescent="0.25">
      <c r="A1328">
        <v>35</v>
      </c>
      <c r="B1328" t="s">
        <v>11</v>
      </c>
      <c r="C1328" s="11">
        <v>17.86</v>
      </c>
      <c r="D1328">
        <v>1</v>
      </c>
      <c r="E1328" t="s">
        <v>13</v>
      </c>
      <c r="F1328" t="s">
        <v>15</v>
      </c>
      <c r="G1328" s="4">
        <v>5116.5003999999999</v>
      </c>
      <c r="H1328" t="str">
        <f t="shared" si="80"/>
        <v>below</v>
      </c>
      <c r="I1328" t="str">
        <f t="shared" si="83"/>
        <v>no</v>
      </c>
      <c r="J1328" s="11">
        <f t="shared" si="81"/>
        <v>17.86</v>
      </c>
      <c r="K1328" s="11">
        <f t="shared" si="82"/>
        <v>17.86</v>
      </c>
      <c r="L1328" s="11"/>
    </row>
    <row r="1329" spans="1:12" x14ac:dyDescent="0.25">
      <c r="A1329">
        <v>26</v>
      </c>
      <c r="B1329" t="s">
        <v>11</v>
      </c>
      <c r="C1329" s="11">
        <v>17.670000000000002</v>
      </c>
      <c r="D1329">
        <v>0</v>
      </c>
      <c r="E1329" t="s">
        <v>13</v>
      </c>
      <c r="F1329" t="s">
        <v>15</v>
      </c>
      <c r="G1329" s="4">
        <v>2680.9493000000002</v>
      </c>
      <c r="H1329" t="str">
        <f t="shared" si="80"/>
        <v>below</v>
      </c>
      <c r="I1329" t="str">
        <f t="shared" si="83"/>
        <v>no</v>
      </c>
      <c r="J1329" s="11">
        <f t="shared" si="81"/>
        <v>17.670000000000002</v>
      </c>
      <c r="K1329" s="11">
        <f t="shared" si="82"/>
        <v>17.670000000000002</v>
      </c>
      <c r="L1329" s="11"/>
    </row>
    <row r="1330" spans="1:12" x14ac:dyDescent="0.25">
      <c r="A1330">
        <v>19</v>
      </c>
      <c r="B1330" t="s">
        <v>11</v>
      </c>
      <c r="C1330" s="11">
        <v>17.48</v>
      </c>
      <c r="D1330">
        <v>0</v>
      </c>
      <c r="E1330" t="s">
        <v>13</v>
      </c>
      <c r="F1330" t="s">
        <v>15</v>
      </c>
      <c r="G1330" s="4">
        <v>1621.3402000000001</v>
      </c>
      <c r="H1330" t="str">
        <f t="shared" si="80"/>
        <v>below</v>
      </c>
      <c r="I1330" t="str">
        <f t="shared" si="83"/>
        <v>no</v>
      </c>
      <c r="J1330" s="11">
        <f t="shared" si="81"/>
        <v>17.48</v>
      </c>
      <c r="K1330" s="11">
        <f t="shared" si="82"/>
        <v>17.48</v>
      </c>
      <c r="L1330" s="11"/>
    </row>
    <row r="1331" spans="1:12" x14ac:dyDescent="0.25">
      <c r="A1331">
        <v>21</v>
      </c>
      <c r="B1331" t="s">
        <v>7</v>
      </c>
      <c r="C1331" s="11">
        <v>17.399999999999999</v>
      </c>
      <c r="D1331">
        <v>1</v>
      </c>
      <c r="E1331" t="s">
        <v>13</v>
      </c>
      <c r="F1331" t="s">
        <v>10</v>
      </c>
      <c r="G1331" s="4">
        <v>2585.2689999999998</v>
      </c>
      <c r="H1331" t="str">
        <f t="shared" si="80"/>
        <v>below</v>
      </c>
      <c r="I1331" t="str">
        <f t="shared" si="83"/>
        <v>no</v>
      </c>
      <c r="J1331" s="11">
        <f t="shared" si="81"/>
        <v>17.399999999999999</v>
      </c>
      <c r="K1331" s="11">
        <f t="shared" si="82"/>
        <v>17.399999999999999</v>
      </c>
      <c r="L1331" s="11"/>
    </row>
    <row r="1332" spans="1:12" x14ac:dyDescent="0.25">
      <c r="A1332">
        <v>37</v>
      </c>
      <c r="B1332" t="s">
        <v>7</v>
      </c>
      <c r="C1332" s="11">
        <v>17.29</v>
      </c>
      <c r="D1332">
        <v>2</v>
      </c>
      <c r="E1332" t="s">
        <v>13</v>
      </c>
      <c r="F1332" t="s">
        <v>21</v>
      </c>
      <c r="G1332" s="4">
        <v>6877.9800999999998</v>
      </c>
      <c r="H1332" t="str">
        <f t="shared" si="80"/>
        <v>below</v>
      </c>
      <c r="I1332" t="str">
        <f t="shared" si="83"/>
        <v>no</v>
      </c>
      <c r="J1332" s="11">
        <f t="shared" si="81"/>
        <v>17.29</v>
      </c>
      <c r="K1332" s="11">
        <f t="shared" si="82"/>
        <v>17.29</v>
      </c>
      <c r="L1332" s="11"/>
    </row>
    <row r="1333" spans="1:12" x14ac:dyDescent="0.25">
      <c r="A1333">
        <v>28</v>
      </c>
      <c r="B1333" t="s">
        <v>7</v>
      </c>
      <c r="C1333" s="11">
        <v>17.29</v>
      </c>
      <c r="D1333">
        <v>0</v>
      </c>
      <c r="E1333" t="s">
        <v>13</v>
      </c>
      <c r="F1333" t="s">
        <v>21</v>
      </c>
      <c r="G1333" s="4">
        <v>3732.6251000000002</v>
      </c>
      <c r="H1333" t="str">
        <f t="shared" si="80"/>
        <v>below</v>
      </c>
      <c r="I1333" t="str">
        <f t="shared" si="83"/>
        <v>no</v>
      </c>
      <c r="J1333" s="11">
        <f t="shared" si="81"/>
        <v>17.29</v>
      </c>
      <c r="K1333" s="11">
        <f t="shared" si="82"/>
        <v>17.29</v>
      </c>
      <c r="L1333" s="11"/>
    </row>
    <row r="1334" spans="1:12" x14ac:dyDescent="0.25">
      <c r="A1334">
        <v>54</v>
      </c>
      <c r="B1334" t="s">
        <v>7</v>
      </c>
      <c r="C1334" s="11">
        <v>17.195</v>
      </c>
      <c r="D1334">
        <v>3</v>
      </c>
      <c r="E1334" t="s">
        <v>13</v>
      </c>
      <c r="F1334" t="s">
        <v>10</v>
      </c>
      <c r="G1334" s="4">
        <v>12105.32</v>
      </c>
      <c r="H1334" t="str">
        <f t="shared" si="80"/>
        <v>below</v>
      </c>
      <c r="I1334" t="str">
        <f t="shared" si="83"/>
        <v>no</v>
      </c>
      <c r="J1334" s="11">
        <f t="shared" si="81"/>
        <v>17.195</v>
      </c>
      <c r="K1334" s="11">
        <f t="shared" si="82"/>
        <v>17.195</v>
      </c>
      <c r="L1334" s="11"/>
    </row>
    <row r="1335" spans="1:12" x14ac:dyDescent="0.25">
      <c r="A1335">
        <v>26</v>
      </c>
      <c r="B1335" t="s">
        <v>7</v>
      </c>
      <c r="C1335" s="11">
        <v>17.195</v>
      </c>
      <c r="D1335">
        <v>2</v>
      </c>
      <c r="E1335" t="s">
        <v>9</v>
      </c>
      <c r="F1335" t="s">
        <v>21</v>
      </c>
      <c r="G1335" s="4">
        <v>14455.644050000001</v>
      </c>
      <c r="H1335" t="str">
        <f t="shared" si="80"/>
        <v>below</v>
      </c>
      <c r="I1335" t="str">
        <f t="shared" si="83"/>
        <v>smoking</v>
      </c>
      <c r="J1335" s="11">
        <f t="shared" si="81"/>
        <v>17.195</v>
      </c>
      <c r="K1335" s="11">
        <f t="shared" si="82"/>
        <v>17.195</v>
      </c>
      <c r="L1335" s="11"/>
    </row>
    <row r="1336" spans="1:12" x14ac:dyDescent="0.25">
      <c r="A1336">
        <v>41</v>
      </c>
      <c r="B1336" t="s">
        <v>7</v>
      </c>
      <c r="C1336" s="11">
        <v>16.815000000000001</v>
      </c>
      <c r="D1336">
        <v>0</v>
      </c>
      <c r="E1336" t="s">
        <v>13</v>
      </c>
      <c r="F1336" t="s">
        <v>10</v>
      </c>
      <c r="G1336" s="4">
        <v>6186.1270000000004</v>
      </c>
      <c r="H1336" t="str">
        <f t="shared" si="80"/>
        <v>below</v>
      </c>
      <c r="I1336" t="str">
        <f t="shared" si="83"/>
        <v>no</v>
      </c>
      <c r="J1336" s="11">
        <f t="shared" si="81"/>
        <v>16.815000000000001</v>
      </c>
      <c r="K1336" s="11">
        <f t="shared" si="82"/>
        <v>16.815000000000001</v>
      </c>
      <c r="L1336" s="11"/>
    </row>
    <row r="1337" spans="1:12" x14ac:dyDescent="0.25">
      <c r="A1337">
        <v>63</v>
      </c>
      <c r="B1337" t="s">
        <v>7</v>
      </c>
      <c r="C1337" s="11">
        <v>16.815000000000001</v>
      </c>
      <c r="D1337">
        <v>0</v>
      </c>
      <c r="E1337" t="s">
        <v>13</v>
      </c>
      <c r="F1337" t="s">
        <v>15</v>
      </c>
      <c r="G1337" s="4">
        <v>14256.192800000001</v>
      </c>
      <c r="H1337" t="str">
        <f t="shared" si="80"/>
        <v>below</v>
      </c>
      <c r="I1337" t="str">
        <f t="shared" si="83"/>
        <v>no</v>
      </c>
      <c r="J1337" s="11">
        <f t="shared" si="81"/>
        <v>16.815000000000001</v>
      </c>
      <c r="K1337" s="11">
        <f t="shared" si="82"/>
        <v>16.815000000000001</v>
      </c>
      <c r="L1337" s="11"/>
    </row>
    <row r="1338" spans="1:12" x14ac:dyDescent="0.25">
      <c r="A1338">
        <v>21</v>
      </c>
      <c r="B1338" t="s">
        <v>7</v>
      </c>
      <c r="C1338" s="11">
        <v>16.815000000000001</v>
      </c>
      <c r="D1338">
        <v>1</v>
      </c>
      <c r="E1338" t="s">
        <v>13</v>
      </c>
      <c r="F1338" t="s">
        <v>21</v>
      </c>
      <c r="G1338" s="4">
        <v>3167.4558499999998</v>
      </c>
      <c r="H1338" t="str">
        <f t="shared" si="80"/>
        <v>below</v>
      </c>
      <c r="I1338" t="str">
        <f t="shared" si="83"/>
        <v>no</v>
      </c>
      <c r="J1338" s="11">
        <f t="shared" si="81"/>
        <v>16.815000000000001</v>
      </c>
      <c r="K1338" s="11">
        <f t="shared" si="82"/>
        <v>16.815000000000001</v>
      </c>
      <c r="L1338" s="11"/>
    </row>
    <row r="1339" spans="1:12" x14ac:dyDescent="0.25">
      <c r="A1339">
        <v>38</v>
      </c>
      <c r="B1339" t="s">
        <v>11</v>
      </c>
      <c r="C1339" s="11">
        <v>16.815000000000001</v>
      </c>
      <c r="D1339">
        <v>2</v>
      </c>
      <c r="E1339" t="s">
        <v>13</v>
      </c>
      <c r="F1339" t="s">
        <v>21</v>
      </c>
      <c r="G1339" s="4">
        <v>6640.5448500000002</v>
      </c>
      <c r="H1339" t="str">
        <f t="shared" si="80"/>
        <v>below</v>
      </c>
      <c r="I1339" t="str">
        <f t="shared" si="83"/>
        <v>no</v>
      </c>
      <c r="J1339" s="11">
        <f t="shared" si="81"/>
        <v>16.815000000000001</v>
      </c>
      <c r="K1339" s="11">
        <f t="shared" si="82"/>
        <v>16.815000000000001</v>
      </c>
      <c r="L1339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39FD7-A7ED-44B9-BDAA-58520C85BF89}">
  <dimension ref="A1:W1339"/>
  <sheetViews>
    <sheetView topLeftCell="A49" zoomScale="90" zoomScaleNormal="90" workbookViewId="0">
      <selection activeCell="L36" sqref="L36"/>
    </sheetView>
  </sheetViews>
  <sheetFormatPr defaultRowHeight="15" x14ac:dyDescent="0.25"/>
  <cols>
    <col min="3" max="3" width="11.140625" bestFit="1" customWidth="1"/>
    <col min="8" max="9" width="12.42578125" customWidth="1"/>
    <col min="16" max="16" width="11.7109375" customWidth="1"/>
  </cols>
  <sheetData>
    <row r="1" spans="1:23" x14ac:dyDescent="0.25">
      <c r="A1" t="s">
        <v>0</v>
      </c>
      <c r="B1" t="s">
        <v>2</v>
      </c>
      <c r="C1" t="s">
        <v>6</v>
      </c>
      <c r="D1" t="s">
        <v>1</v>
      </c>
      <c r="E1" t="s">
        <v>3</v>
      </c>
      <c r="F1" t="s">
        <v>4</v>
      </c>
      <c r="G1" t="s">
        <v>5</v>
      </c>
      <c r="H1" t="s">
        <v>489</v>
      </c>
      <c r="O1" t="s">
        <v>529</v>
      </c>
      <c r="Q1" t="s">
        <v>531</v>
      </c>
      <c r="U1" t="s">
        <v>530</v>
      </c>
      <c r="W1" t="s">
        <v>532</v>
      </c>
    </row>
    <row r="2" spans="1:23" x14ac:dyDescent="0.25">
      <c r="A2">
        <v>21</v>
      </c>
      <c r="B2" s="11">
        <v>16.815000000000001</v>
      </c>
      <c r="C2" s="4">
        <v>3167.4558499999998</v>
      </c>
      <c r="D2" t="s">
        <v>7</v>
      </c>
      <c r="E2">
        <v>1</v>
      </c>
      <c r="F2" t="s">
        <v>13</v>
      </c>
      <c r="G2" t="s">
        <v>21</v>
      </c>
      <c r="H2" t="str">
        <f t="shared" ref="H2:H65" si="0">IF(B2&lt;18.5,"below",IF(AND(B2&gt;=18.5,B2&lt;25),"normal",IF(B2&gt;=25,"over")))</f>
        <v>below</v>
      </c>
      <c r="I2" t="str">
        <f t="shared" ref="I2:I65" si="1">IF(F2="no","no","smoking")</f>
        <v>no</v>
      </c>
      <c r="J2" s="11">
        <f t="shared" ref="J2:J65" si="2">VALUE(B2)</f>
        <v>16.815000000000001</v>
      </c>
      <c r="K2" s="11">
        <f t="shared" ref="K2:K65" si="3">IF(J2&gt;=100,J2/1000,J2)</f>
        <v>16.815000000000001</v>
      </c>
      <c r="L2" s="11"/>
      <c r="M2" t="s">
        <v>481</v>
      </c>
      <c r="P2" t="s">
        <v>483</v>
      </c>
    </row>
    <row r="3" spans="1:23" x14ac:dyDescent="0.25">
      <c r="A3">
        <v>41</v>
      </c>
      <c r="B3" s="11">
        <v>16.815000000000001</v>
      </c>
      <c r="C3" s="4">
        <v>6186.1270000000004</v>
      </c>
      <c r="D3" t="s">
        <v>7</v>
      </c>
      <c r="E3">
        <v>0</v>
      </c>
      <c r="F3" t="s">
        <v>13</v>
      </c>
      <c r="G3" t="s">
        <v>10</v>
      </c>
      <c r="H3" t="str">
        <f t="shared" si="0"/>
        <v>below</v>
      </c>
      <c r="I3" t="str">
        <f t="shared" si="1"/>
        <v>no</v>
      </c>
      <c r="J3" s="11">
        <f t="shared" si="2"/>
        <v>16.815000000000001</v>
      </c>
      <c r="K3" s="11">
        <f t="shared" si="3"/>
        <v>16.815000000000001</v>
      </c>
      <c r="L3" s="11"/>
      <c r="M3" t="s">
        <v>1</v>
      </c>
      <c r="N3" t="s">
        <v>482</v>
      </c>
      <c r="O3" t="s">
        <v>484</v>
      </c>
    </row>
    <row r="4" spans="1:23" x14ac:dyDescent="0.25">
      <c r="A4">
        <v>38</v>
      </c>
      <c r="B4" s="11">
        <v>16.815000000000001</v>
      </c>
      <c r="C4" s="4">
        <v>6640.5448500000002</v>
      </c>
      <c r="D4" t="s">
        <v>11</v>
      </c>
      <c r="E4">
        <v>2</v>
      </c>
      <c r="F4" t="s">
        <v>13</v>
      </c>
      <c r="G4" t="s">
        <v>21</v>
      </c>
      <c r="H4" t="str">
        <f t="shared" si="0"/>
        <v>below</v>
      </c>
      <c r="I4" t="str">
        <f t="shared" si="1"/>
        <v>no</v>
      </c>
      <c r="J4" s="11">
        <f t="shared" si="2"/>
        <v>16.815000000000001</v>
      </c>
      <c r="K4" s="11">
        <f t="shared" si="3"/>
        <v>16.815000000000001</v>
      </c>
      <c r="L4" s="11"/>
      <c r="M4" t="s">
        <v>11</v>
      </c>
      <c r="N4" t="s">
        <v>9</v>
      </c>
      <c r="O4" t="s">
        <v>487</v>
      </c>
      <c r="P4">
        <f>COUNTIFS($D$2:$D$1339,"male",$F$2:$F$1339,N4,$B$2:$B$1339,"&gt;=25")</f>
        <v>141</v>
      </c>
    </row>
    <row r="5" spans="1:23" x14ac:dyDescent="0.25">
      <c r="A5">
        <v>63</v>
      </c>
      <c r="B5" s="11">
        <v>16.815000000000001</v>
      </c>
      <c r="C5" s="4">
        <v>14256.192800000001</v>
      </c>
      <c r="D5" t="s">
        <v>7</v>
      </c>
      <c r="E5">
        <v>0</v>
      </c>
      <c r="F5" t="s">
        <v>13</v>
      </c>
      <c r="G5" t="s">
        <v>15</v>
      </c>
      <c r="H5" t="str">
        <f t="shared" si="0"/>
        <v>below</v>
      </c>
      <c r="I5" t="str">
        <f t="shared" si="1"/>
        <v>no</v>
      </c>
      <c r="J5" s="11">
        <f t="shared" si="2"/>
        <v>16.815000000000001</v>
      </c>
      <c r="K5" s="11">
        <f t="shared" si="3"/>
        <v>16.815000000000001</v>
      </c>
      <c r="L5" s="11"/>
      <c r="M5" t="s">
        <v>11</v>
      </c>
      <c r="N5" t="s">
        <v>9</v>
      </c>
      <c r="O5" t="s">
        <v>488</v>
      </c>
      <c r="P5">
        <f>COUNTIFS($D$2:$D$1339,"male",$F$2:$F$1339,N5,$B$2:$B$1339,"&lt;25")</f>
        <v>18</v>
      </c>
    </row>
    <row r="6" spans="1:23" x14ac:dyDescent="0.25">
      <c r="A6">
        <v>54</v>
      </c>
      <c r="B6" s="11">
        <v>17.195</v>
      </c>
      <c r="C6" s="4">
        <v>12105.32</v>
      </c>
      <c r="D6" t="s">
        <v>7</v>
      </c>
      <c r="E6">
        <v>3</v>
      </c>
      <c r="F6" t="s">
        <v>13</v>
      </c>
      <c r="G6" t="s">
        <v>10</v>
      </c>
      <c r="H6" t="str">
        <f t="shared" si="0"/>
        <v>below</v>
      </c>
      <c r="I6" t="str">
        <f t="shared" si="1"/>
        <v>no</v>
      </c>
      <c r="J6" s="11">
        <f t="shared" si="2"/>
        <v>17.195</v>
      </c>
      <c r="K6" s="11">
        <f t="shared" si="3"/>
        <v>17.195</v>
      </c>
      <c r="L6" s="11"/>
      <c r="M6" t="s">
        <v>11</v>
      </c>
      <c r="N6" t="s">
        <v>13</v>
      </c>
      <c r="O6" t="s">
        <v>487</v>
      </c>
      <c r="P6">
        <f>COUNTIFS($D$2:$D$1339,"male",$F$2:$F$1339,N6,$B$2:$B$1339,"&gt;=25")</f>
        <v>418</v>
      </c>
    </row>
    <row r="7" spans="1:23" x14ac:dyDescent="0.25">
      <c r="A7">
        <v>26</v>
      </c>
      <c r="B7" s="11">
        <v>17.195</v>
      </c>
      <c r="C7" s="4">
        <v>14455.644050000001</v>
      </c>
      <c r="D7" t="s">
        <v>7</v>
      </c>
      <c r="E7">
        <v>2</v>
      </c>
      <c r="F7" t="s">
        <v>9</v>
      </c>
      <c r="G7" t="s">
        <v>21</v>
      </c>
      <c r="H7" t="str">
        <f t="shared" si="0"/>
        <v>below</v>
      </c>
      <c r="I7" t="str">
        <f t="shared" si="1"/>
        <v>smoking</v>
      </c>
      <c r="J7" s="11">
        <f t="shared" si="2"/>
        <v>17.195</v>
      </c>
      <c r="K7" s="11">
        <f t="shared" si="3"/>
        <v>17.195</v>
      </c>
      <c r="L7" s="11"/>
      <c r="M7" t="s">
        <v>11</v>
      </c>
      <c r="N7" t="s">
        <v>13</v>
      </c>
      <c r="O7" t="s">
        <v>488</v>
      </c>
      <c r="P7">
        <f>COUNTIFS($D$2:$D$1339,"male",$F$2:$F$1339,N7,$B$2:$B$1339,"&lt;25")</f>
        <v>99</v>
      </c>
    </row>
    <row r="8" spans="1:23" x14ac:dyDescent="0.25">
      <c r="A8">
        <v>28</v>
      </c>
      <c r="B8" s="11">
        <v>17.29</v>
      </c>
      <c r="C8" s="4">
        <v>3732.6251000000002</v>
      </c>
      <c r="D8" t="s">
        <v>7</v>
      </c>
      <c r="E8">
        <v>0</v>
      </c>
      <c r="F8" t="s">
        <v>13</v>
      </c>
      <c r="G8" t="s">
        <v>21</v>
      </c>
      <c r="H8" t="str">
        <f t="shared" si="0"/>
        <v>below</v>
      </c>
      <c r="I8" t="str">
        <f t="shared" si="1"/>
        <v>no</v>
      </c>
      <c r="J8" s="11">
        <f t="shared" si="2"/>
        <v>17.29</v>
      </c>
      <c r="K8" s="11">
        <f t="shared" si="3"/>
        <v>17.29</v>
      </c>
      <c r="L8" s="11"/>
    </row>
    <row r="9" spans="1:23" x14ac:dyDescent="0.25">
      <c r="A9">
        <v>37</v>
      </c>
      <c r="B9" s="11">
        <v>17.29</v>
      </c>
      <c r="C9" s="4">
        <v>6877.9800999999998</v>
      </c>
      <c r="D9" t="s">
        <v>7</v>
      </c>
      <c r="E9">
        <v>2</v>
      </c>
      <c r="F9" t="s">
        <v>13</v>
      </c>
      <c r="G9" t="s">
        <v>21</v>
      </c>
      <c r="H9" t="str">
        <f t="shared" si="0"/>
        <v>below</v>
      </c>
      <c r="I9" t="str">
        <f t="shared" si="1"/>
        <v>no</v>
      </c>
      <c r="J9" s="11">
        <f t="shared" si="2"/>
        <v>17.29</v>
      </c>
      <c r="K9" s="11">
        <f t="shared" si="3"/>
        <v>17.29</v>
      </c>
      <c r="L9" s="11"/>
      <c r="M9" t="s">
        <v>7</v>
      </c>
      <c r="N9" t="s">
        <v>9</v>
      </c>
      <c r="O9" t="s">
        <v>487</v>
      </c>
      <c r="P9">
        <f>COUNTIFS($D$2:$D$1339,"female",$F$2:$F$1339,N9,$B$2:$B$1339,"&gt;=25")</f>
        <v>86</v>
      </c>
    </row>
    <row r="10" spans="1:23" x14ac:dyDescent="0.25">
      <c r="A10">
        <v>21</v>
      </c>
      <c r="B10" s="11">
        <v>17.399999999999999</v>
      </c>
      <c r="C10" s="4">
        <v>2585.2689999999998</v>
      </c>
      <c r="D10" t="s">
        <v>7</v>
      </c>
      <c r="E10">
        <v>1</v>
      </c>
      <c r="F10" t="s">
        <v>13</v>
      </c>
      <c r="G10" t="s">
        <v>10</v>
      </c>
      <c r="H10" t="str">
        <f t="shared" si="0"/>
        <v>below</v>
      </c>
      <c r="I10" t="str">
        <f t="shared" si="1"/>
        <v>no</v>
      </c>
      <c r="J10" s="11">
        <f t="shared" si="2"/>
        <v>17.399999999999999</v>
      </c>
      <c r="K10" s="11">
        <f t="shared" si="3"/>
        <v>17.399999999999999</v>
      </c>
      <c r="L10" s="11"/>
      <c r="M10" t="s">
        <v>7</v>
      </c>
      <c r="N10" t="s">
        <v>9</v>
      </c>
      <c r="O10" t="s">
        <v>488</v>
      </c>
      <c r="P10">
        <f>COUNTIFS($D$2:$D$1339,"female",$F$2:$F$1339,N10,$B$2:$B$1339,"&lt;25")</f>
        <v>29</v>
      </c>
    </row>
    <row r="11" spans="1:23" x14ac:dyDescent="0.25">
      <c r="A11">
        <v>19</v>
      </c>
      <c r="B11" s="11">
        <v>17.48</v>
      </c>
      <c r="C11" s="4">
        <v>1621.3402000000001</v>
      </c>
      <c r="D11" t="s">
        <v>11</v>
      </c>
      <c r="E11">
        <v>0</v>
      </c>
      <c r="F11" t="s">
        <v>13</v>
      </c>
      <c r="G11" t="s">
        <v>15</v>
      </c>
      <c r="H11" t="str">
        <f t="shared" si="0"/>
        <v>below</v>
      </c>
      <c r="I11" t="str">
        <f t="shared" si="1"/>
        <v>no</v>
      </c>
      <c r="J11" s="11">
        <f t="shared" si="2"/>
        <v>17.48</v>
      </c>
      <c r="K11" s="11">
        <f t="shared" si="3"/>
        <v>17.48</v>
      </c>
      <c r="L11" s="11"/>
      <c r="M11" t="s">
        <v>7</v>
      </c>
      <c r="N11" t="s">
        <v>13</v>
      </c>
      <c r="O11" t="s">
        <v>487</v>
      </c>
      <c r="P11">
        <f>COUNTIFS($D$2:$D$1339,"female",$F$2:$F$1339,N11,$B$2:$B$1339,"&gt;=25")</f>
        <v>421</v>
      </c>
    </row>
    <row r="12" spans="1:23" x14ac:dyDescent="0.25">
      <c r="A12">
        <v>26</v>
      </c>
      <c r="B12" s="11">
        <v>17.670000000000002</v>
      </c>
      <c r="C12" s="4">
        <v>2680.9493000000002</v>
      </c>
      <c r="D12" t="s">
        <v>11</v>
      </c>
      <c r="E12">
        <v>0</v>
      </c>
      <c r="F12" t="s">
        <v>13</v>
      </c>
      <c r="G12" t="s">
        <v>15</v>
      </c>
      <c r="H12" t="str">
        <f t="shared" si="0"/>
        <v>below</v>
      </c>
      <c r="I12" t="str">
        <f t="shared" si="1"/>
        <v>no</v>
      </c>
      <c r="J12" s="11">
        <f t="shared" si="2"/>
        <v>17.670000000000002</v>
      </c>
      <c r="K12" s="11">
        <f t="shared" si="3"/>
        <v>17.670000000000002</v>
      </c>
      <c r="L12" s="11"/>
      <c r="M12" t="s">
        <v>7</v>
      </c>
      <c r="N12" t="s">
        <v>13</v>
      </c>
      <c r="O12" t="s">
        <v>488</v>
      </c>
      <c r="P12">
        <f>COUNTIFS($D$2:$D$1339,"female",$F$2:$F$1339,N12,$B$2:$B$1339,"&lt;25")</f>
        <v>126</v>
      </c>
    </row>
    <row r="13" spans="1:23" x14ac:dyDescent="0.25">
      <c r="A13">
        <v>35</v>
      </c>
      <c r="B13" s="11">
        <v>17.86</v>
      </c>
      <c r="C13" s="4">
        <v>5116.5003999999999</v>
      </c>
      <c r="D13" t="s">
        <v>11</v>
      </c>
      <c r="E13">
        <v>1</v>
      </c>
      <c r="F13" t="s">
        <v>13</v>
      </c>
      <c r="G13" t="s">
        <v>15</v>
      </c>
      <c r="H13" t="str">
        <f t="shared" si="0"/>
        <v>below</v>
      </c>
      <c r="I13" t="str">
        <f t="shared" si="1"/>
        <v>no</v>
      </c>
      <c r="J13" s="11">
        <f t="shared" si="2"/>
        <v>17.86</v>
      </c>
      <c r="K13" s="11">
        <f t="shared" si="3"/>
        <v>17.86</v>
      </c>
      <c r="L13" s="11"/>
      <c r="P13">
        <f>SUM(P4:P12)</f>
        <v>1338</v>
      </c>
    </row>
    <row r="14" spans="1:23" x14ac:dyDescent="0.25">
      <c r="A14">
        <v>56</v>
      </c>
      <c r="B14" s="11">
        <v>17.954999999999998</v>
      </c>
      <c r="C14" s="4">
        <v>11073.175999999999</v>
      </c>
      <c r="D14" t="s">
        <v>7</v>
      </c>
      <c r="E14">
        <v>0</v>
      </c>
      <c r="F14" t="s">
        <v>13</v>
      </c>
      <c r="G14" t="s">
        <v>10</v>
      </c>
      <c r="H14" t="str">
        <f t="shared" si="0"/>
        <v>below</v>
      </c>
      <c r="I14" t="str">
        <f t="shared" si="1"/>
        <v>no</v>
      </c>
      <c r="J14" s="11">
        <f t="shared" si="2"/>
        <v>17.954999999999998</v>
      </c>
      <c r="K14" s="11">
        <f t="shared" si="3"/>
        <v>17.954999999999998</v>
      </c>
      <c r="L14" s="11"/>
    </row>
    <row r="15" spans="1:23" x14ac:dyDescent="0.25">
      <c r="A15">
        <v>27</v>
      </c>
      <c r="B15" s="11">
        <v>17.954999999999998</v>
      </c>
      <c r="C15" s="4">
        <v>15006.579449999999</v>
      </c>
      <c r="D15" t="s">
        <v>7</v>
      </c>
      <c r="E15">
        <v>2</v>
      </c>
      <c r="F15" t="s">
        <v>9</v>
      </c>
      <c r="G15" t="s">
        <v>21</v>
      </c>
      <c r="H15" t="str">
        <f t="shared" si="0"/>
        <v>below</v>
      </c>
      <c r="I15" t="str">
        <f t="shared" si="1"/>
        <v>smoking</v>
      </c>
      <c r="J15" s="11">
        <f t="shared" si="2"/>
        <v>17.954999999999998</v>
      </c>
      <c r="K15" s="11">
        <f t="shared" si="3"/>
        <v>17.954999999999998</v>
      </c>
      <c r="L15" s="11"/>
      <c r="M15" t="s">
        <v>490</v>
      </c>
      <c r="P15" s="2">
        <f>AVERAGE(C2:C1339)</f>
        <v>13270.422265141253</v>
      </c>
    </row>
    <row r="16" spans="1:23" x14ac:dyDescent="0.25">
      <c r="A16">
        <v>39</v>
      </c>
      <c r="B16" s="11">
        <v>18.3</v>
      </c>
      <c r="C16" s="4">
        <v>19023.259999999998</v>
      </c>
      <c r="D16" t="s">
        <v>7</v>
      </c>
      <c r="E16">
        <v>5</v>
      </c>
      <c r="F16" t="s">
        <v>9</v>
      </c>
      <c r="G16" t="s">
        <v>10</v>
      </c>
      <c r="H16" t="str">
        <f t="shared" si="0"/>
        <v>below</v>
      </c>
      <c r="I16" t="str">
        <f t="shared" si="1"/>
        <v>smoking</v>
      </c>
      <c r="J16" s="11">
        <f t="shared" si="2"/>
        <v>18.3</v>
      </c>
      <c r="K16" s="11">
        <f t="shared" si="3"/>
        <v>18.3</v>
      </c>
      <c r="L16" s="11"/>
      <c r="M16" t="s">
        <v>491</v>
      </c>
      <c r="P16" s="1">
        <f>MIN(C2:C1339)</f>
        <v>1121.8739</v>
      </c>
    </row>
    <row r="17" spans="1:19" x14ac:dyDescent="0.25">
      <c r="A17">
        <v>34</v>
      </c>
      <c r="B17" s="11">
        <v>18.335000000000001</v>
      </c>
      <c r="C17" s="4">
        <v>5989.5236500000001</v>
      </c>
      <c r="D17" t="s">
        <v>7</v>
      </c>
      <c r="E17">
        <v>2</v>
      </c>
      <c r="F17" t="s">
        <v>13</v>
      </c>
      <c r="G17" t="s">
        <v>15</v>
      </c>
      <c r="H17" t="str">
        <f t="shared" si="0"/>
        <v>below</v>
      </c>
      <c r="I17" t="str">
        <f t="shared" si="1"/>
        <v>no</v>
      </c>
      <c r="J17" s="11">
        <f t="shared" si="2"/>
        <v>18.335000000000001</v>
      </c>
      <c r="K17" s="11">
        <f t="shared" si="3"/>
        <v>18.335000000000001</v>
      </c>
      <c r="L17" s="11"/>
      <c r="M17" t="s">
        <v>492</v>
      </c>
      <c r="P17" s="1">
        <f>MAX(C2:C1339)</f>
        <v>63770.428010000003</v>
      </c>
    </row>
    <row r="18" spans="1:19" x14ac:dyDescent="0.25">
      <c r="A18">
        <v>45</v>
      </c>
      <c r="B18" s="11">
        <v>18.335000000000001</v>
      </c>
      <c r="C18" s="4">
        <v>8520.0259999999998</v>
      </c>
      <c r="D18" t="s">
        <v>7</v>
      </c>
      <c r="E18">
        <v>2</v>
      </c>
      <c r="F18" t="s">
        <v>13</v>
      </c>
      <c r="G18" t="s">
        <v>10</v>
      </c>
      <c r="H18" t="str">
        <f t="shared" si="0"/>
        <v>below</v>
      </c>
      <c r="I18" t="str">
        <f t="shared" si="1"/>
        <v>no</v>
      </c>
      <c r="J18" s="11">
        <f t="shared" si="2"/>
        <v>18.335000000000001</v>
      </c>
      <c r="K18" s="11">
        <f t="shared" si="3"/>
        <v>18.335000000000001</v>
      </c>
      <c r="L18" s="11"/>
    </row>
    <row r="19" spans="1:19" x14ac:dyDescent="0.25">
      <c r="A19">
        <v>52</v>
      </c>
      <c r="B19" s="11">
        <v>18.335000000000001</v>
      </c>
      <c r="C19" s="4">
        <v>9991.0376500000002</v>
      </c>
      <c r="D19" t="s">
        <v>7</v>
      </c>
      <c r="E19">
        <v>0</v>
      </c>
      <c r="F19" t="s">
        <v>13</v>
      </c>
      <c r="G19" t="s">
        <v>15</v>
      </c>
      <c r="H19" t="str">
        <f t="shared" si="0"/>
        <v>below</v>
      </c>
      <c r="I19" t="str">
        <f t="shared" si="1"/>
        <v>no</v>
      </c>
      <c r="J19" s="11">
        <f t="shared" si="2"/>
        <v>18.335000000000001</v>
      </c>
      <c r="K19" s="11">
        <f t="shared" si="3"/>
        <v>18.335000000000001</v>
      </c>
      <c r="L19" s="11"/>
      <c r="M19" t="s">
        <v>493</v>
      </c>
      <c r="N19">
        <f>AVERAGE(A2:A1339)</f>
        <v>39.207025411061288</v>
      </c>
    </row>
    <row r="20" spans="1:19" x14ac:dyDescent="0.25">
      <c r="A20">
        <v>57</v>
      </c>
      <c r="B20" s="11">
        <v>18.335000000000001</v>
      </c>
      <c r="C20" s="4">
        <v>11534.872649999999</v>
      </c>
      <c r="D20" t="s">
        <v>11</v>
      </c>
      <c r="E20">
        <v>0</v>
      </c>
      <c r="F20" t="s">
        <v>13</v>
      </c>
      <c r="G20" t="s">
        <v>21</v>
      </c>
      <c r="H20" t="str">
        <f t="shared" si="0"/>
        <v>below</v>
      </c>
      <c r="I20" t="str">
        <f t="shared" si="1"/>
        <v>no</v>
      </c>
      <c r="J20" s="11">
        <f t="shared" si="2"/>
        <v>18.335000000000001</v>
      </c>
      <c r="K20" s="11">
        <f t="shared" si="3"/>
        <v>18.335000000000001</v>
      </c>
      <c r="L20" s="11"/>
      <c r="M20" t="s">
        <v>494</v>
      </c>
      <c r="N20">
        <f>MIN(A2:A1339)</f>
        <v>18</v>
      </c>
    </row>
    <row r="21" spans="1:19" x14ac:dyDescent="0.25">
      <c r="A21">
        <v>55</v>
      </c>
      <c r="B21" s="11">
        <v>18.335000000000001</v>
      </c>
      <c r="C21" s="4">
        <v>13047.332350000001</v>
      </c>
      <c r="D21" t="s">
        <v>7</v>
      </c>
      <c r="E21">
        <v>3</v>
      </c>
      <c r="F21" t="s">
        <v>13</v>
      </c>
      <c r="G21" t="s">
        <v>21</v>
      </c>
      <c r="H21" t="str">
        <f t="shared" si="0"/>
        <v>below</v>
      </c>
      <c r="I21" t="str">
        <f t="shared" si="1"/>
        <v>no</v>
      </c>
      <c r="J21" s="11">
        <f t="shared" si="2"/>
        <v>18.335000000000001</v>
      </c>
      <c r="K21" s="11">
        <f t="shared" si="3"/>
        <v>18.335000000000001</v>
      </c>
      <c r="L21" s="11"/>
      <c r="M21" t="s">
        <v>495</v>
      </c>
      <c r="N21">
        <f>MAX(A2:A1339)</f>
        <v>64</v>
      </c>
    </row>
    <row r="22" spans="1:19" x14ac:dyDescent="0.25">
      <c r="A22">
        <v>60</v>
      </c>
      <c r="B22" s="11">
        <v>18.335000000000001</v>
      </c>
      <c r="C22" s="4">
        <v>13204.28565</v>
      </c>
      <c r="D22" t="s">
        <v>7</v>
      </c>
      <c r="E22">
        <v>0</v>
      </c>
      <c r="F22" t="s">
        <v>13</v>
      </c>
      <c r="G22" t="s">
        <v>21</v>
      </c>
      <c r="H22" t="str">
        <f t="shared" si="0"/>
        <v>below</v>
      </c>
      <c r="I22" t="str">
        <f t="shared" si="1"/>
        <v>no</v>
      </c>
      <c r="J22" s="11">
        <f t="shared" si="2"/>
        <v>18.335000000000001</v>
      </c>
      <c r="K22" s="11">
        <f t="shared" si="3"/>
        <v>18.335000000000001</v>
      </c>
      <c r="L22" s="11"/>
    </row>
    <row r="23" spans="1:19" x14ac:dyDescent="0.25">
      <c r="A23">
        <v>53</v>
      </c>
      <c r="B23" s="11">
        <v>18.335000000000001</v>
      </c>
      <c r="C23" s="4">
        <v>20462.997660000001</v>
      </c>
      <c r="D23" t="s">
        <v>7</v>
      </c>
      <c r="E23">
        <v>3</v>
      </c>
      <c r="F23" t="s">
        <v>13</v>
      </c>
      <c r="G23" t="s">
        <v>14</v>
      </c>
      <c r="H23" t="str">
        <f t="shared" si="0"/>
        <v>below</v>
      </c>
      <c r="I23" t="str">
        <f t="shared" si="1"/>
        <v>no</v>
      </c>
      <c r="J23" s="11">
        <f t="shared" si="2"/>
        <v>18.335000000000001</v>
      </c>
      <c r="K23" s="11">
        <f t="shared" si="3"/>
        <v>18.335000000000001</v>
      </c>
      <c r="L23" s="11"/>
      <c r="M23" t="s">
        <v>533</v>
      </c>
      <c r="O23">
        <f>COUNTIFS(B2:B1339,"&gt;=25",C2:C1339,"&gt;16700")</f>
        <v>287</v>
      </c>
      <c r="P23" s="13">
        <f>O23/(COUNTA(A:A)-1)</f>
        <v>0.21449925261584454</v>
      </c>
    </row>
    <row r="24" spans="1:19" x14ac:dyDescent="0.25">
      <c r="A24">
        <v>33</v>
      </c>
      <c r="B24" s="11">
        <v>18.5</v>
      </c>
      <c r="C24" s="4">
        <v>4766.0219999999999</v>
      </c>
      <c r="D24" t="s">
        <v>7</v>
      </c>
      <c r="E24">
        <v>1</v>
      </c>
      <c r="F24" t="s">
        <v>13</v>
      </c>
      <c r="G24" t="s">
        <v>10</v>
      </c>
      <c r="H24" t="str">
        <f t="shared" si="0"/>
        <v>normal</v>
      </c>
      <c r="I24" t="str">
        <f t="shared" si="1"/>
        <v>no</v>
      </c>
      <c r="J24" s="11">
        <f t="shared" si="2"/>
        <v>18.5</v>
      </c>
      <c r="K24" s="11">
        <f t="shared" si="3"/>
        <v>18.5</v>
      </c>
      <c r="L24" s="11"/>
      <c r="M24" t="s">
        <v>534</v>
      </c>
      <c r="O24">
        <f>COUNTIFS(B2:B1339,"&lt;25",C2:C1339,"&gt;16700")</f>
        <v>47</v>
      </c>
      <c r="P24" s="13">
        <f>O24/(COUNTA(A:A)-1)</f>
        <v>3.5127055306427506E-2</v>
      </c>
    </row>
    <row r="25" spans="1:19" x14ac:dyDescent="0.25">
      <c r="A25">
        <v>19</v>
      </c>
      <c r="B25" s="11">
        <v>18.600000000000001</v>
      </c>
      <c r="C25" s="4">
        <v>1728.8969999999999</v>
      </c>
      <c r="D25" t="s">
        <v>7</v>
      </c>
      <c r="E25">
        <v>0</v>
      </c>
      <c r="F25" t="s">
        <v>13</v>
      </c>
      <c r="G25" t="s">
        <v>10</v>
      </c>
      <c r="H25" t="str">
        <f t="shared" si="0"/>
        <v>normal</v>
      </c>
      <c r="I25" t="str">
        <f t="shared" si="1"/>
        <v>no</v>
      </c>
      <c r="J25" s="11">
        <f t="shared" si="2"/>
        <v>18.600000000000001</v>
      </c>
      <c r="K25" s="11">
        <f t="shared" si="3"/>
        <v>18.600000000000001</v>
      </c>
      <c r="L25" s="11"/>
    </row>
    <row r="26" spans="1:19" x14ac:dyDescent="0.25">
      <c r="A26">
        <v>44</v>
      </c>
      <c r="B26" s="11">
        <v>18.715</v>
      </c>
      <c r="C26" s="4">
        <v>7152.6714000000002</v>
      </c>
      <c r="D26" t="s">
        <v>11</v>
      </c>
      <c r="E26">
        <v>1</v>
      </c>
      <c r="F26" t="s">
        <v>13</v>
      </c>
      <c r="G26" t="s">
        <v>14</v>
      </c>
      <c r="H26" t="str">
        <f t="shared" si="0"/>
        <v>normal</v>
      </c>
      <c r="I26" t="str">
        <f t="shared" si="1"/>
        <v>no</v>
      </c>
      <c r="J26" s="11">
        <f t="shared" si="2"/>
        <v>18.715</v>
      </c>
      <c r="K26" s="11">
        <f t="shared" si="3"/>
        <v>18.715</v>
      </c>
      <c r="L26" s="11"/>
    </row>
    <row r="27" spans="1:19" x14ac:dyDescent="0.25">
      <c r="A27">
        <v>23</v>
      </c>
      <c r="B27" s="11">
        <v>18.715</v>
      </c>
      <c r="C27" s="4">
        <v>21595.382290000001</v>
      </c>
      <c r="D27" t="s">
        <v>11</v>
      </c>
      <c r="E27">
        <v>0</v>
      </c>
      <c r="F27" t="s">
        <v>13</v>
      </c>
      <c r="G27" t="s">
        <v>15</v>
      </c>
      <c r="H27" t="str">
        <f t="shared" si="0"/>
        <v>normal</v>
      </c>
      <c r="I27" t="str">
        <f t="shared" si="1"/>
        <v>no</v>
      </c>
      <c r="J27" s="11">
        <f t="shared" si="2"/>
        <v>18.715</v>
      </c>
      <c r="K27" s="11">
        <f t="shared" si="3"/>
        <v>18.715</v>
      </c>
      <c r="L27" s="11"/>
      <c r="M27" t="s">
        <v>535</v>
      </c>
      <c r="O27">
        <f>COUNTIFS(B2:B1339,"&gt;=25",C2:C1339,"&gt;16700",F2:F1339,"yes")</f>
        <v>219</v>
      </c>
      <c r="P27" s="13">
        <f>O27/(COUNTA(A:A)-1)</f>
        <v>0.16367713004484305</v>
      </c>
      <c r="Q27" t="s">
        <v>539</v>
      </c>
      <c r="R27" s="5">
        <f>O27/$O$23</f>
        <v>0.76306620209059228</v>
      </c>
      <c r="S27" t="s">
        <v>540</v>
      </c>
    </row>
    <row r="28" spans="1:19" x14ac:dyDescent="0.25">
      <c r="A28">
        <v>56</v>
      </c>
      <c r="B28" s="11">
        <v>18.905000000000001</v>
      </c>
      <c r="C28" s="4">
        <v>11090.7178</v>
      </c>
      <c r="D28" t="s">
        <v>7</v>
      </c>
      <c r="E28">
        <v>0</v>
      </c>
      <c r="F28" t="s">
        <v>13</v>
      </c>
      <c r="G28" t="s">
        <v>14</v>
      </c>
      <c r="H28" t="str">
        <f t="shared" si="0"/>
        <v>normal</v>
      </c>
      <c r="I28" t="str">
        <f t="shared" si="1"/>
        <v>no</v>
      </c>
      <c r="J28" s="11">
        <f t="shared" si="2"/>
        <v>18.905000000000001</v>
      </c>
      <c r="K28" s="11">
        <f t="shared" si="3"/>
        <v>18.905000000000001</v>
      </c>
      <c r="L28" s="11"/>
      <c r="M28" t="s">
        <v>536</v>
      </c>
      <c r="O28">
        <f>COUNTIFS(B2:B1339,"&lt;25",C2:C1339,"&gt;16700",F2:F1339,"yes")</f>
        <v>35</v>
      </c>
      <c r="P28" s="13">
        <f>O28/(COUNTA(A:A)-1)</f>
        <v>2.6158445440956652E-2</v>
      </c>
      <c r="Q28" t="s">
        <v>539</v>
      </c>
      <c r="R28" s="5">
        <f>O28/$O$24</f>
        <v>0.74468085106382975</v>
      </c>
      <c r="S28" t="s">
        <v>541</v>
      </c>
    </row>
    <row r="29" spans="1:19" x14ac:dyDescent="0.25">
      <c r="A29">
        <v>34</v>
      </c>
      <c r="B29" s="11">
        <v>19</v>
      </c>
      <c r="C29" s="4">
        <v>6753.0379999999996</v>
      </c>
      <c r="D29" t="s">
        <v>7</v>
      </c>
      <c r="E29">
        <v>3</v>
      </c>
      <c r="F29" t="s">
        <v>13</v>
      </c>
      <c r="G29" t="s">
        <v>21</v>
      </c>
      <c r="H29" t="str">
        <f t="shared" si="0"/>
        <v>normal</v>
      </c>
      <c r="I29" t="str">
        <f t="shared" si="1"/>
        <v>no</v>
      </c>
      <c r="J29" s="11">
        <f t="shared" si="2"/>
        <v>19</v>
      </c>
      <c r="K29" s="11">
        <f t="shared" si="3"/>
        <v>19</v>
      </c>
      <c r="L29" s="11"/>
    </row>
    <row r="30" spans="1:19" x14ac:dyDescent="0.25">
      <c r="A30">
        <v>58</v>
      </c>
      <c r="B30" s="11">
        <v>19.094999999999999</v>
      </c>
      <c r="C30" s="4">
        <v>11837.16</v>
      </c>
      <c r="D30" t="s">
        <v>7</v>
      </c>
      <c r="E30">
        <v>0</v>
      </c>
      <c r="F30" t="s">
        <v>13</v>
      </c>
      <c r="G30" t="s">
        <v>10</v>
      </c>
      <c r="H30" t="str">
        <f t="shared" si="0"/>
        <v>normal</v>
      </c>
      <c r="I30" t="str">
        <f t="shared" si="1"/>
        <v>no</v>
      </c>
      <c r="J30" s="11">
        <f t="shared" si="2"/>
        <v>19.094999999999999</v>
      </c>
      <c r="K30" s="11">
        <f t="shared" si="3"/>
        <v>19.094999999999999</v>
      </c>
      <c r="L30" s="11"/>
      <c r="M30" t="s">
        <v>537</v>
      </c>
      <c r="O30">
        <f>COUNTIFS(B2:B1339,"&gt;=25",C2:C1339,"&gt;16700",F2:F1339,"no")</f>
        <v>68</v>
      </c>
      <c r="P30" s="13">
        <f>O30/(COUNTA(A:A)-1)</f>
        <v>5.0822122571001493E-2</v>
      </c>
      <c r="Q30" t="s">
        <v>539</v>
      </c>
      <c r="R30" s="5">
        <f>O30/$O$23</f>
        <v>0.23693379790940766</v>
      </c>
      <c r="S30" t="s">
        <v>540</v>
      </c>
    </row>
    <row r="31" spans="1:19" x14ac:dyDescent="0.25">
      <c r="A31">
        <v>33</v>
      </c>
      <c r="B31" s="11">
        <v>19.094999999999999</v>
      </c>
      <c r="C31" s="4">
        <v>16776.304049999999</v>
      </c>
      <c r="D31" t="s">
        <v>7</v>
      </c>
      <c r="E31">
        <v>2</v>
      </c>
      <c r="F31" t="s">
        <v>9</v>
      </c>
      <c r="G31" t="s">
        <v>21</v>
      </c>
      <c r="H31" t="str">
        <f t="shared" si="0"/>
        <v>normal</v>
      </c>
      <c r="I31" t="str">
        <f t="shared" si="1"/>
        <v>smoking</v>
      </c>
      <c r="J31" s="11">
        <f t="shared" si="2"/>
        <v>19.094999999999999</v>
      </c>
      <c r="K31" s="11">
        <f t="shared" si="3"/>
        <v>19.094999999999999</v>
      </c>
      <c r="L31" s="11"/>
      <c r="M31" t="s">
        <v>538</v>
      </c>
      <c r="O31">
        <f>COUNTIFS(B2:B1339,"&lt;25",C2:C1339,"&gt;16700",F2:F1339,"no")</f>
        <v>12</v>
      </c>
      <c r="P31" s="13">
        <f>O31/(COUNTA(A:A)-1)</f>
        <v>8.9686098654708519E-3</v>
      </c>
      <c r="R31" s="5">
        <f>O31/$O$24</f>
        <v>0.25531914893617019</v>
      </c>
      <c r="S31" t="s">
        <v>541</v>
      </c>
    </row>
    <row r="32" spans="1:19" ht="15.75" thickBot="1" x14ac:dyDescent="0.3">
      <c r="A32">
        <v>47</v>
      </c>
      <c r="B32" s="11">
        <v>19.190000000000001</v>
      </c>
      <c r="C32" s="4">
        <v>8627.5411000000004</v>
      </c>
      <c r="D32" t="s">
        <v>11</v>
      </c>
      <c r="E32">
        <v>1</v>
      </c>
      <c r="F32" t="s">
        <v>13</v>
      </c>
      <c r="G32" t="s">
        <v>21</v>
      </c>
      <c r="H32" t="str">
        <f t="shared" si="0"/>
        <v>normal</v>
      </c>
      <c r="I32" t="str">
        <f t="shared" si="1"/>
        <v>no</v>
      </c>
      <c r="J32" s="11">
        <f t="shared" si="2"/>
        <v>19.190000000000001</v>
      </c>
      <c r="K32" s="11">
        <f t="shared" si="3"/>
        <v>19.190000000000001</v>
      </c>
      <c r="L32" s="11"/>
    </row>
    <row r="33" spans="1:15" x14ac:dyDescent="0.25">
      <c r="A33">
        <v>18</v>
      </c>
      <c r="B33" s="11">
        <v>19.475000000000001</v>
      </c>
      <c r="C33" s="4">
        <v>1694.7963999999999</v>
      </c>
      <c r="D33" t="s">
        <v>11</v>
      </c>
      <c r="E33">
        <v>0</v>
      </c>
      <c r="F33" t="s">
        <v>13</v>
      </c>
      <c r="G33" t="s">
        <v>21</v>
      </c>
      <c r="H33" t="str">
        <f t="shared" si="0"/>
        <v>normal</v>
      </c>
      <c r="I33" t="str">
        <f t="shared" si="1"/>
        <v>no</v>
      </c>
      <c r="J33" s="11">
        <f t="shared" si="2"/>
        <v>19.475000000000001</v>
      </c>
      <c r="K33" s="11">
        <f t="shared" si="3"/>
        <v>19.475000000000001</v>
      </c>
      <c r="L33" s="11"/>
      <c r="M33" s="15"/>
      <c r="N33" s="15" t="s">
        <v>0</v>
      </c>
      <c r="O33" s="15" t="s">
        <v>2</v>
      </c>
    </row>
    <row r="34" spans="1:15" x14ac:dyDescent="0.25">
      <c r="A34">
        <v>38</v>
      </c>
      <c r="B34" s="11">
        <v>19.475000000000001</v>
      </c>
      <c r="C34" s="4">
        <v>6933.2422500000002</v>
      </c>
      <c r="D34" t="s">
        <v>7</v>
      </c>
      <c r="E34">
        <v>2</v>
      </c>
      <c r="F34" t="s">
        <v>13</v>
      </c>
      <c r="G34" t="s">
        <v>15</v>
      </c>
      <c r="H34" t="str">
        <f t="shared" si="0"/>
        <v>normal</v>
      </c>
      <c r="I34" t="str">
        <f t="shared" si="1"/>
        <v>no</v>
      </c>
      <c r="J34" s="11">
        <f t="shared" si="2"/>
        <v>19.475000000000001</v>
      </c>
      <c r="K34" s="11">
        <f t="shared" si="3"/>
        <v>19.475000000000001</v>
      </c>
      <c r="L34" s="11"/>
      <c r="M34" t="s">
        <v>0</v>
      </c>
      <c r="N34">
        <v>1</v>
      </c>
    </row>
    <row r="35" spans="1:15" ht="15.75" thickBot="1" x14ac:dyDescent="0.3">
      <c r="A35">
        <v>47</v>
      </c>
      <c r="B35" s="11">
        <v>19.57</v>
      </c>
      <c r="C35" s="4">
        <v>8428.0692999999992</v>
      </c>
      <c r="D35" t="s">
        <v>11</v>
      </c>
      <c r="E35">
        <v>1</v>
      </c>
      <c r="F35" t="s">
        <v>13</v>
      </c>
      <c r="G35" t="s">
        <v>15</v>
      </c>
      <c r="H35" t="str">
        <f t="shared" si="0"/>
        <v>normal</v>
      </c>
      <c r="I35" t="str">
        <f t="shared" si="1"/>
        <v>no</v>
      </c>
      <c r="J35" s="11">
        <f t="shared" si="2"/>
        <v>19.57</v>
      </c>
      <c r="K35" s="11">
        <f t="shared" si="3"/>
        <v>19.57</v>
      </c>
      <c r="L35" s="11"/>
      <c r="M35" s="14" t="s">
        <v>2</v>
      </c>
      <c r="N35" s="16">
        <v>6.9633754377007126E-2</v>
      </c>
      <c r="O35" s="14">
        <v>1</v>
      </c>
    </row>
    <row r="36" spans="1:15" x14ac:dyDescent="0.25">
      <c r="A36">
        <v>19</v>
      </c>
      <c r="B36" s="11">
        <v>19.8</v>
      </c>
      <c r="C36" s="4">
        <v>1241.5650000000001</v>
      </c>
      <c r="D36" t="s">
        <v>11</v>
      </c>
      <c r="E36">
        <v>0</v>
      </c>
      <c r="F36" t="s">
        <v>13</v>
      </c>
      <c r="G36" t="s">
        <v>10</v>
      </c>
      <c r="H36" t="str">
        <f t="shared" si="0"/>
        <v>normal</v>
      </c>
      <c r="I36" t="str">
        <f t="shared" si="1"/>
        <v>no</v>
      </c>
      <c r="J36" s="11">
        <f t="shared" si="2"/>
        <v>19.8</v>
      </c>
      <c r="K36" s="11">
        <f t="shared" si="3"/>
        <v>19.8</v>
      </c>
      <c r="L36" s="11"/>
    </row>
    <row r="37" spans="1:15" x14ac:dyDescent="0.25">
      <c r="A37">
        <v>26</v>
      </c>
      <c r="B37" s="11">
        <v>19.8</v>
      </c>
      <c r="C37" s="4">
        <v>3378.91</v>
      </c>
      <c r="D37" t="s">
        <v>7</v>
      </c>
      <c r="E37">
        <v>1</v>
      </c>
      <c r="F37" t="s">
        <v>13</v>
      </c>
      <c r="G37" t="s">
        <v>10</v>
      </c>
      <c r="H37" t="str">
        <f t="shared" si="0"/>
        <v>normal</v>
      </c>
      <c r="I37" t="str">
        <f t="shared" si="1"/>
        <v>no</v>
      </c>
      <c r="J37" s="11">
        <f t="shared" si="2"/>
        <v>19.8</v>
      </c>
      <c r="K37" s="11">
        <f t="shared" si="3"/>
        <v>19.8</v>
      </c>
      <c r="L37" s="11"/>
    </row>
    <row r="38" spans="1:15" x14ac:dyDescent="0.25">
      <c r="A38">
        <v>36</v>
      </c>
      <c r="B38" s="11">
        <v>19.855</v>
      </c>
      <c r="C38" s="4">
        <v>4883.866</v>
      </c>
      <c r="D38" t="s">
        <v>7</v>
      </c>
      <c r="E38">
        <v>0</v>
      </c>
      <c r="F38" t="s">
        <v>13</v>
      </c>
      <c r="G38" t="s">
        <v>10</v>
      </c>
      <c r="H38" t="str">
        <f t="shared" si="0"/>
        <v>normal</v>
      </c>
      <c r="I38" t="str">
        <f t="shared" si="1"/>
        <v>no</v>
      </c>
      <c r="J38" s="11">
        <f t="shared" si="2"/>
        <v>19.855</v>
      </c>
      <c r="K38" s="11">
        <f t="shared" si="3"/>
        <v>19.855</v>
      </c>
      <c r="L38" s="11"/>
    </row>
    <row r="39" spans="1:15" x14ac:dyDescent="0.25">
      <c r="A39">
        <v>36</v>
      </c>
      <c r="B39" s="11">
        <v>19.855</v>
      </c>
      <c r="C39" s="4">
        <v>5458.0464499999998</v>
      </c>
      <c r="D39" t="s">
        <v>7</v>
      </c>
      <c r="E39">
        <v>0</v>
      </c>
      <c r="F39" t="s">
        <v>13</v>
      </c>
      <c r="G39" t="s">
        <v>21</v>
      </c>
      <c r="H39" t="str">
        <f t="shared" si="0"/>
        <v>normal</v>
      </c>
      <c r="I39" t="str">
        <f t="shared" si="1"/>
        <v>no</v>
      </c>
      <c r="J39" s="11">
        <f t="shared" si="2"/>
        <v>19.855</v>
      </c>
      <c r="K39" s="11">
        <f t="shared" si="3"/>
        <v>19.855</v>
      </c>
      <c r="L39" s="11"/>
    </row>
    <row r="40" spans="1:15" x14ac:dyDescent="0.25">
      <c r="A40">
        <v>35</v>
      </c>
      <c r="B40" s="11">
        <v>19.855</v>
      </c>
      <c r="C40" s="4">
        <v>5729.0052999999998</v>
      </c>
      <c r="D40" t="s">
        <v>11</v>
      </c>
      <c r="E40">
        <v>2</v>
      </c>
      <c r="F40" t="s">
        <v>13</v>
      </c>
      <c r="G40" t="s">
        <v>15</v>
      </c>
      <c r="H40" t="str">
        <f t="shared" si="0"/>
        <v>normal</v>
      </c>
      <c r="I40" t="str">
        <f t="shared" si="1"/>
        <v>no</v>
      </c>
      <c r="J40" s="11">
        <f t="shared" si="2"/>
        <v>19.855</v>
      </c>
      <c r="K40" s="11">
        <f t="shared" si="3"/>
        <v>19.855</v>
      </c>
      <c r="L40" s="11"/>
    </row>
    <row r="41" spans="1:15" x14ac:dyDescent="0.25">
      <c r="A41">
        <v>46</v>
      </c>
      <c r="B41" s="11">
        <v>19.855</v>
      </c>
      <c r="C41" s="4">
        <v>7526.7064499999997</v>
      </c>
      <c r="D41" t="s">
        <v>11</v>
      </c>
      <c r="E41">
        <v>0</v>
      </c>
      <c r="F41" t="s">
        <v>13</v>
      </c>
      <c r="G41" t="s">
        <v>15</v>
      </c>
      <c r="H41" t="str">
        <f t="shared" si="0"/>
        <v>normal</v>
      </c>
      <c r="I41" t="str">
        <f t="shared" si="1"/>
        <v>no</v>
      </c>
      <c r="J41" s="11">
        <f t="shared" si="2"/>
        <v>19.855</v>
      </c>
      <c r="K41" s="11">
        <f t="shared" si="3"/>
        <v>19.855</v>
      </c>
      <c r="L41" s="11"/>
    </row>
    <row r="42" spans="1:15" x14ac:dyDescent="0.25">
      <c r="A42">
        <v>30</v>
      </c>
      <c r="B42" s="11">
        <v>19.95</v>
      </c>
      <c r="C42" s="4">
        <v>5693.4305000000004</v>
      </c>
      <c r="D42" t="s">
        <v>7</v>
      </c>
      <c r="E42">
        <v>3</v>
      </c>
      <c r="F42" t="s">
        <v>13</v>
      </c>
      <c r="G42" t="s">
        <v>15</v>
      </c>
      <c r="H42" t="str">
        <f t="shared" si="0"/>
        <v>normal</v>
      </c>
      <c r="I42" t="str">
        <f t="shared" si="1"/>
        <v>no</v>
      </c>
      <c r="J42" s="11">
        <f t="shared" si="2"/>
        <v>19.95</v>
      </c>
      <c r="K42" s="11">
        <f t="shared" si="3"/>
        <v>19.95</v>
      </c>
      <c r="L42" s="11"/>
    </row>
    <row r="43" spans="1:15" x14ac:dyDescent="0.25">
      <c r="A43">
        <v>38</v>
      </c>
      <c r="B43" s="11">
        <v>19.95</v>
      </c>
      <c r="C43" s="4">
        <v>5855.9025000000001</v>
      </c>
      <c r="D43" t="s">
        <v>11</v>
      </c>
      <c r="E43">
        <v>1</v>
      </c>
      <c r="F43" t="s">
        <v>13</v>
      </c>
      <c r="G43" t="s">
        <v>15</v>
      </c>
      <c r="H43" t="str">
        <f t="shared" si="0"/>
        <v>normal</v>
      </c>
      <c r="I43" t="str">
        <f t="shared" si="1"/>
        <v>no</v>
      </c>
      <c r="J43" s="11">
        <f t="shared" si="2"/>
        <v>19.95</v>
      </c>
      <c r="K43" s="11">
        <f t="shared" si="3"/>
        <v>19.95</v>
      </c>
      <c r="L43" s="11"/>
    </row>
    <row r="44" spans="1:15" x14ac:dyDescent="0.25">
      <c r="A44">
        <v>38</v>
      </c>
      <c r="B44" s="11">
        <v>19.95</v>
      </c>
      <c r="C44" s="4">
        <v>7133.9025000000001</v>
      </c>
      <c r="D44" t="s">
        <v>7</v>
      </c>
      <c r="E44">
        <v>2</v>
      </c>
      <c r="F44" t="s">
        <v>13</v>
      </c>
      <c r="G44" t="s">
        <v>21</v>
      </c>
      <c r="H44" t="str">
        <f t="shared" si="0"/>
        <v>normal</v>
      </c>
      <c r="I44" t="str">
        <f t="shared" si="1"/>
        <v>no</v>
      </c>
      <c r="J44" s="11">
        <f t="shared" si="2"/>
        <v>19.95</v>
      </c>
      <c r="K44" s="11">
        <f t="shared" si="3"/>
        <v>19.95</v>
      </c>
      <c r="L44" s="11"/>
    </row>
    <row r="45" spans="1:15" x14ac:dyDescent="0.25">
      <c r="A45">
        <v>46</v>
      </c>
      <c r="B45" s="11">
        <v>19.95</v>
      </c>
      <c r="C45" s="4">
        <v>9193.8384999999998</v>
      </c>
      <c r="D45" t="s">
        <v>7</v>
      </c>
      <c r="E45">
        <v>2</v>
      </c>
      <c r="F45" t="s">
        <v>13</v>
      </c>
      <c r="G45" t="s">
        <v>15</v>
      </c>
      <c r="H45" t="str">
        <f t="shared" si="0"/>
        <v>normal</v>
      </c>
      <c r="I45" t="str">
        <f t="shared" si="1"/>
        <v>no</v>
      </c>
      <c r="J45" s="11">
        <f t="shared" si="2"/>
        <v>19.95</v>
      </c>
      <c r="K45" s="11">
        <f t="shared" si="3"/>
        <v>19.95</v>
      </c>
      <c r="L45" s="11"/>
    </row>
    <row r="46" spans="1:15" x14ac:dyDescent="0.25">
      <c r="A46">
        <v>19</v>
      </c>
      <c r="B46" s="11">
        <v>20.045000000000002</v>
      </c>
      <c r="C46" s="4">
        <v>1727.7850000000001</v>
      </c>
      <c r="D46" t="s">
        <v>7</v>
      </c>
      <c r="E46">
        <v>0</v>
      </c>
      <c r="F46" t="s">
        <v>13</v>
      </c>
      <c r="G46" t="s">
        <v>10</v>
      </c>
      <c r="H46" t="str">
        <f t="shared" si="0"/>
        <v>normal</v>
      </c>
      <c r="I46" t="str">
        <f t="shared" si="1"/>
        <v>no</v>
      </c>
      <c r="J46" s="11">
        <f t="shared" si="2"/>
        <v>20.045000000000002</v>
      </c>
      <c r="K46" s="11">
        <f t="shared" si="3"/>
        <v>20.045000000000002</v>
      </c>
      <c r="L46" s="11"/>
    </row>
    <row r="47" spans="1:15" x14ac:dyDescent="0.25">
      <c r="A47">
        <v>51</v>
      </c>
      <c r="B47" s="11">
        <v>20.045000000000002</v>
      </c>
      <c r="C47" s="4">
        <v>9644.2525000000005</v>
      </c>
      <c r="D47" t="s">
        <v>7</v>
      </c>
      <c r="E47">
        <v>0</v>
      </c>
      <c r="F47" t="s">
        <v>13</v>
      </c>
      <c r="G47" t="s">
        <v>15</v>
      </c>
      <c r="H47" t="str">
        <f t="shared" si="0"/>
        <v>normal</v>
      </c>
      <c r="I47" t="str">
        <f t="shared" si="1"/>
        <v>no</v>
      </c>
      <c r="J47" s="11">
        <f t="shared" si="2"/>
        <v>20.045000000000002</v>
      </c>
      <c r="K47" s="11">
        <f t="shared" si="3"/>
        <v>20.045000000000002</v>
      </c>
      <c r="L47" s="11"/>
    </row>
    <row r="48" spans="1:15" x14ac:dyDescent="0.25">
      <c r="A48">
        <v>27</v>
      </c>
      <c r="B48" s="11">
        <v>20.045000000000002</v>
      </c>
      <c r="C48" s="4">
        <v>16420.494549999999</v>
      </c>
      <c r="D48" t="s">
        <v>7</v>
      </c>
      <c r="E48">
        <v>3</v>
      </c>
      <c r="F48" t="s">
        <v>9</v>
      </c>
      <c r="G48" t="s">
        <v>15</v>
      </c>
      <c r="H48" t="str">
        <f t="shared" si="0"/>
        <v>normal</v>
      </c>
      <c r="I48" t="str">
        <f t="shared" si="1"/>
        <v>smoking</v>
      </c>
      <c r="J48" s="11">
        <f t="shared" si="2"/>
        <v>20.045000000000002</v>
      </c>
      <c r="K48" s="11">
        <f t="shared" si="3"/>
        <v>20.045000000000002</v>
      </c>
      <c r="L48" s="11"/>
    </row>
    <row r="49" spans="1:12" x14ac:dyDescent="0.25">
      <c r="A49">
        <v>43</v>
      </c>
      <c r="B49" s="11">
        <v>20.045000000000002</v>
      </c>
      <c r="C49" s="4">
        <v>19798.054550000001</v>
      </c>
      <c r="D49" t="s">
        <v>7</v>
      </c>
      <c r="E49">
        <v>2</v>
      </c>
      <c r="F49" t="s">
        <v>9</v>
      </c>
      <c r="G49" t="s">
        <v>21</v>
      </c>
      <c r="H49" t="str">
        <f t="shared" si="0"/>
        <v>normal</v>
      </c>
      <c r="I49" t="str">
        <f t="shared" si="1"/>
        <v>smoking</v>
      </c>
      <c r="J49" s="11">
        <f t="shared" si="2"/>
        <v>20.045000000000002</v>
      </c>
      <c r="K49" s="11">
        <f t="shared" si="3"/>
        <v>20.045000000000002</v>
      </c>
      <c r="L49" s="11"/>
    </row>
    <row r="50" spans="1:12" x14ac:dyDescent="0.25">
      <c r="A50">
        <v>57</v>
      </c>
      <c r="B50" s="11">
        <v>20.100000000000001</v>
      </c>
      <c r="C50" s="4">
        <v>12032.325999999999</v>
      </c>
      <c r="D50" t="s">
        <v>7</v>
      </c>
      <c r="E50">
        <v>1</v>
      </c>
      <c r="F50" t="s">
        <v>13</v>
      </c>
      <c r="G50" t="s">
        <v>10</v>
      </c>
      <c r="H50" t="str">
        <f t="shared" si="0"/>
        <v>normal</v>
      </c>
      <c r="I50" t="str">
        <f t="shared" si="1"/>
        <v>no</v>
      </c>
      <c r="J50" s="11">
        <f t="shared" si="2"/>
        <v>20.100000000000001</v>
      </c>
      <c r="K50" s="11">
        <f t="shared" si="3"/>
        <v>20.100000000000001</v>
      </c>
      <c r="L50" s="11"/>
    </row>
    <row r="51" spans="1:12" x14ac:dyDescent="0.25">
      <c r="A51">
        <v>43</v>
      </c>
      <c r="B51" s="11">
        <v>20.13</v>
      </c>
      <c r="C51" s="4">
        <v>18767.737700000001</v>
      </c>
      <c r="D51" t="s">
        <v>11</v>
      </c>
      <c r="E51">
        <v>2</v>
      </c>
      <c r="F51" t="s">
        <v>9</v>
      </c>
      <c r="G51" t="s">
        <v>14</v>
      </c>
      <c r="H51" t="str">
        <f t="shared" si="0"/>
        <v>normal</v>
      </c>
      <c r="I51" t="str">
        <f t="shared" si="1"/>
        <v>smoking</v>
      </c>
      <c r="J51" s="11">
        <f t="shared" si="2"/>
        <v>20.13</v>
      </c>
      <c r="K51" s="11">
        <f t="shared" si="3"/>
        <v>20.13</v>
      </c>
      <c r="L51" s="11"/>
    </row>
    <row r="52" spans="1:12" x14ac:dyDescent="0.25">
      <c r="A52">
        <v>19</v>
      </c>
      <c r="B52" s="11">
        <v>20.234999999999999</v>
      </c>
      <c r="C52" s="4">
        <v>1625.4337499999999</v>
      </c>
      <c r="D52" t="s">
        <v>11</v>
      </c>
      <c r="E52">
        <v>0</v>
      </c>
      <c r="F52" t="s">
        <v>13</v>
      </c>
      <c r="G52" t="s">
        <v>15</v>
      </c>
      <c r="H52" t="str">
        <f t="shared" si="0"/>
        <v>normal</v>
      </c>
      <c r="I52" t="str">
        <f t="shared" si="1"/>
        <v>no</v>
      </c>
      <c r="J52" s="11">
        <f t="shared" si="2"/>
        <v>20.234999999999999</v>
      </c>
      <c r="K52" s="11">
        <f t="shared" si="3"/>
        <v>20.234999999999999</v>
      </c>
      <c r="L52" s="11"/>
    </row>
    <row r="53" spans="1:12" x14ac:dyDescent="0.25">
      <c r="A53">
        <v>22</v>
      </c>
      <c r="B53" s="11">
        <v>20.234999999999999</v>
      </c>
      <c r="C53" s="4">
        <v>2527.8186500000002</v>
      </c>
      <c r="D53" t="s">
        <v>7</v>
      </c>
      <c r="E53">
        <v>0</v>
      </c>
      <c r="F53" t="s">
        <v>13</v>
      </c>
      <c r="G53" t="s">
        <v>15</v>
      </c>
      <c r="H53" t="str">
        <f t="shared" si="0"/>
        <v>normal</v>
      </c>
      <c r="I53" t="str">
        <f t="shared" si="1"/>
        <v>no</v>
      </c>
      <c r="J53" s="11">
        <f t="shared" si="2"/>
        <v>20.234999999999999</v>
      </c>
      <c r="K53" s="11">
        <f t="shared" si="3"/>
        <v>20.234999999999999</v>
      </c>
      <c r="L53" s="11"/>
    </row>
    <row r="54" spans="1:12" x14ac:dyDescent="0.25">
      <c r="A54">
        <v>30</v>
      </c>
      <c r="B54" s="11">
        <v>20.234999999999999</v>
      </c>
      <c r="C54" s="4">
        <v>3645.0893999999998</v>
      </c>
      <c r="D54" t="s">
        <v>11</v>
      </c>
      <c r="E54">
        <v>0</v>
      </c>
      <c r="F54" t="s">
        <v>13</v>
      </c>
      <c r="G54" t="s">
        <v>21</v>
      </c>
      <c r="H54" t="str">
        <f t="shared" si="0"/>
        <v>normal</v>
      </c>
      <c r="I54" t="str">
        <f t="shared" si="1"/>
        <v>no</v>
      </c>
      <c r="J54" s="11">
        <f t="shared" si="2"/>
        <v>20.234999999999999</v>
      </c>
      <c r="K54" s="11">
        <f t="shared" si="3"/>
        <v>20.234999999999999</v>
      </c>
      <c r="L54" s="11"/>
    </row>
    <row r="55" spans="1:12" x14ac:dyDescent="0.25">
      <c r="A55">
        <v>28</v>
      </c>
      <c r="B55" s="11">
        <v>20.234999999999999</v>
      </c>
      <c r="C55" s="4">
        <v>3766.8838000000001</v>
      </c>
      <c r="D55" t="s">
        <v>7</v>
      </c>
      <c r="E55">
        <v>1</v>
      </c>
      <c r="F55" t="s">
        <v>13</v>
      </c>
      <c r="G55" t="s">
        <v>14</v>
      </c>
      <c r="H55" t="str">
        <f t="shared" si="0"/>
        <v>normal</v>
      </c>
      <c r="I55" t="str">
        <f t="shared" si="1"/>
        <v>no</v>
      </c>
      <c r="J55" s="11">
        <f t="shared" si="2"/>
        <v>20.234999999999999</v>
      </c>
      <c r="K55" s="11">
        <f t="shared" si="3"/>
        <v>20.234999999999999</v>
      </c>
      <c r="L55" s="11"/>
    </row>
    <row r="56" spans="1:12" x14ac:dyDescent="0.25">
      <c r="A56">
        <v>21</v>
      </c>
      <c r="B56" s="11">
        <v>20.234999999999999</v>
      </c>
      <c r="C56" s="4">
        <v>3861.2096499999998</v>
      </c>
      <c r="D56" t="s">
        <v>11</v>
      </c>
      <c r="E56">
        <v>3</v>
      </c>
      <c r="F56" t="s">
        <v>13</v>
      </c>
      <c r="G56" t="s">
        <v>21</v>
      </c>
      <c r="H56" t="str">
        <f t="shared" si="0"/>
        <v>normal</v>
      </c>
      <c r="I56" t="str">
        <f t="shared" si="1"/>
        <v>no</v>
      </c>
      <c r="J56" s="11">
        <f t="shared" si="2"/>
        <v>20.234999999999999</v>
      </c>
      <c r="K56" s="11">
        <f t="shared" si="3"/>
        <v>20.234999999999999</v>
      </c>
      <c r="L56" s="11"/>
    </row>
    <row r="57" spans="1:12" x14ac:dyDescent="0.25">
      <c r="A57">
        <v>29</v>
      </c>
      <c r="B57" s="11">
        <v>20.234999999999999</v>
      </c>
      <c r="C57" s="4">
        <v>4906.4096499999996</v>
      </c>
      <c r="D57" t="s">
        <v>7</v>
      </c>
      <c r="E57">
        <v>2</v>
      </c>
      <c r="F57" t="s">
        <v>13</v>
      </c>
      <c r="G57" t="s">
        <v>15</v>
      </c>
      <c r="H57" t="str">
        <f t="shared" si="0"/>
        <v>normal</v>
      </c>
      <c r="I57" t="str">
        <f t="shared" si="1"/>
        <v>no</v>
      </c>
      <c r="J57" s="11">
        <f t="shared" si="2"/>
        <v>20.234999999999999</v>
      </c>
      <c r="K57" s="11">
        <f t="shared" si="3"/>
        <v>20.234999999999999</v>
      </c>
      <c r="L57" s="11"/>
    </row>
    <row r="58" spans="1:12" x14ac:dyDescent="0.25">
      <c r="A58">
        <v>59</v>
      </c>
      <c r="B58" s="11">
        <v>20.234999999999999</v>
      </c>
      <c r="C58" s="4">
        <v>12815.444949999999</v>
      </c>
      <c r="D58" t="s">
        <v>7</v>
      </c>
      <c r="E58">
        <v>0</v>
      </c>
      <c r="F58" t="s">
        <v>13</v>
      </c>
      <c r="G58" t="s">
        <v>21</v>
      </c>
      <c r="H58" t="str">
        <f t="shared" si="0"/>
        <v>normal</v>
      </c>
      <c r="I58" t="str">
        <f t="shared" si="1"/>
        <v>no</v>
      </c>
      <c r="J58" s="11">
        <f t="shared" si="2"/>
        <v>20.234999999999999</v>
      </c>
      <c r="K58" s="11">
        <f t="shared" si="3"/>
        <v>20.234999999999999</v>
      </c>
      <c r="L58" s="11"/>
    </row>
    <row r="59" spans="1:12" x14ac:dyDescent="0.25">
      <c r="A59">
        <v>44</v>
      </c>
      <c r="B59" s="11">
        <v>20.234999999999999</v>
      </c>
      <c r="C59" s="4">
        <v>19594.809649999999</v>
      </c>
      <c r="D59" t="s">
        <v>7</v>
      </c>
      <c r="E59">
        <v>1</v>
      </c>
      <c r="F59" t="s">
        <v>9</v>
      </c>
      <c r="G59" t="s">
        <v>21</v>
      </c>
      <c r="H59" t="str">
        <f t="shared" si="0"/>
        <v>normal</v>
      </c>
      <c r="I59" t="str">
        <f t="shared" si="1"/>
        <v>smoking</v>
      </c>
      <c r="J59" s="11">
        <f t="shared" si="2"/>
        <v>20.234999999999999</v>
      </c>
      <c r="K59" s="11">
        <f t="shared" si="3"/>
        <v>20.234999999999999</v>
      </c>
      <c r="L59" s="11"/>
    </row>
    <row r="60" spans="1:12" x14ac:dyDescent="0.25">
      <c r="A60">
        <v>19</v>
      </c>
      <c r="B60" s="11">
        <v>20.234999999999999</v>
      </c>
      <c r="C60" s="4">
        <v>34779.614999999998</v>
      </c>
      <c r="D60" t="s">
        <v>11</v>
      </c>
      <c r="E60">
        <v>0</v>
      </c>
      <c r="F60" t="s">
        <v>9</v>
      </c>
      <c r="G60" t="s">
        <v>10</v>
      </c>
      <c r="H60" t="str">
        <f t="shared" si="0"/>
        <v>normal</v>
      </c>
      <c r="I60" t="str">
        <f t="shared" si="1"/>
        <v>smoking</v>
      </c>
      <c r="J60" s="11">
        <f t="shared" si="2"/>
        <v>20.234999999999999</v>
      </c>
      <c r="K60" s="11">
        <f t="shared" si="3"/>
        <v>20.234999999999999</v>
      </c>
      <c r="L60" s="11"/>
    </row>
    <row r="61" spans="1:12" x14ac:dyDescent="0.25">
      <c r="A61">
        <v>19</v>
      </c>
      <c r="B61" s="11">
        <v>20.3</v>
      </c>
      <c r="C61" s="4">
        <v>1242.26</v>
      </c>
      <c r="D61" t="s">
        <v>11</v>
      </c>
      <c r="E61">
        <v>0</v>
      </c>
      <c r="F61" t="s">
        <v>13</v>
      </c>
      <c r="G61" t="s">
        <v>10</v>
      </c>
      <c r="H61" t="str">
        <f t="shared" si="0"/>
        <v>normal</v>
      </c>
      <c r="I61" t="str">
        <f t="shared" si="1"/>
        <v>no</v>
      </c>
      <c r="J61" s="11">
        <f t="shared" si="2"/>
        <v>20.3</v>
      </c>
      <c r="K61" s="11">
        <f t="shared" si="3"/>
        <v>20.3</v>
      </c>
      <c r="L61" s="11"/>
    </row>
    <row r="62" spans="1:12" x14ac:dyDescent="0.25">
      <c r="A62">
        <v>45</v>
      </c>
      <c r="B62" s="11">
        <v>20.350000000000001</v>
      </c>
      <c r="C62" s="4">
        <v>8605.3615000000009</v>
      </c>
      <c r="D62" t="s">
        <v>11</v>
      </c>
      <c r="E62">
        <v>3</v>
      </c>
      <c r="F62" t="s">
        <v>13</v>
      </c>
      <c r="G62" t="s">
        <v>14</v>
      </c>
      <c r="H62" t="str">
        <f t="shared" si="0"/>
        <v>normal</v>
      </c>
      <c r="I62" t="str">
        <f t="shared" si="1"/>
        <v>no</v>
      </c>
      <c r="J62" s="11">
        <f t="shared" si="2"/>
        <v>20.350000000000001</v>
      </c>
      <c r="K62" s="11">
        <f t="shared" si="3"/>
        <v>20.350000000000001</v>
      </c>
      <c r="L62" s="11"/>
    </row>
    <row r="63" spans="1:12" x14ac:dyDescent="0.25">
      <c r="A63">
        <v>31</v>
      </c>
      <c r="B63" s="11">
        <v>20.399999999999999</v>
      </c>
      <c r="C63" s="4">
        <v>3260.1990000000001</v>
      </c>
      <c r="D63" t="s">
        <v>11</v>
      </c>
      <c r="E63">
        <v>0</v>
      </c>
      <c r="F63" t="s">
        <v>13</v>
      </c>
      <c r="G63" t="s">
        <v>10</v>
      </c>
      <c r="H63" t="str">
        <f t="shared" si="0"/>
        <v>normal</v>
      </c>
      <c r="I63" t="str">
        <f t="shared" si="1"/>
        <v>no</v>
      </c>
      <c r="J63" s="11">
        <f t="shared" si="2"/>
        <v>20.399999999999999</v>
      </c>
      <c r="K63" s="11">
        <f t="shared" si="3"/>
        <v>20.399999999999999</v>
      </c>
      <c r="L63" s="11"/>
    </row>
    <row r="64" spans="1:12" x14ac:dyDescent="0.25">
      <c r="A64">
        <v>32</v>
      </c>
      <c r="B64" s="11">
        <v>20.52</v>
      </c>
      <c r="C64" s="4">
        <v>4544.2348000000002</v>
      </c>
      <c r="D64" t="s">
        <v>7</v>
      </c>
      <c r="E64">
        <v>0</v>
      </c>
      <c r="F64" t="s">
        <v>13</v>
      </c>
      <c r="G64" t="s">
        <v>21</v>
      </c>
      <c r="H64" t="str">
        <f t="shared" si="0"/>
        <v>normal</v>
      </c>
      <c r="I64" t="str">
        <f t="shared" si="1"/>
        <v>no</v>
      </c>
      <c r="J64" s="11">
        <f t="shared" si="2"/>
        <v>20.52</v>
      </c>
      <c r="K64" s="11">
        <f t="shared" si="3"/>
        <v>20.52</v>
      </c>
      <c r="L64" s="11"/>
    </row>
    <row r="65" spans="1:16" x14ac:dyDescent="0.25">
      <c r="A65">
        <v>24</v>
      </c>
      <c r="B65" s="11">
        <v>20.52</v>
      </c>
      <c r="C65" s="4">
        <v>14571.890799999999</v>
      </c>
      <c r="D65" t="s">
        <v>7</v>
      </c>
      <c r="E65">
        <v>0</v>
      </c>
      <c r="F65" t="s">
        <v>9</v>
      </c>
      <c r="G65" t="s">
        <v>21</v>
      </c>
      <c r="H65" t="str">
        <f t="shared" si="0"/>
        <v>normal</v>
      </c>
      <c r="I65" t="str">
        <f t="shared" si="1"/>
        <v>smoking</v>
      </c>
      <c r="J65" s="11">
        <f t="shared" si="2"/>
        <v>20.52</v>
      </c>
      <c r="K65" s="11">
        <f t="shared" si="3"/>
        <v>20.52</v>
      </c>
      <c r="L65" s="11"/>
    </row>
    <row r="66" spans="1:16" x14ac:dyDescent="0.25">
      <c r="A66">
        <v>19</v>
      </c>
      <c r="B66" s="11">
        <v>20.6</v>
      </c>
      <c r="C66" s="4">
        <v>1731.6769999999999</v>
      </c>
      <c r="D66" t="s">
        <v>7</v>
      </c>
      <c r="E66">
        <v>0</v>
      </c>
      <c r="F66" t="s">
        <v>13</v>
      </c>
      <c r="G66" t="s">
        <v>10</v>
      </c>
      <c r="H66" t="str">
        <f t="shared" ref="H66:H129" si="4">IF(B66&lt;18.5,"below",IF(AND(B66&gt;=18.5,B66&lt;25),"normal",IF(B66&gt;=25,"over")))</f>
        <v>normal</v>
      </c>
      <c r="I66" t="str">
        <f t="shared" ref="I66:I129" si="5">IF(F66="no","no","smoking")</f>
        <v>no</v>
      </c>
      <c r="J66" s="11">
        <f t="shared" ref="J66:J129" si="6">VALUE(B66)</f>
        <v>20.6</v>
      </c>
      <c r="K66" s="11">
        <f t="shared" ref="K66:K129" si="7">IF(J66&gt;=100,J66/1000,J66)</f>
        <v>20.6</v>
      </c>
      <c r="L66" s="11"/>
    </row>
    <row r="67" spans="1:16" x14ac:dyDescent="0.25">
      <c r="A67">
        <v>51</v>
      </c>
      <c r="B67" s="11">
        <v>20.6</v>
      </c>
      <c r="C67" s="4">
        <v>9264.7970000000005</v>
      </c>
      <c r="D67" t="s">
        <v>7</v>
      </c>
      <c r="E67">
        <v>0</v>
      </c>
      <c r="F67" t="s">
        <v>13</v>
      </c>
      <c r="G67" t="s">
        <v>10</v>
      </c>
      <c r="H67" t="str">
        <f t="shared" si="4"/>
        <v>normal</v>
      </c>
      <c r="I67" t="str">
        <f t="shared" si="5"/>
        <v>no</v>
      </c>
      <c r="J67" s="11">
        <f t="shared" si="6"/>
        <v>20.6</v>
      </c>
      <c r="K67" s="11">
        <f t="shared" si="7"/>
        <v>20.6</v>
      </c>
      <c r="L67" s="11"/>
    </row>
    <row r="68" spans="1:16" x14ac:dyDescent="0.25">
      <c r="A68">
        <v>19</v>
      </c>
      <c r="B68" s="11">
        <v>20.7</v>
      </c>
      <c r="C68" s="4">
        <v>1242.816</v>
      </c>
      <c r="D68" t="s">
        <v>11</v>
      </c>
      <c r="E68">
        <v>0</v>
      </c>
      <c r="F68" t="s">
        <v>13</v>
      </c>
      <c r="G68" t="s">
        <v>10</v>
      </c>
      <c r="H68" t="str">
        <f t="shared" si="4"/>
        <v>normal</v>
      </c>
      <c r="I68" t="str">
        <f t="shared" si="5"/>
        <v>no</v>
      </c>
      <c r="J68" s="11">
        <f t="shared" si="6"/>
        <v>20.7</v>
      </c>
      <c r="K68" s="11">
        <f t="shared" si="7"/>
        <v>20.7</v>
      </c>
      <c r="L68" s="11"/>
    </row>
    <row r="69" spans="1:16" x14ac:dyDescent="0.25">
      <c r="A69">
        <v>18</v>
      </c>
      <c r="B69" s="11">
        <v>20.79</v>
      </c>
      <c r="C69" s="4">
        <v>1607.5101</v>
      </c>
      <c r="D69" t="s">
        <v>7</v>
      </c>
      <c r="E69">
        <v>0</v>
      </c>
      <c r="F69" t="s">
        <v>13</v>
      </c>
      <c r="G69" t="s">
        <v>14</v>
      </c>
      <c r="H69" t="str">
        <f t="shared" si="4"/>
        <v>normal</v>
      </c>
      <c r="I69" t="str">
        <f t="shared" si="5"/>
        <v>no</v>
      </c>
      <c r="J69" s="11">
        <f t="shared" si="6"/>
        <v>20.79</v>
      </c>
      <c r="K69" s="11">
        <f t="shared" si="7"/>
        <v>20.79</v>
      </c>
      <c r="L69" s="11"/>
    </row>
    <row r="70" spans="1:16" ht="15.75" thickBot="1" x14ac:dyDescent="0.3">
      <c r="A70">
        <v>25</v>
      </c>
      <c r="B70" s="11">
        <v>20.8</v>
      </c>
      <c r="C70" s="4">
        <v>3208.7869999999998</v>
      </c>
      <c r="D70" t="s">
        <v>7</v>
      </c>
      <c r="E70">
        <v>1</v>
      </c>
      <c r="F70" t="s">
        <v>13</v>
      </c>
      <c r="G70" t="s">
        <v>10</v>
      </c>
      <c r="H70" t="str">
        <f t="shared" si="4"/>
        <v>normal</v>
      </c>
      <c r="I70" t="str">
        <f t="shared" si="5"/>
        <v>no</v>
      </c>
      <c r="J70" s="11">
        <f t="shared" si="6"/>
        <v>20.8</v>
      </c>
      <c r="K70" s="11">
        <f t="shared" si="7"/>
        <v>20.8</v>
      </c>
      <c r="L70" s="11"/>
    </row>
    <row r="71" spans="1:16" x14ac:dyDescent="0.25">
      <c r="A71">
        <v>53</v>
      </c>
      <c r="B71" s="11">
        <v>20.9</v>
      </c>
      <c r="C71" s="4">
        <v>21195.817999999999</v>
      </c>
      <c r="D71" t="s">
        <v>11</v>
      </c>
      <c r="E71">
        <v>0</v>
      </c>
      <c r="F71" t="s">
        <v>9</v>
      </c>
      <c r="G71" t="s">
        <v>14</v>
      </c>
      <c r="H71" t="str">
        <f t="shared" si="4"/>
        <v>normal</v>
      </c>
      <c r="I71" t="str">
        <f t="shared" si="5"/>
        <v>smoking</v>
      </c>
      <c r="J71" s="11">
        <f t="shared" si="6"/>
        <v>20.9</v>
      </c>
      <c r="K71" s="11">
        <f t="shared" si="7"/>
        <v>20.9</v>
      </c>
      <c r="L71" s="11"/>
      <c r="M71" s="15"/>
      <c r="N71" s="15" t="s">
        <v>2</v>
      </c>
      <c r="O71" s="15" t="s">
        <v>6</v>
      </c>
    </row>
    <row r="72" spans="1:16" x14ac:dyDescent="0.25">
      <c r="A72">
        <v>54</v>
      </c>
      <c r="B72" s="11">
        <v>21.01</v>
      </c>
      <c r="C72" s="4">
        <v>11013.7119</v>
      </c>
      <c r="D72" t="s">
        <v>11</v>
      </c>
      <c r="E72">
        <v>2</v>
      </c>
      <c r="F72" t="s">
        <v>13</v>
      </c>
      <c r="G72" t="s">
        <v>14</v>
      </c>
      <c r="H72" t="str">
        <f t="shared" si="4"/>
        <v>normal</v>
      </c>
      <c r="I72" t="str">
        <f t="shared" si="5"/>
        <v>no</v>
      </c>
      <c r="J72" s="11">
        <f t="shared" si="6"/>
        <v>21.01</v>
      </c>
      <c r="K72" s="11">
        <f t="shared" si="7"/>
        <v>21.01</v>
      </c>
      <c r="L72" s="11"/>
      <c r="M72" t="s">
        <v>2</v>
      </c>
      <c r="N72">
        <v>1</v>
      </c>
    </row>
    <row r="73" spans="1:16" ht="15.75" thickBot="1" x14ac:dyDescent="0.3">
      <c r="A73">
        <v>61</v>
      </c>
      <c r="B73" s="11">
        <v>21.09</v>
      </c>
      <c r="C73" s="4">
        <v>13415.0381</v>
      </c>
      <c r="D73" t="s">
        <v>7</v>
      </c>
      <c r="E73">
        <v>0</v>
      </c>
      <c r="F73" t="s">
        <v>13</v>
      </c>
      <c r="G73" t="s">
        <v>15</v>
      </c>
      <c r="H73" t="str">
        <f t="shared" si="4"/>
        <v>normal</v>
      </c>
      <c r="I73" t="str">
        <f t="shared" si="5"/>
        <v>no</v>
      </c>
      <c r="J73" s="11">
        <f t="shared" si="6"/>
        <v>21.09</v>
      </c>
      <c r="K73" s="11">
        <f t="shared" si="7"/>
        <v>21.09</v>
      </c>
      <c r="L73" s="11"/>
      <c r="M73" s="14" t="s">
        <v>6</v>
      </c>
      <c r="N73" s="17">
        <v>0.16487840582001992</v>
      </c>
      <c r="O73" s="14">
        <v>1</v>
      </c>
    </row>
    <row r="74" spans="1:16" x14ac:dyDescent="0.25">
      <c r="A74">
        <v>38</v>
      </c>
      <c r="B74" s="11">
        <v>21.12</v>
      </c>
      <c r="C74" s="4">
        <v>6652.5288</v>
      </c>
      <c r="D74" t="s">
        <v>11</v>
      </c>
      <c r="E74">
        <v>3</v>
      </c>
      <c r="F74" t="s">
        <v>13</v>
      </c>
      <c r="G74" t="s">
        <v>14</v>
      </c>
      <c r="H74" t="str">
        <f t="shared" si="4"/>
        <v>normal</v>
      </c>
      <c r="I74" t="str">
        <f t="shared" si="5"/>
        <v>no</v>
      </c>
      <c r="J74" s="11">
        <f t="shared" si="6"/>
        <v>21.12</v>
      </c>
      <c r="K74" s="11">
        <f t="shared" si="7"/>
        <v>21.12</v>
      </c>
      <c r="L74" s="11"/>
    </row>
    <row r="75" spans="1:16" x14ac:dyDescent="0.25">
      <c r="A75">
        <v>22</v>
      </c>
      <c r="B75" s="11">
        <v>21.28</v>
      </c>
      <c r="C75" s="4">
        <v>4296.2712000000001</v>
      </c>
      <c r="D75" t="s">
        <v>7</v>
      </c>
      <c r="E75">
        <v>3</v>
      </c>
      <c r="F75" t="s">
        <v>13</v>
      </c>
      <c r="G75" t="s">
        <v>15</v>
      </c>
      <c r="H75" t="str">
        <f t="shared" si="4"/>
        <v>normal</v>
      </c>
      <c r="I75" t="str">
        <f t="shared" si="5"/>
        <v>no</v>
      </c>
      <c r="J75" s="11">
        <f t="shared" si="6"/>
        <v>21.28</v>
      </c>
      <c r="K75" s="11">
        <f t="shared" si="7"/>
        <v>21.28</v>
      </c>
      <c r="L75" s="11"/>
    </row>
    <row r="76" spans="1:16" x14ac:dyDescent="0.25">
      <c r="A76">
        <v>49</v>
      </c>
      <c r="B76" s="11">
        <v>21.3</v>
      </c>
      <c r="C76" s="4">
        <v>9182.17</v>
      </c>
      <c r="D76" t="s">
        <v>7</v>
      </c>
      <c r="E76">
        <v>1</v>
      </c>
      <c r="F76" t="s">
        <v>13</v>
      </c>
      <c r="G76" t="s">
        <v>10</v>
      </c>
      <c r="H76" t="str">
        <f t="shared" si="4"/>
        <v>normal</v>
      </c>
      <c r="I76" t="str">
        <f t="shared" si="5"/>
        <v>no</v>
      </c>
      <c r="J76" s="11">
        <f t="shared" si="6"/>
        <v>21.3</v>
      </c>
      <c r="K76" s="11">
        <f t="shared" si="7"/>
        <v>21.3</v>
      </c>
      <c r="L76" s="11"/>
      <c r="M76" t="s">
        <v>542</v>
      </c>
      <c r="P76" s="3">
        <f>AVERAGEIF(H2:H1339,"over",C2:C1339)</f>
        <v>14075.166069023449</v>
      </c>
    </row>
    <row r="77" spans="1:16" x14ac:dyDescent="0.25">
      <c r="A77">
        <v>28</v>
      </c>
      <c r="B77" s="11">
        <v>21.375</v>
      </c>
      <c r="C77" s="4">
        <v>2689.4953999999998</v>
      </c>
      <c r="D77" t="s">
        <v>11</v>
      </c>
      <c r="E77">
        <v>0</v>
      </c>
      <c r="F77" t="s">
        <v>13</v>
      </c>
      <c r="G77" t="s">
        <v>14</v>
      </c>
      <c r="H77" t="str">
        <f t="shared" si="4"/>
        <v>normal</v>
      </c>
      <c r="I77" t="str">
        <f t="shared" si="5"/>
        <v>no</v>
      </c>
      <c r="J77" s="11">
        <f t="shared" si="6"/>
        <v>21.375</v>
      </c>
      <c r="K77" s="11">
        <f t="shared" si="7"/>
        <v>21.375</v>
      </c>
      <c r="L77" s="11"/>
      <c r="M77" t="s">
        <v>543</v>
      </c>
      <c r="P77" s="3">
        <f>AVERAGEIF(H2:H1339,"&lt;&gt; over",C2:C1339)</f>
        <v>13270.422265141253</v>
      </c>
    </row>
    <row r="78" spans="1:16" x14ac:dyDescent="0.25">
      <c r="A78">
        <v>34</v>
      </c>
      <c r="B78" s="11">
        <v>21.375</v>
      </c>
      <c r="C78" s="4">
        <v>4500.33925</v>
      </c>
      <c r="D78" t="s">
        <v>11</v>
      </c>
      <c r="E78">
        <v>0</v>
      </c>
      <c r="F78" t="s">
        <v>13</v>
      </c>
      <c r="G78" t="s">
        <v>21</v>
      </c>
      <c r="H78" t="str">
        <f t="shared" si="4"/>
        <v>normal</v>
      </c>
      <c r="I78" t="str">
        <f t="shared" si="5"/>
        <v>no</v>
      </c>
      <c r="J78" s="11">
        <f t="shared" si="6"/>
        <v>21.375</v>
      </c>
      <c r="K78" s="11">
        <f t="shared" si="7"/>
        <v>21.375</v>
      </c>
      <c r="L78" s="11"/>
      <c r="M78" t="s">
        <v>544</v>
      </c>
      <c r="P78" s="3">
        <f>COUNTIF(H2:H1339,"over")</f>
        <v>1066</v>
      </c>
    </row>
    <row r="79" spans="1:16" x14ac:dyDescent="0.25">
      <c r="A79">
        <v>45</v>
      </c>
      <c r="B79" s="11">
        <v>21.375</v>
      </c>
      <c r="C79" s="4">
        <v>7222.7862500000001</v>
      </c>
      <c r="D79" t="s">
        <v>11</v>
      </c>
      <c r="E79">
        <v>0</v>
      </c>
      <c r="F79" t="s">
        <v>13</v>
      </c>
      <c r="G79" t="s">
        <v>15</v>
      </c>
      <c r="H79" t="str">
        <f t="shared" si="4"/>
        <v>normal</v>
      </c>
      <c r="I79" t="str">
        <f t="shared" si="5"/>
        <v>no</v>
      </c>
      <c r="J79" s="11">
        <f t="shared" si="6"/>
        <v>21.375</v>
      </c>
      <c r="K79" s="11">
        <f t="shared" si="7"/>
        <v>21.375</v>
      </c>
      <c r="L79" s="11"/>
      <c r="M79" t="s">
        <v>545</v>
      </c>
      <c r="P79" s="3">
        <f>COUNTIF(H2:H1339,"&lt;&gt;over")</f>
        <v>272</v>
      </c>
    </row>
    <row r="80" spans="1:16" x14ac:dyDescent="0.25">
      <c r="A80">
        <v>53</v>
      </c>
      <c r="B80" s="11">
        <v>21.375</v>
      </c>
      <c r="C80" s="4">
        <v>10959.6947</v>
      </c>
      <c r="D80" t="s">
        <v>7</v>
      </c>
      <c r="E80">
        <v>1</v>
      </c>
      <c r="F80" t="s">
        <v>13</v>
      </c>
      <c r="G80" t="s">
        <v>15</v>
      </c>
      <c r="H80" t="str">
        <f t="shared" si="4"/>
        <v>normal</v>
      </c>
      <c r="I80" t="str">
        <f t="shared" si="5"/>
        <v>no</v>
      </c>
      <c r="J80" s="11">
        <f t="shared" si="6"/>
        <v>21.375</v>
      </c>
      <c r="K80" s="11">
        <f t="shared" si="7"/>
        <v>21.375</v>
      </c>
      <c r="L80" s="11"/>
      <c r="M80" t="s">
        <v>546</v>
      </c>
      <c r="P80" s="3">
        <f>STDEV(C2:C1339)</f>
        <v>12110.011236694001</v>
      </c>
    </row>
    <row r="81" spans="1:16" x14ac:dyDescent="0.25">
      <c r="A81">
        <v>53</v>
      </c>
      <c r="B81" s="11">
        <v>21.4</v>
      </c>
      <c r="C81" s="4">
        <v>10065.413</v>
      </c>
      <c r="D81" t="s">
        <v>11</v>
      </c>
      <c r="E81">
        <v>1</v>
      </c>
      <c r="F81" t="s">
        <v>13</v>
      </c>
      <c r="G81" t="s">
        <v>10</v>
      </c>
      <c r="H81" t="str">
        <f t="shared" si="4"/>
        <v>normal</v>
      </c>
      <c r="I81" t="str">
        <f t="shared" si="5"/>
        <v>no</v>
      </c>
      <c r="J81" s="11">
        <f t="shared" si="6"/>
        <v>21.4</v>
      </c>
      <c r="K81" s="11">
        <f t="shared" si="7"/>
        <v>21.4</v>
      </c>
      <c r="L81" s="11"/>
      <c r="M81" t="s">
        <v>526</v>
      </c>
      <c r="P81" s="3">
        <f>P78+P79</f>
        <v>1338</v>
      </c>
    </row>
    <row r="82" spans="1:16" x14ac:dyDescent="0.25">
      <c r="A82">
        <v>62</v>
      </c>
      <c r="B82" s="11">
        <v>21.4</v>
      </c>
      <c r="C82" s="4">
        <v>12957.118</v>
      </c>
      <c r="D82" t="s">
        <v>11</v>
      </c>
      <c r="E82">
        <v>0</v>
      </c>
      <c r="F82" t="s">
        <v>13</v>
      </c>
      <c r="G82" t="s">
        <v>10</v>
      </c>
      <c r="H82" t="str">
        <f t="shared" si="4"/>
        <v>normal</v>
      </c>
      <c r="I82" t="str">
        <f t="shared" si="5"/>
        <v>no</v>
      </c>
      <c r="J82" s="11">
        <f t="shared" si="6"/>
        <v>21.4</v>
      </c>
      <c r="K82" s="11">
        <f t="shared" si="7"/>
        <v>21.4</v>
      </c>
      <c r="L82" s="11"/>
    </row>
    <row r="83" spans="1:16" x14ac:dyDescent="0.25">
      <c r="A83">
        <v>18</v>
      </c>
      <c r="B83" s="11">
        <v>21.47</v>
      </c>
      <c r="C83" s="4">
        <v>1702.4553000000001</v>
      </c>
      <c r="D83" t="s">
        <v>11</v>
      </c>
      <c r="E83">
        <v>0</v>
      </c>
      <c r="F83" t="s">
        <v>13</v>
      </c>
      <c r="G83" t="s">
        <v>21</v>
      </c>
      <c r="H83" t="str">
        <f t="shared" si="4"/>
        <v>normal</v>
      </c>
      <c r="I83" t="str">
        <f t="shared" si="5"/>
        <v>no</v>
      </c>
      <c r="J83" s="11">
        <f t="shared" si="6"/>
        <v>21.47</v>
      </c>
      <c r="K83" s="11">
        <f t="shared" si="7"/>
        <v>21.47</v>
      </c>
      <c r="L83" s="11"/>
      <c r="M83" t="s">
        <v>547</v>
      </c>
      <c r="P83" s="12">
        <f>((P76-P77)/P80)*SQRT((P78*P79)/(P81^2))</f>
        <v>2.6743610368758851E-2</v>
      </c>
    </row>
    <row r="84" spans="1:16" x14ac:dyDescent="0.25">
      <c r="A84">
        <v>27</v>
      </c>
      <c r="B84" s="11">
        <v>21.47</v>
      </c>
      <c r="C84" s="4">
        <v>3353.4703</v>
      </c>
      <c r="D84" t="s">
        <v>7</v>
      </c>
      <c r="E84">
        <v>0</v>
      </c>
      <c r="F84" t="s">
        <v>13</v>
      </c>
      <c r="G84" t="s">
        <v>15</v>
      </c>
      <c r="H84" t="str">
        <f t="shared" si="4"/>
        <v>normal</v>
      </c>
      <c r="I84" t="str">
        <f t="shared" si="5"/>
        <v>no</v>
      </c>
      <c r="J84" s="11">
        <f t="shared" si="6"/>
        <v>21.47</v>
      </c>
      <c r="K84" s="11">
        <f t="shared" si="7"/>
        <v>21.47</v>
      </c>
      <c r="L84" s="11"/>
    </row>
    <row r="85" spans="1:16" x14ac:dyDescent="0.25">
      <c r="A85">
        <v>54</v>
      </c>
      <c r="B85" s="11">
        <v>21.47</v>
      </c>
      <c r="C85" s="4">
        <v>12475.3513</v>
      </c>
      <c r="D85" t="s">
        <v>7</v>
      </c>
      <c r="E85">
        <v>3</v>
      </c>
      <c r="F85" t="s">
        <v>13</v>
      </c>
      <c r="G85" t="s">
        <v>15</v>
      </c>
      <c r="H85" t="str">
        <f t="shared" si="4"/>
        <v>normal</v>
      </c>
      <c r="I85" t="str">
        <f t="shared" si="5"/>
        <v>no</v>
      </c>
      <c r="J85" s="11">
        <f t="shared" si="6"/>
        <v>21.47</v>
      </c>
      <c r="K85" s="11">
        <f t="shared" si="7"/>
        <v>21.47</v>
      </c>
      <c r="L85" s="11"/>
    </row>
    <row r="86" spans="1:16" x14ac:dyDescent="0.25">
      <c r="A86">
        <v>55</v>
      </c>
      <c r="B86" s="11">
        <v>21.5</v>
      </c>
      <c r="C86" s="4">
        <v>10791.96</v>
      </c>
      <c r="D86" t="s">
        <v>11</v>
      </c>
      <c r="E86">
        <v>1</v>
      </c>
      <c r="F86" t="s">
        <v>13</v>
      </c>
      <c r="G86" t="s">
        <v>10</v>
      </c>
      <c r="H86" t="str">
        <f t="shared" si="4"/>
        <v>normal</v>
      </c>
      <c r="I86" t="str">
        <f t="shared" si="5"/>
        <v>no</v>
      </c>
      <c r="J86" s="11">
        <f t="shared" si="6"/>
        <v>21.5</v>
      </c>
      <c r="K86" s="11">
        <f t="shared" si="7"/>
        <v>21.5</v>
      </c>
      <c r="L86" s="11"/>
    </row>
    <row r="87" spans="1:16" x14ac:dyDescent="0.25">
      <c r="A87">
        <v>33</v>
      </c>
      <c r="B87" s="11">
        <v>21.565000000000001</v>
      </c>
      <c r="C87" s="4">
        <v>5354.0746499999996</v>
      </c>
      <c r="D87" t="s">
        <v>7</v>
      </c>
      <c r="E87">
        <v>1</v>
      </c>
      <c r="F87" t="s">
        <v>13</v>
      </c>
      <c r="G87" t="s">
        <v>21</v>
      </c>
      <c r="H87" t="str">
        <f t="shared" si="4"/>
        <v>normal</v>
      </c>
      <c r="I87" t="str">
        <f t="shared" si="5"/>
        <v>no</v>
      </c>
      <c r="J87" s="11">
        <f t="shared" si="6"/>
        <v>21.565000000000001</v>
      </c>
      <c r="K87" s="11">
        <f t="shared" si="7"/>
        <v>21.565000000000001</v>
      </c>
      <c r="L87" s="11"/>
    </row>
    <row r="88" spans="1:16" x14ac:dyDescent="0.25">
      <c r="A88">
        <v>58</v>
      </c>
      <c r="B88" s="11">
        <v>21.565000000000001</v>
      </c>
      <c r="C88" s="4">
        <v>13607.36875</v>
      </c>
      <c r="D88" t="s">
        <v>7</v>
      </c>
      <c r="E88">
        <v>2</v>
      </c>
      <c r="F88" t="s">
        <v>13</v>
      </c>
      <c r="G88" t="s">
        <v>21</v>
      </c>
      <c r="H88" t="str">
        <f t="shared" si="4"/>
        <v>normal</v>
      </c>
      <c r="I88" t="str">
        <f t="shared" si="5"/>
        <v>no</v>
      </c>
      <c r="J88" s="11">
        <f t="shared" si="6"/>
        <v>21.565000000000001</v>
      </c>
      <c r="K88" s="11">
        <f t="shared" si="7"/>
        <v>21.565000000000001</v>
      </c>
      <c r="L88" s="11"/>
    </row>
    <row r="89" spans="1:16" x14ac:dyDescent="0.25">
      <c r="A89">
        <v>18</v>
      </c>
      <c r="B89" s="11">
        <v>21.565000000000001</v>
      </c>
      <c r="C89" s="4">
        <v>13747.87235</v>
      </c>
      <c r="D89" t="s">
        <v>11</v>
      </c>
      <c r="E89">
        <v>0</v>
      </c>
      <c r="F89" t="s">
        <v>9</v>
      </c>
      <c r="G89" t="s">
        <v>21</v>
      </c>
      <c r="H89" t="str">
        <f t="shared" si="4"/>
        <v>normal</v>
      </c>
      <c r="I89" t="str">
        <f t="shared" si="5"/>
        <v>smoking</v>
      </c>
      <c r="J89" s="11">
        <f t="shared" si="6"/>
        <v>21.565000000000001</v>
      </c>
      <c r="K89" s="11">
        <f t="shared" si="7"/>
        <v>21.565000000000001</v>
      </c>
      <c r="L89" s="11"/>
    </row>
    <row r="90" spans="1:16" x14ac:dyDescent="0.25">
      <c r="A90">
        <v>18</v>
      </c>
      <c r="B90" s="11">
        <v>21.66</v>
      </c>
      <c r="C90" s="4">
        <v>14283.4594</v>
      </c>
      <c r="D90" t="s">
        <v>7</v>
      </c>
      <c r="E90">
        <v>0</v>
      </c>
      <c r="F90" t="s">
        <v>9</v>
      </c>
      <c r="G90" t="s">
        <v>21</v>
      </c>
      <c r="H90" t="str">
        <f t="shared" si="4"/>
        <v>normal</v>
      </c>
      <c r="I90" t="str">
        <f t="shared" si="5"/>
        <v>smoking</v>
      </c>
      <c r="J90" s="11">
        <f t="shared" si="6"/>
        <v>21.66</v>
      </c>
      <c r="K90" s="11">
        <f t="shared" si="7"/>
        <v>21.66</v>
      </c>
      <c r="L90" s="11"/>
    </row>
    <row r="91" spans="1:16" x14ac:dyDescent="0.25">
      <c r="A91">
        <v>63</v>
      </c>
      <c r="B91" s="11">
        <v>21.66</v>
      </c>
      <c r="C91" s="4">
        <v>14349.8544</v>
      </c>
      <c r="D91" t="s">
        <v>11</v>
      </c>
      <c r="E91">
        <v>1</v>
      </c>
      <c r="F91" t="s">
        <v>13</v>
      </c>
      <c r="G91" t="s">
        <v>15</v>
      </c>
      <c r="H91" t="str">
        <f t="shared" si="4"/>
        <v>normal</v>
      </c>
      <c r="I91" t="str">
        <f t="shared" si="5"/>
        <v>no</v>
      </c>
      <c r="J91" s="11">
        <f t="shared" si="6"/>
        <v>21.66</v>
      </c>
      <c r="K91" s="11">
        <f t="shared" si="7"/>
        <v>21.66</v>
      </c>
      <c r="L91" s="11"/>
    </row>
    <row r="92" spans="1:16" x14ac:dyDescent="0.25">
      <c r="A92">
        <v>63</v>
      </c>
      <c r="B92" s="11">
        <v>21.66</v>
      </c>
      <c r="C92" s="4">
        <v>14449.8544</v>
      </c>
      <c r="D92" t="s">
        <v>7</v>
      </c>
      <c r="E92">
        <v>0</v>
      </c>
      <c r="F92" t="s">
        <v>13</v>
      </c>
      <c r="G92" t="s">
        <v>21</v>
      </c>
      <c r="H92" t="str">
        <f t="shared" si="4"/>
        <v>normal</v>
      </c>
      <c r="I92" t="str">
        <f t="shared" si="5"/>
        <v>no</v>
      </c>
      <c r="J92" s="11">
        <f t="shared" si="6"/>
        <v>21.66</v>
      </c>
      <c r="K92" s="11">
        <f t="shared" si="7"/>
        <v>21.66</v>
      </c>
      <c r="L92" s="11"/>
    </row>
    <row r="93" spans="1:16" x14ac:dyDescent="0.25">
      <c r="A93">
        <v>19</v>
      </c>
      <c r="B93" s="11">
        <v>21.7</v>
      </c>
      <c r="C93" s="4">
        <v>13844.505999999999</v>
      </c>
      <c r="D93" t="s">
        <v>7</v>
      </c>
      <c r="E93">
        <v>0</v>
      </c>
      <c r="F93" t="s">
        <v>9</v>
      </c>
      <c r="G93" t="s">
        <v>10</v>
      </c>
      <c r="H93" t="str">
        <f t="shared" si="4"/>
        <v>normal</v>
      </c>
      <c r="I93" t="str">
        <f t="shared" si="5"/>
        <v>smoking</v>
      </c>
      <c r="J93" s="11">
        <f t="shared" si="6"/>
        <v>21.7</v>
      </c>
      <c r="K93" s="11">
        <f t="shared" si="7"/>
        <v>21.7</v>
      </c>
      <c r="L93" s="11"/>
    </row>
    <row r="94" spans="1:16" x14ac:dyDescent="0.25">
      <c r="A94">
        <v>19</v>
      </c>
      <c r="B94" s="11">
        <v>21.754999999999999</v>
      </c>
      <c r="C94" s="4">
        <v>1627.2824499999999</v>
      </c>
      <c r="D94" t="s">
        <v>11</v>
      </c>
      <c r="E94">
        <v>0</v>
      </c>
      <c r="F94" t="s">
        <v>13</v>
      </c>
      <c r="G94" t="s">
        <v>15</v>
      </c>
      <c r="H94" t="str">
        <f t="shared" si="4"/>
        <v>normal</v>
      </c>
      <c r="I94" t="str">
        <f t="shared" si="5"/>
        <v>no</v>
      </c>
      <c r="J94" s="11">
        <f t="shared" si="6"/>
        <v>21.754999999999999</v>
      </c>
      <c r="K94" s="11">
        <f t="shared" si="7"/>
        <v>21.754999999999999</v>
      </c>
      <c r="L94" s="11"/>
    </row>
    <row r="95" spans="1:16" x14ac:dyDescent="0.25">
      <c r="A95">
        <v>22</v>
      </c>
      <c r="B95" s="11">
        <v>21.754999999999999</v>
      </c>
      <c r="C95" s="4">
        <v>2150.4690000000001</v>
      </c>
      <c r="D95" t="s">
        <v>7</v>
      </c>
      <c r="E95">
        <v>0</v>
      </c>
      <c r="F95" t="s">
        <v>13</v>
      </c>
      <c r="G95" t="s">
        <v>10</v>
      </c>
      <c r="H95" t="str">
        <f t="shared" si="4"/>
        <v>normal</v>
      </c>
      <c r="I95" t="str">
        <f t="shared" si="5"/>
        <v>no</v>
      </c>
      <c r="J95" s="11">
        <f t="shared" si="6"/>
        <v>21.754999999999999</v>
      </c>
      <c r="K95" s="11">
        <f t="shared" si="7"/>
        <v>21.754999999999999</v>
      </c>
      <c r="L95" s="11"/>
    </row>
    <row r="96" spans="1:16" x14ac:dyDescent="0.25">
      <c r="A96">
        <v>31</v>
      </c>
      <c r="B96" s="11">
        <v>21.754999999999999</v>
      </c>
      <c r="C96" s="4">
        <v>4134.0824499999999</v>
      </c>
      <c r="D96" t="s">
        <v>7</v>
      </c>
      <c r="E96">
        <v>0</v>
      </c>
      <c r="F96" t="s">
        <v>13</v>
      </c>
      <c r="G96" t="s">
        <v>15</v>
      </c>
      <c r="H96" t="str">
        <f t="shared" si="4"/>
        <v>normal</v>
      </c>
      <c r="I96" t="str">
        <f t="shared" si="5"/>
        <v>no</v>
      </c>
      <c r="J96" s="11">
        <f t="shared" si="6"/>
        <v>21.754999999999999</v>
      </c>
      <c r="K96" s="11">
        <f t="shared" si="7"/>
        <v>21.754999999999999</v>
      </c>
      <c r="L96" s="11"/>
    </row>
    <row r="97" spans="1:12" x14ac:dyDescent="0.25">
      <c r="A97">
        <v>37</v>
      </c>
      <c r="B97" s="11">
        <v>21.754999999999999</v>
      </c>
      <c r="C97" s="4">
        <v>6313.759</v>
      </c>
      <c r="D97" t="s">
        <v>7</v>
      </c>
      <c r="E97">
        <v>2</v>
      </c>
      <c r="F97" t="s">
        <v>13</v>
      </c>
      <c r="G97" t="s">
        <v>14</v>
      </c>
      <c r="H97" t="str">
        <f t="shared" si="4"/>
        <v>normal</v>
      </c>
      <c r="I97" t="str">
        <f t="shared" si="5"/>
        <v>no</v>
      </c>
      <c r="J97" s="11">
        <f t="shared" si="6"/>
        <v>21.754999999999999</v>
      </c>
      <c r="K97" s="11">
        <f t="shared" si="7"/>
        <v>21.754999999999999</v>
      </c>
      <c r="L97" s="11"/>
    </row>
    <row r="98" spans="1:12" x14ac:dyDescent="0.25">
      <c r="A98">
        <v>47</v>
      </c>
      <c r="B98" s="11">
        <v>21.754999999999999</v>
      </c>
      <c r="C98" s="4">
        <v>10407.085849999999</v>
      </c>
      <c r="D98" t="s">
        <v>11</v>
      </c>
      <c r="E98">
        <v>4</v>
      </c>
      <c r="F98" t="s">
        <v>13</v>
      </c>
      <c r="G98" t="s">
        <v>21</v>
      </c>
      <c r="H98" t="str">
        <f t="shared" si="4"/>
        <v>normal</v>
      </c>
      <c r="I98" t="str">
        <f t="shared" si="5"/>
        <v>no</v>
      </c>
      <c r="J98" s="11">
        <f t="shared" si="6"/>
        <v>21.754999999999999</v>
      </c>
      <c r="K98" s="11">
        <f t="shared" si="7"/>
        <v>21.754999999999999</v>
      </c>
      <c r="L98" s="11"/>
    </row>
    <row r="99" spans="1:12" x14ac:dyDescent="0.25">
      <c r="A99">
        <v>41</v>
      </c>
      <c r="B99" s="11">
        <v>21.754999999999999</v>
      </c>
      <c r="C99" s="4">
        <v>13725.47184</v>
      </c>
      <c r="D99" t="s">
        <v>7</v>
      </c>
      <c r="E99">
        <v>1</v>
      </c>
      <c r="F99" t="s">
        <v>13</v>
      </c>
      <c r="G99" t="s">
        <v>21</v>
      </c>
      <c r="H99" t="str">
        <f t="shared" si="4"/>
        <v>normal</v>
      </c>
      <c r="I99" t="str">
        <f t="shared" si="5"/>
        <v>no</v>
      </c>
      <c r="J99" s="11">
        <f t="shared" si="6"/>
        <v>21.754999999999999</v>
      </c>
      <c r="K99" s="11">
        <f t="shared" si="7"/>
        <v>21.754999999999999</v>
      </c>
      <c r="L99" s="11"/>
    </row>
    <row r="100" spans="1:12" x14ac:dyDescent="0.25">
      <c r="A100">
        <v>29</v>
      </c>
      <c r="B100" s="11">
        <v>21.754999999999999</v>
      </c>
      <c r="C100" s="4">
        <v>16657.71745</v>
      </c>
      <c r="D100" t="s">
        <v>7</v>
      </c>
      <c r="E100">
        <v>1</v>
      </c>
      <c r="F100" t="s">
        <v>9</v>
      </c>
      <c r="G100" t="s">
        <v>21</v>
      </c>
      <c r="H100" t="str">
        <f t="shared" si="4"/>
        <v>normal</v>
      </c>
      <c r="I100" t="str">
        <f t="shared" si="5"/>
        <v>smoking</v>
      </c>
      <c r="J100" s="11">
        <f t="shared" si="6"/>
        <v>21.754999999999999</v>
      </c>
      <c r="K100" s="11">
        <f t="shared" si="7"/>
        <v>21.754999999999999</v>
      </c>
      <c r="L100" s="11"/>
    </row>
    <row r="101" spans="1:12" x14ac:dyDescent="0.25">
      <c r="A101">
        <v>42</v>
      </c>
      <c r="B101" s="11">
        <v>21.754999999999999</v>
      </c>
      <c r="C101" s="4">
        <v>21348.705999999998</v>
      </c>
      <c r="D101" t="s">
        <v>7</v>
      </c>
      <c r="E101">
        <v>0</v>
      </c>
      <c r="F101" t="s">
        <v>9</v>
      </c>
      <c r="G101" t="s">
        <v>15</v>
      </c>
      <c r="H101" t="str">
        <f t="shared" si="4"/>
        <v>normal</v>
      </c>
      <c r="I101" t="str">
        <f t="shared" si="5"/>
        <v>smoking</v>
      </c>
      <c r="J101" s="11">
        <f t="shared" si="6"/>
        <v>21.754999999999999</v>
      </c>
      <c r="K101" s="11">
        <f t="shared" si="7"/>
        <v>21.754999999999999</v>
      </c>
      <c r="L101" s="11"/>
    </row>
    <row r="102" spans="1:12" x14ac:dyDescent="0.25">
      <c r="A102">
        <v>40</v>
      </c>
      <c r="B102" s="11">
        <v>21.754999999999999</v>
      </c>
      <c r="C102" s="4">
        <v>22331.566800000001</v>
      </c>
      <c r="D102" t="s">
        <v>7</v>
      </c>
      <c r="E102">
        <v>1</v>
      </c>
      <c r="F102" t="s">
        <v>9</v>
      </c>
      <c r="G102" t="s">
        <v>21</v>
      </c>
      <c r="H102" t="str">
        <f t="shared" si="4"/>
        <v>normal</v>
      </c>
      <c r="I102" t="str">
        <f t="shared" si="5"/>
        <v>smoking</v>
      </c>
      <c r="J102" s="11">
        <f t="shared" si="6"/>
        <v>21.754999999999999</v>
      </c>
      <c r="K102" s="11">
        <f t="shared" si="7"/>
        <v>21.754999999999999</v>
      </c>
      <c r="L102" s="11"/>
    </row>
    <row r="103" spans="1:12" x14ac:dyDescent="0.25">
      <c r="A103">
        <v>18</v>
      </c>
      <c r="B103" s="11">
        <v>21.78</v>
      </c>
      <c r="C103" s="4">
        <v>11884.048580000001</v>
      </c>
      <c r="D103" t="s">
        <v>11</v>
      </c>
      <c r="E103">
        <v>2</v>
      </c>
      <c r="F103" t="s">
        <v>13</v>
      </c>
      <c r="G103" t="s">
        <v>14</v>
      </c>
      <c r="H103" t="str">
        <f t="shared" si="4"/>
        <v>normal</v>
      </c>
      <c r="I103" t="str">
        <f t="shared" si="5"/>
        <v>no</v>
      </c>
      <c r="J103" s="11">
        <f t="shared" si="6"/>
        <v>21.78</v>
      </c>
      <c r="K103" s="11">
        <f t="shared" si="7"/>
        <v>21.78</v>
      </c>
      <c r="L103" s="11"/>
    </row>
    <row r="104" spans="1:12" x14ac:dyDescent="0.25">
      <c r="A104">
        <v>20</v>
      </c>
      <c r="B104" s="11">
        <v>21.8</v>
      </c>
      <c r="C104" s="4">
        <v>20167.336029999999</v>
      </c>
      <c r="D104" t="s">
        <v>7</v>
      </c>
      <c r="E104">
        <v>0</v>
      </c>
      <c r="F104" t="s">
        <v>9</v>
      </c>
      <c r="G104" t="s">
        <v>10</v>
      </c>
      <c r="H104" t="str">
        <f t="shared" si="4"/>
        <v>normal</v>
      </c>
      <c r="I104" t="str">
        <f t="shared" si="5"/>
        <v>smoking</v>
      </c>
      <c r="J104" s="11">
        <f t="shared" si="6"/>
        <v>21.8</v>
      </c>
      <c r="K104" s="11">
        <f t="shared" si="7"/>
        <v>21.8</v>
      </c>
      <c r="L104" s="11"/>
    </row>
    <row r="105" spans="1:12" x14ac:dyDescent="0.25">
      <c r="A105">
        <v>39</v>
      </c>
      <c r="B105" s="11">
        <v>21.85</v>
      </c>
      <c r="C105" s="4">
        <v>6117.4944999999998</v>
      </c>
      <c r="D105" t="s">
        <v>11</v>
      </c>
      <c r="E105">
        <v>1</v>
      </c>
      <c r="F105" t="s">
        <v>13</v>
      </c>
      <c r="G105" t="s">
        <v>15</v>
      </c>
      <c r="H105" t="str">
        <f t="shared" si="4"/>
        <v>normal</v>
      </c>
      <c r="I105" t="str">
        <f t="shared" si="5"/>
        <v>no</v>
      </c>
      <c r="J105" s="11">
        <f t="shared" si="6"/>
        <v>21.85</v>
      </c>
      <c r="K105" s="11">
        <f t="shared" si="7"/>
        <v>21.85</v>
      </c>
      <c r="L105" s="11"/>
    </row>
    <row r="106" spans="1:12" x14ac:dyDescent="0.25">
      <c r="A106">
        <v>44</v>
      </c>
      <c r="B106" s="11">
        <v>21.85</v>
      </c>
      <c r="C106" s="4">
        <v>8891.1394999999993</v>
      </c>
      <c r="D106" t="s">
        <v>11</v>
      </c>
      <c r="E106">
        <v>3</v>
      </c>
      <c r="F106" t="s">
        <v>13</v>
      </c>
      <c r="G106" t="s">
        <v>21</v>
      </c>
      <c r="H106" t="str">
        <f t="shared" si="4"/>
        <v>normal</v>
      </c>
      <c r="I106" t="str">
        <f t="shared" si="5"/>
        <v>no</v>
      </c>
      <c r="J106" s="11">
        <f t="shared" si="6"/>
        <v>21.85</v>
      </c>
      <c r="K106" s="11">
        <f t="shared" si="7"/>
        <v>21.85</v>
      </c>
      <c r="L106" s="11"/>
    </row>
    <row r="107" spans="1:12" x14ac:dyDescent="0.25">
      <c r="A107">
        <v>21</v>
      </c>
      <c r="B107" s="11">
        <v>21.85</v>
      </c>
      <c r="C107" s="4">
        <v>15359.104499999999</v>
      </c>
      <c r="D107" t="s">
        <v>7</v>
      </c>
      <c r="E107">
        <v>1</v>
      </c>
      <c r="F107" t="s">
        <v>9</v>
      </c>
      <c r="G107" t="s">
        <v>21</v>
      </c>
      <c r="H107" t="str">
        <f t="shared" si="4"/>
        <v>normal</v>
      </c>
      <c r="I107" t="str">
        <f t="shared" si="5"/>
        <v>smoking</v>
      </c>
      <c r="J107" s="11">
        <f t="shared" si="6"/>
        <v>21.85</v>
      </c>
      <c r="K107" s="11">
        <f t="shared" si="7"/>
        <v>21.85</v>
      </c>
      <c r="L107" s="11"/>
    </row>
    <row r="108" spans="1:12" x14ac:dyDescent="0.25">
      <c r="A108">
        <v>29</v>
      </c>
      <c r="B108" s="11">
        <v>21.85</v>
      </c>
      <c r="C108" s="4">
        <v>16115.3045</v>
      </c>
      <c r="D108" t="s">
        <v>7</v>
      </c>
      <c r="E108">
        <v>0</v>
      </c>
      <c r="F108" t="s">
        <v>9</v>
      </c>
      <c r="G108" t="s">
        <v>21</v>
      </c>
      <c r="H108" t="str">
        <f t="shared" si="4"/>
        <v>normal</v>
      </c>
      <c r="I108" t="str">
        <f t="shared" si="5"/>
        <v>smoking</v>
      </c>
      <c r="J108" s="11">
        <f t="shared" si="6"/>
        <v>21.85</v>
      </c>
      <c r="K108" s="11">
        <f t="shared" si="7"/>
        <v>21.85</v>
      </c>
      <c r="L108" s="11"/>
    </row>
    <row r="109" spans="1:12" x14ac:dyDescent="0.25">
      <c r="A109">
        <v>21</v>
      </c>
      <c r="B109" s="11">
        <v>21.89</v>
      </c>
      <c r="C109" s="4">
        <v>3180.5101</v>
      </c>
      <c r="D109" t="s">
        <v>7</v>
      </c>
      <c r="E109">
        <v>2</v>
      </c>
      <c r="F109" t="s">
        <v>13</v>
      </c>
      <c r="G109" t="s">
        <v>14</v>
      </c>
      <c r="H109" t="str">
        <f t="shared" si="4"/>
        <v>normal</v>
      </c>
      <c r="I109" t="str">
        <f t="shared" si="5"/>
        <v>no</v>
      </c>
      <c r="J109" s="11">
        <f t="shared" si="6"/>
        <v>21.89</v>
      </c>
      <c r="K109" s="11">
        <f t="shared" si="7"/>
        <v>21.89</v>
      </c>
      <c r="L109" s="11"/>
    </row>
    <row r="110" spans="1:12" x14ac:dyDescent="0.25">
      <c r="A110">
        <v>30</v>
      </c>
      <c r="B110" s="11">
        <v>21.945</v>
      </c>
      <c r="C110" s="4">
        <v>4718.2035500000002</v>
      </c>
      <c r="D110" t="s">
        <v>7</v>
      </c>
      <c r="E110">
        <v>1</v>
      </c>
      <c r="F110" t="s">
        <v>13</v>
      </c>
      <c r="G110" t="s">
        <v>21</v>
      </c>
      <c r="H110" t="str">
        <f t="shared" si="4"/>
        <v>normal</v>
      </c>
      <c r="I110" t="str">
        <f t="shared" si="5"/>
        <v>no</v>
      </c>
      <c r="J110" s="11">
        <f t="shared" si="6"/>
        <v>21.945</v>
      </c>
      <c r="K110" s="11">
        <f t="shared" si="7"/>
        <v>21.945</v>
      </c>
      <c r="L110" s="11"/>
    </row>
    <row r="111" spans="1:12" x14ac:dyDescent="0.25">
      <c r="A111">
        <v>46</v>
      </c>
      <c r="B111" s="11">
        <v>21.945</v>
      </c>
      <c r="C111" s="4">
        <v>9432.9253000000008</v>
      </c>
      <c r="D111" t="s">
        <v>7</v>
      </c>
      <c r="E111">
        <v>2</v>
      </c>
      <c r="F111" t="s">
        <v>13</v>
      </c>
      <c r="G111" t="s">
        <v>21</v>
      </c>
      <c r="H111" t="str">
        <f t="shared" si="4"/>
        <v>normal</v>
      </c>
      <c r="I111" t="str">
        <f t="shared" si="5"/>
        <v>no</v>
      </c>
      <c r="J111" s="11">
        <f t="shared" si="6"/>
        <v>21.945</v>
      </c>
      <c r="K111" s="11">
        <f t="shared" si="7"/>
        <v>21.945</v>
      </c>
      <c r="L111" s="11"/>
    </row>
    <row r="112" spans="1:12" x14ac:dyDescent="0.25">
      <c r="A112">
        <v>20</v>
      </c>
      <c r="B112" s="11">
        <v>22</v>
      </c>
      <c r="C112" s="4">
        <v>1964.78</v>
      </c>
      <c r="D112" t="s">
        <v>11</v>
      </c>
      <c r="E112">
        <v>1</v>
      </c>
      <c r="F112" t="s">
        <v>13</v>
      </c>
      <c r="G112" t="s">
        <v>10</v>
      </c>
      <c r="H112" t="str">
        <f t="shared" si="4"/>
        <v>normal</v>
      </c>
      <c r="I112" t="str">
        <f t="shared" si="5"/>
        <v>no</v>
      </c>
      <c r="J112" s="11">
        <f t="shared" si="6"/>
        <v>22</v>
      </c>
      <c r="K112" s="11">
        <f t="shared" si="7"/>
        <v>22</v>
      </c>
      <c r="L112" s="11"/>
    </row>
    <row r="113" spans="1:12" x14ac:dyDescent="0.25">
      <c r="A113">
        <v>56</v>
      </c>
      <c r="B113" s="11">
        <v>22.1</v>
      </c>
      <c r="C113" s="4">
        <v>10577.087</v>
      </c>
      <c r="D113" t="s">
        <v>11</v>
      </c>
      <c r="E113">
        <v>0</v>
      </c>
      <c r="F113" t="s">
        <v>13</v>
      </c>
      <c r="G113" t="s">
        <v>10</v>
      </c>
      <c r="H113" t="str">
        <f t="shared" si="4"/>
        <v>normal</v>
      </c>
      <c r="I113" t="str">
        <f t="shared" si="5"/>
        <v>no</v>
      </c>
      <c r="J113" s="11">
        <f t="shared" si="6"/>
        <v>22.1</v>
      </c>
      <c r="K113" s="11">
        <f t="shared" si="7"/>
        <v>22.1</v>
      </c>
      <c r="L113" s="11"/>
    </row>
    <row r="114" spans="1:12" x14ac:dyDescent="0.25">
      <c r="A114">
        <v>21</v>
      </c>
      <c r="B114" s="11">
        <v>22.135000000000002</v>
      </c>
      <c r="C114" s="4">
        <v>2585.8506499999999</v>
      </c>
      <c r="D114" t="s">
        <v>7</v>
      </c>
      <c r="E114">
        <v>0</v>
      </c>
      <c r="F114" t="s">
        <v>13</v>
      </c>
      <c r="G114" t="s">
        <v>21</v>
      </c>
      <c r="H114" t="str">
        <f t="shared" si="4"/>
        <v>normal</v>
      </c>
      <c r="I114" t="str">
        <f t="shared" si="5"/>
        <v>no</v>
      </c>
      <c r="J114" s="11">
        <f t="shared" si="6"/>
        <v>22.135000000000002</v>
      </c>
      <c r="K114" s="11">
        <f t="shared" si="7"/>
        <v>22.135000000000002</v>
      </c>
      <c r="L114" s="11"/>
    </row>
    <row r="115" spans="1:12" x14ac:dyDescent="0.25">
      <c r="A115">
        <v>36</v>
      </c>
      <c r="B115" s="11">
        <v>22.135000000000002</v>
      </c>
      <c r="C115" s="4">
        <v>7228.2156500000001</v>
      </c>
      <c r="D115" t="s">
        <v>7</v>
      </c>
      <c r="E115">
        <v>3</v>
      </c>
      <c r="F115" t="s">
        <v>13</v>
      </c>
      <c r="G115" t="s">
        <v>21</v>
      </c>
      <c r="H115" t="str">
        <f t="shared" si="4"/>
        <v>normal</v>
      </c>
      <c r="I115" t="str">
        <f t="shared" si="5"/>
        <v>no</v>
      </c>
      <c r="J115" s="11">
        <f t="shared" si="6"/>
        <v>22.135000000000002</v>
      </c>
      <c r="K115" s="11">
        <f t="shared" si="7"/>
        <v>22.135000000000002</v>
      </c>
      <c r="L115" s="11"/>
    </row>
    <row r="116" spans="1:12" x14ac:dyDescent="0.25">
      <c r="A116">
        <v>45</v>
      </c>
      <c r="B116" s="11">
        <v>22.135000000000002</v>
      </c>
      <c r="C116" s="4">
        <v>7441.0529999999999</v>
      </c>
      <c r="D116" t="s">
        <v>11</v>
      </c>
      <c r="E116">
        <v>1</v>
      </c>
      <c r="F116" t="s">
        <v>13</v>
      </c>
      <c r="G116" t="s">
        <v>10</v>
      </c>
      <c r="H116" t="str">
        <f t="shared" si="4"/>
        <v>normal</v>
      </c>
      <c r="I116" t="str">
        <f t="shared" si="5"/>
        <v>no</v>
      </c>
      <c r="J116" s="11">
        <f t="shared" si="6"/>
        <v>22.135000000000002</v>
      </c>
      <c r="K116" s="11">
        <f t="shared" si="7"/>
        <v>22.135000000000002</v>
      </c>
      <c r="L116" s="11"/>
    </row>
    <row r="117" spans="1:12" x14ac:dyDescent="0.25">
      <c r="A117">
        <v>44</v>
      </c>
      <c r="B117" s="11">
        <v>22.135000000000002</v>
      </c>
      <c r="C117" s="4">
        <v>8302.5356499999998</v>
      </c>
      <c r="D117" t="s">
        <v>11</v>
      </c>
      <c r="E117">
        <v>2</v>
      </c>
      <c r="F117" t="s">
        <v>13</v>
      </c>
      <c r="G117" t="s">
        <v>21</v>
      </c>
      <c r="H117" t="str">
        <f t="shared" si="4"/>
        <v>normal</v>
      </c>
      <c r="I117" t="str">
        <f t="shared" si="5"/>
        <v>no</v>
      </c>
      <c r="J117" s="11">
        <f t="shared" si="6"/>
        <v>22.135000000000002</v>
      </c>
      <c r="K117" s="11">
        <f t="shared" si="7"/>
        <v>22.135000000000002</v>
      </c>
      <c r="L117" s="11"/>
    </row>
    <row r="118" spans="1:12" x14ac:dyDescent="0.25">
      <c r="A118">
        <v>52</v>
      </c>
      <c r="B118" s="11">
        <v>22.135000000000002</v>
      </c>
      <c r="C118" s="4">
        <v>10797.3362</v>
      </c>
      <c r="D118" t="s">
        <v>7</v>
      </c>
      <c r="E118">
        <v>1</v>
      </c>
      <c r="F118" t="s">
        <v>13</v>
      </c>
      <c r="G118" t="s">
        <v>21</v>
      </c>
      <c r="H118" t="str">
        <f t="shared" si="4"/>
        <v>normal</v>
      </c>
      <c r="I118" t="str">
        <f t="shared" si="5"/>
        <v>no</v>
      </c>
      <c r="J118" s="11">
        <f t="shared" si="6"/>
        <v>22.135000000000002</v>
      </c>
      <c r="K118" s="11">
        <f t="shared" si="7"/>
        <v>22.135000000000002</v>
      </c>
      <c r="L118" s="11"/>
    </row>
    <row r="119" spans="1:12" x14ac:dyDescent="0.25">
      <c r="A119">
        <v>55</v>
      </c>
      <c r="B119" s="11">
        <v>22.135000000000002</v>
      </c>
      <c r="C119" s="4">
        <v>11082.5772</v>
      </c>
      <c r="D119" t="s">
        <v>7</v>
      </c>
      <c r="E119">
        <v>0</v>
      </c>
      <c r="F119" t="s">
        <v>13</v>
      </c>
      <c r="G119" t="s">
        <v>15</v>
      </c>
      <c r="H119" t="str">
        <f t="shared" si="4"/>
        <v>normal</v>
      </c>
      <c r="I119" t="str">
        <f t="shared" si="5"/>
        <v>no</v>
      </c>
      <c r="J119" s="11">
        <f t="shared" si="6"/>
        <v>22.135000000000002</v>
      </c>
      <c r="K119" s="11">
        <f t="shared" si="7"/>
        <v>22.135000000000002</v>
      </c>
      <c r="L119" s="11"/>
    </row>
    <row r="120" spans="1:12" x14ac:dyDescent="0.25">
      <c r="A120">
        <v>56</v>
      </c>
      <c r="B120" s="11">
        <v>22.135000000000002</v>
      </c>
      <c r="C120" s="4">
        <v>12044.342000000001</v>
      </c>
      <c r="D120" t="s">
        <v>7</v>
      </c>
      <c r="E120">
        <v>1</v>
      </c>
      <c r="F120" t="s">
        <v>13</v>
      </c>
      <c r="G120" t="s">
        <v>15</v>
      </c>
      <c r="H120" t="str">
        <f t="shared" si="4"/>
        <v>normal</v>
      </c>
      <c r="I120" t="str">
        <f t="shared" si="5"/>
        <v>no</v>
      </c>
      <c r="J120" s="11">
        <f t="shared" si="6"/>
        <v>22.135000000000002</v>
      </c>
      <c r="K120" s="11">
        <f t="shared" si="7"/>
        <v>22.135000000000002</v>
      </c>
      <c r="L120" s="11"/>
    </row>
    <row r="121" spans="1:12" x14ac:dyDescent="0.25">
      <c r="A121">
        <v>26</v>
      </c>
      <c r="B121" s="11">
        <v>22.23</v>
      </c>
      <c r="C121" s="4">
        <v>3176.2876999999999</v>
      </c>
      <c r="D121" t="s">
        <v>7</v>
      </c>
      <c r="E121">
        <v>0</v>
      </c>
      <c r="F121" t="s">
        <v>13</v>
      </c>
      <c r="G121" t="s">
        <v>15</v>
      </c>
      <c r="H121" t="str">
        <f t="shared" si="4"/>
        <v>normal</v>
      </c>
      <c r="I121" t="str">
        <f t="shared" si="5"/>
        <v>no</v>
      </c>
      <c r="J121" s="11">
        <f t="shared" si="6"/>
        <v>22.23</v>
      </c>
      <c r="K121" s="11">
        <f t="shared" si="7"/>
        <v>22.23</v>
      </c>
      <c r="L121" s="11"/>
    </row>
    <row r="122" spans="1:12" x14ac:dyDescent="0.25">
      <c r="A122">
        <v>57</v>
      </c>
      <c r="B122" s="11">
        <v>22.23</v>
      </c>
      <c r="C122" s="4">
        <v>12029.286700000001</v>
      </c>
      <c r="D122" t="s">
        <v>7</v>
      </c>
      <c r="E122">
        <v>0</v>
      </c>
      <c r="F122" t="s">
        <v>13</v>
      </c>
      <c r="G122" t="s">
        <v>21</v>
      </c>
      <c r="H122" t="str">
        <f t="shared" si="4"/>
        <v>normal</v>
      </c>
      <c r="I122" t="str">
        <f t="shared" si="5"/>
        <v>no</v>
      </c>
      <c r="J122" s="11">
        <f t="shared" si="6"/>
        <v>22.23</v>
      </c>
      <c r="K122" s="11">
        <f t="shared" si="7"/>
        <v>22.23</v>
      </c>
      <c r="L122" s="11"/>
    </row>
    <row r="123" spans="1:12" x14ac:dyDescent="0.25">
      <c r="A123">
        <v>21</v>
      </c>
      <c r="B123" s="11">
        <v>22.3</v>
      </c>
      <c r="C123" s="4">
        <v>2103.08</v>
      </c>
      <c r="D123" t="s">
        <v>11</v>
      </c>
      <c r="E123">
        <v>1</v>
      </c>
      <c r="F123" t="s">
        <v>13</v>
      </c>
      <c r="G123" t="s">
        <v>10</v>
      </c>
      <c r="H123" t="str">
        <f t="shared" si="4"/>
        <v>normal</v>
      </c>
      <c r="I123" t="str">
        <f t="shared" si="5"/>
        <v>no</v>
      </c>
      <c r="J123" s="11">
        <f t="shared" si="6"/>
        <v>22.3</v>
      </c>
      <c r="K123" s="11">
        <f t="shared" si="7"/>
        <v>22.3</v>
      </c>
      <c r="L123" s="11"/>
    </row>
    <row r="124" spans="1:12" x14ac:dyDescent="0.25">
      <c r="A124">
        <v>51</v>
      </c>
      <c r="B124" s="11">
        <v>22.42</v>
      </c>
      <c r="C124" s="4">
        <v>9361.3268000000007</v>
      </c>
      <c r="D124" t="s">
        <v>11</v>
      </c>
      <c r="E124">
        <v>0</v>
      </c>
      <c r="F124" t="s">
        <v>13</v>
      </c>
      <c r="G124" t="s">
        <v>21</v>
      </c>
      <c r="H124" t="str">
        <f t="shared" si="4"/>
        <v>normal</v>
      </c>
      <c r="I124" t="str">
        <f t="shared" si="5"/>
        <v>no</v>
      </c>
      <c r="J124" s="11">
        <f t="shared" si="6"/>
        <v>22.42</v>
      </c>
      <c r="K124" s="11">
        <f t="shared" si="7"/>
        <v>22.42</v>
      </c>
      <c r="L124" s="11"/>
    </row>
    <row r="125" spans="1:12" x14ac:dyDescent="0.25">
      <c r="A125">
        <v>19</v>
      </c>
      <c r="B125" s="11">
        <v>22.515000000000001</v>
      </c>
      <c r="C125" s="4">
        <v>1832.0940000000001</v>
      </c>
      <c r="D125" t="s">
        <v>11</v>
      </c>
      <c r="E125">
        <v>1</v>
      </c>
      <c r="F125" t="s">
        <v>13</v>
      </c>
      <c r="G125" t="s">
        <v>10</v>
      </c>
      <c r="H125" t="str">
        <f t="shared" si="4"/>
        <v>normal</v>
      </c>
      <c r="I125" t="str">
        <f t="shared" si="5"/>
        <v>no</v>
      </c>
      <c r="J125" s="11">
        <f t="shared" si="6"/>
        <v>22.515000000000001</v>
      </c>
      <c r="K125" s="11">
        <f t="shared" si="7"/>
        <v>22.515000000000001</v>
      </c>
      <c r="L125" s="11"/>
    </row>
    <row r="126" spans="1:12" x14ac:dyDescent="0.25">
      <c r="A126">
        <v>19</v>
      </c>
      <c r="B126" s="11">
        <v>22.515000000000001</v>
      </c>
      <c r="C126" s="4">
        <v>2117.3388500000001</v>
      </c>
      <c r="D126" t="s">
        <v>7</v>
      </c>
      <c r="E126">
        <v>0</v>
      </c>
      <c r="F126" t="s">
        <v>13</v>
      </c>
      <c r="G126" t="s">
        <v>15</v>
      </c>
      <c r="H126" t="str">
        <f t="shared" si="4"/>
        <v>normal</v>
      </c>
      <c r="I126" t="str">
        <f t="shared" si="5"/>
        <v>no</v>
      </c>
      <c r="J126" s="11">
        <f t="shared" si="6"/>
        <v>22.515000000000001</v>
      </c>
      <c r="K126" s="11">
        <f t="shared" si="7"/>
        <v>22.515000000000001</v>
      </c>
      <c r="L126" s="11"/>
    </row>
    <row r="127" spans="1:12" x14ac:dyDescent="0.25">
      <c r="A127">
        <v>19</v>
      </c>
      <c r="B127" s="11">
        <v>22.515000000000001</v>
      </c>
      <c r="C127" s="4">
        <v>2130.6759000000002</v>
      </c>
      <c r="D127" t="s">
        <v>7</v>
      </c>
      <c r="E127">
        <v>0</v>
      </c>
      <c r="F127" t="s">
        <v>13</v>
      </c>
      <c r="G127" t="s">
        <v>15</v>
      </c>
      <c r="H127" t="str">
        <f t="shared" si="4"/>
        <v>normal</v>
      </c>
      <c r="I127" t="str">
        <f t="shared" si="5"/>
        <v>no</v>
      </c>
      <c r="J127" s="11">
        <f t="shared" si="6"/>
        <v>22.515000000000001</v>
      </c>
      <c r="K127" s="11">
        <f t="shared" si="7"/>
        <v>22.515000000000001</v>
      </c>
      <c r="L127" s="11"/>
    </row>
    <row r="128" spans="1:12" x14ac:dyDescent="0.25">
      <c r="A128">
        <v>18</v>
      </c>
      <c r="B128" s="11">
        <v>22.515000000000001</v>
      </c>
      <c r="C128" s="4">
        <v>2211.1307499999998</v>
      </c>
      <c r="D128" t="s">
        <v>7</v>
      </c>
      <c r="E128">
        <v>0</v>
      </c>
      <c r="F128" t="s">
        <v>13</v>
      </c>
      <c r="G128" t="s">
        <v>21</v>
      </c>
      <c r="H128" t="str">
        <f t="shared" si="4"/>
        <v>normal</v>
      </c>
      <c r="I128" t="str">
        <f t="shared" si="5"/>
        <v>no</v>
      </c>
      <c r="J128" s="11">
        <f t="shared" si="6"/>
        <v>22.515000000000001</v>
      </c>
      <c r="K128" s="11">
        <f t="shared" si="7"/>
        <v>22.515000000000001</v>
      </c>
      <c r="L128" s="11"/>
    </row>
    <row r="129" spans="1:12" x14ac:dyDescent="0.25">
      <c r="A129">
        <v>25</v>
      </c>
      <c r="B129" s="11">
        <v>22.515000000000001</v>
      </c>
      <c r="C129" s="4">
        <v>3594.17085</v>
      </c>
      <c r="D129" t="s">
        <v>7</v>
      </c>
      <c r="E129">
        <v>1</v>
      </c>
      <c r="F129" t="s">
        <v>13</v>
      </c>
      <c r="G129" t="s">
        <v>15</v>
      </c>
      <c r="H129" t="str">
        <f t="shared" si="4"/>
        <v>normal</v>
      </c>
      <c r="I129" t="str">
        <f t="shared" si="5"/>
        <v>no</v>
      </c>
      <c r="J129" s="11">
        <f t="shared" si="6"/>
        <v>22.515000000000001</v>
      </c>
      <c r="K129" s="11">
        <f t="shared" si="7"/>
        <v>22.515000000000001</v>
      </c>
      <c r="L129" s="11"/>
    </row>
    <row r="130" spans="1:12" x14ac:dyDescent="0.25">
      <c r="A130">
        <v>28</v>
      </c>
      <c r="B130" s="11">
        <v>22.515000000000001</v>
      </c>
      <c r="C130" s="4">
        <v>4428.8878500000001</v>
      </c>
      <c r="D130" t="s">
        <v>11</v>
      </c>
      <c r="E130">
        <v>2</v>
      </c>
      <c r="F130" t="s">
        <v>13</v>
      </c>
      <c r="G130" t="s">
        <v>21</v>
      </c>
      <c r="H130" t="str">
        <f t="shared" ref="H130:H193" si="8">IF(B130&lt;18.5,"below",IF(AND(B130&gt;=18.5,B130&lt;25),"normal",IF(B130&gt;=25,"over")))</f>
        <v>normal</v>
      </c>
      <c r="I130" t="str">
        <f t="shared" ref="I130:I193" si="9">IF(F130="no","no","smoking")</f>
        <v>no</v>
      </c>
      <c r="J130" s="11">
        <f t="shared" ref="J130:J193" si="10">VALUE(B130)</f>
        <v>22.515000000000001</v>
      </c>
      <c r="K130" s="11">
        <f t="shared" ref="K130:K193" si="11">IF(J130&gt;=100,J130/1000,J130)</f>
        <v>22.515000000000001</v>
      </c>
      <c r="L130" s="11"/>
    </row>
    <row r="131" spans="1:12" x14ac:dyDescent="0.25">
      <c r="A131">
        <v>29</v>
      </c>
      <c r="B131" s="11">
        <v>22.515000000000001</v>
      </c>
      <c r="C131" s="4">
        <v>5209.5788499999999</v>
      </c>
      <c r="D131" t="s">
        <v>11</v>
      </c>
      <c r="E131">
        <v>3</v>
      </c>
      <c r="F131" t="s">
        <v>13</v>
      </c>
      <c r="G131" t="s">
        <v>21</v>
      </c>
      <c r="H131" t="str">
        <f t="shared" si="8"/>
        <v>normal</v>
      </c>
      <c r="I131" t="str">
        <f t="shared" si="9"/>
        <v>no</v>
      </c>
      <c r="J131" s="11">
        <f t="shared" si="10"/>
        <v>22.515000000000001</v>
      </c>
      <c r="K131" s="11">
        <f t="shared" si="11"/>
        <v>22.515000000000001</v>
      </c>
      <c r="L131" s="11"/>
    </row>
    <row r="132" spans="1:12" x14ac:dyDescent="0.25">
      <c r="A132">
        <v>49</v>
      </c>
      <c r="B132" s="11">
        <v>22.515000000000001</v>
      </c>
      <c r="C132" s="4">
        <v>8688.8588500000005</v>
      </c>
      <c r="D132" t="s">
        <v>11</v>
      </c>
      <c r="E132">
        <v>0</v>
      </c>
      <c r="F132" t="s">
        <v>13</v>
      </c>
      <c r="G132" t="s">
        <v>21</v>
      </c>
      <c r="H132" t="str">
        <f t="shared" si="8"/>
        <v>normal</v>
      </c>
      <c r="I132" t="str">
        <f t="shared" si="9"/>
        <v>no</v>
      </c>
      <c r="J132" s="11">
        <f t="shared" si="10"/>
        <v>22.515000000000001</v>
      </c>
      <c r="K132" s="11">
        <f t="shared" si="11"/>
        <v>22.515000000000001</v>
      </c>
      <c r="L132" s="11"/>
    </row>
    <row r="133" spans="1:12" x14ac:dyDescent="0.25">
      <c r="A133">
        <v>48</v>
      </c>
      <c r="B133" s="11">
        <v>22.515000000000001</v>
      </c>
      <c r="C133" s="4">
        <v>8871.1517000000003</v>
      </c>
      <c r="D133" t="s">
        <v>7</v>
      </c>
      <c r="E133">
        <v>1</v>
      </c>
      <c r="F133" t="s">
        <v>13</v>
      </c>
      <c r="G133" t="s">
        <v>14</v>
      </c>
      <c r="H133" t="str">
        <f t="shared" si="8"/>
        <v>normal</v>
      </c>
      <c r="I133" t="str">
        <f t="shared" si="9"/>
        <v>no</v>
      </c>
      <c r="J133" s="11">
        <f t="shared" si="10"/>
        <v>22.515000000000001</v>
      </c>
      <c r="K133" s="11">
        <f t="shared" si="11"/>
        <v>22.515000000000001</v>
      </c>
      <c r="L133" s="11"/>
    </row>
    <row r="134" spans="1:12" x14ac:dyDescent="0.25">
      <c r="A134">
        <v>58</v>
      </c>
      <c r="B134" s="11">
        <v>22.515000000000001</v>
      </c>
      <c r="C134" s="4">
        <v>11735.87905</v>
      </c>
      <c r="D134" t="s">
        <v>11</v>
      </c>
      <c r="E134">
        <v>0</v>
      </c>
      <c r="F134" t="s">
        <v>13</v>
      </c>
      <c r="G134" t="s">
        <v>15</v>
      </c>
      <c r="H134" t="str">
        <f t="shared" si="8"/>
        <v>normal</v>
      </c>
      <c r="I134" t="str">
        <f t="shared" si="9"/>
        <v>no</v>
      </c>
      <c r="J134" s="11">
        <f t="shared" si="10"/>
        <v>22.515000000000001</v>
      </c>
      <c r="K134" s="11">
        <f t="shared" si="11"/>
        <v>22.515000000000001</v>
      </c>
      <c r="L134" s="11"/>
    </row>
    <row r="135" spans="1:12" x14ac:dyDescent="0.25">
      <c r="A135">
        <v>63</v>
      </c>
      <c r="B135" s="11">
        <v>22.515000000000001</v>
      </c>
      <c r="C135" s="4">
        <v>48824.45</v>
      </c>
      <c r="D135" t="s">
        <v>7</v>
      </c>
      <c r="E135">
        <v>0</v>
      </c>
      <c r="F135" t="s">
        <v>9</v>
      </c>
      <c r="G135" t="s">
        <v>10</v>
      </c>
      <c r="H135" t="str">
        <f t="shared" si="8"/>
        <v>normal</v>
      </c>
      <c r="I135" t="str">
        <f t="shared" si="9"/>
        <v>smoking</v>
      </c>
      <c r="J135" s="11">
        <f t="shared" si="10"/>
        <v>22.515000000000001</v>
      </c>
      <c r="K135" s="11">
        <f t="shared" si="11"/>
        <v>22.515000000000001</v>
      </c>
      <c r="L135" s="11"/>
    </row>
    <row r="136" spans="1:12" x14ac:dyDescent="0.25">
      <c r="A136">
        <v>24</v>
      </c>
      <c r="B136" s="11">
        <v>22.6</v>
      </c>
      <c r="C136" s="4">
        <v>2457.502</v>
      </c>
      <c r="D136" t="s">
        <v>7</v>
      </c>
      <c r="E136">
        <v>0</v>
      </c>
      <c r="F136" t="s">
        <v>13</v>
      </c>
      <c r="G136" t="s">
        <v>10</v>
      </c>
      <c r="H136" t="str">
        <f t="shared" si="8"/>
        <v>normal</v>
      </c>
      <c r="I136" t="str">
        <f t="shared" si="9"/>
        <v>no</v>
      </c>
      <c r="J136" s="11">
        <f t="shared" si="10"/>
        <v>22.6</v>
      </c>
      <c r="K136" s="11">
        <f t="shared" si="11"/>
        <v>22.6</v>
      </c>
      <c r="L136" s="11"/>
    </row>
    <row r="137" spans="1:12" x14ac:dyDescent="0.25">
      <c r="A137">
        <v>36</v>
      </c>
      <c r="B137" s="11">
        <v>22.6</v>
      </c>
      <c r="C137" s="4">
        <v>18608.261999999999</v>
      </c>
      <c r="D137" t="s">
        <v>7</v>
      </c>
      <c r="E137">
        <v>2</v>
      </c>
      <c r="F137" t="s">
        <v>9</v>
      </c>
      <c r="G137" t="s">
        <v>10</v>
      </c>
      <c r="H137" t="str">
        <f t="shared" si="8"/>
        <v>normal</v>
      </c>
      <c r="I137" t="str">
        <f t="shared" si="9"/>
        <v>smoking</v>
      </c>
      <c r="J137" s="11">
        <f t="shared" si="10"/>
        <v>22.6</v>
      </c>
      <c r="K137" s="11">
        <f t="shared" si="11"/>
        <v>22.6</v>
      </c>
      <c r="L137" s="11"/>
    </row>
    <row r="138" spans="1:12" x14ac:dyDescent="0.25">
      <c r="A138">
        <v>19</v>
      </c>
      <c r="B138" s="11">
        <v>22.61</v>
      </c>
      <c r="C138" s="4">
        <v>1628.4709</v>
      </c>
      <c r="D138" t="s">
        <v>11</v>
      </c>
      <c r="E138">
        <v>0</v>
      </c>
      <c r="F138" t="s">
        <v>13</v>
      </c>
      <c r="G138" t="s">
        <v>15</v>
      </c>
      <c r="H138" t="str">
        <f t="shared" si="8"/>
        <v>normal</v>
      </c>
      <c r="I138" t="str">
        <f t="shared" si="9"/>
        <v>no</v>
      </c>
      <c r="J138" s="11">
        <f t="shared" si="10"/>
        <v>22.61</v>
      </c>
      <c r="K138" s="11">
        <f t="shared" si="11"/>
        <v>22.61</v>
      </c>
      <c r="L138" s="11"/>
    </row>
    <row r="139" spans="1:12" x14ac:dyDescent="0.25">
      <c r="A139">
        <v>26</v>
      </c>
      <c r="B139" s="11">
        <v>22.61</v>
      </c>
      <c r="C139" s="4">
        <v>3176.8159000000001</v>
      </c>
      <c r="D139" t="s">
        <v>7</v>
      </c>
      <c r="E139">
        <v>0</v>
      </c>
      <c r="F139" t="s">
        <v>13</v>
      </c>
      <c r="G139" t="s">
        <v>15</v>
      </c>
      <c r="H139" t="str">
        <f t="shared" si="8"/>
        <v>normal</v>
      </c>
      <c r="I139" t="str">
        <f t="shared" si="9"/>
        <v>no</v>
      </c>
      <c r="J139" s="11">
        <f t="shared" si="10"/>
        <v>22.61</v>
      </c>
      <c r="K139" s="11">
        <f t="shared" si="11"/>
        <v>22.61</v>
      </c>
      <c r="L139" s="11"/>
    </row>
    <row r="140" spans="1:12" x14ac:dyDescent="0.25">
      <c r="A140">
        <v>49</v>
      </c>
      <c r="B140" s="11">
        <v>22.61</v>
      </c>
      <c r="C140" s="4">
        <v>9566.9909000000007</v>
      </c>
      <c r="D140" t="s">
        <v>7</v>
      </c>
      <c r="E140">
        <v>1</v>
      </c>
      <c r="F140" t="s">
        <v>13</v>
      </c>
      <c r="G140" t="s">
        <v>15</v>
      </c>
      <c r="H140" t="str">
        <f t="shared" si="8"/>
        <v>normal</v>
      </c>
      <c r="I140" t="str">
        <f t="shared" si="9"/>
        <v>no</v>
      </c>
      <c r="J140" s="11">
        <f t="shared" si="10"/>
        <v>22.61</v>
      </c>
      <c r="K140" s="11">
        <f t="shared" si="11"/>
        <v>22.61</v>
      </c>
      <c r="L140" s="11"/>
    </row>
    <row r="141" spans="1:12" x14ac:dyDescent="0.25">
      <c r="A141">
        <v>22</v>
      </c>
      <c r="B141" s="11">
        <v>22.704999999999998</v>
      </c>
      <c r="C141" s="4">
        <v>2156.7518</v>
      </c>
      <c r="D141" t="s">
        <v>7</v>
      </c>
      <c r="E141">
        <v>0</v>
      </c>
      <c r="F141" t="s">
        <v>13</v>
      </c>
      <c r="G141" t="s">
        <v>14</v>
      </c>
      <c r="H141" t="str">
        <f t="shared" si="8"/>
        <v>normal</v>
      </c>
      <c r="I141" t="str">
        <f t="shared" si="9"/>
        <v>no</v>
      </c>
      <c r="J141" s="11">
        <f t="shared" si="10"/>
        <v>22.704999999999998</v>
      </c>
      <c r="K141" s="11">
        <f t="shared" si="11"/>
        <v>22.704999999999998</v>
      </c>
      <c r="L141" s="11"/>
    </row>
    <row r="142" spans="1:12" x14ac:dyDescent="0.25">
      <c r="A142">
        <v>37</v>
      </c>
      <c r="B142" s="11">
        <v>22.704999999999998</v>
      </c>
      <c r="C142" s="4">
        <v>6985.50695</v>
      </c>
      <c r="D142" t="s">
        <v>11</v>
      </c>
      <c r="E142">
        <v>3</v>
      </c>
      <c r="F142" t="s">
        <v>13</v>
      </c>
      <c r="G142" t="s">
        <v>21</v>
      </c>
      <c r="H142" t="str">
        <f t="shared" si="8"/>
        <v>normal</v>
      </c>
      <c r="I142" t="str">
        <f t="shared" si="9"/>
        <v>no</v>
      </c>
      <c r="J142" s="11">
        <f t="shared" si="10"/>
        <v>22.704999999999998</v>
      </c>
      <c r="K142" s="11">
        <f t="shared" si="11"/>
        <v>22.704999999999998</v>
      </c>
      <c r="L142" s="11"/>
    </row>
    <row r="143" spans="1:12" x14ac:dyDescent="0.25">
      <c r="A143">
        <v>40</v>
      </c>
      <c r="B143" s="11">
        <v>22.704999999999998</v>
      </c>
      <c r="C143" s="4">
        <v>7173.35995</v>
      </c>
      <c r="D143" t="s">
        <v>11</v>
      </c>
      <c r="E143">
        <v>2</v>
      </c>
      <c r="F143" t="s">
        <v>13</v>
      </c>
      <c r="G143" t="s">
        <v>21</v>
      </c>
      <c r="H143" t="str">
        <f t="shared" si="8"/>
        <v>normal</v>
      </c>
      <c r="I143" t="str">
        <f t="shared" si="9"/>
        <v>no</v>
      </c>
      <c r="J143" s="11">
        <f t="shared" si="10"/>
        <v>22.704999999999998</v>
      </c>
      <c r="K143" s="11">
        <f t="shared" si="11"/>
        <v>22.704999999999998</v>
      </c>
      <c r="L143" s="11"/>
    </row>
    <row r="144" spans="1:12" x14ac:dyDescent="0.25">
      <c r="A144">
        <v>33</v>
      </c>
      <c r="B144" s="11">
        <v>22.704999999999998</v>
      </c>
      <c r="C144" s="4">
        <v>21984.47061</v>
      </c>
      <c r="D144" t="s">
        <v>11</v>
      </c>
      <c r="E144">
        <v>0</v>
      </c>
      <c r="F144" t="s">
        <v>13</v>
      </c>
      <c r="G144" t="s">
        <v>15</v>
      </c>
      <c r="H144" t="str">
        <f t="shared" si="8"/>
        <v>normal</v>
      </c>
      <c r="I144" t="str">
        <f t="shared" si="9"/>
        <v>no</v>
      </c>
      <c r="J144" s="11">
        <f t="shared" si="10"/>
        <v>22.704999999999998</v>
      </c>
      <c r="K144" s="11">
        <f t="shared" si="11"/>
        <v>22.704999999999998</v>
      </c>
      <c r="L144" s="11"/>
    </row>
    <row r="145" spans="1:12" x14ac:dyDescent="0.25">
      <c r="A145">
        <v>34</v>
      </c>
      <c r="B145" s="11">
        <v>22.704999999999998</v>
      </c>
      <c r="C145" s="4">
        <v>27375.904780000001</v>
      </c>
      <c r="D145" t="s">
        <v>11</v>
      </c>
      <c r="E145">
        <v>2</v>
      </c>
      <c r="F145" t="s">
        <v>13</v>
      </c>
      <c r="G145" t="s">
        <v>21</v>
      </c>
      <c r="H145" t="str">
        <f t="shared" si="8"/>
        <v>normal</v>
      </c>
      <c r="I145" t="str">
        <f t="shared" si="9"/>
        <v>no</v>
      </c>
      <c r="J145" s="11">
        <f t="shared" si="10"/>
        <v>22.704999999999998</v>
      </c>
      <c r="K145" s="11">
        <f t="shared" si="11"/>
        <v>22.704999999999998</v>
      </c>
      <c r="L145" s="11"/>
    </row>
    <row r="146" spans="1:12" x14ac:dyDescent="0.25">
      <c r="A146">
        <v>58</v>
      </c>
      <c r="B146" s="11">
        <v>22.77</v>
      </c>
      <c r="C146" s="4">
        <v>11833.782300000001</v>
      </c>
      <c r="D146" t="s">
        <v>7</v>
      </c>
      <c r="E146">
        <v>0</v>
      </c>
      <c r="F146" t="s">
        <v>13</v>
      </c>
      <c r="G146" t="s">
        <v>14</v>
      </c>
      <c r="H146" t="str">
        <f t="shared" si="8"/>
        <v>normal</v>
      </c>
      <c r="I146" t="str">
        <f t="shared" si="9"/>
        <v>no</v>
      </c>
      <c r="J146" s="11">
        <f t="shared" si="10"/>
        <v>22.77</v>
      </c>
      <c r="K146" s="11">
        <f t="shared" si="11"/>
        <v>22.77</v>
      </c>
      <c r="L146" s="11"/>
    </row>
    <row r="147" spans="1:12" x14ac:dyDescent="0.25">
      <c r="A147">
        <v>39</v>
      </c>
      <c r="B147" s="11">
        <v>22.8</v>
      </c>
      <c r="C147" s="4">
        <v>7985.8149999999996</v>
      </c>
      <c r="D147" t="s">
        <v>7</v>
      </c>
      <c r="E147">
        <v>3</v>
      </c>
      <c r="F147" t="s">
        <v>13</v>
      </c>
      <c r="G147" t="s">
        <v>21</v>
      </c>
      <c r="H147" t="str">
        <f t="shared" si="8"/>
        <v>normal</v>
      </c>
      <c r="I147" t="str">
        <f t="shared" si="9"/>
        <v>no</v>
      </c>
      <c r="J147" s="11">
        <f t="shared" si="10"/>
        <v>22.8</v>
      </c>
      <c r="K147" s="11">
        <f t="shared" si="11"/>
        <v>22.8</v>
      </c>
      <c r="L147" s="11"/>
    </row>
    <row r="148" spans="1:12" x14ac:dyDescent="0.25">
      <c r="A148">
        <v>48</v>
      </c>
      <c r="B148" s="11">
        <v>22.8</v>
      </c>
      <c r="C148" s="4">
        <v>8269.0439999999999</v>
      </c>
      <c r="D148" t="s">
        <v>7</v>
      </c>
      <c r="E148">
        <v>0</v>
      </c>
      <c r="F148" t="s">
        <v>13</v>
      </c>
      <c r="G148" t="s">
        <v>10</v>
      </c>
      <c r="H148" t="str">
        <f t="shared" si="8"/>
        <v>normal</v>
      </c>
      <c r="I148" t="str">
        <f t="shared" si="9"/>
        <v>no</v>
      </c>
      <c r="J148" s="11">
        <f t="shared" si="10"/>
        <v>22.8</v>
      </c>
      <c r="K148" s="11">
        <f t="shared" si="11"/>
        <v>22.8</v>
      </c>
      <c r="L148" s="11"/>
    </row>
    <row r="149" spans="1:12" x14ac:dyDescent="0.25">
      <c r="A149">
        <v>30</v>
      </c>
      <c r="B149" s="11">
        <v>22.895</v>
      </c>
      <c r="C149" s="4">
        <v>4719.52405</v>
      </c>
      <c r="D149" t="s">
        <v>7</v>
      </c>
      <c r="E149">
        <v>1</v>
      </c>
      <c r="F149" t="s">
        <v>13</v>
      </c>
      <c r="G149" t="s">
        <v>21</v>
      </c>
      <c r="H149" t="str">
        <f t="shared" si="8"/>
        <v>normal</v>
      </c>
      <c r="I149" t="str">
        <f t="shared" si="9"/>
        <v>no</v>
      </c>
      <c r="J149" s="11">
        <f t="shared" si="10"/>
        <v>22.895</v>
      </c>
      <c r="K149" s="11">
        <f t="shared" si="11"/>
        <v>22.895</v>
      </c>
      <c r="L149" s="11"/>
    </row>
    <row r="150" spans="1:12" x14ac:dyDescent="0.25">
      <c r="A150">
        <v>38</v>
      </c>
      <c r="B150" s="11">
        <v>22.895</v>
      </c>
      <c r="C150" s="4">
        <v>6455.86265</v>
      </c>
      <c r="D150" t="s">
        <v>11</v>
      </c>
      <c r="E150">
        <v>2</v>
      </c>
      <c r="F150" t="s">
        <v>13</v>
      </c>
      <c r="G150" t="s">
        <v>15</v>
      </c>
      <c r="H150" t="str">
        <f t="shared" si="8"/>
        <v>normal</v>
      </c>
      <c r="I150" t="str">
        <f t="shared" si="9"/>
        <v>no</v>
      </c>
      <c r="J150" s="11">
        <f t="shared" si="10"/>
        <v>22.895</v>
      </c>
      <c r="K150" s="11">
        <f t="shared" si="11"/>
        <v>22.895</v>
      </c>
      <c r="L150" s="11"/>
    </row>
    <row r="151" spans="1:12" x14ac:dyDescent="0.25">
      <c r="A151">
        <v>46</v>
      </c>
      <c r="B151" s="11">
        <v>22.895</v>
      </c>
      <c r="C151" s="4">
        <v>8240.5895999999993</v>
      </c>
      <c r="D151" t="s">
        <v>7</v>
      </c>
      <c r="E151">
        <v>1</v>
      </c>
      <c r="F151" t="s">
        <v>13</v>
      </c>
      <c r="G151" t="s">
        <v>14</v>
      </c>
      <c r="H151" t="str">
        <f t="shared" si="8"/>
        <v>normal</v>
      </c>
      <c r="I151" t="str">
        <f t="shared" si="9"/>
        <v>no</v>
      </c>
      <c r="J151" s="11">
        <f t="shared" si="10"/>
        <v>22.895</v>
      </c>
      <c r="K151" s="11">
        <f t="shared" si="11"/>
        <v>22.895</v>
      </c>
      <c r="L151" s="11"/>
    </row>
    <row r="152" spans="1:12" x14ac:dyDescent="0.25">
      <c r="A152">
        <v>60</v>
      </c>
      <c r="B152" s="11">
        <v>22.895</v>
      </c>
      <c r="C152" s="4">
        <v>12629.896699999999</v>
      </c>
      <c r="D152" t="s">
        <v>7</v>
      </c>
      <c r="E152">
        <v>0</v>
      </c>
      <c r="F152" t="s">
        <v>13</v>
      </c>
      <c r="G152" t="s">
        <v>14</v>
      </c>
      <c r="H152" t="str">
        <f t="shared" si="8"/>
        <v>normal</v>
      </c>
      <c r="I152" t="str">
        <f t="shared" si="9"/>
        <v>no</v>
      </c>
      <c r="J152" s="11">
        <f t="shared" si="10"/>
        <v>22.895</v>
      </c>
      <c r="K152" s="11">
        <f t="shared" si="11"/>
        <v>22.895</v>
      </c>
      <c r="L152" s="11"/>
    </row>
    <row r="153" spans="1:12" x14ac:dyDescent="0.25">
      <c r="A153">
        <v>63</v>
      </c>
      <c r="B153" s="11">
        <v>22.895</v>
      </c>
      <c r="C153" s="4">
        <v>13880.949000000001</v>
      </c>
      <c r="D153" t="s">
        <v>7</v>
      </c>
      <c r="E153">
        <v>0</v>
      </c>
      <c r="F153" t="s">
        <v>13</v>
      </c>
      <c r="G153" t="s">
        <v>10</v>
      </c>
      <c r="H153" t="str">
        <f t="shared" si="8"/>
        <v>normal</v>
      </c>
      <c r="I153" t="str">
        <f t="shared" si="9"/>
        <v>no</v>
      </c>
      <c r="J153" s="11">
        <f t="shared" si="10"/>
        <v>22.895</v>
      </c>
      <c r="K153" s="11">
        <f t="shared" si="11"/>
        <v>22.895</v>
      </c>
      <c r="L153" s="11"/>
    </row>
    <row r="154" spans="1:12" x14ac:dyDescent="0.25">
      <c r="A154">
        <v>29</v>
      </c>
      <c r="B154" s="11">
        <v>22.895</v>
      </c>
      <c r="C154" s="4">
        <v>16138.762049999999</v>
      </c>
      <c r="D154" t="s">
        <v>11</v>
      </c>
      <c r="E154">
        <v>0</v>
      </c>
      <c r="F154" t="s">
        <v>9</v>
      </c>
      <c r="G154" t="s">
        <v>21</v>
      </c>
      <c r="H154" t="str">
        <f t="shared" si="8"/>
        <v>normal</v>
      </c>
      <c r="I154" t="str">
        <f t="shared" si="9"/>
        <v>smoking</v>
      </c>
      <c r="J154" s="11">
        <f t="shared" si="10"/>
        <v>22.895</v>
      </c>
      <c r="K154" s="11">
        <f t="shared" si="11"/>
        <v>22.895</v>
      </c>
      <c r="L154" s="11"/>
    </row>
    <row r="155" spans="1:12" x14ac:dyDescent="0.25">
      <c r="A155">
        <v>42</v>
      </c>
      <c r="B155" s="11">
        <v>22.895</v>
      </c>
      <c r="C155" s="4">
        <v>19515.5416</v>
      </c>
      <c r="D155" t="s">
        <v>11</v>
      </c>
      <c r="E155">
        <v>0</v>
      </c>
      <c r="F155" t="s">
        <v>9</v>
      </c>
      <c r="G155" t="s">
        <v>14</v>
      </c>
      <c r="H155" t="str">
        <f t="shared" si="8"/>
        <v>normal</v>
      </c>
      <c r="I155" t="str">
        <f t="shared" si="9"/>
        <v>smoking</v>
      </c>
      <c r="J155" s="11">
        <f t="shared" si="10"/>
        <v>22.895</v>
      </c>
      <c r="K155" s="11">
        <f t="shared" si="11"/>
        <v>22.895</v>
      </c>
      <c r="L155" s="11"/>
    </row>
    <row r="156" spans="1:12" x14ac:dyDescent="0.25">
      <c r="A156">
        <v>45</v>
      </c>
      <c r="B156" s="11">
        <v>22.895</v>
      </c>
      <c r="C156" s="4">
        <v>35069.374519999998</v>
      </c>
      <c r="D156" t="s">
        <v>11</v>
      </c>
      <c r="E156">
        <v>0</v>
      </c>
      <c r="F156" t="s">
        <v>9</v>
      </c>
      <c r="G156" t="s">
        <v>21</v>
      </c>
      <c r="H156" t="str">
        <f t="shared" si="8"/>
        <v>normal</v>
      </c>
      <c r="I156" t="str">
        <f t="shared" si="9"/>
        <v>smoking</v>
      </c>
      <c r="J156" s="11">
        <f t="shared" si="10"/>
        <v>22.895</v>
      </c>
      <c r="K156" s="11">
        <f t="shared" si="11"/>
        <v>22.895</v>
      </c>
      <c r="L156" s="11"/>
    </row>
    <row r="157" spans="1:12" x14ac:dyDescent="0.25">
      <c r="A157">
        <v>30</v>
      </c>
      <c r="B157" s="11">
        <v>22.99</v>
      </c>
      <c r="C157" s="4">
        <v>17361.766100000001</v>
      </c>
      <c r="D157" t="s">
        <v>11</v>
      </c>
      <c r="E157">
        <v>2</v>
      </c>
      <c r="F157" t="s">
        <v>9</v>
      </c>
      <c r="G157" t="s">
        <v>15</v>
      </c>
      <c r="H157" t="str">
        <f t="shared" si="8"/>
        <v>normal</v>
      </c>
      <c r="I157" t="str">
        <f t="shared" si="9"/>
        <v>smoking</v>
      </c>
      <c r="J157" s="11">
        <f t="shared" si="10"/>
        <v>22.99</v>
      </c>
      <c r="K157" s="11">
        <f t="shared" si="11"/>
        <v>22.99</v>
      </c>
      <c r="L157" s="11"/>
    </row>
    <row r="158" spans="1:12" x14ac:dyDescent="0.25">
      <c r="A158">
        <v>64</v>
      </c>
      <c r="B158" s="11">
        <v>22.99</v>
      </c>
      <c r="C158" s="4">
        <v>27037.914100000002</v>
      </c>
      <c r="D158" t="s">
        <v>7</v>
      </c>
      <c r="E158">
        <v>0</v>
      </c>
      <c r="F158" t="s">
        <v>9</v>
      </c>
      <c r="G158" t="s">
        <v>14</v>
      </c>
      <c r="H158" t="str">
        <f t="shared" si="8"/>
        <v>normal</v>
      </c>
      <c r="I158" t="str">
        <f t="shared" si="9"/>
        <v>smoking</v>
      </c>
      <c r="J158" s="11">
        <f t="shared" si="10"/>
        <v>22.99</v>
      </c>
      <c r="K158" s="11">
        <f t="shared" si="11"/>
        <v>22.99</v>
      </c>
      <c r="L158" s="11"/>
    </row>
    <row r="159" spans="1:12" x14ac:dyDescent="0.25">
      <c r="A159">
        <v>54</v>
      </c>
      <c r="B159" s="11">
        <v>23</v>
      </c>
      <c r="C159" s="4">
        <v>12094.477999999999</v>
      </c>
      <c r="D159" t="s">
        <v>7</v>
      </c>
      <c r="E159">
        <v>3</v>
      </c>
      <c r="F159" t="s">
        <v>13</v>
      </c>
      <c r="G159" t="s">
        <v>10</v>
      </c>
      <c r="H159" t="str">
        <f t="shared" si="8"/>
        <v>normal</v>
      </c>
      <c r="I159" t="str">
        <f t="shared" si="9"/>
        <v>no</v>
      </c>
      <c r="J159" s="11">
        <f t="shared" si="10"/>
        <v>23</v>
      </c>
      <c r="K159" s="11">
        <f t="shared" si="11"/>
        <v>23</v>
      </c>
      <c r="L159" s="11"/>
    </row>
    <row r="160" spans="1:12" x14ac:dyDescent="0.25">
      <c r="A160">
        <v>18</v>
      </c>
      <c r="B160" s="11">
        <v>23.085000000000001</v>
      </c>
      <c r="C160" s="4">
        <v>1704.7001499999999</v>
      </c>
      <c r="D160" t="s">
        <v>11</v>
      </c>
      <c r="E160">
        <v>0</v>
      </c>
      <c r="F160" t="s">
        <v>13</v>
      </c>
      <c r="G160" t="s">
        <v>21</v>
      </c>
      <c r="H160" t="str">
        <f t="shared" si="8"/>
        <v>normal</v>
      </c>
      <c r="I160" t="str">
        <f t="shared" si="9"/>
        <v>no</v>
      </c>
      <c r="J160" s="11">
        <f t="shared" si="10"/>
        <v>23.085000000000001</v>
      </c>
      <c r="K160" s="11">
        <f t="shared" si="11"/>
        <v>23.085000000000001</v>
      </c>
      <c r="L160" s="11"/>
    </row>
    <row r="161" spans="1:12" x14ac:dyDescent="0.25">
      <c r="A161">
        <v>54</v>
      </c>
      <c r="B161" s="11">
        <v>23.085000000000001</v>
      </c>
      <c r="C161" s="4">
        <v>24476.478510000001</v>
      </c>
      <c r="D161" t="s">
        <v>11</v>
      </c>
      <c r="E161">
        <v>0</v>
      </c>
      <c r="F161" t="s">
        <v>13</v>
      </c>
      <c r="G161" t="s">
        <v>15</v>
      </c>
      <c r="H161" t="str">
        <f t="shared" si="8"/>
        <v>normal</v>
      </c>
      <c r="I161" t="str">
        <f t="shared" si="9"/>
        <v>no</v>
      </c>
      <c r="J161" s="11">
        <f t="shared" si="10"/>
        <v>23.085000000000001</v>
      </c>
      <c r="K161" s="11">
        <f t="shared" si="11"/>
        <v>23.085000000000001</v>
      </c>
      <c r="L161" s="11"/>
    </row>
    <row r="162" spans="1:12" x14ac:dyDescent="0.25">
      <c r="A162">
        <v>22</v>
      </c>
      <c r="B162" s="11">
        <v>23.18</v>
      </c>
      <c r="C162" s="4">
        <v>2731.9122000000002</v>
      </c>
      <c r="D162" t="s">
        <v>7</v>
      </c>
      <c r="E162">
        <v>0</v>
      </c>
      <c r="F162" t="s">
        <v>13</v>
      </c>
      <c r="G162" t="s">
        <v>21</v>
      </c>
      <c r="H162" t="str">
        <f t="shared" si="8"/>
        <v>normal</v>
      </c>
      <c r="I162" t="str">
        <f t="shared" si="9"/>
        <v>no</v>
      </c>
      <c r="J162" s="11">
        <f t="shared" si="10"/>
        <v>23.18</v>
      </c>
      <c r="K162" s="11">
        <f t="shared" si="11"/>
        <v>23.18</v>
      </c>
      <c r="L162" s="11"/>
    </row>
    <row r="163" spans="1:12" x14ac:dyDescent="0.25">
      <c r="A163">
        <v>49</v>
      </c>
      <c r="B163" s="11">
        <v>23.18</v>
      </c>
      <c r="C163" s="4">
        <v>10156.7832</v>
      </c>
      <c r="D163" t="s">
        <v>7</v>
      </c>
      <c r="E163">
        <v>2</v>
      </c>
      <c r="F163" t="s">
        <v>13</v>
      </c>
      <c r="G163" t="s">
        <v>15</v>
      </c>
      <c r="H163" t="str">
        <f t="shared" si="8"/>
        <v>normal</v>
      </c>
      <c r="I163" t="str">
        <f t="shared" si="9"/>
        <v>no</v>
      </c>
      <c r="J163" s="11">
        <f t="shared" si="10"/>
        <v>23.18</v>
      </c>
      <c r="K163" s="11">
        <f t="shared" si="11"/>
        <v>23.18</v>
      </c>
      <c r="L163" s="11"/>
    </row>
    <row r="164" spans="1:12" x14ac:dyDescent="0.25">
      <c r="A164">
        <v>52</v>
      </c>
      <c r="B164" s="11">
        <v>23.18</v>
      </c>
      <c r="C164" s="4">
        <v>10197.772199999999</v>
      </c>
      <c r="D164" t="s">
        <v>7</v>
      </c>
      <c r="E164">
        <v>0</v>
      </c>
      <c r="F164" t="s">
        <v>13</v>
      </c>
      <c r="G164" t="s">
        <v>21</v>
      </c>
      <c r="H164" t="str">
        <f t="shared" si="8"/>
        <v>normal</v>
      </c>
      <c r="I164" t="str">
        <f t="shared" si="9"/>
        <v>no</v>
      </c>
      <c r="J164" s="11">
        <f t="shared" si="10"/>
        <v>23.18</v>
      </c>
      <c r="K164" s="11">
        <f t="shared" si="11"/>
        <v>23.18</v>
      </c>
      <c r="L164" s="11"/>
    </row>
    <row r="165" spans="1:12" x14ac:dyDescent="0.25">
      <c r="A165">
        <v>57</v>
      </c>
      <c r="B165" s="11">
        <v>23.18</v>
      </c>
      <c r="C165" s="4">
        <v>11830.6072</v>
      </c>
      <c r="D165" t="s">
        <v>7</v>
      </c>
      <c r="E165">
        <v>0</v>
      </c>
      <c r="F165" t="s">
        <v>13</v>
      </c>
      <c r="G165" t="s">
        <v>15</v>
      </c>
      <c r="H165" t="str">
        <f t="shared" si="8"/>
        <v>normal</v>
      </c>
      <c r="I165" t="str">
        <f t="shared" si="9"/>
        <v>no</v>
      </c>
      <c r="J165" s="11">
        <f t="shared" si="10"/>
        <v>23.18</v>
      </c>
      <c r="K165" s="11">
        <f t="shared" si="11"/>
        <v>23.18</v>
      </c>
      <c r="L165" s="11"/>
    </row>
    <row r="166" spans="1:12" x14ac:dyDescent="0.25">
      <c r="A166">
        <v>23</v>
      </c>
      <c r="B166" s="11">
        <v>23.18</v>
      </c>
      <c r="C166" s="4">
        <v>14426.073850000001</v>
      </c>
      <c r="D166" t="s">
        <v>7</v>
      </c>
      <c r="E166">
        <v>2</v>
      </c>
      <c r="F166" t="s">
        <v>13</v>
      </c>
      <c r="G166" t="s">
        <v>15</v>
      </c>
      <c r="H166" t="str">
        <f t="shared" si="8"/>
        <v>normal</v>
      </c>
      <c r="I166" t="str">
        <f t="shared" si="9"/>
        <v>no</v>
      </c>
      <c r="J166" s="11">
        <f t="shared" si="10"/>
        <v>23.18</v>
      </c>
      <c r="K166" s="11">
        <f t="shared" si="11"/>
        <v>23.18</v>
      </c>
      <c r="L166" s="11"/>
    </row>
    <row r="167" spans="1:12" x14ac:dyDescent="0.25">
      <c r="A167">
        <v>43</v>
      </c>
      <c r="B167" s="11">
        <v>23.2</v>
      </c>
      <c r="C167" s="4">
        <v>6250.4350000000004</v>
      </c>
      <c r="D167" t="s">
        <v>11</v>
      </c>
      <c r="E167">
        <v>0</v>
      </c>
      <c r="F167" t="s">
        <v>13</v>
      </c>
      <c r="G167" t="s">
        <v>10</v>
      </c>
      <c r="H167" t="str">
        <f t="shared" si="8"/>
        <v>normal</v>
      </c>
      <c r="I167" t="str">
        <f t="shared" si="9"/>
        <v>no</v>
      </c>
      <c r="J167" s="11">
        <f t="shared" si="10"/>
        <v>23.2</v>
      </c>
      <c r="K167" s="11">
        <f t="shared" si="11"/>
        <v>23.2</v>
      </c>
      <c r="L167" s="11"/>
    </row>
    <row r="168" spans="1:12" x14ac:dyDescent="0.25">
      <c r="A168">
        <v>18</v>
      </c>
      <c r="B168" s="11">
        <v>23.21</v>
      </c>
      <c r="C168" s="4">
        <v>1121.8739</v>
      </c>
      <c r="D168" t="s">
        <v>11</v>
      </c>
      <c r="E168">
        <v>0</v>
      </c>
      <c r="F168" t="s">
        <v>13</v>
      </c>
      <c r="G168" t="s">
        <v>14</v>
      </c>
      <c r="H168" t="str">
        <f t="shared" si="8"/>
        <v>normal</v>
      </c>
      <c r="I168" t="str">
        <f t="shared" si="9"/>
        <v>no</v>
      </c>
      <c r="J168" s="11">
        <f t="shared" si="10"/>
        <v>23.21</v>
      </c>
      <c r="K168" s="11">
        <f t="shared" si="11"/>
        <v>23.21</v>
      </c>
      <c r="L168" s="11"/>
    </row>
    <row r="169" spans="1:12" x14ac:dyDescent="0.25">
      <c r="A169">
        <v>21</v>
      </c>
      <c r="B169" s="11">
        <v>23.21</v>
      </c>
      <c r="C169" s="4">
        <v>1515.3449000000001</v>
      </c>
      <c r="D169" t="s">
        <v>11</v>
      </c>
      <c r="E169">
        <v>0</v>
      </c>
      <c r="F169" t="s">
        <v>13</v>
      </c>
      <c r="G169" t="s">
        <v>14</v>
      </c>
      <c r="H169" t="str">
        <f t="shared" si="8"/>
        <v>normal</v>
      </c>
      <c r="I169" t="str">
        <f t="shared" si="9"/>
        <v>no</v>
      </c>
      <c r="J169" s="11">
        <f t="shared" si="10"/>
        <v>23.21</v>
      </c>
      <c r="K169" s="11">
        <f t="shared" si="11"/>
        <v>23.21</v>
      </c>
      <c r="L169" s="11"/>
    </row>
    <row r="170" spans="1:12" x14ac:dyDescent="0.25">
      <c r="A170">
        <v>27</v>
      </c>
      <c r="B170" s="11">
        <v>23.21</v>
      </c>
      <c r="C170" s="4">
        <v>3561.8888999999999</v>
      </c>
      <c r="D170" t="s">
        <v>7</v>
      </c>
      <c r="E170">
        <v>1</v>
      </c>
      <c r="F170" t="s">
        <v>13</v>
      </c>
      <c r="G170" t="s">
        <v>14</v>
      </c>
      <c r="H170" t="str">
        <f t="shared" si="8"/>
        <v>normal</v>
      </c>
      <c r="I170" t="str">
        <f t="shared" si="9"/>
        <v>no</v>
      </c>
      <c r="J170" s="11">
        <f t="shared" si="10"/>
        <v>23.21</v>
      </c>
      <c r="K170" s="11">
        <f t="shared" si="11"/>
        <v>23.21</v>
      </c>
      <c r="L170" s="11"/>
    </row>
    <row r="171" spans="1:12" x14ac:dyDescent="0.25">
      <c r="A171">
        <v>51</v>
      </c>
      <c r="B171" s="11">
        <v>23.21</v>
      </c>
      <c r="C171" s="4">
        <v>22218.1149</v>
      </c>
      <c r="D171" t="s">
        <v>11</v>
      </c>
      <c r="E171">
        <v>1</v>
      </c>
      <c r="F171" t="s">
        <v>9</v>
      </c>
      <c r="G171" t="s">
        <v>14</v>
      </c>
      <c r="H171" t="str">
        <f t="shared" si="8"/>
        <v>normal</v>
      </c>
      <c r="I171" t="str">
        <f t="shared" si="9"/>
        <v>smoking</v>
      </c>
      <c r="J171" s="11">
        <f t="shared" si="10"/>
        <v>23.21</v>
      </c>
      <c r="K171" s="11">
        <f t="shared" si="11"/>
        <v>23.21</v>
      </c>
      <c r="L171" s="11"/>
    </row>
    <row r="172" spans="1:12" x14ac:dyDescent="0.25">
      <c r="A172">
        <v>39</v>
      </c>
      <c r="B172" s="11">
        <v>23.274999999999999</v>
      </c>
      <c r="C172" s="4">
        <v>7986.4752500000004</v>
      </c>
      <c r="D172" t="s">
        <v>7</v>
      </c>
      <c r="E172">
        <v>3</v>
      </c>
      <c r="F172" t="s">
        <v>13</v>
      </c>
      <c r="G172" t="s">
        <v>21</v>
      </c>
      <c r="H172" t="str">
        <f t="shared" si="8"/>
        <v>normal</v>
      </c>
      <c r="I172" t="str">
        <f t="shared" si="9"/>
        <v>no</v>
      </c>
      <c r="J172" s="11">
        <f t="shared" si="10"/>
        <v>23.274999999999999</v>
      </c>
      <c r="K172" s="11">
        <f t="shared" si="11"/>
        <v>23.274999999999999</v>
      </c>
      <c r="L172" s="11"/>
    </row>
    <row r="173" spans="1:12" x14ac:dyDescent="0.25">
      <c r="A173">
        <v>59</v>
      </c>
      <c r="B173" s="11">
        <v>23.274999999999999</v>
      </c>
      <c r="C173" s="4">
        <v>12333.828</v>
      </c>
      <c r="D173" t="s">
        <v>11</v>
      </c>
      <c r="E173">
        <v>1</v>
      </c>
      <c r="F173" t="s">
        <v>13</v>
      </c>
      <c r="G173" t="s">
        <v>10</v>
      </c>
      <c r="H173" t="str">
        <f t="shared" si="8"/>
        <v>normal</v>
      </c>
      <c r="I173" t="str">
        <f t="shared" si="9"/>
        <v>no</v>
      </c>
      <c r="J173" s="11">
        <f t="shared" si="10"/>
        <v>23.274999999999999</v>
      </c>
      <c r="K173" s="11">
        <f t="shared" si="11"/>
        <v>23.274999999999999</v>
      </c>
      <c r="L173" s="11"/>
    </row>
    <row r="174" spans="1:12" x14ac:dyDescent="0.25">
      <c r="A174">
        <v>58</v>
      </c>
      <c r="B174" s="11">
        <v>23.3</v>
      </c>
      <c r="C174" s="4">
        <v>11345.519</v>
      </c>
      <c r="D174" t="s">
        <v>11</v>
      </c>
      <c r="E174">
        <v>0</v>
      </c>
      <c r="F174" t="s">
        <v>13</v>
      </c>
      <c r="G174" t="s">
        <v>10</v>
      </c>
      <c r="H174" t="str">
        <f t="shared" si="8"/>
        <v>normal</v>
      </c>
      <c r="I174" t="str">
        <f t="shared" si="9"/>
        <v>no</v>
      </c>
      <c r="J174" s="11">
        <f t="shared" si="10"/>
        <v>23.3</v>
      </c>
      <c r="K174" s="11">
        <f t="shared" si="11"/>
        <v>23.3</v>
      </c>
      <c r="L174" s="11"/>
    </row>
    <row r="175" spans="1:12" x14ac:dyDescent="0.25">
      <c r="A175">
        <v>18</v>
      </c>
      <c r="B175" s="11">
        <v>23.32</v>
      </c>
      <c r="C175" s="4">
        <v>1711.0268000000001</v>
      </c>
      <c r="D175" t="s">
        <v>11</v>
      </c>
      <c r="E175">
        <v>1</v>
      </c>
      <c r="F175" t="s">
        <v>13</v>
      </c>
      <c r="G175" t="s">
        <v>14</v>
      </c>
      <c r="H175" t="str">
        <f t="shared" si="8"/>
        <v>normal</v>
      </c>
      <c r="I175" t="str">
        <f t="shared" si="9"/>
        <v>no</v>
      </c>
      <c r="J175" s="11">
        <f t="shared" si="10"/>
        <v>23.32</v>
      </c>
      <c r="K175" s="11">
        <f t="shared" si="11"/>
        <v>23.32</v>
      </c>
      <c r="L175" s="11"/>
    </row>
    <row r="176" spans="1:12" x14ac:dyDescent="0.25">
      <c r="A176">
        <v>40</v>
      </c>
      <c r="B176" s="11">
        <v>23.37</v>
      </c>
      <c r="C176" s="4">
        <v>8252.2842999999993</v>
      </c>
      <c r="D176" t="s">
        <v>7</v>
      </c>
      <c r="E176">
        <v>3</v>
      </c>
      <c r="F176" t="s">
        <v>13</v>
      </c>
      <c r="G176" t="s">
        <v>21</v>
      </c>
      <c r="H176" t="str">
        <f t="shared" si="8"/>
        <v>normal</v>
      </c>
      <c r="I176" t="str">
        <f t="shared" si="9"/>
        <v>no</v>
      </c>
      <c r="J176" s="11">
        <f t="shared" si="10"/>
        <v>23.37</v>
      </c>
      <c r="K176" s="11">
        <f t="shared" si="11"/>
        <v>23.37</v>
      </c>
      <c r="L176" s="11"/>
    </row>
    <row r="177" spans="1:12" x14ac:dyDescent="0.25">
      <c r="A177">
        <v>24</v>
      </c>
      <c r="B177" s="11">
        <v>23.4</v>
      </c>
      <c r="C177" s="4">
        <v>1969.614</v>
      </c>
      <c r="D177" t="s">
        <v>11</v>
      </c>
      <c r="E177">
        <v>0</v>
      </c>
      <c r="F177" t="s">
        <v>13</v>
      </c>
      <c r="G177" t="s">
        <v>10</v>
      </c>
      <c r="H177" t="str">
        <f t="shared" si="8"/>
        <v>normal</v>
      </c>
      <c r="I177" t="str">
        <f t="shared" si="9"/>
        <v>no</v>
      </c>
      <c r="J177" s="11">
        <f t="shared" si="10"/>
        <v>23.4</v>
      </c>
      <c r="K177" s="11">
        <f t="shared" si="11"/>
        <v>23.4</v>
      </c>
      <c r="L177" s="11"/>
    </row>
    <row r="178" spans="1:12" x14ac:dyDescent="0.25">
      <c r="A178">
        <v>19</v>
      </c>
      <c r="B178" s="11">
        <v>23.4</v>
      </c>
      <c r="C178" s="4">
        <v>2913.569</v>
      </c>
      <c r="D178" t="s">
        <v>7</v>
      </c>
      <c r="E178">
        <v>2</v>
      </c>
      <c r="F178" t="s">
        <v>13</v>
      </c>
      <c r="G178" t="s">
        <v>10</v>
      </c>
      <c r="H178" t="str">
        <f t="shared" si="8"/>
        <v>normal</v>
      </c>
      <c r="I178" t="str">
        <f t="shared" si="9"/>
        <v>no</v>
      </c>
      <c r="J178" s="11">
        <f t="shared" si="10"/>
        <v>23.4</v>
      </c>
      <c r="K178" s="11">
        <f t="shared" si="11"/>
        <v>23.4</v>
      </c>
      <c r="L178" s="11"/>
    </row>
    <row r="179" spans="1:12" x14ac:dyDescent="0.25">
      <c r="A179">
        <v>25</v>
      </c>
      <c r="B179" s="11">
        <v>23.465</v>
      </c>
      <c r="C179" s="4">
        <v>3206.4913499999998</v>
      </c>
      <c r="D179" t="s">
        <v>7</v>
      </c>
      <c r="E179">
        <v>0</v>
      </c>
      <c r="F179" t="s">
        <v>13</v>
      </c>
      <c r="G179" t="s">
        <v>21</v>
      </c>
      <c r="H179" t="str">
        <f t="shared" si="8"/>
        <v>normal</v>
      </c>
      <c r="I179" t="str">
        <f t="shared" si="9"/>
        <v>no</v>
      </c>
      <c r="J179" s="11">
        <f t="shared" si="10"/>
        <v>23.465</v>
      </c>
      <c r="K179" s="11">
        <f t="shared" si="11"/>
        <v>23.465</v>
      </c>
      <c r="L179" s="11"/>
    </row>
    <row r="180" spans="1:12" x14ac:dyDescent="0.25">
      <c r="A180">
        <v>26</v>
      </c>
      <c r="B180" s="11">
        <v>23.465</v>
      </c>
      <c r="C180" s="4">
        <v>3981.9767999999999</v>
      </c>
      <c r="D180" t="s">
        <v>7</v>
      </c>
      <c r="E180">
        <v>2</v>
      </c>
      <c r="F180" t="s">
        <v>13</v>
      </c>
      <c r="G180" t="s">
        <v>14</v>
      </c>
      <c r="H180" t="str">
        <f t="shared" si="8"/>
        <v>normal</v>
      </c>
      <c r="I180" t="str">
        <f t="shared" si="9"/>
        <v>no</v>
      </c>
      <c r="J180" s="11">
        <f t="shared" si="10"/>
        <v>23.465</v>
      </c>
      <c r="K180" s="11">
        <f t="shared" si="11"/>
        <v>23.465</v>
      </c>
      <c r="L180" s="11"/>
    </row>
    <row r="181" spans="1:12" x14ac:dyDescent="0.25">
      <c r="A181">
        <v>38</v>
      </c>
      <c r="B181" s="11">
        <v>23.465</v>
      </c>
      <c r="C181" s="4">
        <v>6082.4049999999997</v>
      </c>
      <c r="D181" t="s">
        <v>11</v>
      </c>
      <c r="E181">
        <v>2</v>
      </c>
      <c r="F181" t="s">
        <v>13</v>
      </c>
      <c r="G181" t="s">
        <v>10</v>
      </c>
      <c r="H181" t="str">
        <f t="shared" si="8"/>
        <v>normal</v>
      </c>
      <c r="I181" t="str">
        <f t="shared" si="9"/>
        <v>no</v>
      </c>
      <c r="J181" s="11">
        <f t="shared" si="10"/>
        <v>23.465</v>
      </c>
      <c r="K181" s="11">
        <f t="shared" si="11"/>
        <v>23.465</v>
      </c>
      <c r="L181" s="11"/>
    </row>
    <row r="182" spans="1:12" x14ac:dyDescent="0.25">
      <c r="A182">
        <v>35</v>
      </c>
      <c r="B182" s="11">
        <v>23.465</v>
      </c>
      <c r="C182" s="4">
        <v>6402.2913500000004</v>
      </c>
      <c r="D182" t="s">
        <v>7</v>
      </c>
      <c r="E182">
        <v>2</v>
      </c>
      <c r="F182" t="s">
        <v>13</v>
      </c>
      <c r="G182" t="s">
        <v>21</v>
      </c>
      <c r="H182" t="str">
        <f t="shared" si="8"/>
        <v>normal</v>
      </c>
      <c r="I182" t="str">
        <f t="shared" si="9"/>
        <v>no</v>
      </c>
      <c r="J182" s="11">
        <f t="shared" si="10"/>
        <v>23.465</v>
      </c>
      <c r="K182" s="11">
        <f t="shared" si="11"/>
        <v>23.465</v>
      </c>
      <c r="L182" s="11"/>
    </row>
    <row r="183" spans="1:12" x14ac:dyDescent="0.25">
      <c r="A183">
        <v>50</v>
      </c>
      <c r="B183" s="11">
        <v>23.54</v>
      </c>
      <c r="C183" s="4">
        <v>10107.220600000001</v>
      </c>
      <c r="D183" t="s">
        <v>7</v>
      </c>
      <c r="E183">
        <v>2</v>
      </c>
      <c r="F183" t="s">
        <v>13</v>
      </c>
      <c r="G183" t="s">
        <v>14</v>
      </c>
      <c r="H183" t="str">
        <f t="shared" si="8"/>
        <v>normal</v>
      </c>
      <c r="I183" t="str">
        <f t="shared" si="9"/>
        <v>no</v>
      </c>
      <c r="J183" s="11">
        <f t="shared" si="10"/>
        <v>23.54</v>
      </c>
      <c r="K183" s="11">
        <f t="shared" si="11"/>
        <v>23.54</v>
      </c>
      <c r="L183" s="11"/>
    </row>
    <row r="184" spans="1:12" x14ac:dyDescent="0.25">
      <c r="A184">
        <v>34</v>
      </c>
      <c r="B184" s="11">
        <v>23.56</v>
      </c>
      <c r="C184" s="4">
        <v>4992.3764000000001</v>
      </c>
      <c r="D184" t="s">
        <v>7</v>
      </c>
      <c r="E184">
        <v>0</v>
      </c>
      <c r="F184" t="s">
        <v>13</v>
      </c>
      <c r="G184" t="s">
        <v>21</v>
      </c>
      <c r="H184" t="str">
        <f t="shared" si="8"/>
        <v>normal</v>
      </c>
      <c r="I184" t="str">
        <f t="shared" si="9"/>
        <v>no</v>
      </c>
      <c r="J184" s="11">
        <f t="shared" si="10"/>
        <v>23.56</v>
      </c>
      <c r="K184" s="11">
        <f t="shared" si="11"/>
        <v>23.56</v>
      </c>
      <c r="L184" s="11"/>
    </row>
    <row r="185" spans="1:12" x14ac:dyDescent="0.25">
      <c r="A185">
        <v>45</v>
      </c>
      <c r="B185" s="11">
        <v>23.56</v>
      </c>
      <c r="C185" s="4">
        <v>8603.8233999999993</v>
      </c>
      <c r="D185" t="s">
        <v>11</v>
      </c>
      <c r="E185">
        <v>2</v>
      </c>
      <c r="F185" t="s">
        <v>13</v>
      </c>
      <c r="G185" t="s">
        <v>21</v>
      </c>
      <c r="H185" t="str">
        <f t="shared" si="8"/>
        <v>normal</v>
      </c>
      <c r="I185" t="str">
        <f t="shared" si="9"/>
        <v>no</v>
      </c>
      <c r="J185" s="11">
        <f t="shared" si="10"/>
        <v>23.56</v>
      </c>
      <c r="K185" s="11">
        <f t="shared" si="11"/>
        <v>23.56</v>
      </c>
      <c r="L185" s="11"/>
    </row>
    <row r="186" spans="1:12" x14ac:dyDescent="0.25">
      <c r="A186">
        <v>31</v>
      </c>
      <c r="B186" s="11">
        <v>23.6</v>
      </c>
      <c r="C186" s="4">
        <v>4931.6469999999999</v>
      </c>
      <c r="D186" t="s">
        <v>7</v>
      </c>
      <c r="E186">
        <v>2</v>
      </c>
      <c r="F186" t="s">
        <v>13</v>
      </c>
      <c r="G186" t="s">
        <v>10</v>
      </c>
      <c r="H186" t="str">
        <f t="shared" si="8"/>
        <v>normal</v>
      </c>
      <c r="I186" t="str">
        <f t="shared" si="9"/>
        <v>no</v>
      </c>
      <c r="J186" s="11">
        <f t="shared" si="10"/>
        <v>23.6</v>
      </c>
      <c r="K186" s="11">
        <f t="shared" si="11"/>
        <v>23.6</v>
      </c>
      <c r="L186" s="11"/>
    </row>
    <row r="187" spans="1:12" x14ac:dyDescent="0.25">
      <c r="A187">
        <v>47</v>
      </c>
      <c r="B187" s="11">
        <v>23.6</v>
      </c>
      <c r="C187" s="4">
        <v>8539.6710000000003</v>
      </c>
      <c r="D187" t="s">
        <v>7</v>
      </c>
      <c r="E187">
        <v>1</v>
      </c>
      <c r="F187" t="s">
        <v>13</v>
      </c>
      <c r="G187" t="s">
        <v>10</v>
      </c>
      <c r="H187" t="str">
        <f t="shared" si="8"/>
        <v>normal</v>
      </c>
      <c r="I187" t="str">
        <f t="shared" si="9"/>
        <v>no</v>
      </c>
      <c r="J187" s="11">
        <f t="shared" si="10"/>
        <v>23.6</v>
      </c>
      <c r="K187" s="11">
        <f t="shared" si="11"/>
        <v>23.6</v>
      </c>
      <c r="L187" s="11"/>
    </row>
    <row r="188" spans="1:12" x14ac:dyDescent="0.25">
      <c r="A188">
        <v>32</v>
      </c>
      <c r="B188" s="11">
        <v>23.65</v>
      </c>
      <c r="C188" s="4">
        <v>17626.239509999999</v>
      </c>
      <c r="D188" t="s">
        <v>7</v>
      </c>
      <c r="E188">
        <v>1</v>
      </c>
      <c r="F188" t="s">
        <v>13</v>
      </c>
      <c r="G188" t="s">
        <v>14</v>
      </c>
      <c r="H188" t="str">
        <f t="shared" si="8"/>
        <v>normal</v>
      </c>
      <c r="I188" t="str">
        <f t="shared" si="9"/>
        <v>no</v>
      </c>
      <c r="J188" s="11">
        <f t="shared" si="10"/>
        <v>23.65</v>
      </c>
      <c r="K188" s="11">
        <f t="shared" si="11"/>
        <v>23.65</v>
      </c>
      <c r="L188" s="11"/>
    </row>
    <row r="189" spans="1:12" x14ac:dyDescent="0.25">
      <c r="A189">
        <v>25</v>
      </c>
      <c r="B189" s="11">
        <v>23.655000000000001</v>
      </c>
      <c r="C189" s="4">
        <v>2137.6536000000001</v>
      </c>
      <c r="D189" t="s">
        <v>11</v>
      </c>
      <c r="E189">
        <v>0</v>
      </c>
      <c r="F189" t="s">
        <v>13</v>
      </c>
      <c r="G189" t="s">
        <v>14</v>
      </c>
      <c r="H189" t="str">
        <f t="shared" si="8"/>
        <v>normal</v>
      </c>
      <c r="I189" t="str">
        <f t="shared" si="9"/>
        <v>no</v>
      </c>
      <c r="J189" s="11">
        <f t="shared" si="10"/>
        <v>23.655000000000001</v>
      </c>
      <c r="K189" s="11">
        <f t="shared" si="11"/>
        <v>23.655000000000001</v>
      </c>
      <c r="L189" s="11"/>
    </row>
    <row r="190" spans="1:12" x14ac:dyDescent="0.25">
      <c r="A190">
        <v>22</v>
      </c>
      <c r="B190" s="11">
        <v>23.655000000000001</v>
      </c>
      <c r="C190" s="4">
        <v>2155.6815000000001</v>
      </c>
      <c r="D190" t="s">
        <v>7</v>
      </c>
      <c r="E190">
        <v>0</v>
      </c>
      <c r="F190" t="s">
        <v>13</v>
      </c>
      <c r="G190" t="s">
        <v>14</v>
      </c>
      <c r="H190" t="str">
        <f t="shared" si="8"/>
        <v>normal</v>
      </c>
      <c r="I190" t="str">
        <f t="shared" si="9"/>
        <v>no</v>
      </c>
      <c r="J190" s="11">
        <f t="shared" si="10"/>
        <v>23.655000000000001</v>
      </c>
      <c r="K190" s="11">
        <f t="shared" si="11"/>
        <v>23.655000000000001</v>
      </c>
      <c r="L190" s="11"/>
    </row>
    <row r="191" spans="1:12" x14ac:dyDescent="0.25">
      <c r="A191">
        <v>24</v>
      </c>
      <c r="B191" s="11">
        <v>23.655000000000001</v>
      </c>
      <c r="C191" s="4">
        <v>2352.9684499999998</v>
      </c>
      <c r="D191" t="s">
        <v>11</v>
      </c>
      <c r="E191">
        <v>0</v>
      </c>
      <c r="F191" t="s">
        <v>13</v>
      </c>
      <c r="G191" t="s">
        <v>15</v>
      </c>
      <c r="H191" t="str">
        <f t="shared" si="8"/>
        <v>normal</v>
      </c>
      <c r="I191" t="str">
        <f t="shared" si="9"/>
        <v>no</v>
      </c>
      <c r="J191" s="11">
        <f t="shared" si="10"/>
        <v>23.655000000000001</v>
      </c>
      <c r="K191" s="11">
        <f t="shared" si="11"/>
        <v>23.655000000000001</v>
      </c>
      <c r="L191" s="11"/>
    </row>
    <row r="192" spans="1:12" x14ac:dyDescent="0.25">
      <c r="A192">
        <v>48</v>
      </c>
      <c r="B192" s="11">
        <v>23.655000000000001</v>
      </c>
      <c r="C192" s="4">
        <v>7789.6350000000002</v>
      </c>
      <c r="D192" t="s">
        <v>11</v>
      </c>
      <c r="E192">
        <v>0</v>
      </c>
      <c r="F192" t="s">
        <v>13</v>
      </c>
      <c r="G192" t="s">
        <v>14</v>
      </c>
      <c r="H192" t="str">
        <f t="shared" si="8"/>
        <v>normal</v>
      </c>
      <c r="I192" t="str">
        <f t="shared" si="9"/>
        <v>no</v>
      </c>
      <c r="J192" s="11">
        <f t="shared" si="10"/>
        <v>23.655000000000001</v>
      </c>
      <c r="K192" s="11">
        <f t="shared" si="11"/>
        <v>23.655000000000001</v>
      </c>
      <c r="L192" s="11"/>
    </row>
    <row r="193" spans="1:12" x14ac:dyDescent="0.25">
      <c r="A193">
        <v>49</v>
      </c>
      <c r="B193" s="11">
        <v>23.655000000000001</v>
      </c>
      <c r="C193" s="4">
        <v>8124.4084000000003</v>
      </c>
      <c r="D193" t="s">
        <v>11</v>
      </c>
      <c r="E193">
        <v>0</v>
      </c>
      <c r="F193" t="s">
        <v>13</v>
      </c>
      <c r="G193" t="s">
        <v>14</v>
      </c>
      <c r="H193" t="str">
        <f t="shared" si="8"/>
        <v>normal</v>
      </c>
      <c r="I193" t="str">
        <f t="shared" si="9"/>
        <v>no</v>
      </c>
      <c r="J193" s="11">
        <f t="shared" si="10"/>
        <v>23.655000000000001</v>
      </c>
      <c r="K193" s="11">
        <f t="shared" si="11"/>
        <v>23.655000000000001</v>
      </c>
      <c r="L193" s="11"/>
    </row>
    <row r="194" spans="1:12" x14ac:dyDescent="0.25">
      <c r="A194">
        <v>61</v>
      </c>
      <c r="B194" s="11">
        <v>23.655000000000001</v>
      </c>
      <c r="C194" s="4">
        <v>13129.603450000001</v>
      </c>
      <c r="D194" t="s">
        <v>11</v>
      </c>
      <c r="E194">
        <v>0</v>
      </c>
      <c r="F194" t="s">
        <v>13</v>
      </c>
      <c r="G194" t="s">
        <v>21</v>
      </c>
      <c r="H194" t="str">
        <f t="shared" ref="H194:H257" si="12">IF(B194&lt;18.5,"below",IF(AND(B194&gt;=18.5,B194&lt;25),"normal",IF(B194&gt;=25,"over")))</f>
        <v>normal</v>
      </c>
      <c r="I194" t="str">
        <f t="shared" ref="I194:I257" si="13">IF(F194="no","no","smoking")</f>
        <v>no</v>
      </c>
      <c r="J194" s="11">
        <f t="shared" ref="J194:J257" si="14">VALUE(B194)</f>
        <v>23.655000000000001</v>
      </c>
      <c r="K194" s="11">
        <f t="shared" ref="K194:K257" si="15">IF(J194&gt;=100,J194/1000,J194)</f>
        <v>23.655000000000001</v>
      </c>
      <c r="L194" s="11"/>
    </row>
    <row r="195" spans="1:12" x14ac:dyDescent="0.25">
      <c r="A195">
        <v>30</v>
      </c>
      <c r="B195" s="11">
        <v>23.655000000000001</v>
      </c>
      <c r="C195" s="4">
        <v>18765.87545</v>
      </c>
      <c r="D195" t="s">
        <v>7</v>
      </c>
      <c r="E195">
        <v>3</v>
      </c>
      <c r="F195" t="s">
        <v>9</v>
      </c>
      <c r="G195" t="s">
        <v>15</v>
      </c>
      <c r="H195" t="str">
        <f t="shared" si="12"/>
        <v>normal</v>
      </c>
      <c r="I195" t="str">
        <f t="shared" si="13"/>
        <v>smoking</v>
      </c>
      <c r="J195" s="11">
        <f t="shared" si="14"/>
        <v>23.655000000000001</v>
      </c>
      <c r="K195" s="11">
        <f t="shared" si="15"/>
        <v>23.655000000000001</v>
      </c>
      <c r="L195" s="11"/>
    </row>
    <row r="196" spans="1:12" x14ac:dyDescent="0.25">
      <c r="A196">
        <v>46</v>
      </c>
      <c r="B196" s="11">
        <v>23.655000000000001</v>
      </c>
      <c r="C196" s="4">
        <v>21677.283449999999</v>
      </c>
      <c r="D196" t="s">
        <v>7</v>
      </c>
      <c r="E196">
        <v>1</v>
      </c>
      <c r="F196" t="s">
        <v>9</v>
      </c>
      <c r="G196" t="s">
        <v>15</v>
      </c>
      <c r="H196" t="str">
        <f t="shared" si="12"/>
        <v>normal</v>
      </c>
      <c r="I196" t="str">
        <f t="shared" si="13"/>
        <v>smoking</v>
      </c>
      <c r="J196" s="11">
        <f t="shared" si="14"/>
        <v>23.655000000000001</v>
      </c>
      <c r="K196" s="11">
        <f t="shared" si="15"/>
        <v>23.655000000000001</v>
      </c>
      <c r="L196" s="11"/>
    </row>
    <row r="197" spans="1:12" x14ac:dyDescent="0.25">
      <c r="A197">
        <v>59</v>
      </c>
      <c r="B197" s="11">
        <v>23.655000000000001</v>
      </c>
      <c r="C197" s="4">
        <v>25678.778450000002</v>
      </c>
      <c r="D197" t="s">
        <v>7</v>
      </c>
      <c r="E197">
        <v>0</v>
      </c>
      <c r="F197" t="s">
        <v>9</v>
      </c>
      <c r="G197" t="s">
        <v>15</v>
      </c>
      <c r="H197" t="str">
        <f t="shared" si="12"/>
        <v>normal</v>
      </c>
      <c r="I197" t="str">
        <f t="shared" si="13"/>
        <v>smoking</v>
      </c>
      <c r="J197" s="11">
        <f t="shared" si="14"/>
        <v>23.655000000000001</v>
      </c>
      <c r="K197" s="11">
        <f t="shared" si="15"/>
        <v>23.655000000000001</v>
      </c>
      <c r="L197" s="11"/>
    </row>
    <row r="198" spans="1:12" x14ac:dyDescent="0.25">
      <c r="A198">
        <v>23</v>
      </c>
      <c r="B198" s="11">
        <v>23.655000000000001</v>
      </c>
      <c r="C198" s="4">
        <v>38511.628299999997</v>
      </c>
      <c r="D198" t="s">
        <v>7</v>
      </c>
      <c r="E198">
        <v>2</v>
      </c>
      <c r="F198" t="s">
        <v>9</v>
      </c>
      <c r="G198" t="s">
        <v>21</v>
      </c>
      <c r="H198" t="str">
        <f t="shared" si="12"/>
        <v>normal</v>
      </c>
      <c r="I198" t="str">
        <f t="shared" si="13"/>
        <v>smoking</v>
      </c>
      <c r="J198" s="11">
        <f t="shared" si="14"/>
        <v>23.655000000000001</v>
      </c>
      <c r="K198" s="11">
        <f t="shared" si="15"/>
        <v>23.655000000000001</v>
      </c>
      <c r="L198" s="11"/>
    </row>
    <row r="199" spans="1:12" x14ac:dyDescent="0.25">
      <c r="A199">
        <v>26</v>
      </c>
      <c r="B199" s="11">
        <v>23.7</v>
      </c>
      <c r="C199" s="4">
        <v>3484.3310000000001</v>
      </c>
      <c r="D199" t="s">
        <v>11</v>
      </c>
      <c r="E199">
        <v>2</v>
      </c>
      <c r="F199" t="s">
        <v>13</v>
      </c>
      <c r="G199" t="s">
        <v>10</v>
      </c>
      <c r="H199" t="str">
        <f t="shared" si="12"/>
        <v>normal</v>
      </c>
      <c r="I199" t="str">
        <f t="shared" si="13"/>
        <v>no</v>
      </c>
      <c r="J199" s="11">
        <f t="shared" si="14"/>
        <v>23.7</v>
      </c>
      <c r="K199" s="11">
        <f t="shared" si="15"/>
        <v>23.7</v>
      </c>
      <c r="L199" s="11"/>
    </row>
    <row r="200" spans="1:12" x14ac:dyDescent="0.25">
      <c r="A200">
        <v>57</v>
      </c>
      <c r="B200" s="11">
        <v>23.7</v>
      </c>
      <c r="C200" s="4">
        <v>10959.33</v>
      </c>
      <c r="D200" t="s">
        <v>11</v>
      </c>
      <c r="E200">
        <v>0</v>
      </c>
      <c r="F200" t="s">
        <v>13</v>
      </c>
      <c r="G200" t="s">
        <v>10</v>
      </c>
      <c r="H200" t="str">
        <f t="shared" si="12"/>
        <v>normal</v>
      </c>
      <c r="I200" t="str">
        <f t="shared" si="13"/>
        <v>no</v>
      </c>
      <c r="J200" s="11">
        <f t="shared" si="14"/>
        <v>23.7</v>
      </c>
      <c r="K200" s="11">
        <f t="shared" si="15"/>
        <v>23.7</v>
      </c>
      <c r="L200" s="11"/>
    </row>
    <row r="201" spans="1:12" x14ac:dyDescent="0.25">
      <c r="A201">
        <v>21</v>
      </c>
      <c r="B201" s="11">
        <v>23.75</v>
      </c>
      <c r="C201" s="4">
        <v>3077.0954999999999</v>
      </c>
      <c r="D201" t="s">
        <v>11</v>
      </c>
      <c r="E201">
        <v>2</v>
      </c>
      <c r="F201" t="s">
        <v>13</v>
      </c>
      <c r="G201" t="s">
        <v>15</v>
      </c>
      <c r="H201" t="str">
        <f t="shared" si="12"/>
        <v>normal</v>
      </c>
      <c r="I201" t="str">
        <f t="shared" si="13"/>
        <v>no</v>
      </c>
      <c r="J201" s="11">
        <f t="shared" si="14"/>
        <v>23.75</v>
      </c>
      <c r="K201" s="11">
        <f t="shared" si="15"/>
        <v>23.75</v>
      </c>
      <c r="L201" s="11"/>
    </row>
    <row r="202" spans="1:12" x14ac:dyDescent="0.25">
      <c r="A202">
        <v>53</v>
      </c>
      <c r="B202" s="11">
        <v>23.75</v>
      </c>
      <c r="C202" s="4">
        <v>11729.6795</v>
      </c>
      <c r="D202" t="s">
        <v>7</v>
      </c>
      <c r="E202">
        <v>2</v>
      </c>
      <c r="F202" t="s">
        <v>13</v>
      </c>
      <c r="G202" t="s">
        <v>21</v>
      </c>
      <c r="H202" t="str">
        <f t="shared" si="12"/>
        <v>normal</v>
      </c>
      <c r="I202" t="str">
        <f t="shared" si="13"/>
        <v>no</v>
      </c>
      <c r="J202" s="11">
        <f t="shared" si="14"/>
        <v>23.75</v>
      </c>
      <c r="K202" s="11">
        <f t="shared" si="15"/>
        <v>23.75</v>
      </c>
      <c r="L202" s="11"/>
    </row>
    <row r="203" spans="1:12" x14ac:dyDescent="0.25">
      <c r="A203">
        <v>64</v>
      </c>
      <c r="B203" s="11">
        <v>23.76</v>
      </c>
      <c r="C203" s="4">
        <v>26926.5144</v>
      </c>
      <c r="D203" t="s">
        <v>11</v>
      </c>
      <c r="E203">
        <v>0</v>
      </c>
      <c r="F203" t="s">
        <v>9</v>
      </c>
      <c r="G203" t="s">
        <v>14</v>
      </c>
      <c r="H203" t="str">
        <f t="shared" si="12"/>
        <v>normal</v>
      </c>
      <c r="I203" t="str">
        <f t="shared" si="13"/>
        <v>smoking</v>
      </c>
      <c r="J203" s="11">
        <f t="shared" si="14"/>
        <v>23.76</v>
      </c>
      <c r="K203" s="11">
        <f t="shared" si="15"/>
        <v>23.76</v>
      </c>
      <c r="L203" s="11"/>
    </row>
    <row r="204" spans="1:12" x14ac:dyDescent="0.25">
      <c r="A204">
        <v>28</v>
      </c>
      <c r="B204" s="11">
        <v>23.8</v>
      </c>
      <c r="C204" s="4">
        <v>3847.674</v>
      </c>
      <c r="D204" t="s">
        <v>11</v>
      </c>
      <c r="E204">
        <v>2</v>
      </c>
      <c r="F204" t="s">
        <v>13</v>
      </c>
      <c r="G204" t="s">
        <v>10</v>
      </c>
      <c r="H204" t="str">
        <f t="shared" si="12"/>
        <v>normal</v>
      </c>
      <c r="I204" t="str">
        <f t="shared" si="13"/>
        <v>no</v>
      </c>
      <c r="J204" s="11">
        <f t="shared" si="14"/>
        <v>23.8</v>
      </c>
      <c r="K204" s="11">
        <f t="shared" si="15"/>
        <v>23.8</v>
      </c>
      <c r="L204" s="11"/>
    </row>
    <row r="205" spans="1:12" x14ac:dyDescent="0.25">
      <c r="A205">
        <v>21</v>
      </c>
      <c r="B205" s="11">
        <v>23.844999999999999</v>
      </c>
      <c r="C205" s="4">
        <v>3579.8287</v>
      </c>
      <c r="D205" t="s">
        <v>7</v>
      </c>
      <c r="E205">
        <v>2</v>
      </c>
      <c r="F205" t="s">
        <v>13</v>
      </c>
      <c r="G205" t="s">
        <v>15</v>
      </c>
      <c r="H205" t="str">
        <f t="shared" si="12"/>
        <v>normal</v>
      </c>
      <c r="I205" t="str">
        <f t="shared" si="13"/>
        <v>no</v>
      </c>
      <c r="J205" s="11">
        <f t="shared" si="14"/>
        <v>23.844999999999999</v>
      </c>
      <c r="K205" s="11">
        <f t="shared" si="15"/>
        <v>23.844999999999999</v>
      </c>
      <c r="L205" s="11"/>
    </row>
    <row r="206" spans="1:12" x14ac:dyDescent="0.25">
      <c r="A206">
        <v>28</v>
      </c>
      <c r="B206" s="11">
        <v>23.844999999999999</v>
      </c>
      <c r="C206" s="4">
        <v>4719.7365499999996</v>
      </c>
      <c r="D206" t="s">
        <v>7</v>
      </c>
      <c r="E206">
        <v>2</v>
      </c>
      <c r="F206" t="s">
        <v>13</v>
      </c>
      <c r="G206" t="s">
        <v>15</v>
      </c>
      <c r="H206" t="str">
        <f t="shared" si="12"/>
        <v>normal</v>
      </c>
      <c r="I206" t="str">
        <f t="shared" si="13"/>
        <v>no</v>
      </c>
      <c r="J206" s="11">
        <f t="shared" si="14"/>
        <v>23.844999999999999</v>
      </c>
      <c r="K206" s="11">
        <f t="shared" si="15"/>
        <v>23.844999999999999</v>
      </c>
      <c r="L206" s="11"/>
    </row>
    <row r="207" spans="1:12" x14ac:dyDescent="0.25">
      <c r="A207">
        <v>29</v>
      </c>
      <c r="B207" s="11">
        <v>23.844999999999999</v>
      </c>
      <c r="C207" s="4">
        <v>4922.9159</v>
      </c>
      <c r="D207" t="s">
        <v>7</v>
      </c>
      <c r="E207">
        <v>2</v>
      </c>
      <c r="F207" t="s">
        <v>13</v>
      </c>
      <c r="G207" t="s">
        <v>15</v>
      </c>
      <c r="H207" t="str">
        <f t="shared" si="12"/>
        <v>normal</v>
      </c>
      <c r="I207" t="str">
        <f t="shared" si="13"/>
        <v>no</v>
      </c>
      <c r="J207" s="11">
        <f t="shared" si="14"/>
        <v>23.844999999999999</v>
      </c>
      <c r="K207" s="11">
        <f t="shared" si="15"/>
        <v>23.844999999999999</v>
      </c>
      <c r="L207" s="11"/>
    </row>
    <row r="208" spans="1:12" x14ac:dyDescent="0.25">
      <c r="A208">
        <v>49</v>
      </c>
      <c r="B208" s="11">
        <v>23.844999999999999</v>
      </c>
      <c r="C208" s="4">
        <v>24106.912550000001</v>
      </c>
      <c r="D208" t="s">
        <v>7</v>
      </c>
      <c r="E208">
        <v>3</v>
      </c>
      <c r="F208" t="s">
        <v>9</v>
      </c>
      <c r="G208" t="s">
        <v>21</v>
      </c>
      <c r="H208" t="str">
        <f t="shared" si="12"/>
        <v>normal</v>
      </c>
      <c r="I208" t="str">
        <f t="shared" si="13"/>
        <v>smoking</v>
      </c>
      <c r="J208" s="11">
        <f t="shared" si="14"/>
        <v>23.844999999999999</v>
      </c>
      <c r="K208" s="11">
        <f t="shared" si="15"/>
        <v>23.844999999999999</v>
      </c>
      <c r="L208" s="11"/>
    </row>
    <row r="209" spans="1:12" x14ac:dyDescent="0.25">
      <c r="A209">
        <v>36</v>
      </c>
      <c r="B209" s="11">
        <v>23.844999999999999</v>
      </c>
      <c r="C209" s="4">
        <v>43753.337050000002</v>
      </c>
      <c r="D209" t="s">
        <v>11</v>
      </c>
      <c r="E209">
        <v>3</v>
      </c>
      <c r="F209" t="s">
        <v>9</v>
      </c>
      <c r="G209" t="s">
        <v>21</v>
      </c>
      <c r="H209" t="str">
        <f t="shared" si="12"/>
        <v>normal</v>
      </c>
      <c r="I209" t="str">
        <f t="shared" si="13"/>
        <v>smoking</v>
      </c>
      <c r="J209" s="11">
        <f t="shared" si="14"/>
        <v>23.844999999999999</v>
      </c>
      <c r="K209" s="11">
        <f t="shared" si="15"/>
        <v>23.844999999999999</v>
      </c>
      <c r="L209" s="11"/>
    </row>
    <row r="210" spans="1:12" x14ac:dyDescent="0.25">
      <c r="A210">
        <v>39</v>
      </c>
      <c r="B210" s="11">
        <v>23.87</v>
      </c>
      <c r="C210" s="4">
        <v>8582.3022999999994</v>
      </c>
      <c r="D210" t="s">
        <v>7</v>
      </c>
      <c r="E210">
        <v>5</v>
      </c>
      <c r="F210" t="s">
        <v>13</v>
      </c>
      <c r="G210" t="s">
        <v>14</v>
      </c>
      <c r="H210" t="str">
        <f t="shared" si="12"/>
        <v>normal</v>
      </c>
      <c r="I210" t="str">
        <f t="shared" si="13"/>
        <v>no</v>
      </c>
      <c r="J210" s="11">
        <f t="shared" si="14"/>
        <v>23.87</v>
      </c>
      <c r="K210" s="11">
        <f t="shared" si="15"/>
        <v>23.87</v>
      </c>
      <c r="L210" s="11"/>
    </row>
    <row r="211" spans="1:12" x14ac:dyDescent="0.25">
      <c r="A211">
        <v>25</v>
      </c>
      <c r="B211" s="11">
        <v>23.9</v>
      </c>
      <c r="C211" s="4">
        <v>5080.0959999999995</v>
      </c>
      <c r="D211" t="s">
        <v>11</v>
      </c>
      <c r="E211">
        <v>5</v>
      </c>
      <c r="F211" t="s">
        <v>13</v>
      </c>
      <c r="G211" t="s">
        <v>10</v>
      </c>
      <c r="H211" t="str">
        <f t="shared" si="12"/>
        <v>normal</v>
      </c>
      <c r="I211" t="str">
        <f t="shared" si="13"/>
        <v>no</v>
      </c>
      <c r="J211" s="11">
        <f t="shared" si="14"/>
        <v>23.9</v>
      </c>
      <c r="K211" s="11">
        <f t="shared" si="15"/>
        <v>23.9</v>
      </c>
      <c r="L211" s="11"/>
    </row>
    <row r="212" spans="1:12" x14ac:dyDescent="0.25">
      <c r="A212">
        <v>41</v>
      </c>
      <c r="B212" s="11">
        <v>23.94</v>
      </c>
      <c r="C212" s="4">
        <v>6858.4795999999997</v>
      </c>
      <c r="D212" t="s">
        <v>11</v>
      </c>
      <c r="E212">
        <v>1</v>
      </c>
      <c r="F212" t="s">
        <v>13</v>
      </c>
      <c r="G212" t="s">
        <v>21</v>
      </c>
      <c r="H212" t="str">
        <f t="shared" si="12"/>
        <v>normal</v>
      </c>
      <c r="I212" t="str">
        <f t="shared" si="13"/>
        <v>no</v>
      </c>
      <c r="J212" s="11">
        <f t="shared" si="14"/>
        <v>23.94</v>
      </c>
      <c r="K212" s="11">
        <f t="shared" si="15"/>
        <v>23.94</v>
      </c>
      <c r="L212" s="11"/>
    </row>
    <row r="213" spans="1:12" x14ac:dyDescent="0.25">
      <c r="A213">
        <v>44</v>
      </c>
      <c r="B213" s="11">
        <v>23.98</v>
      </c>
      <c r="C213" s="4">
        <v>8211.1002000000008</v>
      </c>
      <c r="D213" t="s">
        <v>7</v>
      </c>
      <c r="E213">
        <v>2</v>
      </c>
      <c r="F213" t="s">
        <v>13</v>
      </c>
      <c r="G213" t="s">
        <v>14</v>
      </c>
      <c r="H213" t="str">
        <f t="shared" si="12"/>
        <v>normal</v>
      </c>
      <c r="I213" t="str">
        <f t="shared" si="13"/>
        <v>no</v>
      </c>
      <c r="J213" s="11">
        <f t="shared" si="14"/>
        <v>23.98</v>
      </c>
      <c r="K213" s="11">
        <f t="shared" si="15"/>
        <v>23.98</v>
      </c>
      <c r="L213" s="11"/>
    </row>
    <row r="214" spans="1:12" x14ac:dyDescent="0.25">
      <c r="A214">
        <v>57</v>
      </c>
      <c r="B214" s="11">
        <v>23.98</v>
      </c>
      <c r="C214" s="4">
        <v>22192.437109999999</v>
      </c>
      <c r="D214" t="s">
        <v>7</v>
      </c>
      <c r="E214">
        <v>1</v>
      </c>
      <c r="F214" t="s">
        <v>13</v>
      </c>
      <c r="G214" t="s">
        <v>14</v>
      </c>
      <c r="H214" t="str">
        <f t="shared" si="12"/>
        <v>normal</v>
      </c>
      <c r="I214" t="str">
        <f t="shared" si="13"/>
        <v>no</v>
      </c>
      <c r="J214" s="11">
        <f t="shared" si="14"/>
        <v>23.98</v>
      </c>
      <c r="K214" s="11">
        <f t="shared" si="15"/>
        <v>23.98</v>
      </c>
      <c r="L214" s="11"/>
    </row>
    <row r="215" spans="1:12" x14ac:dyDescent="0.25">
      <c r="A215">
        <v>45</v>
      </c>
      <c r="B215" s="11">
        <v>24.035</v>
      </c>
      <c r="C215" s="4">
        <v>8516.8289999999997</v>
      </c>
      <c r="D215" t="s">
        <v>7</v>
      </c>
      <c r="E215">
        <v>2</v>
      </c>
      <c r="F215" t="s">
        <v>13</v>
      </c>
      <c r="G215" t="s">
        <v>14</v>
      </c>
      <c r="H215" t="str">
        <f t="shared" si="12"/>
        <v>normal</v>
      </c>
      <c r="I215" t="str">
        <f t="shared" si="13"/>
        <v>no</v>
      </c>
      <c r="J215" s="11">
        <f t="shared" si="14"/>
        <v>24.035</v>
      </c>
      <c r="K215" s="11">
        <f t="shared" si="15"/>
        <v>24.035</v>
      </c>
      <c r="L215" s="11"/>
    </row>
    <row r="216" spans="1:12" x14ac:dyDescent="0.25">
      <c r="A216">
        <v>45</v>
      </c>
      <c r="B216" s="11">
        <v>24.035</v>
      </c>
      <c r="C216" s="4">
        <v>8604.4836500000001</v>
      </c>
      <c r="D216" t="s">
        <v>11</v>
      </c>
      <c r="E216">
        <v>2</v>
      </c>
      <c r="F216" t="s">
        <v>13</v>
      </c>
      <c r="G216" t="s">
        <v>21</v>
      </c>
      <c r="H216" t="str">
        <f t="shared" si="12"/>
        <v>normal</v>
      </c>
      <c r="I216" t="str">
        <f t="shared" si="13"/>
        <v>no</v>
      </c>
      <c r="J216" s="11">
        <f t="shared" si="14"/>
        <v>24.035</v>
      </c>
      <c r="K216" s="11">
        <f t="shared" si="15"/>
        <v>24.035</v>
      </c>
      <c r="L216" s="11"/>
    </row>
    <row r="217" spans="1:12" x14ac:dyDescent="0.25">
      <c r="A217">
        <v>54</v>
      </c>
      <c r="B217" s="11">
        <v>24.035</v>
      </c>
      <c r="C217" s="4">
        <v>10422.916649999999</v>
      </c>
      <c r="D217" t="s">
        <v>11</v>
      </c>
      <c r="E217">
        <v>0</v>
      </c>
      <c r="F217" t="s">
        <v>13</v>
      </c>
      <c r="G217" t="s">
        <v>21</v>
      </c>
      <c r="H217" t="str">
        <f t="shared" si="12"/>
        <v>normal</v>
      </c>
      <c r="I217" t="str">
        <f t="shared" si="13"/>
        <v>no</v>
      </c>
      <c r="J217" s="11">
        <f t="shared" si="14"/>
        <v>24.035</v>
      </c>
      <c r="K217" s="11">
        <f t="shared" si="15"/>
        <v>24.035</v>
      </c>
      <c r="L217" s="11"/>
    </row>
    <row r="218" spans="1:12" x14ac:dyDescent="0.25">
      <c r="A218">
        <v>54</v>
      </c>
      <c r="B218" s="11">
        <v>24.035</v>
      </c>
      <c r="C218" s="4">
        <v>10450.552</v>
      </c>
      <c r="D218" t="s">
        <v>11</v>
      </c>
      <c r="E218">
        <v>1</v>
      </c>
      <c r="F218" t="s">
        <v>13</v>
      </c>
      <c r="G218" t="s">
        <v>10</v>
      </c>
      <c r="H218" t="str">
        <f t="shared" si="12"/>
        <v>normal</v>
      </c>
      <c r="I218" t="str">
        <f t="shared" si="13"/>
        <v>no</v>
      </c>
      <c r="J218" s="11">
        <f t="shared" si="14"/>
        <v>24.035</v>
      </c>
      <c r="K218" s="11">
        <f t="shared" si="15"/>
        <v>24.035</v>
      </c>
      <c r="L218" s="11"/>
    </row>
    <row r="219" spans="1:12" x14ac:dyDescent="0.25">
      <c r="A219">
        <v>18</v>
      </c>
      <c r="B219" s="11">
        <v>24.09</v>
      </c>
      <c r="C219" s="4">
        <v>2201.0971</v>
      </c>
      <c r="D219" t="s">
        <v>7</v>
      </c>
      <c r="E219">
        <v>1</v>
      </c>
      <c r="F219" t="s">
        <v>13</v>
      </c>
      <c r="G219" t="s">
        <v>14</v>
      </c>
      <c r="H219" t="str">
        <f t="shared" si="12"/>
        <v>normal</v>
      </c>
      <c r="I219" t="str">
        <f t="shared" si="13"/>
        <v>no</v>
      </c>
      <c r="J219" s="11">
        <f t="shared" si="14"/>
        <v>24.09</v>
      </c>
      <c r="K219" s="11">
        <f t="shared" si="15"/>
        <v>24.09</v>
      </c>
      <c r="L219" s="11"/>
    </row>
    <row r="220" spans="1:12" x14ac:dyDescent="0.25">
      <c r="A220">
        <v>27</v>
      </c>
      <c r="B220" s="11">
        <v>24.1</v>
      </c>
      <c r="C220" s="4">
        <v>2974.1260000000002</v>
      </c>
      <c r="D220" t="s">
        <v>7</v>
      </c>
      <c r="E220">
        <v>0</v>
      </c>
      <c r="F220" t="s">
        <v>13</v>
      </c>
      <c r="G220" t="s">
        <v>10</v>
      </c>
      <c r="H220" t="str">
        <f t="shared" si="12"/>
        <v>normal</v>
      </c>
      <c r="I220" t="str">
        <f t="shared" si="13"/>
        <v>no</v>
      </c>
      <c r="J220" s="11">
        <f t="shared" si="14"/>
        <v>24.1</v>
      </c>
      <c r="K220" s="11">
        <f t="shared" si="15"/>
        <v>24.1</v>
      </c>
      <c r="L220" s="11"/>
    </row>
    <row r="221" spans="1:12" x14ac:dyDescent="0.25">
      <c r="A221">
        <v>47</v>
      </c>
      <c r="B221" s="11">
        <v>24.1</v>
      </c>
      <c r="C221" s="4">
        <v>26236.579969999999</v>
      </c>
      <c r="D221" t="s">
        <v>7</v>
      </c>
      <c r="E221">
        <v>1</v>
      </c>
      <c r="F221" t="s">
        <v>13</v>
      </c>
      <c r="G221" t="s">
        <v>10</v>
      </c>
      <c r="H221" t="str">
        <f t="shared" si="12"/>
        <v>normal</v>
      </c>
      <c r="I221" t="str">
        <f t="shared" si="13"/>
        <v>no</v>
      </c>
      <c r="J221" s="11">
        <f t="shared" si="14"/>
        <v>24.1</v>
      </c>
      <c r="K221" s="11">
        <f t="shared" si="15"/>
        <v>24.1</v>
      </c>
      <c r="L221" s="11"/>
    </row>
    <row r="222" spans="1:12" x14ac:dyDescent="0.25">
      <c r="A222">
        <v>30</v>
      </c>
      <c r="B222" s="11">
        <v>24.13</v>
      </c>
      <c r="C222" s="4">
        <v>4032.2406999999998</v>
      </c>
      <c r="D222" t="s">
        <v>11</v>
      </c>
      <c r="E222">
        <v>1</v>
      </c>
      <c r="F222" t="s">
        <v>13</v>
      </c>
      <c r="G222" t="s">
        <v>15</v>
      </c>
      <c r="H222" t="str">
        <f t="shared" si="12"/>
        <v>normal</v>
      </c>
      <c r="I222" t="str">
        <f t="shared" si="13"/>
        <v>no</v>
      </c>
      <c r="J222" s="11">
        <f t="shared" si="14"/>
        <v>24.13</v>
      </c>
      <c r="K222" s="11">
        <f t="shared" si="15"/>
        <v>24.13</v>
      </c>
      <c r="L222" s="11"/>
    </row>
    <row r="223" spans="1:12" x14ac:dyDescent="0.25">
      <c r="A223">
        <v>25</v>
      </c>
      <c r="B223" s="11">
        <v>24.13</v>
      </c>
      <c r="C223" s="4">
        <v>15817.985699999999</v>
      </c>
      <c r="D223" t="s">
        <v>11</v>
      </c>
      <c r="E223">
        <v>0</v>
      </c>
      <c r="F223" t="s">
        <v>9</v>
      </c>
      <c r="G223" t="s">
        <v>15</v>
      </c>
      <c r="H223" t="str">
        <f t="shared" si="12"/>
        <v>normal</v>
      </c>
      <c r="I223" t="str">
        <f t="shared" si="13"/>
        <v>smoking</v>
      </c>
      <c r="J223" s="11">
        <f t="shared" si="14"/>
        <v>24.13</v>
      </c>
      <c r="K223" s="11">
        <f t="shared" si="15"/>
        <v>24.13</v>
      </c>
      <c r="L223" s="11"/>
    </row>
    <row r="224" spans="1:12" x14ac:dyDescent="0.25">
      <c r="A224">
        <v>52</v>
      </c>
      <c r="B224" s="11">
        <v>24.13</v>
      </c>
      <c r="C224" s="4">
        <v>23887.662700000001</v>
      </c>
      <c r="D224" t="s">
        <v>7</v>
      </c>
      <c r="E224">
        <v>1</v>
      </c>
      <c r="F224" t="s">
        <v>9</v>
      </c>
      <c r="G224" t="s">
        <v>15</v>
      </c>
      <c r="H224" t="str">
        <f t="shared" si="12"/>
        <v>normal</v>
      </c>
      <c r="I224" t="str">
        <f t="shared" si="13"/>
        <v>smoking</v>
      </c>
      <c r="J224" s="11">
        <f t="shared" si="14"/>
        <v>24.13</v>
      </c>
      <c r="K224" s="11">
        <f t="shared" si="15"/>
        <v>24.13</v>
      </c>
      <c r="L224" s="11"/>
    </row>
    <row r="225" spans="1:12" x14ac:dyDescent="0.25">
      <c r="A225">
        <v>18</v>
      </c>
      <c r="B225" s="11">
        <v>24.225000000000001</v>
      </c>
      <c r="C225" s="4">
        <v>1631.8212000000001</v>
      </c>
      <c r="D225" t="s">
        <v>7</v>
      </c>
      <c r="E225">
        <v>0</v>
      </c>
      <c r="F225" t="s">
        <v>13</v>
      </c>
      <c r="G225" t="s">
        <v>14</v>
      </c>
      <c r="H225" t="str">
        <f t="shared" si="12"/>
        <v>normal</v>
      </c>
      <c r="I225" t="str">
        <f t="shared" si="13"/>
        <v>no</v>
      </c>
      <c r="J225" s="11">
        <f t="shared" si="14"/>
        <v>24.225000000000001</v>
      </c>
      <c r="K225" s="11">
        <f t="shared" si="15"/>
        <v>24.225000000000001</v>
      </c>
      <c r="L225" s="11"/>
    </row>
    <row r="226" spans="1:12" x14ac:dyDescent="0.25">
      <c r="A226">
        <v>24</v>
      </c>
      <c r="B226" s="11">
        <v>24.225000000000001</v>
      </c>
      <c r="C226" s="4">
        <v>2842.7607499999999</v>
      </c>
      <c r="D226" t="s">
        <v>7</v>
      </c>
      <c r="E226">
        <v>0</v>
      </c>
      <c r="F226" t="s">
        <v>13</v>
      </c>
      <c r="G226" t="s">
        <v>15</v>
      </c>
      <c r="H226" t="str">
        <f t="shared" si="12"/>
        <v>normal</v>
      </c>
      <c r="I226" t="str">
        <f t="shared" si="13"/>
        <v>no</v>
      </c>
      <c r="J226" s="11">
        <f t="shared" si="14"/>
        <v>24.225000000000001</v>
      </c>
      <c r="K226" s="11">
        <f t="shared" si="15"/>
        <v>24.225000000000001</v>
      </c>
      <c r="L226" s="11"/>
    </row>
    <row r="227" spans="1:12" x14ac:dyDescent="0.25">
      <c r="A227">
        <v>32</v>
      </c>
      <c r="B227" s="11">
        <v>24.225000000000001</v>
      </c>
      <c r="C227" s="4">
        <v>4667.6076499999999</v>
      </c>
      <c r="D227" t="s">
        <v>11</v>
      </c>
      <c r="E227">
        <v>1</v>
      </c>
      <c r="F227" t="s">
        <v>13</v>
      </c>
      <c r="G227" t="s">
        <v>21</v>
      </c>
      <c r="H227" t="str">
        <f t="shared" si="12"/>
        <v>normal</v>
      </c>
      <c r="I227" t="str">
        <f t="shared" si="13"/>
        <v>no</v>
      </c>
      <c r="J227" s="11">
        <f t="shared" si="14"/>
        <v>24.225000000000001</v>
      </c>
      <c r="K227" s="11">
        <f t="shared" si="15"/>
        <v>24.225000000000001</v>
      </c>
      <c r="L227" s="11"/>
    </row>
    <row r="228" spans="1:12" x14ac:dyDescent="0.25">
      <c r="A228">
        <v>44</v>
      </c>
      <c r="B228" s="11">
        <v>24.225000000000001</v>
      </c>
      <c r="C228" s="4">
        <v>7726.8540000000003</v>
      </c>
      <c r="D228" t="s">
        <v>11</v>
      </c>
      <c r="E228">
        <v>2</v>
      </c>
      <c r="F228" t="s">
        <v>13</v>
      </c>
      <c r="G228" t="s">
        <v>10</v>
      </c>
      <c r="H228" t="str">
        <f t="shared" si="12"/>
        <v>normal</v>
      </c>
      <c r="I228" t="str">
        <f t="shared" si="13"/>
        <v>no</v>
      </c>
      <c r="J228" s="11">
        <f t="shared" si="14"/>
        <v>24.225000000000001</v>
      </c>
      <c r="K228" s="11">
        <f t="shared" si="15"/>
        <v>24.225000000000001</v>
      </c>
      <c r="L228" s="11"/>
    </row>
    <row r="229" spans="1:12" x14ac:dyDescent="0.25">
      <c r="A229">
        <v>40</v>
      </c>
      <c r="B229" s="11">
        <v>24.225000000000001</v>
      </c>
      <c r="C229" s="4">
        <v>8162.7162500000004</v>
      </c>
      <c r="D229" t="s">
        <v>11</v>
      </c>
      <c r="E229">
        <v>4</v>
      </c>
      <c r="F229" t="s">
        <v>13</v>
      </c>
      <c r="G229" t="s">
        <v>15</v>
      </c>
      <c r="H229" t="str">
        <f t="shared" si="12"/>
        <v>normal</v>
      </c>
      <c r="I229" t="str">
        <f t="shared" si="13"/>
        <v>no</v>
      </c>
      <c r="J229" s="11">
        <f t="shared" si="14"/>
        <v>24.225000000000001</v>
      </c>
      <c r="K229" s="11">
        <f t="shared" si="15"/>
        <v>24.225000000000001</v>
      </c>
      <c r="L229" s="11"/>
    </row>
    <row r="230" spans="1:12" x14ac:dyDescent="0.25">
      <c r="A230">
        <v>39</v>
      </c>
      <c r="B230" s="11">
        <v>24.225000000000001</v>
      </c>
      <c r="C230" s="4">
        <v>8965.7957499999993</v>
      </c>
      <c r="D230" t="s">
        <v>7</v>
      </c>
      <c r="E230">
        <v>5</v>
      </c>
      <c r="F230" t="s">
        <v>13</v>
      </c>
      <c r="G230" t="s">
        <v>15</v>
      </c>
      <c r="H230" t="str">
        <f t="shared" si="12"/>
        <v>normal</v>
      </c>
      <c r="I230" t="str">
        <f t="shared" si="13"/>
        <v>no</v>
      </c>
      <c r="J230" s="11">
        <f t="shared" si="14"/>
        <v>24.225000000000001</v>
      </c>
      <c r="K230" s="11">
        <f t="shared" si="15"/>
        <v>24.225000000000001</v>
      </c>
      <c r="L230" s="11"/>
    </row>
    <row r="231" spans="1:12" x14ac:dyDescent="0.25">
      <c r="A231">
        <v>23</v>
      </c>
      <c r="B231" s="11">
        <v>24.225000000000001</v>
      </c>
      <c r="C231" s="4">
        <v>22395.74424</v>
      </c>
      <c r="D231" t="s">
        <v>7</v>
      </c>
      <c r="E231">
        <v>2</v>
      </c>
      <c r="F231" t="s">
        <v>13</v>
      </c>
      <c r="G231" t="s">
        <v>21</v>
      </c>
      <c r="H231" t="str">
        <f t="shared" si="12"/>
        <v>normal</v>
      </c>
      <c r="I231" t="str">
        <f t="shared" si="13"/>
        <v>no</v>
      </c>
      <c r="J231" s="11">
        <f t="shared" si="14"/>
        <v>24.225000000000001</v>
      </c>
      <c r="K231" s="11">
        <f t="shared" si="15"/>
        <v>24.225000000000001</v>
      </c>
      <c r="L231" s="11"/>
    </row>
    <row r="232" spans="1:12" x14ac:dyDescent="0.25">
      <c r="A232">
        <v>36</v>
      </c>
      <c r="B232" s="11">
        <v>24.225000000000001</v>
      </c>
      <c r="C232" s="4">
        <v>37742.575700000001</v>
      </c>
      <c r="D232" t="s">
        <v>11</v>
      </c>
      <c r="E232">
        <v>0</v>
      </c>
      <c r="F232" t="s">
        <v>9</v>
      </c>
      <c r="G232" t="s">
        <v>14</v>
      </c>
      <c r="H232" t="str">
        <f t="shared" si="12"/>
        <v>normal</v>
      </c>
      <c r="I232" t="str">
        <f t="shared" si="13"/>
        <v>smoking</v>
      </c>
      <c r="J232" s="11">
        <f t="shared" si="14"/>
        <v>24.225000000000001</v>
      </c>
      <c r="K232" s="11">
        <f t="shared" si="15"/>
        <v>24.225000000000001</v>
      </c>
      <c r="L232" s="11"/>
    </row>
    <row r="233" spans="1:12" x14ac:dyDescent="0.25">
      <c r="A233">
        <v>25</v>
      </c>
      <c r="B233" s="11">
        <v>24.3</v>
      </c>
      <c r="C233" s="4">
        <v>4391.652</v>
      </c>
      <c r="D233" t="s">
        <v>7</v>
      </c>
      <c r="E233">
        <v>3</v>
      </c>
      <c r="F233" t="s">
        <v>13</v>
      </c>
      <c r="G233" t="s">
        <v>10</v>
      </c>
      <c r="H233" t="str">
        <f t="shared" si="12"/>
        <v>normal</v>
      </c>
      <c r="I233" t="str">
        <f t="shared" si="13"/>
        <v>no</v>
      </c>
      <c r="J233" s="11">
        <f t="shared" si="14"/>
        <v>24.3</v>
      </c>
      <c r="K233" s="11">
        <f t="shared" si="15"/>
        <v>24.3</v>
      </c>
      <c r="L233" s="11"/>
    </row>
    <row r="234" spans="1:12" x14ac:dyDescent="0.25">
      <c r="A234">
        <v>28</v>
      </c>
      <c r="B234" s="11">
        <v>24.3</v>
      </c>
      <c r="C234" s="4">
        <v>5615.3689999999997</v>
      </c>
      <c r="D234" t="s">
        <v>11</v>
      </c>
      <c r="E234">
        <v>5</v>
      </c>
      <c r="F234" t="s">
        <v>13</v>
      </c>
      <c r="G234" t="s">
        <v>10</v>
      </c>
      <c r="H234" t="str">
        <f t="shared" si="12"/>
        <v>normal</v>
      </c>
      <c r="I234" t="str">
        <f t="shared" si="13"/>
        <v>no</v>
      </c>
      <c r="J234" s="11">
        <f t="shared" si="14"/>
        <v>24.3</v>
      </c>
      <c r="K234" s="11">
        <f t="shared" si="15"/>
        <v>24.3</v>
      </c>
      <c r="L234" s="11"/>
    </row>
    <row r="235" spans="1:12" x14ac:dyDescent="0.25">
      <c r="A235">
        <v>33</v>
      </c>
      <c r="B235" s="11">
        <v>24.31</v>
      </c>
      <c r="C235" s="4">
        <v>4185.0978999999998</v>
      </c>
      <c r="D235" t="s">
        <v>7</v>
      </c>
      <c r="E235">
        <v>0</v>
      </c>
      <c r="F235" t="s">
        <v>13</v>
      </c>
      <c r="G235" t="s">
        <v>14</v>
      </c>
      <c r="H235" t="str">
        <f t="shared" si="12"/>
        <v>normal</v>
      </c>
      <c r="I235" t="str">
        <f t="shared" si="13"/>
        <v>no</v>
      </c>
      <c r="J235" s="11">
        <f t="shared" si="14"/>
        <v>24.31</v>
      </c>
      <c r="K235" s="11">
        <f t="shared" si="15"/>
        <v>24.31</v>
      </c>
      <c r="L235" s="11"/>
    </row>
    <row r="236" spans="1:12" x14ac:dyDescent="0.25">
      <c r="A236">
        <v>45</v>
      </c>
      <c r="B236" s="11">
        <v>24.31</v>
      </c>
      <c r="C236" s="4">
        <v>9788.8659000000007</v>
      </c>
      <c r="D236" t="s">
        <v>11</v>
      </c>
      <c r="E236">
        <v>5</v>
      </c>
      <c r="F236" t="s">
        <v>13</v>
      </c>
      <c r="G236" t="s">
        <v>14</v>
      </c>
      <c r="H236" t="str">
        <f t="shared" si="12"/>
        <v>normal</v>
      </c>
      <c r="I236" t="str">
        <f t="shared" si="13"/>
        <v>no</v>
      </c>
      <c r="J236" s="11">
        <f t="shared" si="14"/>
        <v>24.31</v>
      </c>
      <c r="K236" s="11">
        <f t="shared" si="15"/>
        <v>24.31</v>
      </c>
      <c r="L236" s="11"/>
    </row>
    <row r="237" spans="1:12" x14ac:dyDescent="0.25">
      <c r="A237">
        <v>37</v>
      </c>
      <c r="B237" s="11">
        <v>24.32</v>
      </c>
      <c r="C237" s="4">
        <v>6198.7518</v>
      </c>
      <c r="D237" t="s">
        <v>11</v>
      </c>
      <c r="E237">
        <v>2</v>
      </c>
      <c r="F237" t="s">
        <v>13</v>
      </c>
      <c r="G237" t="s">
        <v>15</v>
      </c>
      <c r="H237" t="str">
        <f t="shared" si="12"/>
        <v>normal</v>
      </c>
      <c r="I237" t="str">
        <f t="shared" si="13"/>
        <v>no</v>
      </c>
      <c r="J237" s="11">
        <f t="shared" si="14"/>
        <v>24.32</v>
      </c>
      <c r="K237" s="11">
        <f t="shared" si="15"/>
        <v>24.32</v>
      </c>
      <c r="L237" s="11"/>
    </row>
    <row r="238" spans="1:12" x14ac:dyDescent="0.25">
      <c r="A238">
        <v>47</v>
      </c>
      <c r="B238" s="11">
        <v>24.32</v>
      </c>
      <c r="C238" s="4">
        <v>8534.6718000000001</v>
      </c>
      <c r="D238" t="s">
        <v>7</v>
      </c>
      <c r="E238">
        <v>0</v>
      </c>
      <c r="F238" t="s">
        <v>13</v>
      </c>
      <c r="G238" t="s">
        <v>21</v>
      </c>
      <c r="H238" t="str">
        <f t="shared" si="12"/>
        <v>normal</v>
      </c>
      <c r="I238" t="str">
        <f t="shared" si="13"/>
        <v>no</v>
      </c>
      <c r="J238" s="11">
        <f t="shared" si="14"/>
        <v>24.32</v>
      </c>
      <c r="K238" s="11">
        <f t="shared" si="15"/>
        <v>24.32</v>
      </c>
      <c r="L238" s="11"/>
    </row>
    <row r="239" spans="1:12" x14ac:dyDescent="0.25">
      <c r="A239">
        <v>53</v>
      </c>
      <c r="B239" s="11">
        <v>24.32</v>
      </c>
      <c r="C239" s="4">
        <v>9863.4717999999993</v>
      </c>
      <c r="D239" t="s">
        <v>11</v>
      </c>
      <c r="E239">
        <v>0</v>
      </c>
      <c r="F239" t="s">
        <v>13</v>
      </c>
      <c r="G239" t="s">
        <v>15</v>
      </c>
      <c r="H239" t="str">
        <f t="shared" si="12"/>
        <v>normal</v>
      </c>
      <c r="I239" t="str">
        <f t="shared" si="13"/>
        <v>no</v>
      </c>
      <c r="J239" s="11">
        <f t="shared" si="14"/>
        <v>24.32</v>
      </c>
      <c r="K239" s="11">
        <f t="shared" si="15"/>
        <v>24.32</v>
      </c>
      <c r="L239" s="11"/>
    </row>
    <row r="240" spans="1:12" x14ac:dyDescent="0.25">
      <c r="A240">
        <v>60</v>
      </c>
      <c r="B240" s="11">
        <v>24.32</v>
      </c>
      <c r="C240" s="4">
        <v>12523.604799999999</v>
      </c>
      <c r="D240" t="s">
        <v>11</v>
      </c>
      <c r="E240">
        <v>0</v>
      </c>
      <c r="F240" t="s">
        <v>13</v>
      </c>
      <c r="G240" t="s">
        <v>15</v>
      </c>
      <c r="H240" t="str">
        <f t="shared" si="12"/>
        <v>normal</v>
      </c>
      <c r="I240" t="str">
        <f t="shared" si="13"/>
        <v>no</v>
      </c>
      <c r="J240" s="11">
        <f t="shared" si="14"/>
        <v>24.32</v>
      </c>
      <c r="K240" s="11">
        <f t="shared" si="15"/>
        <v>24.32</v>
      </c>
      <c r="L240" s="11"/>
    </row>
    <row r="241" spans="1:12" x14ac:dyDescent="0.25">
      <c r="A241">
        <v>60</v>
      </c>
      <c r="B241" s="11">
        <v>24.32</v>
      </c>
      <c r="C241" s="4">
        <v>13112.604799999999</v>
      </c>
      <c r="D241" t="s">
        <v>11</v>
      </c>
      <c r="E241">
        <v>1</v>
      </c>
      <c r="F241" t="s">
        <v>13</v>
      </c>
      <c r="G241" t="s">
        <v>15</v>
      </c>
      <c r="H241" t="str">
        <f t="shared" si="12"/>
        <v>normal</v>
      </c>
      <c r="I241" t="str">
        <f t="shared" si="13"/>
        <v>no</v>
      </c>
      <c r="J241" s="11">
        <f t="shared" si="14"/>
        <v>24.32</v>
      </c>
      <c r="K241" s="11">
        <f t="shared" si="15"/>
        <v>24.32</v>
      </c>
      <c r="L241" s="11"/>
    </row>
    <row r="242" spans="1:12" x14ac:dyDescent="0.25">
      <c r="A242">
        <v>28</v>
      </c>
      <c r="B242" s="11">
        <v>24.32</v>
      </c>
      <c r="C242" s="4">
        <v>23288.928400000001</v>
      </c>
      <c r="D242" t="s">
        <v>7</v>
      </c>
      <c r="E242">
        <v>1</v>
      </c>
      <c r="F242" t="s">
        <v>13</v>
      </c>
      <c r="G242" t="s">
        <v>21</v>
      </c>
      <c r="H242" t="str">
        <f t="shared" si="12"/>
        <v>normal</v>
      </c>
      <c r="I242" t="str">
        <f t="shared" si="13"/>
        <v>no</v>
      </c>
      <c r="J242" s="11">
        <f t="shared" si="14"/>
        <v>24.32</v>
      </c>
      <c r="K242" s="11">
        <f t="shared" si="15"/>
        <v>24.32</v>
      </c>
      <c r="L242" s="11"/>
    </row>
    <row r="243" spans="1:12" x14ac:dyDescent="0.25">
      <c r="A243">
        <v>30</v>
      </c>
      <c r="B243" s="11">
        <v>24.4</v>
      </c>
      <c r="C243" s="4">
        <v>18259.216</v>
      </c>
      <c r="D243" t="s">
        <v>11</v>
      </c>
      <c r="E243">
        <v>3</v>
      </c>
      <c r="F243" t="s">
        <v>9</v>
      </c>
      <c r="G243" t="s">
        <v>10</v>
      </c>
      <c r="H243" t="str">
        <f t="shared" si="12"/>
        <v>normal</v>
      </c>
      <c r="I243" t="str">
        <f t="shared" si="13"/>
        <v>smoking</v>
      </c>
      <c r="J243" s="11">
        <f t="shared" si="14"/>
        <v>24.4</v>
      </c>
      <c r="K243" s="11">
        <f t="shared" si="15"/>
        <v>24.4</v>
      </c>
      <c r="L243" s="11"/>
    </row>
    <row r="244" spans="1:12" x14ac:dyDescent="0.25">
      <c r="A244">
        <v>35</v>
      </c>
      <c r="B244" s="11">
        <v>24.42</v>
      </c>
      <c r="C244" s="4">
        <v>19361.998800000001</v>
      </c>
      <c r="D244" t="s">
        <v>11</v>
      </c>
      <c r="E244">
        <v>3</v>
      </c>
      <c r="F244" t="s">
        <v>9</v>
      </c>
      <c r="G244" t="s">
        <v>14</v>
      </c>
      <c r="H244" t="str">
        <f t="shared" si="12"/>
        <v>normal</v>
      </c>
      <c r="I244" t="str">
        <f t="shared" si="13"/>
        <v>smoking</v>
      </c>
      <c r="J244" s="11">
        <f t="shared" si="14"/>
        <v>24.42</v>
      </c>
      <c r="K244" s="11">
        <f t="shared" si="15"/>
        <v>24.42</v>
      </c>
      <c r="L244" s="11"/>
    </row>
    <row r="245" spans="1:12" x14ac:dyDescent="0.25">
      <c r="A245">
        <v>20</v>
      </c>
      <c r="B245" s="11">
        <v>24.42</v>
      </c>
      <c r="C245" s="4">
        <v>26125.674770000001</v>
      </c>
      <c r="D245" t="s">
        <v>7</v>
      </c>
      <c r="E245">
        <v>0</v>
      </c>
      <c r="F245" t="s">
        <v>9</v>
      </c>
      <c r="G245" t="s">
        <v>14</v>
      </c>
      <c r="H245" t="str">
        <f t="shared" si="12"/>
        <v>normal</v>
      </c>
      <c r="I245" t="str">
        <f t="shared" si="13"/>
        <v>smoking</v>
      </c>
      <c r="J245" s="11">
        <f t="shared" si="14"/>
        <v>24.42</v>
      </c>
      <c r="K245" s="11">
        <f t="shared" si="15"/>
        <v>24.42</v>
      </c>
      <c r="L245" s="11"/>
    </row>
    <row r="246" spans="1:12" x14ac:dyDescent="0.25">
      <c r="A246">
        <v>23</v>
      </c>
      <c r="B246" s="11">
        <v>24.51</v>
      </c>
      <c r="C246" s="4">
        <v>2396.0958999999998</v>
      </c>
      <c r="D246" t="s">
        <v>11</v>
      </c>
      <c r="E246">
        <v>0</v>
      </c>
      <c r="F246" t="s">
        <v>13</v>
      </c>
      <c r="G246" t="s">
        <v>21</v>
      </c>
      <c r="H246" t="str">
        <f t="shared" si="12"/>
        <v>normal</v>
      </c>
      <c r="I246" t="str">
        <f t="shared" si="13"/>
        <v>no</v>
      </c>
      <c r="J246" s="11">
        <f t="shared" si="14"/>
        <v>24.51</v>
      </c>
      <c r="K246" s="11">
        <f t="shared" si="15"/>
        <v>24.51</v>
      </c>
      <c r="L246" s="11"/>
    </row>
    <row r="247" spans="1:12" x14ac:dyDescent="0.25">
      <c r="A247">
        <v>19</v>
      </c>
      <c r="B247" s="11">
        <v>24.51</v>
      </c>
      <c r="C247" s="4">
        <v>2709.1118999999999</v>
      </c>
      <c r="D247" t="s">
        <v>7</v>
      </c>
      <c r="E247">
        <v>1</v>
      </c>
      <c r="F247" t="s">
        <v>13</v>
      </c>
      <c r="G247" t="s">
        <v>15</v>
      </c>
      <c r="H247" t="str">
        <f t="shared" si="12"/>
        <v>normal</v>
      </c>
      <c r="I247" t="str">
        <f t="shared" si="13"/>
        <v>no</v>
      </c>
      <c r="J247" s="11">
        <f t="shared" si="14"/>
        <v>24.51</v>
      </c>
      <c r="K247" s="11">
        <f t="shared" si="15"/>
        <v>24.51</v>
      </c>
      <c r="L247" s="11"/>
    </row>
    <row r="248" spans="1:12" x14ac:dyDescent="0.25">
      <c r="A248">
        <v>29</v>
      </c>
      <c r="B248" s="11">
        <v>24.6</v>
      </c>
      <c r="C248" s="4">
        <v>4529.4769999999999</v>
      </c>
      <c r="D248" t="s">
        <v>7</v>
      </c>
      <c r="E248">
        <v>2</v>
      </c>
      <c r="F248" t="s">
        <v>13</v>
      </c>
      <c r="G248" t="s">
        <v>10</v>
      </c>
      <c r="H248" t="str">
        <f t="shared" si="12"/>
        <v>normal</v>
      </c>
      <c r="I248" t="str">
        <f t="shared" si="13"/>
        <v>no</v>
      </c>
      <c r="J248" s="11">
        <f t="shared" si="14"/>
        <v>24.6</v>
      </c>
      <c r="K248" s="11">
        <f t="shared" si="15"/>
        <v>24.6</v>
      </c>
      <c r="L248" s="11"/>
    </row>
    <row r="249" spans="1:12" x14ac:dyDescent="0.25">
      <c r="A249">
        <v>32</v>
      </c>
      <c r="B249" s="11">
        <v>24.6</v>
      </c>
      <c r="C249" s="4">
        <v>17496.306</v>
      </c>
      <c r="D249" t="s">
        <v>7</v>
      </c>
      <c r="E249">
        <v>0</v>
      </c>
      <c r="F249" t="s">
        <v>9</v>
      </c>
      <c r="G249" t="s">
        <v>10</v>
      </c>
      <c r="H249" t="str">
        <f t="shared" si="12"/>
        <v>normal</v>
      </c>
      <c r="I249" t="str">
        <f t="shared" si="13"/>
        <v>smoking</v>
      </c>
      <c r="J249" s="11">
        <f t="shared" si="14"/>
        <v>24.6</v>
      </c>
      <c r="K249" s="11">
        <f t="shared" si="15"/>
        <v>24.6</v>
      </c>
      <c r="L249" s="11"/>
    </row>
    <row r="250" spans="1:12" x14ac:dyDescent="0.25">
      <c r="A250">
        <v>19</v>
      </c>
      <c r="B250" s="11">
        <v>24.605</v>
      </c>
      <c r="C250" s="4">
        <v>2709.24395</v>
      </c>
      <c r="D250" t="s">
        <v>7</v>
      </c>
      <c r="E250">
        <v>1</v>
      </c>
      <c r="F250" t="s">
        <v>13</v>
      </c>
      <c r="G250" t="s">
        <v>15</v>
      </c>
      <c r="H250" t="str">
        <f t="shared" si="12"/>
        <v>normal</v>
      </c>
      <c r="I250" t="str">
        <f t="shared" si="13"/>
        <v>no</v>
      </c>
      <c r="J250" s="11">
        <f t="shared" si="14"/>
        <v>24.605</v>
      </c>
      <c r="K250" s="11">
        <f t="shared" si="15"/>
        <v>24.605</v>
      </c>
      <c r="L250" s="11"/>
    </row>
    <row r="251" spans="1:12" x14ac:dyDescent="0.25">
      <c r="A251">
        <v>28</v>
      </c>
      <c r="B251" s="11">
        <v>24.605</v>
      </c>
      <c r="C251" s="4">
        <v>3172.018</v>
      </c>
      <c r="D251" t="s">
        <v>7</v>
      </c>
      <c r="E251">
        <v>0</v>
      </c>
      <c r="F251" t="s">
        <v>13</v>
      </c>
      <c r="G251" t="s">
        <v>10</v>
      </c>
      <c r="H251" t="str">
        <f t="shared" si="12"/>
        <v>normal</v>
      </c>
      <c r="I251" t="str">
        <f t="shared" si="13"/>
        <v>no</v>
      </c>
      <c r="J251" s="11">
        <f t="shared" si="14"/>
        <v>24.605</v>
      </c>
      <c r="K251" s="11">
        <f t="shared" si="15"/>
        <v>24.605</v>
      </c>
      <c r="L251" s="11"/>
    </row>
    <row r="252" spans="1:12" x14ac:dyDescent="0.25">
      <c r="A252">
        <v>31</v>
      </c>
      <c r="B252" s="11">
        <v>24.605</v>
      </c>
      <c r="C252" s="4">
        <v>4463.2051000000001</v>
      </c>
      <c r="D252" t="s">
        <v>11</v>
      </c>
      <c r="E252">
        <v>2</v>
      </c>
      <c r="F252" t="s">
        <v>13</v>
      </c>
      <c r="G252" t="s">
        <v>14</v>
      </c>
      <c r="H252" t="str">
        <f t="shared" si="12"/>
        <v>normal</v>
      </c>
      <c r="I252" t="str">
        <f t="shared" si="13"/>
        <v>no</v>
      </c>
      <c r="J252" s="11">
        <f t="shared" si="14"/>
        <v>24.605</v>
      </c>
      <c r="K252" s="11">
        <f t="shared" si="15"/>
        <v>24.605</v>
      </c>
      <c r="L252" s="11"/>
    </row>
    <row r="253" spans="1:12" x14ac:dyDescent="0.25">
      <c r="A253">
        <v>33</v>
      </c>
      <c r="B253" s="11">
        <v>24.605</v>
      </c>
      <c r="C253" s="4">
        <v>5257.5079500000002</v>
      </c>
      <c r="D253" t="s">
        <v>11</v>
      </c>
      <c r="E253">
        <v>2</v>
      </c>
      <c r="F253" t="s">
        <v>13</v>
      </c>
      <c r="G253" t="s">
        <v>15</v>
      </c>
      <c r="H253" t="str">
        <f t="shared" si="12"/>
        <v>normal</v>
      </c>
      <c r="I253" t="str">
        <f t="shared" si="13"/>
        <v>no</v>
      </c>
      <c r="J253" s="11">
        <f t="shared" si="14"/>
        <v>24.605</v>
      </c>
      <c r="K253" s="11">
        <f t="shared" si="15"/>
        <v>24.605</v>
      </c>
      <c r="L253" s="11"/>
    </row>
    <row r="254" spans="1:12" x14ac:dyDescent="0.25">
      <c r="A254">
        <v>50</v>
      </c>
      <c r="B254" s="11">
        <v>24.605</v>
      </c>
      <c r="C254" s="4">
        <v>8444.4740000000002</v>
      </c>
      <c r="D254" t="s">
        <v>11</v>
      </c>
      <c r="E254">
        <v>0</v>
      </c>
      <c r="F254" t="s">
        <v>13</v>
      </c>
      <c r="G254" t="s">
        <v>10</v>
      </c>
      <c r="H254" t="str">
        <f t="shared" si="12"/>
        <v>normal</v>
      </c>
      <c r="I254" t="str">
        <f t="shared" si="13"/>
        <v>no</v>
      </c>
      <c r="J254" s="11">
        <f t="shared" si="14"/>
        <v>24.605</v>
      </c>
      <c r="K254" s="11">
        <f t="shared" si="15"/>
        <v>24.605</v>
      </c>
      <c r="L254" s="11"/>
    </row>
    <row r="255" spans="1:12" x14ac:dyDescent="0.25">
      <c r="A255">
        <v>59</v>
      </c>
      <c r="B255" s="11">
        <v>24.605</v>
      </c>
      <c r="C255" s="4">
        <v>11743.299000000001</v>
      </c>
      <c r="D255" t="s">
        <v>11</v>
      </c>
      <c r="E255">
        <v>0</v>
      </c>
      <c r="F255" t="s">
        <v>13</v>
      </c>
      <c r="G255" t="s">
        <v>14</v>
      </c>
      <c r="H255" t="str">
        <f t="shared" si="12"/>
        <v>normal</v>
      </c>
      <c r="I255" t="str">
        <f t="shared" si="13"/>
        <v>no</v>
      </c>
      <c r="J255" s="11">
        <f t="shared" si="14"/>
        <v>24.605</v>
      </c>
      <c r="K255" s="11">
        <f t="shared" si="15"/>
        <v>24.605</v>
      </c>
      <c r="L255" s="11"/>
    </row>
    <row r="256" spans="1:12" x14ac:dyDescent="0.25">
      <c r="A256">
        <v>54</v>
      </c>
      <c r="B256" s="11">
        <v>24.605</v>
      </c>
      <c r="C256" s="4">
        <v>12479.70895</v>
      </c>
      <c r="D256" t="s">
        <v>7</v>
      </c>
      <c r="E256">
        <v>3</v>
      </c>
      <c r="F256" t="s">
        <v>13</v>
      </c>
      <c r="G256" t="s">
        <v>15</v>
      </c>
      <c r="H256" t="str">
        <f t="shared" si="12"/>
        <v>normal</v>
      </c>
      <c r="I256" t="str">
        <f t="shared" si="13"/>
        <v>no</v>
      </c>
      <c r="J256" s="11">
        <f t="shared" si="14"/>
        <v>24.605</v>
      </c>
      <c r="K256" s="11">
        <f t="shared" si="15"/>
        <v>24.605</v>
      </c>
      <c r="L256" s="11"/>
    </row>
    <row r="257" spans="1:12" x14ac:dyDescent="0.25">
      <c r="A257">
        <v>42</v>
      </c>
      <c r="B257" s="11">
        <v>24.605</v>
      </c>
      <c r="C257" s="4">
        <v>21259.377949999998</v>
      </c>
      <c r="D257" t="s">
        <v>11</v>
      </c>
      <c r="E257">
        <v>2</v>
      </c>
      <c r="F257" t="s">
        <v>9</v>
      </c>
      <c r="G257" t="s">
        <v>21</v>
      </c>
      <c r="H257" t="str">
        <f t="shared" si="12"/>
        <v>normal</v>
      </c>
      <c r="I257" t="str">
        <f t="shared" si="13"/>
        <v>smoking</v>
      </c>
      <c r="J257" s="11">
        <f t="shared" si="14"/>
        <v>24.605</v>
      </c>
      <c r="K257" s="11">
        <f t="shared" si="15"/>
        <v>24.605</v>
      </c>
      <c r="L257" s="11"/>
    </row>
    <row r="258" spans="1:12" x14ac:dyDescent="0.25">
      <c r="A258">
        <v>59</v>
      </c>
      <c r="B258" s="11">
        <v>24.7</v>
      </c>
      <c r="C258" s="4">
        <v>12323.936</v>
      </c>
      <c r="D258" t="s">
        <v>11</v>
      </c>
      <c r="E258">
        <v>0</v>
      </c>
      <c r="F258" t="s">
        <v>13</v>
      </c>
      <c r="G258" t="s">
        <v>21</v>
      </c>
      <c r="H258" t="str">
        <f t="shared" ref="H258:H321" si="16">IF(B258&lt;18.5,"below",IF(AND(B258&gt;=18.5,B258&lt;25),"normal",IF(B258&gt;=25,"over")))</f>
        <v>normal</v>
      </c>
      <c r="I258" t="str">
        <f t="shared" ref="I258:I321" si="17">IF(F258="no","no","smoking")</f>
        <v>no</v>
      </c>
      <c r="J258" s="11">
        <f t="shared" ref="J258:J321" si="18">VALUE(B258)</f>
        <v>24.7</v>
      </c>
      <c r="K258" s="11">
        <f t="shared" ref="K258:K321" si="19">IF(J258&gt;=100,J258/1000,J258)</f>
        <v>24.7</v>
      </c>
      <c r="L258" s="11"/>
    </row>
    <row r="259" spans="1:12" x14ac:dyDescent="0.25">
      <c r="A259">
        <v>43</v>
      </c>
      <c r="B259" s="11">
        <v>24.7</v>
      </c>
      <c r="C259" s="4">
        <v>21880.82</v>
      </c>
      <c r="D259" t="s">
        <v>7</v>
      </c>
      <c r="E259">
        <v>2</v>
      </c>
      <c r="F259" t="s">
        <v>9</v>
      </c>
      <c r="G259" t="s">
        <v>15</v>
      </c>
      <c r="H259" t="str">
        <f t="shared" si="16"/>
        <v>normal</v>
      </c>
      <c r="I259" t="str">
        <f t="shared" si="17"/>
        <v>smoking</v>
      </c>
      <c r="J259" s="11">
        <f t="shared" si="18"/>
        <v>24.7</v>
      </c>
      <c r="K259" s="11">
        <f t="shared" si="19"/>
        <v>24.7</v>
      </c>
      <c r="L259" s="11"/>
    </row>
    <row r="260" spans="1:12" x14ac:dyDescent="0.25">
      <c r="A260">
        <v>26</v>
      </c>
      <c r="B260" s="11">
        <v>24.795000000000002</v>
      </c>
      <c r="C260" s="4">
        <v>3392.9767999999999</v>
      </c>
      <c r="D260" t="s">
        <v>7</v>
      </c>
      <c r="E260">
        <v>1</v>
      </c>
      <c r="F260" t="s">
        <v>13</v>
      </c>
      <c r="G260" t="s">
        <v>14</v>
      </c>
      <c r="H260" t="str">
        <f t="shared" si="16"/>
        <v>normal</v>
      </c>
      <c r="I260" t="str">
        <f t="shared" si="17"/>
        <v>no</v>
      </c>
      <c r="J260" s="11">
        <f t="shared" si="18"/>
        <v>24.795000000000002</v>
      </c>
      <c r="K260" s="11">
        <f t="shared" si="19"/>
        <v>24.795000000000002</v>
      </c>
      <c r="L260" s="11"/>
    </row>
    <row r="261" spans="1:12" x14ac:dyDescent="0.25">
      <c r="A261">
        <v>34</v>
      </c>
      <c r="B261" s="11">
        <v>24.795000000000002</v>
      </c>
      <c r="C261" s="4">
        <v>5012.4709999999995</v>
      </c>
      <c r="D261" t="s">
        <v>7</v>
      </c>
      <c r="E261">
        <v>1</v>
      </c>
      <c r="F261" t="s">
        <v>13</v>
      </c>
      <c r="G261" t="s">
        <v>10</v>
      </c>
      <c r="H261" t="str">
        <f t="shared" si="16"/>
        <v>normal</v>
      </c>
      <c r="I261" t="str">
        <f t="shared" si="17"/>
        <v>no</v>
      </c>
      <c r="J261" s="11">
        <f t="shared" si="18"/>
        <v>24.795000000000002</v>
      </c>
      <c r="K261" s="11">
        <f t="shared" si="19"/>
        <v>24.795000000000002</v>
      </c>
      <c r="L261" s="11"/>
    </row>
    <row r="262" spans="1:12" x14ac:dyDescent="0.25">
      <c r="A262">
        <v>46</v>
      </c>
      <c r="B262" s="11">
        <v>24.795000000000002</v>
      </c>
      <c r="C262" s="4">
        <v>9500.5730500000009</v>
      </c>
      <c r="D262" t="s">
        <v>11</v>
      </c>
      <c r="E262">
        <v>3</v>
      </c>
      <c r="F262" t="s">
        <v>13</v>
      </c>
      <c r="G262" t="s">
        <v>21</v>
      </c>
      <c r="H262" t="str">
        <f t="shared" si="16"/>
        <v>normal</v>
      </c>
      <c r="I262" t="str">
        <f t="shared" si="17"/>
        <v>no</v>
      </c>
      <c r="J262" s="11">
        <f t="shared" si="18"/>
        <v>24.795000000000002</v>
      </c>
      <c r="K262" s="11">
        <f t="shared" si="19"/>
        <v>24.795000000000002</v>
      </c>
      <c r="L262" s="11"/>
    </row>
    <row r="263" spans="1:12" x14ac:dyDescent="0.25">
      <c r="A263">
        <v>54</v>
      </c>
      <c r="B263" s="11">
        <v>24.795000000000002</v>
      </c>
      <c r="C263" s="4">
        <v>10436.096</v>
      </c>
      <c r="D263" t="s">
        <v>11</v>
      </c>
      <c r="E263">
        <v>1</v>
      </c>
      <c r="F263" t="s">
        <v>13</v>
      </c>
      <c r="G263" t="s">
        <v>10</v>
      </c>
      <c r="H263" t="str">
        <f t="shared" si="16"/>
        <v>normal</v>
      </c>
      <c r="I263" t="str">
        <f t="shared" si="17"/>
        <v>no</v>
      </c>
      <c r="J263" s="11">
        <f t="shared" si="18"/>
        <v>24.795000000000002</v>
      </c>
      <c r="K263" s="11">
        <f t="shared" si="19"/>
        <v>24.795000000000002</v>
      </c>
      <c r="L263" s="11"/>
    </row>
    <row r="264" spans="1:12" x14ac:dyDescent="0.25">
      <c r="A264">
        <v>33</v>
      </c>
      <c r="B264" s="11">
        <v>24.795000000000002</v>
      </c>
      <c r="C264" s="4">
        <v>17904.527050000001</v>
      </c>
      <c r="D264" t="s">
        <v>11</v>
      </c>
      <c r="E264">
        <v>0</v>
      </c>
      <c r="F264" t="s">
        <v>9</v>
      </c>
      <c r="G264" t="s">
        <v>21</v>
      </c>
      <c r="H264" t="str">
        <f t="shared" si="16"/>
        <v>normal</v>
      </c>
      <c r="I264" t="str">
        <f t="shared" si="17"/>
        <v>smoking</v>
      </c>
      <c r="J264" s="11">
        <f t="shared" si="18"/>
        <v>24.795000000000002</v>
      </c>
      <c r="K264" s="11">
        <f t="shared" si="19"/>
        <v>24.795000000000002</v>
      </c>
      <c r="L264" s="11"/>
    </row>
    <row r="265" spans="1:12" x14ac:dyDescent="0.25">
      <c r="A265">
        <v>51</v>
      </c>
      <c r="B265" s="11">
        <v>24.795000000000002</v>
      </c>
      <c r="C265" s="4">
        <v>23967.38305</v>
      </c>
      <c r="D265" t="s">
        <v>11</v>
      </c>
      <c r="E265">
        <v>2</v>
      </c>
      <c r="F265" t="s">
        <v>9</v>
      </c>
      <c r="G265" t="s">
        <v>15</v>
      </c>
      <c r="H265" t="str">
        <f t="shared" si="16"/>
        <v>normal</v>
      </c>
      <c r="I265" t="str">
        <f t="shared" si="17"/>
        <v>smoking</v>
      </c>
      <c r="J265" s="11">
        <f t="shared" si="18"/>
        <v>24.795000000000002</v>
      </c>
      <c r="K265" s="11">
        <f t="shared" si="19"/>
        <v>24.795000000000002</v>
      </c>
      <c r="L265" s="11"/>
    </row>
    <row r="266" spans="1:12" x14ac:dyDescent="0.25">
      <c r="A266">
        <v>42</v>
      </c>
      <c r="B266" s="11">
        <v>24.86</v>
      </c>
      <c r="C266" s="4">
        <v>5966.8873999999996</v>
      </c>
      <c r="D266" t="s">
        <v>11</v>
      </c>
      <c r="E266">
        <v>0</v>
      </c>
      <c r="F266" t="s">
        <v>13</v>
      </c>
      <c r="G266" t="s">
        <v>14</v>
      </c>
      <c r="H266" t="str">
        <f t="shared" si="16"/>
        <v>normal</v>
      </c>
      <c r="I266" t="str">
        <f t="shared" si="17"/>
        <v>no</v>
      </c>
      <c r="J266" s="11">
        <f t="shared" si="18"/>
        <v>24.86</v>
      </c>
      <c r="K266" s="11">
        <f t="shared" si="19"/>
        <v>24.86</v>
      </c>
      <c r="L266" s="11"/>
    </row>
    <row r="267" spans="1:12" x14ac:dyDescent="0.25">
      <c r="A267">
        <v>52</v>
      </c>
      <c r="B267" s="11">
        <v>24.86</v>
      </c>
      <c r="C267" s="4">
        <v>27117.993780000001</v>
      </c>
      <c r="D267" t="s">
        <v>7</v>
      </c>
      <c r="E267">
        <v>0</v>
      </c>
      <c r="F267" t="s">
        <v>13</v>
      </c>
      <c r="G267" t="s">
        <v>14</v>
      </c>
      <c r="H267" t="str">
        <f t="shared" si="16"/>
        <v>normal</v>
      </c>
      <c r="I267" t="str">
        <f t="shared" si="17"/>
        <v>no</v>
      </c>
      <c r="J267" s="11">
        <f t="shared" si="18"/>
        <v>24.86</v>
      </c>
      <c r="K267" s="11">
        <f t="shared" si="19"/>
        <v>24.86</v>
      </c>
      <c r="L267" s="11"/>
    </row>
    <row r="268" spans="1:12" x14ac:dyDescent="0.25">
      <c r="A268">
        <v>39</v>
      </c>
      <c r="B268" s="11">
        <v>24.89</v>
      </c>
      <c r="C268" s="4">
        <v>21659.930100000001</v>
      </c>
      <c r="D268" t="s">
        <v>7</v>
      </c>
      <c r="E268">
        <v>3</v>
      </c>
      <c r="F268" t="s">
        <v>9</v>
      </c>
      <c r="G268" t="s">
        <v>21</v>
      </c>
      <c r="H268" t="str">
        <f t="shared" si="16"/>
        <v>normal</v>
      </c>
      <c r="I268" t="str">
        <f t="shared" si="17"/>
        <v>smoking</v>
      </c>
      <c r="J268" s="11">
        <f t="shared" si="18"/>
        <v>24.89</v>
      </c>
      <c r="K268" s="11">
        <f t="shared" si="19"/>
        <v>24.89</v>
      </c>
      <c r="L268" s="11"/>
    </row>
    <row r="269" spans="1:12" x14ac:dyDescent="0.25">
      <c r="A269">
        <v>40</v>
      </c>
      <c r="B269" s="11">
        <v>24.97</v>
      </c>
      <c r="C269" s="4">
        <v>6593.5083000000004</v>
      </c>
      <c r="D269" t="s">
        <v>11</v>
      </c>
      <c r="E269">
        <v>2</v>
      </c>
      <c r="F269" t="s">
        <v>13</v>
      </c>
      <c r="G269" t="s">
        <v>14</v>
      </c>
      <c r="H269" t="str">
        <f t="shared" si="16"/>
        <v>normal</v>
      </c>
      <c r="I269" t="str">
        <f t="shared" si="17"/>
        <v>no</v>
      </c>
      <c r="J269" s="11">
        <f t="shared" si="18"/>
        <v>24.97</v>
      </c>
      <c r="K269" s="11">
        <f t="shared" si="19"/>
        <v>24.97</v>
      </c>
      <c r="L269" s="11"/>
    </row>
    <row r="270" spans="1:12" x14ac:dyDescent="0.25">
      <c r="A270">
        <v>18</v>
      </c>
      <c r="B270" s="11">
        <v>24.984999999999999</v>
      </c>
      <c r="C270" s="4">
        <v>1615.7666999999999</v>
      </c>
      <c r="D270" t="s">
        <v>7</v>
      </c>
      <c r="E270">
        <v>0</v>
      </c>
      <c r="F270" t="s">
        <v>13</v>
      </c>
      <c r="G270" t="s">
        <v>14</v>
      </c>
      <c r="H270" t="str">
        <f t="shared" si="16"/>
        <v>normal</v>
      </c>
      <c r="I270" t="str">
        <f t="shared" si="17"/>
        <v>no</v>
      </c>
      <c r="J270" s="11">
        <f t="shared" si="18"/>
        <v>24.984999999999999</v>
      </c>
      <c r="K270" s="11">
        <f t="shared" si="19"/>
        <v>24.984999999999999</v>
      </c>
      <c r="L270" s="11"/>
    </row>
    <row r="271" spans="1:12" x14ac:dyDescent="0.25">
      <c r="A271">
        <v>42</v>
      </c>
      <c r="B271" s="11">
        <v>24.984999999999999</v>
      </c>
      <c r="C271" s="4">
        <v>8017.0611500000005</v>
      </c>
      <c r="D271" t="s">
        <v>7</v>
      </c>
      <c r="E271">
        <v>2</v>
      </c>
      <c r="F271" t="s">
        <v>13</v>
      </c>
      <c r="G271" t="s">
        <v>15</v>
      </c>
      <c r="H271" t="str">
        <f t="shared" si="16"/>
        <v>normal</v>
      </c>
      <c r="I271" t="str">
        <f t="shared" si="17"/>
        <v>no</v>
      </c>
      <c r="J271" s="11">
        <f t="shared" si="18"/>
        <v>24.984999999999999</v>
      </c>
      <c r="K271" s="11">
        <f t="shared" si="19"/>
        <v>24.984999999999999</v>
      </c>
      <c r="L271" s="11"/>
    </row>
    <row r="272" spans="1:12" x14ac:dyDescent="0.25">
      <c r="A272">
        <v>48</v>
      </c>
      <c r="B272" s="11">
        <v>24.984999999999999</v>
      </c>
      <c r="C272" s="4">
        <v>11033.661700000001</v>
      </c>
      <c r="D272" t="s">
        <v>7</v>
      </c>
      <c r="E272">
        <v>4</v>
      </c>
      <c r="F272" t="s">
        <v>13</v>
      </c>
      <c r="G272" t="s">
        <v>15</v>
      </c>
      <c r="H272" t="str">
        <f t="shared" si="16"/>
        <v>normal</v>
      </c>
      <c r="I272" t="str">
        <f t="shared" si="17"/>
        <v>no</v>
      </c>
      <c r="J272" s="11">
        <f t="shared" si="18"/>
        <v>24.984999999999999</v>
      </c>
      <c r="K272" s="11">
        <f t="shared" si="19"/>
        <v>24.984999999999999</v>
      </c>
      <c r="L272" s="11"/>
    </row>
    <row r="273" spans="1:12" x14ac:dyDescent="0.25">
      <c r="A273">
        <v>25</v>
      </c>
      <c r="B273" s="11">
        <v>24.984999999999999</v>
      </c>
      <c r="C273" s="4">
        <v>23241.47453</v>
      </c>
      <c r="D273" t="s">
        <v>11</v>
      </c>
      <c r="E273">
        <v>2</v>
      </c>
      <c r="F273" t="s">
        <v>13</v>
      </c>
      <c r="G273" t="s">
        <v>21</v>
      </c>
      <c r="H273" t="str">
        <f t="shared" si="16"/>
        <v>normal</v>
      </c>
      <c r="I273" t="str">
        <f t="shared" si="17"/>
        <v>no</v>
      </c>
      <c r="J273" s="11">
        <f t="shared" si="18"/>
        <v>24.984999999999999</v>
      </c>
      <c r="K273" s="11">
        <f t="shared" si="19"/>
        <v>24.984999999999999</v>
      </c>
      <c r="L273" s="11"/>
    </row>
    <row r="274" spans="1:12" x14ac:dyDescent="0.25">
      <c r="A274">
        <v>44</v>
      </c>
      <c r="B274" s="11">
        <v>25</v>
      </c>
      <c r="C274" s="4">
        <v>7623.518</v>
      </c>
      <c r="D274" t="s">
        <v>7</v>
      </c>
      <c r="E274">
        <v>1</v>
      </c>
      <c r="F274" t="s">
        <v>13</v>
      </c>
      <c r="G274" t="s">
        <v>10</v>
      </c>
      <c r="H274" t="str">
        <f t="shared" si="16"/>
        <v>over</v>
      </c>
      <c r="I274" t="str">
        <f t="shared" si="17"/>
        <v>no</v>
      </c>
      <c r="J274" s="11">
        <f t="shared" si="18"/>
        <v>25</v>
      </c>
      <c r="K274" s="11">
        <f t="shared" si="19"/>
        <v>25</v>
      </c>
      <c r="L274" s="11"/>
    </row>
    <row r="275" spans="1:12" x14ac:dyDescent="0.25">
      <c r="A275">
        <v>62</v>
      </c>
      <c r="B275" s="11">
        <v>25</v>
      </c>
      <c r="C275" s="4">
        <v>13451.121999999999</v>
      </c>
      <c r="D275" t="s">
        <v>7</v>
      </c>
      <c r="E275">
        <v>0</v>
      </c>
      <c r="F275" t="s">
        <v>13</v>
      </c>
      <c r="G275" t="s">
        <v>10</v>
      </c>
      <c r="H275" t="str">
        <f t="shared" si="16"/>
        <v>over</v>
      </c>
      <c r="I275" t="str">
        <f t="shared" si="17"/>
        <v>no</v>
      </c>
      <c r="J275" s="11">
        <f t="shared" si="18"/>
        <v>25</v>
      </c>
      <c r="K275" s="11">
        <f t="shared" si="19"/>
        <v>25</v>
      </c>
      <c r="L275" s="11"/>
    </row>
    <row r="276" spans="1:12" x14ac:dyDescent="0.25">
      <c r="A276">
        <v>18</v>
      </c>
      <c r="B276" s="11">
        <v>25.08</v>
      </c>
      <c r="C276" s="4">
        <v>2196.4731999999999</v>
      </c>
      <c r="D276" t="s">
        <v>7</v>
      </c>
      <c r="E276">
        <v>0</v>
      </c>
      <c r="F276" t="s">
        <v>13</v>
      </c>
      <c r="G276" t="s">
        <v>21</v>
      </c>
      <c r="H276" t="str">
        <f t="shared" si="16"/>
        <v>over</v>
      </c>
      <c r="I276" t="str">
        <f t="shared" si="17"/>
        <v>no</v>
      </c>
      <c r="J276" s="11">
        <f t="shared" si="18"/>
        <v>25.08</v>
      </c>
      <c r="K276" s="11">
        <f t="shared" si="19"/>
        <v>25.08</v>
      </c>
      <c r="L276" s="11"/>
    </row>
    <row r="277" spans="1:12" x14ac:dyDescent="0.25">
      <c r="A277">
        <v>40</v>
      </c>
      <c r="B277" s="11">
        <v>25.08</v>
      </c>
      <c r="C277" s="4">
        <v>5415.6611999999996</v>
      </c>
      <c r="D277" t="s">
        <v>11</v>
      </c>
      <c r="E277">
        <v>0</v>
      </c>
      <c r="F277" t="s">
        <v>13</v>
      </c>
      <c r="G277" t="s">
        <v>14</v>
      </c>
      <c r="H277" t="str">
        <f t="shared" si="16"/>
        <v>over</v>
      </c>
      <c r="I277" t="str">
        <f t="shared" si="17"/>
        <v>no</v>
      </c>
      <c r="J277" s="11">
        <f t="shared" si="18"/>
        <v>25.08</v>
      </c>
      <c r="K277" s="11">
        <f t="shared" si="19"/>
        <v>25.08</v>
      </c>
      <c r="L277" s="11"/>
    </row>
    <row r="278" spans="1:12" x14ac:dyDescent="0.25">
      <c r="A278">
        <v>43</v>
      </c>
      <c r="B278" s="11">
        <v>25.08</v>
      </c>
      <c r="C278" s="4">
        <v>7325.0482000000002</v>
      </c>
      <c r="D278" t="s">
        <v>7</v>
      </c>
      <c r="E278">
        <v>0</v>
      </c>
      <c r="F278" t="s">
        <v>13</v>
      </c>
      <c r="G278" t="s">
        <v>21</v>
      </c>
      <c r="H278" t="str">
        <f t="shared" si="16"/>
        <v>over</v>
      </c>
      <c r="I278" t="str">
        <f t="shared" si="17"/>
        <v>no</v>
      </c>
      <c r="J278" s="11">
        <f t="shared" si="18"/>
        <v>25.08</v>
      </c>
      <c r="K278" s="11">
        <f t="shared" si="19"/>
        <v>25.08</v>
      </c>
      <c r="L278" s="11"/>
    </row>
    <row r="279" spans="1:12" x14ac:dyDescent="0.25">
      <c r="A279">
        <v>63</v>
      </c>
      <c r="B279" s="11">
        <v>25.08</v>
      </c>
      <c r="C279" s="4">
        <v>14254.608200000001</v>
      </c>
      <c r="D279" t="s">
        <v>7</v>
      </c>
      <c r="E279">
        <v>0</v>
      </c>
      <c r="F279" t="s">
        <v>13</v>
      </c>
      <c r="G279" t="s">
        <v>15</v>
      </c>
      <c r="H279" t="str">
        <f t="shared" si="16"/>
        <v>over</v>
      </c>
      <c r="I279" t="str">
        <f t="shared" si="17"/>
        <v>no</v>
      </c>
      <c r="J279" s="11">
        <f t="shared" si="18"/>
        <v>25.08</v>
      </c>
      <c r="K279" s="11">
        <f t="shared" si="19"/>
        <v>25.08</v>
      </c>
      <c r="L279" s="11"/>
    </row>
    <row r="280" spans="1:12" x14ac:dyDescent="0.25">
      <c r="A280">
        <v>61</v>
      </c>
      <c r="B280" s="11">
        <v>25.08</v>
      </c>
      <c r="C280" s="4">
        <v>24513.091260000001</v>
      </c>
      <c r="D280" t="s">
        <v>7</v>
      </c>
      <c r="E280">
        <v>0</v>
      </c>
      <c r="F280" t="s">
        <v>13</v>
      </c>
      <c r="G280" t="s">
        <v>14</v>
      </c>
      <c r="H280" t="str">
        <f t="shared" si="16"/>
        <v>over</v>
      </c>
      <c r="I280" t="str">
        <f t="shared" si="17"/>
        <v>no</v>
      </c>
      <c r="J280" s="11">
        <f t="shared" si="18"/>
        <v>25.08</v>
      </c>
      <c r="K280" s="11">
        <f t="shared" si="19"/>
        <v>25.08</v>
      </c>
      <c r="L280" s="11"/>
    </row>
    <row r="281" spans="1:12" x14ac:dyDescent="0.25">
      <c r="A281">
        <v>54</v>
      </c>
      <c r="B281" s="11">
        <v>25.1</v>
      </c>
      <c r="C281" s="4">
        <v>25382.296999999999</v>
      </c>
      <c r="D281" t="s">
        <v>11</v>
      </c>
      <c r="E281">
        <v>3</v>
      </c>
      <c r="F281" t="s">
        <v>9</v>
      </c>
      <c r="G281" t="s">
        <v>10</v>
      </c>
      <c r="H281" t="str">
        <f t="shared" si="16"/>
        <v>over</v>
      </c>
      <c r="I281" t="str">
        <f t="shared" si="17"/>
        <v>smoking</v>
      </c>
      <c r="J281" s="11">
        <f t="shared" si="18"/>
        <v>25.1</v>
      </c>
      <c r="K281" s="11">
        <f t="shared" si="19"/>
        <v>25.1</v>
      </c>
      <c r="L281" s="11"/>
    </row>
    <row r="282" spans="1:12" x14ac:dyDescent="0.25">
      <c r="A282">
        <v>19</v>
      </c>
      <c r="B282" s="11">
        <v>25.175000000000001</v>
      </c>
      <c r="C282" s="4">
        <v>1632.0362500000001</v>
      </c>
      <c r="D282" t="s">
        <v>11</v>
      </c>
      <c r="E282">
        <v>0</v>
      </c>
      <c r="F282" t="s">
        <v>13</v>
      </c>
      <c r="G282" t="s">
        <v>15</v>
      </c>
      <c r="H282" t="str">
        <f t="shared" si="16"/>
        <v>over</v>
      </c>
      <c r="I282" t="str">
        <f t="shared" si="17"/>
        <v>no</v>
      </c>
      <c r="J282" s="11">
        <f t="shared" si="18"/>
        <v>25.175000000000001</v>
      </c>
      <c r="K282" s="11">
        <f t="shared" si="19"/>
        <v>25.175000000000001</v>
      </c>
      <c r="L282" s="11"/>
    </row>
    <row r="283" spans="1:12" x14ac:dyDescent="0.25">
      <c r="A283">
        <v>26</v>
      </c>
      <c r="B283" s="11">
        <v>25.175000000000001</v>
      </c>
      <c r="C283" s="4">
        <v>2302.3000000000002</v>
      </c>
      <c r="D283" t="s">
        <v>11</v>
      </c>
      <c r="E283">
        <v>0</v>
      </c>
      <c r="F283" t="s">
        <v>13</v>
      </c>
      <c r="G283" t="s">
        <v>10</v>
      </c>
      <c r="H283" t="str">
        <f t="shared" si="16"/>
        <v>over</v>
      </c>
      <c r="I283" t="str">
        <f t="shared" si="17"/>
        <v>no</v>
      </c>
      <c r="J283" s="11">
        <f t="shared" si="18"/>
        <v>25.175000000000001</v>
      </c>
      <c r="K283" s="11">
        <f t="shared" si="19"/>
        <v>25.175000000000001</v>
      </c>
      <c r="L283" s="11"/>
    </row>
    <row r="284" spans="1:12" x14ac:dyDescent="0.25">
      <c r="A284">
        <v>20</v>
      </c>
      <c r="B284" s="11">
        <v>25.175000000000001</v>
      </c>
      <c r="C284" s="4">
        <v>2457.2111500000001</v>
      </c>
      <c r="D284" t="s">
        <v>7</v>
      </c>
      <c r="E284">
        <v>0</v>
      </c>
      <c r="F284" t="s">
        <v>13</v>
      </c>
      <c r="G284" t="s">
        <v>21</v>
      </c>
      <c r="H284" t="str">
        <f t="shared" si="16"/>
        <v>over</v>
      </c>
      <c r="I284" t="str">
        <f t="shared" si="17"/>
        <v>no</v>
      </c>
      <c r="J284" s="11">
        <f t="shared" si="18"/>
        <v>25.175000000000001</v>
      </c>
      <c r="K284" s="11">
        <f t="shared" si="19"/>
        <v>25.175000000000001</v>
      </c>
      <c r="L284" s="11"/>
    </row>
    <row r="285" spans="1:12" x14ac:dyDescent="0.25">
      <c r="A285">
        <v>29</v>
      </c>
      <c r="B285" s="11">
        <v>25.175000000000001</v>
      </c>
      <c r="C285" s="4">
        <v>2867.1196</v>
      </c>
      <c r="D285" t="s">
        <v>11</v>
      </c>
      <c r="E285">
        <v>0</v>
      </c>
      <c r="F285" t="s">
        <v>13</v>
      </c>
      <c r="G285" t="s">
        <v>14</v>
      </c>
      <c r="H285" t="str">
        <f t="shared" si="16"/>
        <v>over</v>
      </c>
      <c r="I285" t="str">
        <f t="shared" si="17"/>
        <v>no</v>
      </c>
      <c r="J285" s="11">
        <f t="shared" si="18"/>
        <v>25.175000000000001</v>
      </c>
      <c r="K285" s="11">
        <f t="shared" si="19"/>
        <v>25.175000000000001</v>
      </c>
      <c r="L285" s="11"/>
    </row>
    <row r="286" spans="1:12" x14ac:dyDescent="0.25">
      <c r="A286">
        <v>27</v>
      </c>
      <c r="B286" s="11">
        <v>25.175000000000001</v>
      </c>
      <c r="C286" s="4">
        <v>3558.6202499999999</v>
      </c>
      <c r="D286" t="s">
        <v>7</v>
      </c>
      <c r="E286">
        <v>0</v>
      </c>
      <c r="F286" t="s">
        <v>13</v>
      </c>
      <c r="G286" t="s">
        <v>21</v>
      </c>
      <c r="H286" t="str">
        <f t="shared" si="16"/>
        <v>over</v>
      </c>
      <c r="I286" t="str">
        <f t="shared" si="17"/>
        <v>no</v>
      </c>
      <c r="J286" s="11">
        <f t="shared" si="18"/>
        <v>25.175000000000001</v>
      </c>
      <c r="K286" s="11">
        <f t="shared" si="19"/>
        <v>25.175000000000001</v>
      </c>
      <c r="L286" s="11"/>
    </row>
    <row r="287" spans="1:12" x14ac:dyDescent="0.25">
      <c r="A287">
        <v>45</v>
      </c>
      <c r="B287" s="11">
        <v>25.175000000000001</v>
      </c>
      <c r="C287" s="4">
        <v>9095.0682500000003</v>
      </c>
      <c r="D287" t="s">
        <v>7</v>
      </c>
      <c r="E287">
        <v>2</v>
      </c>
      <c r="F287" t="s">
        <v>13</v>
      </c>
      <c r="G287" t="s">
        <v>21</v>
      </c>
      <c r="H287" t="str">
        <f t="shared" si="16"/>
        <v>over</v>
      </c>
      <c r="I287" t="str">
        <f t="shared" si="17"/>
        <v>no</v>
      </c>
      <c r="J287" s="11">
        <f t="shared" si="18"/>
        <v>25.175000000000001</v>
      </c>
      <c r="K287" s="11">
        <f t="shared" si="19"/>
        <v>25.175000000000001</v>
      </c>
      <c r="L287" s="11"/>
    </row>
    <row r="288" spans="1:12" x14ac:dyDescent="0.25">
      <c r="A288">
        <v>58</v>
      </c>
      <c r="B288" s="11">
        <v>25.175000000000001</v>
      </c>
      <c r="C288" s="4">
        <v>11931.125249999999</v>
      </c>
      <c r="D288" t="s">
        <v>11</v>
      </c>
      <c r="E288">
        <v>0</v>
      </c>
      <c r="F288" t="s">
        <v>13</v>
      </c>
      <c r="G288" t="s">
        <v>21</v>
      </c>
      <c r="H288" t="str">
        <f t="shared" si="16"/>
        <v>over</v>
      </c>
      <c r="I288" t="str">
        <f t="shared" si="17"/>
        <v>no</v>
      </c>
      <c r="J288" s="11">
        <f t="shared" si="18"/>
        <v>25.175000000000001</v>
      </c>
      <c r="K288" s="11">
        <f t="shared" si="19"/>
        <v>25.175000000000001</v>
      </c>
      <c r="L288" s="11"/>
    </row>
    <row r="289" spans="1:12" x14ac:dyDescent="0.25">
      <c r="A289">
        <v>63</v>
      </c>
      <c r="B289" s="11">
        <v>25.175000000000001</v>
      </c>
      <c r="C289" s="4">
        <v>13405.390299999999</v>
      </c>
      <c r="D289" t="s">
        <v>11</v>
      </c>
      <c r="E289">
        <v>0</v>
      </c>
      <c r="F289" t="s">
        <v>13</v>
      </c>
      <c r="G289" t="s">
        <v>14</v>
      </c>
      <c r="H289" t="str">
        <f t="shared" si="16"/>
        <v>over</v>
      </c>
      <c r="I289" t="str">
        <f t="shared" si="17"/>
        <v>no</v>
      </c>
      <c r="J289" s="11">
        <f t="shared" si="18"/>
        <v>25.175000000000001</v>
      </c>
      <c r="K289" s="11">
        <f t="shared" si="19"/>
        <v>25.175000000000001</v>
      </c>
      <c r="L289" s="11"/>
    </row>
    <row r="290" spans="1:12" x14ac:dyDescent="0.25">
      <c r="A290">
        <v>28</v>
      </c>
      <c r="B290" s="11">
        <v>25.175000000000001</v>
      </c>
      <c r="C290" s="4">
        <v>17663.144199999999</v>
      </c>
      <c r="D290" t="s">
        <v>11</v>
      </c>
      <c r="E290">
        <v>3</v>
      </c>
      <c r="F290" t="s">
        <v>9</v>
      </c>
      <c r="G290" t="s">
        <v>14</v>
      </c>
      <c r="H290" t="str">
        <f t="shared" si="16"/>
        <v>over</v>
      </c>
      <c r="I290" t="str">
        <f t="shared" si="17"/>
        <v>smoking</v>
      </c>
      <c r="J290" s="11">
        <f t="shared" si="18"/>
        <v>25.175000000000001</v>
      </c>
      <c r="K290" s="11">
        <f t="shared" si="19"/>
        <v>25.175000000000001</v>
      </c>
      <c r="L290" s="11"/>
    </row>
    <row r="291" spans="1:12" x14ac:dyDescent="0.25">
      <c r="A291">
        <v>29</v>
      </c>
      <c r="B291" s="11">
        <v>25.175000000000001</v>
      </c>
      <c r="C291" s="4">
        <v>19442.353500000001</v>
      </c>
      <c r="D291" t="s">
        <v>11</v>
      </c>
      <c r="E291">
        <v>2</v>
      </c>
      <c r="F291" t="s">
        <v>13</v>
      </c>
      <c r="G291" t="s">
        <v>15</v>
      </c>
      <c r="H291" t="str">
        <f t="shared" si="16"/>
        <v>over</v>
      </c>
      <c r="I291" t="str">
        <f t="shared" si="17"/>
        <v>no</v>
      </c>
      <c r="J291" s="11">
        <f t="shared" si="18"/>
        <v>25.175000000000001</v>
      </c>
      <c r="K291" s="11">
        <f t="shared" si="19"/>
        <v>25.175000000000001</v>
      </c>
      <c r="L291" s="11"/>
    </row>
    <row r="292" spans="1:12" x14ac:dyDescent="0.25">
      <c r="A292">
        <v>24</v>
      </c>
      <c r="B292" s="11">
        <v>25.27</v>
      </c>
      <c r="C292" s="4">
        <v>3044.2132999999999</v>
      </c>
      <c r="D292" t="s">
        <v>7</v>
      </c>
      <c r="E292">
        <v>0</v>
      </c>
      <c r="F292" t="s">
        <v>13</v>
      </c>
      <c r="G292" t="s">
        <v>21</v>
      </c>
      <c r="H292" t="str">
        <f t="shared" si="16"/>
        <v>over</v>
      </c>
      <c r="I292" t="str">
        <f t="shared" si="17"/>
        <v>no</v>
      </c>
      <c r="J292" s="11">
        <f t="shared" si="18"/>
        <v>25.27</v>
      </c>
      <c r="K292" s="11">
        <f t="shared" si="19"/>
        <v>25.27</v>
      </c>
      <c r="L292" s="11"/>
    </row>
    <row r="293" spans="1:12" x14ac:dyDescent="0.25">
      <c r="A293">
        <v>34</v>
      </c>
      <c r="B293" s="11">
        <v>25.27</v>
      </c>
      <c r="C293" s="4">
        <v>4894.7533000000003</v>
      </c>
      <c r="D293" t="s">
        <v>11</v>
      </c>
      <c r="E293">
        <v>1</v>
      </c>
      <c r="F293" t="s">
        <v>13</v>
      </c>
      <c r="G293" t="s">
        <v>15</v>
      </c>
      <c r="H293" t="str">
        <f t="shared" si="16"/>
        <v>over</v>
      </c>
      <c r="I293" t="str">
        <f t="shared" si="17"/>
        <v>no</v>
      </c>
      <c r="J293" s="11">
        <f t="shared" si="18"/>
        <v>25.27</v>
      </c>
      <c r="K293" s="11">
        <f t="shared" si="19"/>
        <v>25.27</v>
      </c>
      <c r="L293" s="11"/>
    </row>
    <row r="294" spans="1:12" x14ac:dyDescent="0.25">
      <c r="A294">
        <v>43</v>
      </c>
      <c r="B294" s="11">
        <v>25.27</v>
      </c>
      <c r="C294" s="4">
        <v>21771.3423</v>
      </c>
      <c r="D294" t="s">
        <v>7</v>
      </c>
      <c r="E294">
        <v>1</v>
      </c>
      <c r="F294" t="s">
        <v>9</v>
      </c>
      <c r="G294" t="s">
        <v>21</v>
      </c>
      <c r="H294" t="str">
        <f t="shared" si="16"/>
        <v>over</v>
      </c>
      <c r="I294" t="str">
        <f t="shared" si="17"/>
        <v>smoking</v>
      </c>
      <c r="J294" s="11">
        <f t="shared" si="18"/>
        <v>25.27</v>
      </c>
      <c r="K294" s="11">
        <f t="shared" si="19"/>
        <v>25.27</v>
      </c>
      <c r="L294" s="11"/>
    </row>
    <row r="295" spans="1:12" x14ac:dyDescent="0.25">
      <c r="A295">
        <v>42</v>
      </c>
      <c r="B295" s="11">
        <v>25.3</v>
      </c>
      <c r="C295" s="4">
        <v>7045.4989999999998</v>
      </c>
      <c r="D295" t="s">
        <v>7</v>
      </c>
      <c r="E295">
        <v>1</v>
      </c>
      <c r="F295" t="s">
        <v>13</v>
      </c>
      <c r="G295" t="s">
        <v>10</v>
      </c>
      <c r="H295" t="str">
        <f t="shared" si="16"/>
        <v>over</v>
      </c>
      <c r="I295" t="str">
        <f t="shared" si="17"/>
        <v>no</v>
      </c>
      <c r="J295" s="11">
        <f t="shared" si="18"/>
        <v>25.3</v>
      </c>
      <c r="K295" s="11">
        <f t="shared" si="19"/>
        <v>25.3</v>
      </c>
      <c r="L295" s="11"/>
    </row>
    <row r="296" spans="1:12" x14ac:dyDescent="0.25">
      <c r="A296">
        <v>50</v>
      </c>
      <c r="B296" s="11">
        <v>25.3</v>
      </c>
      <c r="C296" s="4">
        <v>8442.6669999999995</v>
      </c>
      <c r="D296" t="s">
        <v>11</v>
      </c>
      <c r="E296">
        <v>0</v>
      </c>
      <c r="F296" t="s">
        <v>13</v>
      </c>
      <c r="G296" t="s">
        <v>14</v>
      </c>
      <c r="H296" t="str">
        <f t="shared" si="16"/>
        <v>over</v>
      </c>
      <c r="I296" t="str">
        <f t="shared" si="17"/>
        <v>no</v>
      </c>
      <c r="J296" s="11">
        <f t="shared" si="18"/>
        <v>25.3</v>
      </c>
      <c r="K296" s="11">
        <f t="shared" si="19"/>
        <v>25.3</v>
      </c>
      <c r="L296" s="11"/>
    </row>
    <row r="297" spans="1:12" x14ac:dyDescent="0.25">
      <c r="A297">
        <v>56</v>
      </c>
      <c r="B297" s="11">
        <v>25.3</v>
      </c>
      <c r="C297" s="4">
        <v>11070.535</v>
      </c>
      <c r="D297" t="s">
        <v>7</v>
      </c>
      <c r="E297">
        <v>0</v>
      </c>
      <c r="F297" t="s">
        <v>13</v>
      </c>
      <c r="G297" t="s">
        <v>10</v>
      </c>
      <c r="H297" t="str">
        <f t="shared" si="16"/>
        <v>over</v>
      </c>
      <c r="I297" t="str">
        <f t="shared" si="17"/>
        <v>no</v>
      </c>
      <c r="J297" s="11">
        <f t="shared" si="18"/>
        <v>25.3</v>
      </c>
      <c r="K297" s="11">
        <f t="shared" si="19"/>
        <v>25.3</v>
      </c>
      <c r="L297" s="11"/>
    </row>
    <row r="298" spans="1:12" x14ac:dyDescent="0.25">
      <c r="A298">
        <v>52</v>
      </c>
      <c r="B298" s="11">
        <v>25.3</v>
      </c>
      <c r="C298" s="4">
        <v>24667.419000000002</v>
      </c>
      <c r="D298" t="s">
        <v>7</v>
      </c>
      <c r="E298">
        <v>2</v>
      </c>
      <c r="F298" t="s">
        <v>9</v>
      </c>
      <c r="G298" t="s">
        <v>14</v>
      </c>
      <c r="H298" t="str">
        <f t="shared" si="16"/>
        <v>over</v>
      </c>
      <c r="I298" t="str">
        <f t="shared" si="17"/>
        <v>smoking</v>
      </c>
      <c r="J298" s="11">
        <f t="shared" si="18"/>
        <v>25.3</v>
      </c>
      <c r="K298" s="11">
        <f t="shared" si="19"/>
        <v>25.3</v>
      </c>
      <c r="L298" s="11"/>
    </row>
    <row r="299" spans="1:12" x14ac:dyDescent="0.25">
      <c r="A299">
        <v>21</v>
      </c>
      <c r="B299" s="11">
        <v>25.364999999999998</v>
      </c>
      <c r="C299" s="4">
        <v>2026.9740999999999</v>
      </c>
      <c r="D299" t="s">
        <v>7</v>
      </c>
      <c r="E299">
        <v>0</v>
      </c>
      <c r="F299" t="s">
        <v>13</v>
      </c>
      <c r="G299" t="s">
        <v>14</v>
      </c>
      <c r="H299" t="str">
        <f t="shared" si="16"/>
        <v>over</v>
      </c>
      <c r="I299" t="str">
        <f t="shared" si="17"/>
        <v>no</v>
      </c>
      <c r="J299" s="11">
        <f t="shared" si="18"/>
        <v>25.364999999999998</v>
      </c>
      <c r="K299" s="11">
        <f t="shared" si="19"/>
        <v>25.364999999999998</v>
      </c>
      <c r="L299" s="11"/>
    </row>
    <row r="300" spans="1:12" x14ac:dyDescent="0.25">
      <c r="A300">
        <v>23</v>
      </c>
      <c r="B300" s="11">
        <v>25.364999999999998</v>
      </c>
      <c r="C300" s="4">
        <v>2395.17155</v>
      </c>
      <c r="D300" t="s">
        <v>11</v>
      </c>
      <c r="E300">
        <v>0</v>
      </c>
      <c r="F300" t="s">
        <v>13</v>
      </c>
      <c r="G300" t="s">
        <v>21</v>
      </c>
      <c r="H300" t="str">
        <f t="shared" si="16"/>
        <v>over</v>
      </c>
      <c r="I300" t="str">
        <f t="shared" si="17"/>
        <v>no</v>
      </c>
      <c r="J300" s="11">
        <f t="shared" si="18"/>
        <v>25.364999999999998</v>
      </c>
      <c r="K300" s="11">
        <f t="shared" si="19"/>
        <v>25.364999999999998</v>
      </c>
      <c r="L300" s="11"/>
    </row>
    <row r="301" spans="1:12" x14ac:dyDescent="0.25">
      <c r="A301">
        <v>44</v>
      </c>
      <c r="B301" s="11">
        <v>25.364999999999998</v>
      </c>
      <c r="C301" s="4">
        <v>7518.0253499999999</v>
      </c>
      <c r="D301" t="s">
        <v>11</v>
      </c>
      <c r="E301">
        <v>1</v>
      </c>
      <c r="F301" t="s">
        <v>13</v>
      </c>
      <c r="G301" t="s">
        <v>15</v>
      </c>
      <c r="H301" t="str">
        <f t="shared" si="16"/>
        <v>over</v>
      </c>
      <c r="I301" t="str">
        <f t="shared" si="17"/>
        <v>no</v>
      </c>
      <c r="J301" s="11">
        <f t="shared" si="18"/>
        <v>25.364999999999998</v>
      </c>
      <c r="K301" s="11">
        <f t="shared" si="19"/>
        <v>25.364999999999998</v>
      </c>
      <c r="L301" s="11"/>
    </row>
    <row r="302" spans="1:12" x14ac:dyDescent="0.25">
      <c r="A302">
        <v>53</v>
      </c>
      <c r="B302" s="11">
        <v>25.364999999999998</v>
      </c>
      <c r="C302" s="4">
        <v>10564.8845</v>
      </c>
      <c r="D302" t="s">
        <v>7</v>
      </c>
      <c r="E302">
        <v>0</v>
      </c>
      <c r="F302" t="s">
        <v>13</v>
      </c>
      <c r="G302" t="s">
        <v>21</v>
      </c>
      <c r="H302" t="str">
        <f t="shared" si="16"/>
        <v>over</v>
      </c>
      <c r="I302" t="str">
        <f t="shared" si="17"/>
        <v>no</v>
      </c>
      <c r="J302" s="11">
        <f t="shared" si="18"/>
        <v>25.364999999999998</v>
      </c>
      <c r="K302" s="11">
        <f t="shared" si="19"/>
        <v>25.364999999999998</v>
      </c>
      <c r="L302" s="11"/>
    </row>
    <row r="303" spans="1:12" x14ac:dyDescent="0.25">
      <c r="A303">
        <v>50</v>
      </c>
      <c r="B303" s="11">
        <v>25.364999999999998</v>
      </c>
      <c r="C303" s="4">
        <v>30284.642940000002</v>
      </c>
      <c r="D303" t="s">
        <v>11</v>
      </c>
      <c r="E303">
        <v>2</v>
      </c>
      <c r="F303" t="s">
        <v>13</v>
      </c>
      <c r="G303" t="s">
        <v>15</v>
      </c>
      <c r="H303" t="str">
        <f t="shared" si="16"/>
        <v>over</v>
      </c>
      <c r="I303" t="str">
        <f t="shared" si="17"/>
        <v>no</v>
      </c>
      <c r="J303" s="11">
        <f t="shared" si="18"/>
        <v>25.364999999999998</v>
      </c>
      <c r="K303" s="11">
        <f t="shared" si="19"/>
        <v>25.364999999999998</v>
      </c>
      <c r="L303" s="11"/>
    </row>
    <row r="304" spans="1:12" x14ac:dyDescent="0.25">
      <c r="A304">
        <v>51</v>
      </c>
      <c r="B304" s="11">
        <v>25.4</v>
      </c>
      <c r="C304" s="4">
        <v>8782.4689999999991</v>
      </c>
      <c r="D304" t="s">
        <v>11</v>
      </c>
      <c r="E304">
        <v>0</v>
      </c>
      <c r="F304" t="s">
        <v>13</v>
      </c>
      <c r="G304" t="s">
        <v>10</v>
      </c>
      <c r="H304" t="str">
        <f t="shared" si="16"/>
        <v>over</v>
      </c>
      <c r="I304" t="str">
        <f t="shared" si="17"/>
        <v>no</v>
      </c>
      <c r="J304" s="11">
        <f t="shared" si="18"/>
        <v>25.4</v>
      </c>
      <c r="K304" s="11">
        <f t="shared" si="19"/>
        <v>25.4</v>
      </c>
      <c r="L304" s="11"/>
    </row>
    <row r="305" spans="1:12" x14ac:dyDescent="0.25">
      <c r="A305">
        <v>18</v>
      </c>
      <c r="B305" s="11">
        <v>25.46</v>
      </c>
      <c r="C305" s="4">
        <v>1708.0014000000001</v>
      </c>
      <c r="D305" t="s">
        <v>11</v>
      </c>
      <c r="E305">
        <v>0</v>
      </c>
      <c r="F305" t="s">
        <v>13</v>
      </c>
      <c r="G305" t="s">
        <v>21</v>
      </c>
      <c r="H305" t="str">
        <f t="shared" si="16"/>
        <v>over</v>
      </c>
      <c r="I305" t="str">
        <f t="shared" si="17"/>
        <v>no</v>
      </c>
      <c r="J305" s="11">
        <f t="shared" si="18"/>
        <v>25.46</v>
      </c>
      <c r="K305" s="11">
        <f t="shared" si="19"/>
        <v>25.46</v>
      </c>
      <c r="L305" s="11"/>
    </row>
    <row r="306" spans="1:12" x14ac:dyDescent="0.25">
      <c r="A306">
        <v>59</v>
      </c>
      <c r="B306" s="11">
        <v>25.46</v>
      </c>
      <c r="C306" s="4">
        <v>12124.992399999999</v>
      </c>
      <c r="D306" t="s">
        <v>11</v>
      </c>
      <c r="E306">
        <v>0</v>
      </c>
      <c r="F306" t="s">
        <v>13</v>
      </c>
      <c r="G306" t="s">
        <v>15</v>
      </c>
      <c r="H306" t="str">
        <f t="shared" si="16"/>
        <v>over</v>
      </c>
      <c r="I306" t="str">
        <f t="shared" si="17"/>
        <v>no</v>
      </c>
      <c r="J306" s="11">
        <f t="shared" si="18"/>
        <v>25.46</v>
      </c>
      <c r="K306" s="11">
        <f t="shared" si="19"/>
        <v>25.46</v>
      </c>
      <c r="L306" s="11"/>
    </row>
    <row r="307" spans="1:12" x14ac:dyDescent="0.25">
      <c r="A307">
        <v>59</v>
      </c>
      <c r="B307" s="11">
        <v>25.46</v>
      </c>
      <c r="C307" s="4">
        <v>12913.992399999999</v>
      </c>
      <c r="D307" t="s">
        <v>11</v>
      </c>
      <c r="E307">
        <v>1</v>
      </c>
      <c r="F307" t="s">
        <v>13</v>
      </c>
      <c r="G307" t="s">
        <v>21</v>
      </c>
      <c r="H307" t="str">
        <f t="shared" si="16"/>
        <v>over</v>
      </c>
      <c r="I307" t="str">
        <f t="shared" si="17"/>
        <v>no</v>
      </c>
      <c r="J307" s="11">
        <f t="shared" si="18"/>
        <v>25.46</v>
      </c>
      <c r="K307" s="11">
        <f t="shared" si="19"/>
        <v>25.46</v>
      </c>
      <c r="L307" s="11"/>
    </row>
    <row r="308" spans="1:12" x14ac:dyDescent="0.25">
      <c r="A308">
        <v>54</v>
      </c>
      <c r="B308" s="11">
        <v>25.46</v>
      </c>
      <c r="C308" s="4">
        <v>25517.11363</v>
      </c>
      <c r="D308" t="s">
        <v>11</v>
      </c>
      <c r="E308">
        <v>1</v>
      </c>
      <c r="F308" t="s">
        <v>13</v>
      </c>
      <c r="G308" t="s">
        <v>21</v>
      </c>
      <c r="H308" t="str">
        <f t="shared" si="16"/>
        <v>over</v>
      </c>
      <c r="I308" t="str">
        <f t="shared" si="17"/>
        <v>no</v>
      </c>
      <c r="J308" s="11">
        <f t="shared" si="18"/>
        <v>25.46</v>
      </c>
      <c r="K308" s="11">
        <f t="shared" si="19"/>
        <v>25.46</v>
      </c>
      <c r="L308" s="11"/>
    </row>
    <row r="309" spans="1:12" x14ac:dyDescent="0.25">
      <c r="A309">
        <v>43</v>
      </c>
      <c r="B309" s="11">
        <v>25.52</v>
      </c>
      <c r="C309" s="4">
        <v>14478.33015</v>
      </c>
      <c r="D309" t="s">
        <v>11</v>
      </c>
      <c r="E309">
        <v>5</v>
      </c>
      <c r="F309" t="s">
        <v>13</v>
      </c>
      <c r="G309" t="s">
        <v>14</v>
      </c>
      <c r="H309" t="str">
        <f t="shared" si="16"/>
        <v>over</v>
      </c>
      <c r="I309" t="str">
        <f t="shared" si="17"/>
        <v>no</v>
      </c>
      <c r="J309" s="11">
        <f t="shared" si="18"/>
        <v>25.52</v>
      </c>
      <c r="K309" s="11">
        <f t="shared" si="19"/>
        <v>25.52</v>
      </c>
      <c r="L309" s="11"/>
    </row>
    <row r="310" spans="1:12" x14ac:dyDescent="0.25">
      <c r="A310">
        <v>23</v>
      </c>
      <c r="B310" s="11">
        <v>25.555</v>
      </c>
      <c r="C310" s="4">
        <v>1826.8430000000001</v>
      </c>
      <c r="D310" t="s">
        <v>11</v>
      </c>
      <c r="E310">
        <v>0</v>
      </c>
      <c r="F310" t="s">
        <v>13</v>
      </c>
      <c r="G310" t="s">
        <v>10</v>
      </c>
      <c r="H310" t="str">
        <f t="shared" si="16"/>
        <v>over</v>
      </c>
      <c r="I310" t="str">
        <f t="shared" si="17"/>
        <v>no</v>
      </c>
      <c r="J310" s="11">
        <f t="shared" si="18"/>
        <v>25.555</v>
      </c>
      <c r="K310" s="11">
        <f t="shared" si="19"/>
        <v>25.555</v>
      </c>
      <c r="L310" s="11"/>
    </row>
    <row r="311" spans="1:12" x14ac:dyDescent="0.25">
      <c r="A311">
        <v>19</v>
      </c>
      <c r="B311" s="11">
        <v>25.555</v>
      </c>
      <c r="C311" s="4">
        <v>2221.5644499999999</v>
      </c>
      <c r="D311" t="s">
        <v>11</v>
      </c>
      <c r="E311">
        <v>1</v>
      </c>
      <c r="F311" t="s">
        <v>13</v>
      </c>
      <c r="G311" t="s">
        <v>15</v>
      </c>
      <c r="H311" t="str">
        <f t="shared" si="16"/>
        <v>over</v>
      </c>
      <c r="I311" t="str">
        <f t="shared" si="17"/>
        <v>no</v>
      </c>
      <c r="J311" s="11">
        <f t="shared" si="18"/>
        <v>25.555</v>
      </c>
      <c r="K311" s="11">
        <f t="shared" si="19"/>
        <v>25.555</v>
      </c>
      <c r="L311" s="11"/>
    </row>
    <row r="312" spans="1:12" x14ac:dyDescent="0.25">
      <c r="A312">
        <v>40</v>
      </c>
      <c r="B312" s="11">
        <v>25.555</v>
      </c>
      <c r="C312" s="4">
        <v>6389.3778499999999</v>
      </c>
      <c r="D312" t="s">
        <v>11</v>
      </c>
      <c r="E312">
        <v>1</v>
      </c>
      <c r="F312" t="s">
        <v>13</v>
      </c>
      <c r="G312" t="s">
        <v>15</v>
      </c>
      <c r="H312" t="str">
        <f t="shared" si="16"/>
        <v>over</v>
      </c>
      <c r="I312" t="str">
        <f t="shared" si="17"/>
        <v>no</v>
      </c>
      <c r="J312" s="11">
        <f t="shared" si="18"/>
        <v>25.555</v>
      </c>
      <c r="K312" s="11">
        <f t="shared" si="19"/>
        <v>25.555</v>
      </c>
      <c r="L312" s="11"/>
    </row>
    <row r="313" spans="1:12" x14ac:dyDescent="0.25">
      <c r="A313">
        <v>55</v>
      </c>
      <c r="B313" s="11">
        <v>25.555</v>
      </c>
      <c r="C313" s="4">
        <v>11879.10405</v>
      </c>
      <c r="D313" t="s">
        <v>7</v>
      </c>
      <c r="E313">
        <v>1</v>
      </c>
      <c r="F313" t="s">
        <v>13</v>
      </c>
      <c r="G313" t="s">
        <v>21</v>
      </c>
      <c r="H313" t="str">
        <f t="shared" si="16"/>
        <v>over</v>
      </c>
      <c r="I313" t="str">
        <f t="shared" si="17"/>
        <v>no</v>
      </c>
      <c r="J313" s="11">
        <f t="shared" si="18"/>
        <v>25.555</v>
      </c>
      <c r="K313" s="11">
        <f t="shared" si="19"/>
        <v>25.555</v>
      </c>
      <c r="L313" s="11"/>
    </row>
    <row r="314" spans="1:12" x14ac:dyDescent="0.25">
      <c r="A314">
        <v>64</v>
      </c>
      <c r="B314" s="11">
        <v>25.555</v>
      </c>
      <c r="C314" s="4">
        <v>14901.5167</v>
      </c>
      <c r="D314" t="s">
        <v>7</v>
      </c>
      <c r="E314">
        <v>0</v>
      </c>
      <c r="F314" t="s">
        <v>13</v>
      </c>
      <c r="G314" t="s">
        <v>21</v>
      </c>
      <c r="H314" t="str">
        <f t="shared" si="16"/>
        <v>over</v>
      </c>
      <c r="I314" t="str">
        <f t="shared" si="17"/>
        <v>no</v>
      </c>
      <c r="J314" s="11">
        <f t="shared" si="18"/>
        <v>25.555</v>
      </c>
      <c r="K314" s="11">
        <f t="shared" si="19"/>
        <v>25.555</v>
      </c>
      <c r="L314" s="11"/>
    </row>
    <row r="315" spans="1:12" x14ac:dyDescent="0.25">
      <c r="A315">
        <v>37</v>
      </c>
      <c r="B315" s="11">
        <v>25.555</v>
      </c>
      <c r="C315" s="4">
        <v>20296.863450000001</v>
      </c>
      <c r="D315" t="s">
        <v>7</v>
      </c>
      <c r="E315">
        <v>1</v>
      </c>
      <c r="F315" t="s">
        <v>9</v>
      </c>
      <c r="G315" t="s">
        <v>21</v>
      </c>
      <c r="H315" t="str">
        <f t="shared" si="16"/>
        <v>over</v>
      </c>
      <c r="I315" t="str">
        <f t="shared" si="17"/>
        <v>smoking</v>
      </c>
      <c r="J315" s="11">
        <f t="shared" si="18"/>
        <v>25.555</v>
      </c>
      <c r="K315" s="11">
        <f t="shared" si="19"/>
        <v>25.555</v>
      </c>
      <c r="L315" s="11"/>
    </row>
    <row r="316" spans="1:12" x14ac:dyDescent="0.25">
      <c r="A316">
        <v>29</v>
      </c>
      <c r="B316" s="11">
        <v>25.6</v>
      </c>
      <c r="C316" s="4">
        <v>5708.8670000000002</v>
      </c>
      <c r="D316" t="s">
        <v>7</v>
      </c>
      <c r="E316">
        <v>4</v>
      </c>
      <c r="F316" t="s">
        <v>13</v>
      </c>
      <c r="G316" t="s">
        <v>10</v>
      </c>
      <c r="H316" t="str">
        <f t="shared" si="16"/>
        <v>over</v>
      </c>
      <c r="I316" t="str">
        <f t="shared" si="17"/>
        <v>no</v>
      </c>
      <c r="J316" s="11">
        <f t="shared" si="18"/>
        <v>25.6</v>
      </c>
      <c r="K316" s="11">
        <f t="shared" si="19"/>
        <v>25.6</v>
      </c>
      <c r="L316" s="11"/>
    </row>
    <row r="317" spans="1:12" x14ac:dyDescent="0.25">
      <c r="A317">
        <v>50</v>
      </c>
      <c r="B317" s="11">
        <v>25.6</v>
      </c>
      <c r="C317" s="4">
        <v>8932.0840000000007</v>
      </c>
      <c r="D317" t="s">
        <v>7</v>
      </c>
      <c r="E317">
        <v>0</v>
      </c>
      <c r="F317" t="s">
        <v>13</v>
      </c>
      <c r="G317" t="s">
        <v>10</v>
      </c>
      <c r="H317" t="str">
        <f t="shared" si="16"/>
        <v>over</v>
      </c>
      <c r="I317" t="str">
        <f t="shared" si="17"/>
        <v>no</v>
      </c>
      <c r="J317" s="11">
        <f t="shared" si="18"/>
        <v>25.6</v>
      </c>
      <c r="K317" s="11">
        <f t="shared" si="19"/>
        <v>25.6</v>
      </c>
      <c r="L317" s="11"/>
    </row>
    <row r="318" spans="1:12" x14ac:dyDescent="0.25">
      <c r="A318">
        <v>64</v>
      </c>
      <c r="B318" s="11">
        <v>25.6</v>
      </c>
      <c r="C318" s="4">
        <v>14988.432000000001</v>
      </c>
      <c r="D318" t="s">
        <v>11</v>
      </c>
      <c r="E318">
        <v>2</v>
      </c>
      <c r="F318" t="s">
        <v>13</v>
      </c>
      <c r="G318" t="s">
        <v>10</v>
      </c>
      <c r="H318" t="str">
        <f t="shared" si="16"/>
        <v>over</v>
      </c>
      <c r="I318" t="str">
        <f t="shared" si="17"/>
        <v>no</v>
      </c>
      <c r="J318" s="11">
        <f t="shared" si="18"/>
        <v>25.6</v>
      </c>
      <c r="K318" s="11">
        <f t="shared" si="19"/>
        <v>25.6</v>
      </c>
      <c r="L318" s="11"/>
    </row>
    <row r="319" spans="1:12" x14ac:dyDescent="0.25">
      <c r="A319">
        <v>49</v>
      </c>
      <c r="B319" s="11">
        <v>25.6</v>
      </c>
      <c r="C319" s="4">
        <v>23306.546999999999</v>
      </c>
      <c r="D319" t="s">
        <v>11</v>
      </c>
      <c r="E319">
        <v>2</v>
      </c>
      <c r="F319" t="s">
        <v>9</v>
      </c>
      <c r="G319" t="s">
        <v>10</v>
      </c>
      <c r="H319" t="str">
        <f t="shared" si="16"/>
        <v>over</v>
      </c>
      <c r="I319" t="str">
        <f t="shared" si="17"/>
        <v>smoking</v>
      </c>
      <c r="J319" s="11">
        <f t="shared" si="18"/>
        <v>25.6</v>
      </c>
      <c r="K319" s="11">
        <f t="shared" si="19"/>
        <v>25.6</v>
      </c>
      <c r="L319" s="11"/>
    </row>
    <row r="320" spans="1:12" x14ac:dyDescent="0.25">
      <c r="A320">
        <v>56</v>
      </c>
      <c r="B320" s="11">
        <v>25.65</v>
      </c>
      <c r="C320" s="4">
        <v>11454.021500000001</v>
      </c>
      <c r="D320" t="s">
        <v>7</v>
      </c>
      <c r="E320">
        <v>0</v>
      </c>
      <c r="F320" t="s">
        <v>13</v>
      </c>
      <c r="G320" t="s">
        <v>15</v>
      </c>
      <c r="H320" t="str">
        <f t="shared" si="16"/>
        <v>over</v>
      </c>
      <c r="I320" t="str">
        <f t="shared" si="17"/>
        <v>no</v>
      </c>
      <c r="J320" s="11">
        <f t="shared" si="18"/>
        <v>25.65</v>
      </c>
      <c r="K320" s="11">
        <f t="shared" si="19"/>
        <v>25.65</v>
      </c>
      <c r="L320" s="11"/>
    </row>
    <row r="321" spans="1:12" x14ac:dyDescent="0.25">
      <c r="A321">
        <v>45</v>
      </c>
      <c r="B321" s="11">
        <v>25.7</v>
      </c>
      <c r="C321" s="4">
        <v>9101.7980000000007</v>
      </c>
      <c r="D321" t="s">
        <v>7</v>
      </c>
      <c r="E321">
        <v>3</v>
      </c>
      <c r="F321" t="s">
        <v>13</v>
      </c>
      <c r="G321" t="s">
        <v>10</v>
      </c>
      <c r="H321" t="str">
        <f t="shared" si="16"/>
        <v>over</v>
      </c>
      <c r="I321" t="str">
        <f t="shared" si="17"/>
        <v>no</v>
      </c>
      <c r="J321" s="11">
        <f t="shared" si="18"/>
        <v>25.7</v>
      </c>
      <c r="K321" s="11">
        <f t="shared" si="19"/>
        <v>25.7</v>
      </c>
      <c r="L321" s="11"/>
    </row>
    <row r="322" spans="1:12" x14ac:dyDescent="0.25">
      <c r="A322">
        <v>21</v>
      </c>
      <c r="B322" s="11">
        <v>25.7</v>
      </c>
      <c r="C322" s="4">
        <v>17942.106</v>
      </c>
      <c r="D322" t="s">
        <v>11</v>
      </c>
      <c r="E322">
        <v>4</v>
      </c>
      <c r="F322" t="s">
        <v>9</v>
      </c>
      <c r="G322" t="s">
        <v>10</v>
      </c>
      <c r="H322" t="str">
        <f t="shared" ref="H322:H385" si="20">IF(B322&lt;18.5,"below",IF(AND(B322&gt;=18.5,B322&lt;25),"normal",IF(B322&gt;=25,"over")))</f>
        <v>over</v>
      </c>
      <c r="I322" t="str">
        <f t="shared" ref="I322:I385" si="21">IF(F322="no","no","smoking")</f>
        <v>smoking</v>
      </c>
      <c r="J322" s="11">
        <f t="shared" ref="J322:J385" si="22">VALUE(B322)</f>
        <v>25.7</v>
      </c>
      <c r="K322" s="11">
        <f t="shared" ref="K322:K385" si="23">IF(J322&gt;=100,J322/1000,J322)</f>
        <v>25.7</v>
      </c>
      <c r="L322" s="11"/>
    </row>
    <row r="323" spans="1:12" x14ac:dyDescent="0.25">
      <c r="A323">
        <v>60</v>
      </c>
      <c r="B323" s="11">
        <v>25.74</v>
      </c>
      <c r="C323" s="4">
        <v>12142.578600000001</v>
      </c>
      <c r="D323" t="s">
        <v>11</v>
      </c>
      <c r="E323">
        <v>0</v>
      </c>
      <c r="F323" t="s">
        <v>13</v>
      </c>
      <c r="G323" t="s">
        <v>14</v>
      </c>
      <c r="H323" t="str">
        <f t="shared" si="20"/>
        <v>over</v>
      </c>
      <c r="I323" t="str">
        <f t="shared" si="21"/>
        <v>no</v>
      </c>
      <c r="J323" s="11">
        <f t="shared" si="22"/>
        <v>25.74</v>
      </c>
      <c r="K323" s="11">
        <f t="shared" si="23"/>
        <v>25.74</v>
      </c>
      <c r="L323" s="11"/>
    </row>
    <row r="324" spans="1:12" x14ac:dyDescent="0.25">
      <c r="A324">
        <v>57</v>
      </c>
      <c r="B324" s="11">
        <v>25.74</v>
      </c>
      <c r="C324" s="4">
        <v>12629.1656</v>
      </c>
      <c r="D324" t="s">
        <v>7</v>
      </c>
      <c r="E324">
        <v>2</v>
      </c>
      <c r="F324" t="s">
        <v>13</v>
      </c>
      <c r="G324" t="s">
        <v>14</v>
      </c>
      <c r="H324" t="str">
        <f t="shared" si="20"/>
        <v>over</v>
      </c>
      <c r="I324" t="str">
        <f t="shared" si="21"/>
        <v>no</v>
      </c>
      <c r="J324" s="11">
        <f t="shared" si="22"/>
        <v>25.74</v>
      </c>
      <c r="K324" s="11">
        <f t="shared" si="23"/>
        <v>25.74</v>
      </c>
      <c r="L324" s="11"/>
    </row>
    <row r="325" spans="1:12" x14ac:dyDescent="0.25">
      <c r="A325">
        <v>19</v>
      </c>
      <c r="B325" s="11">
        <v>25.745000000000001</v>
      </c>
      <c r="C325" s="4">
        <v>2710.8285500000002</v>
      </c>
      <c r="D325" t="s">
        <v>7</v>
      </c>
      <c r="E325">
        <v>1</v>
      </c>
      <c r="F325" t="s">
        <v>13</v>
      </c>
      <c r="G325" t="s">
        <v>15</v>
      </c>
      <c r="H325" t="str">
        <f t="shared" si="20"/>
        <v>over</v>
      </c>
      <c r="I325" t="str">
        <f t="shared" si="21"/>
        <v>no</v>
      </c>
      <c r="J325" s="11">
        <f t="shared" si="22"/>
        <v>25.745000000000001</v>
      </c>
      <c r="K325" s="11">
        <f t="shared" si="23"/>
        <v>25.745000000000001</v>
      </c>
      <c r="L325" s="11"/>
    </row>
    <row r="326" spans="1:12" x14ac:dyDescent="0.25">
      <c r="A326">
        <v>21</v>
      </c>
      <c r="B326" s="11">
        <v>25.745000000000001</v>
      </c>
      <c r="C326" s="4">
        <v>3279.8685500000001</v>
      </c>
      <c r="D326" t="s">
        <v>11</v>
      </c>
      <c r="E326">
        <v>2</v>
      </c>
      <c r="F326" t="s">
        <v>13</v>
      </c>
      <c r="G326" t="s">
        <v>21</v>
      </c>
      <c r="H326" t="str">
        <f t="shared" si="20"/>
        <v>over</v>
      </c>
      <c r="I326" t="str">
        <f t="shared" si="21"/>
        <v>no</v>
      </c>
      <c r="J326" s="11">
        <f t="shared" si="22"/>
        <v>25.745000000000001</v>
      </c>
      <c r="K326" s="11">
        <f t="shared" si="23"/>
        <v>25.745000000000001</v>
      </c>
      <c r="L326" s="11"/>
    </row>
    <row r="327" spans="1:12" x14ac:dyDescent="0.25">
      <c r="A327">
        <v>32</v>
      </c>
      <c r="B327" s="11">
        <v>25.745000000000001</v>
      </c>
      <c r="C327" s="4">
        <v>5253.5240000000003</v>
      </c>
      <c r="D327" t="s">
        <v>11</v>
      </c>
      <c r="E327">
        <v>3</v>
      </c>
      <c r="F327" t="s">
        <v>13</v>
      </c>
      <c r="G327" t="s">
        <v>10</v>
      </c>
      <c r="H327" t="str">
        <f t="shared" si="20"/>
        <v>over</v>
      </c>
      <c r="I327" t="str">
        <f t="shared" si="21"/>
        <v>no</v>
      </c>
      <c r="J327" s="11">
        <f t="shared" si="22"/>
        <v>25.745000000000001</v>
      </c>
      <c r="K327" s="11">
        <f t="shared" si="23"/>
        <v>25.745000000000001</v>
      </c>
      <c r="L327" s="11"/>
    </row>
    <row r="328" spans="1:12" x14ac:dyDescent="0.25">
      <c r="A328">
        <v>46</v>
      </c>
      <c r="B328" s="11">
        <v>25.745000000000001</v>
      </c>
      <c r="C328" s="4">
        <v>9301.8935500000007</v>
      </c>
      <c r="D328" t="s">
        <v>11</v>
      </c>
      <c r="E328">
        <v>3</v>
      </c>
      <c r="F328" t="s">
        <v>13</v>
      </c>
      <c r="G328" t="s">
        <v>15</v>
      </c>
      <c r="H328" t="str">
        <f t="shared" si="20"/>
        <v>over</v>
      </c>
      <c r="I328" t="str">
        <f t="shared" si="21"/>
        <v>no</v>
      </c>
      <c r="J328" s="11">
        <f t="shared" si="22"/>
        <v>25.745000000000001</v>
      </c>
      <c r="K328" s="11">
        <f t="shared" si="23"/>
        <v>25.745000000000001</v>
      </c>
      <c r="L328" s="11"/>
    </row>
    <row r="329" spans="1:12" x14ac:dyDescent="0.25">
      <c r="A329">
        <v>58</v>
      </c>
      <c r="B329" s="11">
        <v>25.745000000000001</v>
      </c>
      <c r="C329" s="4">
        <v>11944.594349999999</v>
      </c>
      <c r="D329" t="s">
        <v>11</v>
      </c>
      <c r="E329">
        <v>0</v>
      </c>
      <c r="F329" t="s">
        <v>13</v>
      </c>
      <c r="G329" t="s">
        <v>21</v>
      </c>
      <c r="H329" t="str">
        <f t="shared" si="20"/>
        <v>over</v>
      </c>
      <c r="I329" t="str">
        <f t="shared" si="21"/>
        <v>no</v>
      </c>
      <c r="J329" s="11">
        <f t="shared" si="22"/>
        <v>25.745000000000001</v>
      </c>
      <c r="K329" s="11">
        <f t="shared" si="23"/>
        <v>25.745000000000001</v>
      </c>
      <c r="L329" s="11"/>
    </row>
    <row r="330" spans="1:12" x14ac:dyDescent="0.25">
      <c r="A330">
        <v>57</v>
      </c>
      <c r="B330" s="11">
        <v>25.745000000000001</v>
      </c>
      <c r="C330" s="4">
        <v>12646.207</v>
      </c>
      <c r="D330" t="s">
        <v>7</v>
      </c>
      <c r="E330">
        <v>2</v>
      </c>
      <c r="F330" t="s">
        <v>13</v>
      </c>
      <c r="G330" t="s">
        <v>10</v>
      </c>
      <c r="H330" t="str">
        <f t="shared" si="20"/>
        <v>over</v>
      </c>
      <c r="I330" t="str">
        <f t="shared" si="21"/>
        <v>no</v>
      </c>
      <c r="J330" s="11">
        <f t="shared" si="22"/>
        <v>25.745000000000001</v>
      </c>
      <c r="K330" s="11">
        <f t="shared" si="23"/>
        <v>25.745000000000001</v>
      </c>
      <c r="L330" s="11"/>
    </row>
    <row r="331" spans="1:12" x14ac:dyDescent="0.25">
      <c r="A331">
        <v>27</v>
      </c>
      <c r="B331" s="11">
        <v>25.745000000000001</v>
      </c>
      <c r="C331" s="4">
        <v>16577.779500000001</v>
      </c>
      <c r="D331" t="s">
        <v>7</v>
      </c>
      <c r="E331">
        <v>0</v>
      </c>
      <c r="F331" t="s">
        <v>9</v>
      </c>
      <c r="G331" t="s">
        <v>14</v>
      </c>
      <c r="H331" t="str">
        <f t="shared" si="20"/>
        <v>over</v>
      </c>
      <c r="I331" t="str">
        <f t="shared" si="21"/>
        <v>smoking</v>
      </c>
      <c r="J331" s="11">
        <f t="shared" si="22"/>
        <v>25.745000000000001</v>
      </c>
      <c r="K331" s="11">
        <f t="shared" si="23"/>
        <v>25.745000000000001</v>
      </c>
      <c r="L331" s="11"/>
    </row>
    <row r="332" spans="1:12" x14ac:dyDescent="0.25">
      <c r="A332">
        <v>24</v>
      </c>
      <c r="B332" s="11">
        <v>25.8</v>
      </c>
      <c r="C332" s="4">
        <v>1972.95</v>
      </c>
      <c r="D332" t="s">
        <v>11</v>
      </c>
      <c r="E332">
        <v>0</v>
      </c>
      <c r="F332" t="s">
        <v>13</v>
      </c>
      <c r="G332" t="s">
        <v>10</v>
      </c>
      <c r="H332" t="str">
        <f t="shared" si="20"/>
        <v>over</v>
      </c>
      <c r="I332" t="str">
        <f t="shared" si="21"/>
        <v>no</v>
      </c>
      <c r="J332" s="11">
        <f t="shared" si="22"/>
        <v>25.8</v>
      </c>
      <c r="K332" s="11">
        <f t="shared" si="23"/>
        <v>25.8</v>
      </c>
      <c r="L332" s="11"/>
    </row>
    <row r="333" spans="1:12" x14ac:dyDescent="0.25">
      <c r="A333">
        <v>21</v>
      </c>
      <c r="B333" s="11">
        <v>25.8</v>
      </c>
      <c r="C333" s="4">
        <v>2007.9449999999999</v>
      </c>
      <c r="D333" t="s">
        <v>7</v>
      </c>
      <c r="E333">
        <v>0</v>
      </c>
      <c r="F333" t="s">
        <v>13</v>
      </c>
      <c r="G333" t="s">
        <v>10</v>
      </c>
      <c r="H333" t="str">
        <f t="shared" si="20"/>
        <v>over</v>
      </c>
      <c r="I333" t="str">
        <f t="shared" si="21"/>
        <v>no</v>
      </c>
      <c r="J333" s="11">
        <f t="shared" si="22"/>
        <v>25.8</v>
      </c>
      <c r="K333" s="11">
        <f t="shared" si="23"/>
        <v>25.8</v>
      </c>
      <c r="L333" s="11"/>
    </row>
    <row r="334" spans="1:12" x14ac:dyDescent="0.25">
      <c r="A334">
        <v>28</v>
      </c>
      <c r="B334" s="11">
        <v>25.8</v>
      </c>
      <c r="C334" s="4">
        <v>3161.4540000000002</v>
      </c>
      <c r="D334" t="s">
        <v>7</v>
      </c>
      <c r="E334">
        <v>0</v>
      </c>
      <c r="F334" t="s">
        <v>13</v>
      </c>
      <c r="G334" t="s">
        <v>10</v>
      </c>
      <c r="H334" t="str">
        <f t="shared" si="20"/>
        <v>over</v>
      </c>
      <c r="I334" t="str">
        <f t="shared" si="21"/>
        <v>no</v>
      </c>
      <c r="J334" s="11">
        <f t="shared" si="22"/>
        <v>25.8</v>
      </c>
      <c r="K334" s="11">
        <f t="shared" si="23"/>
        <v>25.8</v>
      </c>
      <c r="L334" s="11"/>
    </row>
    <row r="335" spans="1:12" x14ac:dyDescent="0.25">
      <c r="A335">
        <v>31</v>
      </c>
      <c r="B335" s="11">
        <v>25.8</v>
      </c>
      <c r="C335" s="4">
        <v>4934.7049999999999</v>
      </c>
      <c r="D335" t="s">
        <v>7</v>
      </c>
      <c r="E335">
        <v>2</v>
      </c>
      <c r="F335" t="s">
        <v>13</v>
      </c>
      <c r="G335" t="s">
        <v>10</v>
      </c>
      <c r="H335" t="str">
        <f t="shared" si="20"/>
        <v>over</v>
      </c>
      <c r="I335" t="str">
        <f t="shared" si="21"/>
        <v>no</v>
      </c>
      <c r="J335" s="11">
        <f t="shared" si="22"/>
        <v>25.8</v>
      </c>
      <c r="K335" s="11">
        <f t="shared" si="23"/>
        <v>25.8</v>
      </c>
      <c r="L335" s="11"/>
    </row>
    <row r="336" spans="1:12" x14ac:dyDescent="0.25">
      <c r="A336">
        <v>44</v>
      </c>
      <c r="B336" s="11">
        <v>25.8</v>
      </c>
      <c r="C336" s="4">
        <v>7624.63</v>
      </c>
      <c r="D336" t="s">
        <v>7</v>
      </c>
      <c r="E336">
        <v>1</v>
      </c>
      <c r="F336" t="s">
        <v>13</v>
      </c>
      <c r="G336" t="s">
        <v>10</v>
      </c>
      <c r="H336" t="str">
        <f t="shared" si="20"/>
        <v>over</v>
      </c>
      <c r="I336" t="str">
        <f t="shared" si="21"/>
        <v>no</v>
      </c>
      <c r="J336" s="11">
        <f t="shared" si="22"/>
        <v>25.8</v>
      </c>
      <c r="K336" s="11">
        <f t="shared" si="23"/>
        <v>25.8</v>
      </c>
      <c r="L336" s="11"/>
    </row>
    <row r="337" spans="1:12" x14ac:dyDescent="0.25">
      <c r="A337">
        <v>51</v>
      </c>
      <c r="B337" s="11">
        <v>25.8</v>
      </c>
      <c r="C337" s="4">
        <v>9861.0249999999996</v>
      </c>
      <c r="D337" t="s">
        <v>7</v>
      </c>
      <c r="E337">
        <v>1</v>
      </c>
      <c r="F337" t="s">
        <v>13</v>
      </c>
      <c r="G337" t="s">
        <v>10</v>
      </c>
      <c r="H337" t="str">
        <f t="shared" si="20"/>
        <v>over</v>
      </c>
      <c r="I337" t="str">
        <f t="shared" si="21"/>
        <v>no</v>
      </c>
      <c r="J337" s="11">
        <f t="shared" si="22"/>
        <v>25.8</v>
      </c>
      <c r="K337" s="11">
        <f t="shared" si="23"/>
        <v>25.8</v>
      </c>
      <c r="L337" s="11"/>
    </row>
    <row r="338" spans="1:12" x14ac:dyDescent="0.25">
      <c r="A338">
        <v>46</v>
      </c>
      <c r="B338" s="11">
        <v>25.8</v>
      </c>
      <c r="C338" s="4">
        <v>10096.969999999999</v>
      </c>
      <c r="D338" t="s">
        <v>11</v>
      </c>
      <c r="E338">
        <v>5</v>
      </c>
      <c r="F338" t="s">
        <v>13</v>
      </c>
      <c r="G338" t="s">
        <v>10</v>
      </c>
      <c r="H338" t="str">
        <f t="shared" si="20"/>
        <v>over</v>
      </c>
      <c r="I338" t="str">
        <f t="shared" si="21"/>
        <v>no</v>
      </c>
      <c r="J338" s="11">
        <f t="shared" si="22"/>
        <v>25.8</v>
      </c>
      <c r="K338" s="11">
        <f t="shared" si="23"/>
        <v>25.8</v>
      </c>
      <c r="L338" s="11"/>
    </row>
    <row r="339" spans="1:12" x14ac:dyDescent="0.25">
      <c r="A339">
        <v>25</v>
      </c>
      <c r="B339" s="11">
        <v>25.84</v>
      </c>
      <c r="C339" s="4">
        <v>3309.7926000000002</v>
      </c>
      <c r="D339" t="s">
        <v>11</v>
      </c>
      <c r="E339">
        <v>1</v>
      </c>
      <c r="F339" t="s">
        <v>13</v>
      </c>
      <c r="G339" t="s">
        <v>21</v>
      </c>
      <c r="H339" t="str">
        <f t="shared" si="20"/>
        <v>over</v>
      </c>
      <c r="I339" t="str">
        <f t="shared" si="21"/>
        <v>no</v>
      </c>
      <c r="J339" s="11">
        <f t="shared" si="22"/>
        <v>25.84</v>
      </c>
      <c r="K339" s="11">
        <f t="shared" si="23"/>
        <v>25.84</v>
      </c>
      <c r="L339" s="11"/>
    </row>
    <row r="340" spans="1:12" x14ac:dyDescent="0.25">
      <c r="A340">
        <v>36</v>
      </c>
      <c r="B340" s="11">
        <v>25.84</v>
      </c>
      <c r="C340" s="4">
        <v>5266.3656000000001</v>
      </c>
      <c r="D340" t="s">
        <v>7</v>
      </c>
      <c r="E340">
        <v>0</v>
      </c>
      <c r="F340" t="s">
        <v>13</v>
      </c>
      <c r="G340" t="s">
        <v>15</v>
      </c>
      <c r="H340" t="str">
        <f t="shared" si="20"/>
        <v>over</v>
      </c>
      <c r="I340" t="str">
        <f t="shared" si="21"/>
        <v>no</v>
      </c>
      <c r="J340" s="11">
        <f t="shared" si="22"/>
        <v>25.84</v>
      </c>
      <c r="K340" s="11">
        <f t="shared" si="23"/>
        <v>25.84</v>
      </c>
      <c r="L340" s="11"/>
    </row>
    <row r="341" spans="1:12" x14ac:dyDescent="0.25">
      <c r="A341">
        <v>49</v>
      </c>
      <c r="B341" s="11">
        <v>25.84</v>
      </c>
      <c r="C341" s="4">
        <v>23807.240600000001</v>
      </c>
      <c r="D341" t="s">
        <v>11</v>
      </c>
      <c r="E341">
        <v>2</v>
      </c>
      <c r="F341" t="s">
        <v>9</v>
      </c>
      <c r="G341" t="s">
        <v>15</v>
      </c>
      <c r="H341" t="str">
        <f t="shared" si="20"/>
        <v>over</v>
      </c>
      <c r="I341" t="str">
        <f t="shared" si="21"/>
        <v>smoking</v>
      </c>
      <c r="J341" s="11">
        <f t="shared" si="22"/>
        <v>25.84</v>
      </c>
      <c r="K341" s="11">
        <f t="shared" si="23"/>
        <v>25.84</v>
      </c>
      <c r="L341" s="11"/>
    </row>
    <row r="342" spans="1:12" x14ac:dyDescent="0.25">
      <c r="A342">
        <v>48</v>
      </c>
      <c r="B342" s="11">
        <v>25.85</v>
      </c>
      <c r="C342" s="4">
        <v>24180.933499999999</v>
      </c>
      <c r="D342" t="s">
        <v>7</v>
      </c>
      <c r="E342">
        <v>3</v>
      </c>
      <c r="F342" t="s">
        <v>9</v>
      </c>
      <c r="G342" t="s">
        <v>14</v>
      </c>
      <c r="H342" t="str">
        <f t="shared" si="20"/>
        <v>over</v>
      </c>
      <c r="I342" t="str">
        <f t="shared" si="21"/>
        <v>smoking</v>
      </c>
      <c r="J342" s="11">
        <f t="shared" si="22"/>
        <v>25.85</v>
      </c>
      <c r="K342" s="11">
        <f t="shared" si="23"/>
        <v>25.85</v>
      </c>
      <c r="L342" s="11"/>
    </row>
    <row r="343" spans="1:12" x14ac:dyDescent="0.25">
      <c r="A343">
        <v>29</v>
      </c>
      <c r="B343" s="11">
        <v>25.9</v>
      </c>
      <c r="C343" s="4">
        <v>3353.2840000000001</v>
      </c>
      <c r="D343" t="s">
        <v>7</v>
      </c>
      <c r="E343">
        <v>0</v>
      </c>
      <c r="F343" t="s">
        <v>13</v>
      </c>
      <c r="G343" t="s">
        <v>10</v>
      </c>
      <c r="H343" t="str">
        <f t="shared" si="20"/>
        <v>over</v>
      </c>
      <c r="I343" t="str">
        <f t="shared" si="21"/>
        <v>no</v>
      </c>
      <c r="J343" s="11">
        <f t="shared" si="22"/>
        <v>25.9</v>
      </c>
      <c r="K343" s="11">
        <f t="shared" si="23"/>
        <v>25.9</v>
      </c>
      <c r="L343" s="11"/>
    </row>
    <row r="344" spans="1:12" x14ac:dyDescent="0.25">
      <c r="A344">
        <v>36</v>
      </c>
      <c r="B344" s="11">
        <v>25.9</v>
      </c>
      <c r="C344" s="4">
        <v>5472.4489999999996</v>
      </c>
      <c r="D344" t="s">
        <v>7</v>
      </c>
      <c r="E344">
        <v>1</v>
      </c>
      <c r="F344" t="s">
        <v>13</v>
      </c>
      <c r="G344" t="s">
        <v>10</v>
      </c>
      <c r="H344" t="str">
        <f t="shared" si="20"/>
        <v>over</v>
      </c>
      <c r="I344" t="str">
        <f t="shared" si="21"/>
        <v>no</v>
      </c>
      <c r="J344" s="11">
        <f t="shared" si="22"/>
        <v>25.9</v>
      </c>
      <c r="K344" s="11">
        <f t="shared" si="23"/>
        <v>25.9</v>
      </c>
      <c r="L344" s="11"/>
    </row>
    <row r="345" spans="1:12" x14ac:dyDescent="0.25">
      <c r="A345">
        <v>31</v>
      </c>
      <c r="B345" s="11">
        <v>25.9</v>
      </c>
      <c r="C345" s="4">
        <v>19199.944</v>
      </c>
      <c r="D345" t="s">
        <v>11</v>
      </c>
      <c r="E345">
        <v>3</v>
      </c>
      <c r="F345" t="s">
        <v>9</v>
      </c>
      <c r="G345" t="s">
        <v>10</v>
      </c>
      <c r="H345" t="str">
        <f t="shared" si="20"/>
        <v>over</v>
      </c>
      <c r="I345" t="str">
        <f t="shared" si="21"/>
        <v>smoking</v>
      </c>
      <c r="J345" s="11">
        <f t="shared" si="22"/>
        <v>25.9</v>
      </c>
      <c r="K345" s="11">
        <f t="shared" si="23"/>
        <v>25.9</v>
      </c>
      <c r="L345" s="11"/>
    </row>
    <row r="346" spans="1:12" x14ac:dyDescent="0.25">
      <c r="A346">
        <v>23</v>
      </c>
      <c r="B346" s="11">
        <v>25.934999999999999</v>
      </c>
      <c r="C346" s="4">
        <v>2775.1921499999999</v>
      </c>
      <c r="D346" t="s">
        <v>11</v>
      </c>
      <c r="E346">
        <v>1</v>
      </c>
      <c r="F346" t="s">
        <v>13</v>
      </c>
      <c r="G346" t="s">
        <v>15</v>
      </c>
      <c r="H346" t="str">
        <f t="shared" si="20"/>
        <v>over</v>
      </c>
      <c r="I346" t="str">
        <f t="shared" si="21"/>
        <v>no</v>
      </c>
      <c r="J346" s="11">
        <f t="shared" si="22"/>
        <v>25.934999999999999</v>
      </c>
      <c r="K346" s="11">
        <f t="shared" si="23"/>
        <v>25.934999999999999</v>
      </c>
      <c r="L346" s="11"/>
    </row>
    <row r="347" spans="1:12" x14ac:dyDescent="0.25">
      <c r="A347">
        <v>26</v>
      </c>
      <c r="B347" s="11">
        <v>25.934999999999999</v>
      </c>
      <c r="C347" s="4">
        <v>3877.3042500000001</v>
      </c>
      <c r="D347" t="s">
        <v>11</v>
      </c>
      <c r="E347">
        <v>2</v>
      </c>
      <c r="F347" t="s">
        <v>13</v>
      </c>
      <c r="G347" t="s">
        <v>15</v>
      </c>
      <c r="H347" t="str">
        <f t="shared" si="20"/>
        <v>over</v>
      </c>
      <c r="I347" t="str">
        <f t="shared" si="21"/>
        <v>no</v>
      </c>
      <c r="J347" s="11">
        <f t="shared" si="22"/>
        <v>25.934999999999999</v>
      </c>
      <c r="K347" s="11">
        <f t="shared" si="23"/>
        <v>25.934999999999999</v>
      </c>
      <c r="L347" s="11"/>
    </row>
    <row r="348" spans="1:12" x14ac:dyDescent="0.25">
      <c r="A348">
        <v>31</v>
      </c>
      <c r="B348" s="11">
        <v>25.934999999999999</v>
      </c>
      <c r="C348" s="4">
        <v>4239.8926499999998</v>
      </c>
      <c r="D348" t="s">
        <v>11</v>
      </c>
      <c r="E348">
        <v>1</v>
      </c>
      <c r="F348" t="s">
        <v>13</v>
      </c>
      <c r="G348" t="s">
        <v>15</v>
      </c>
      <c r="H348" t="str">
        <f t="shared" si="20"/>
        <v>over</v>
      </c>
      <c r="I348" t="str">
        <f t="shared" si="21"/>
        <v>no</v>
      </c>
      <c r="J348" s="11">
        <f t="shared" si="22"/>
        <v>25.934999999999999</v>
      </c>
      <c r="K348" s="11">
        <f t="shared" si="23"/>
        <v>25.934999999999999</v>
      </c>
      <c r="L348" s="11"/>
    </row>
    <row r="349" spans="1:12" x14ac:dyDescent="0.25">
      <c r="A349">
        <v>54</v>
      </c>
      <c r="B349" s="11">
        <v>25.934999999999999</v>
      </c>
      <c r="C349" s="4">
        <v>10435.06525</v>
      </c>
      <c r="D349" t="s">
        <v>11</v>
      </c>
      <c r="E349">
        <v>0</v>
      </c>
      <c r="F349" t="s">
        <v>13</v>
      </c>
      <c r="G349" t="s">
        <v>21</v>
      </c>
      <c r="H349" t="str">
        <f t="shared" si="20"/>
        <v>over</v>
      </c>
      <c r="I349" t="str">
        <f t="shared" si="21"/>
        <v>no</v>
      </c>
      <c r="J349" s="11">
        <f t="shared" si="22"/>
        <v>25.934999999999999</v>
      </c>
      <c r="K349" s="11">
        <f t="shared" si="23"/>
        <v>25.934999999999999</v>
      </c>
      <c r="L349" s="11"/>
    </row>
    <row r="350" spans="1:12" x14ac:dyDescent="0.25">
      <c r="A350">
        <v>56</v>
      </c>
      <c r="B350" s="11">
        <v>25.934999999999999</v>
      </c>
      <c r="C350" s="4">
        <v>11165.417649999999</v>
      </c>
      <c r="D350" t="s">
        <v>11</v>
      </c>
      <c r="E350">
        <v>0</v>
      </c>
      <c r="F350" t="s">
        <v>13</v>
      </c>
      <c r="G350" t="s">
        <v>21</v>
      </c>
      <c r="H350" t="str">
        <f t="shared" si="20"/>
        <v>over</v>
      </c>
      <c r="I350" t="str">
        <f t="shared" si="21"/>
        <v>no</v>
      </c>
      <c r="J350" s="11">
        <f t="shared" si="22"/>
        <v>25.934999999999999</v>
      </c>
      <c r="K350" s="11">
        <f t="shared" si="23"/>
        <v>25.934999999999999</v>
      </c>
      <c r="L350" s="11"/>
    </row>
    <row r="351" spans="1:12" x14ac:dyDescent="0.25">
      <c r="A351">
        <v>53</v>
      </c>
      <c r="B351" s="11">
        <v>25.934999999999999</v>
      </c>
      <c r="C351" s="4">
        <v>11741.726000000001</v>
      </c>
      <c r="D351" t="s">
        <v>7</v>
      </c>
      <c r="E351">
        <v>3</v>
      </c>
      <c r="F351" t="s">
        <v>13</v>
      </c>
      <c r="G351" t="s">
        <v>10</v>
      </c>
      <c r="H351" t="str">
        <f t="shared" si="20"/>
        <v>over</v>
      </c>
      <c r="I351" t="str">
        <f t="shared" si="21"/>
        <v>no</v>
      </c>
      <c r="J351" s="11">
        <f t="shared" si="22"/>
        <v>25.934999999999999</v>
      </c>
      <c r="K351" s="11">
        <f t="shared" si="23"/>
        <v>25.934999999999999</v>
      </c>
      <c r="L351" s="11"/>
    </row>
    <row r="352" spans="1:12" x14ac:dyDescent="0.25">
      <c r="A352">
        <v>21</v>
      </c>
      <c r="B352" s="11">
        <v>26.03</v>
      </c>
      <c r="C352" s="4">
        <v>2102.2647000000002</v>
      </c>
      <c r="D352" t="s">
        <v>11</v>
      </c>
      <c r="E352">
        <v>0</v>
      </c>
      <c r="F352" t="s">
        <v>13</v>
      </c>
      <c r="G352" t="s">
        <v>21</v>
      </c>
      <c r="H352" t="str">
        <f t="shared" si="20"/>
        <v>over</v>
      </c>
      <c r="I352" t="str">
        <f t="shared" si="21"/>
        <v>no</v>
      </c>
      <c r="J352" s="11">
        <f t="shared" si="22"/>
        <v>26.03</v>
      </c>
      <c r="K352" s="11">
        <f t="shared" si="23"/>
        <v>26.03</v>
      </c>
      <c r="L352" s="11"/>
    </row>
    <row r="353" spans="1:12" x14ac:dyDescent="0.25">
      <c r="A353">
        <v>27</v>
      </c>
      <c r="B353" s="11">
        <v>26.03</v>
      </c>
      <c r="C353" s="4">
        <v>3070.8087</v>
      </c>
      <c r="D353" t="s">
        <v>11</v>
      </c>
      <c r="E353">
        <v>0</v>
      </c>
      <c r="F353" t="s">
        <v>13</v>
      </c>
      <c r="G353" t="s">
        <v>21</v>
      </c>
      <c r="H353" t="str">
        <f t="shared" si="20"/>
        <v>over</v>
      </c>
      <c r="I353" t="str">
        <f t="shared" si="21"/>
        <v>no</v>
      </c>
      <c r="J353" s="11">
        <f t="shared" si="22"/>
        <v>26.03</v>
      </c>
      <c r="K353" s="11">
        <f t="shared" si="23"/>
        <v>26.03</v>
      </c>
      <c r="L353" s="11"/>
    </row>
    <row r="354" spans="1:12" x14ac:dyDescent="0.25">
      <c r="A354">
        <v>29</v>
      </c>
      <c r="B354" s="11">
        <v>26.03</v>
      </c>
      <c r="C354" s="4">
        <v>3736.4647</v>
      </c>
      <c r="D354" t="s">
        <v>7</v>
      </c>
      <c r="E354">
        <v>0</v>
      </c>
      <c r="F354" t="s">
        <v>13</v>
      </c>
      <c r="G354" t="s">
        <v>15</v>
      </c>
      <c r="H354" t="str">
        <f t="shared" si="20"/>
        <v>over</v>
      </c>
      <c r="I354" t="str">
        <f t="shared" si="21"/>
        <v>no</v>
      </c>
      <c r="J354" s="11">
        <f t="shared" si="22"/>
        <v>26.03</v>
      </c>
      <c r="K354" s="11">
        <f t="shared" si="23"/>
        <v>26.03</v>
      </c>
      <c r="L354" s="11"/>
    </row>
    <row r="355" spans="1:12" x14ac:dyDescent="0.25">
      <c r="A355">
        <v>43</v>
      </c>
      <c r="B355" s="11">
        <v>26.03</v>
      </c>
      <c r="C355" s="4">
        <v>6837.3687</v>
      </c>
      <c r="D355" t="s">
        <v>11</v>
      </c>
      <c r="E355">
        <v>0</v>
      </c>
      <c r="F355" t="s">
        <v>13</v>
      </c>
      <c r="G355" t="s">
        <v>21</v>
      </c>
      <c r="H355" t="str">
        <f t="shared" si="20"/>
        <v>over</v>
      </c>
      <c r="I355" t="str">
        <f t="shared" si="21"/>
        <v>no</v>
      </c>
      <c r="J355" s="11">
        <f t="shared" si="22"/>
        <v>26.03</v>
      </c>
      <c r="K355" s="11">
        <f t="shared" si="23"/>
        <v>26.03</v>
      </c>
      <c r="L355" s="11"/>
    </row>
    <row r="356" spans="1:12" x14ac:dyDescent="0.25">
      <c r="A356">
        <v>19</v>
      </c>
      <c r="B356" s="11">
        <v>26.03</v>
      </c>
      <c r="C356" s="4">
        <v>16450.894700000001</v>
      </c>
      <c r="D356" t="s">
        <v>11</v>
      </c>
      <c r="E356">
        <v>1</v>
      </c>
      <c r="F356" t="s">
        <v>9</v>
      </c>
      <c r="G356" t="s">
        <v>15</v>
      </c>
      <c r="H356" t="str">
        <f t="shared" si="20"/>
        <v>over</v>
      </c>
      <c r="I356" t="str">
        <f t="shared" si="21"/>
        <v>smoking</v>
      </c>
      <c r="J356" s="11">
        <f t="shared" si="22"/>
        <v>26.03</v>
      </c>
      <c r="K356" s="11">
        <f t="shared" si="23"/>
        <v>26.03</v>
      </c>
      <c r="L356" s="11"/>
    </row>
    <row r="357" spans="1:12" x14ac:dyDescent="0.25">
      <c r="A357">
        <v>42</v>
      </c>
      <c r="B357" s="11">
        <v>26.07</v>
      </c>
      <c r="C357" s="4">
        <v>38245.593269999998</v>
      </c>
      <c r="D357" t="s">
        <v>11</v>
      </c>
      <c r="E357">
        <v>1</v>
      </c>
      <c r="F357" t="s">
        <v>9</v>
      </c>
      <c r="G357" t="s">
        <v>14</v>
      </c>
      <c r="H357" t="str">
        <f t="shared" si="20"/>
        <v>over</v>
      </c>
      <c r="I357" t="str">
        <f t="shared" si="21"/>
        <v>smoking</v>
      </c>
      <c r="J357" s="11">
        <f t="shared" si="22"/>
        <v>26.07</v>
      </c>
      <c r="K357" s="11">
        <f t="shared" si="23"/>
        <v>26.07</v>
      </c>
      <c r="L357" s="11"/>
    </row>
    <row r="358" spans="1:12" x14ac:dyDescent="0.25">
      <c r="A358">
        <v>18</v>
      </c>
      <c r="B358" s="11">
        <v>26.125</v>
      </c>
      <c r="C358" s="4">
        <v>1708.9257500000001</v>
      </c>
      <c r="D358" t="s">
        <v>11</v>
      </c>
      <c r="E358">
        <v>0</v>
      </c>
      <c r="F358" t="s">
        <v>13</v>
      </c>
      <c r="G358" t="s">
        <v>21</v>
      </c>
      <c r="H358" t="str">
        <f t="shared" si="20"/>
        <v>over</v>
      </c>
      <c r="I358" t="str">
        <f t="shared" si="21"/>
        <v>no</v>
      </c>
      <c r="J358" s="11">
        <f t="shared" si="22"/>
        <v>26.125</v>
      </c>
      <c r="K358" s="11">
        <f t="shared" si="23"/>
        <v>26.125</v>
      </c>
      <c r="L358" s="11"/>
    </row>
    <row r="359" spans="1:12" x14ac:dyDescent="0.25">
      <c r="A359">
        <v>18</v>
      </c>
      <c r="B359" s="11">
        <v>26.125</v>
      </c>
      <c r="C359" s="4">
        <v>1719.4363000000001</v>
      </c>
      <c r="D359" t="s">
        <v>11</v>
      </c>
      <c r="E359">
        <v>1</v>
      </c>
      <c r="F359" t="s">
        <v>13</v>
      </c>
      <c r="G359" t="s">
        <v>14</v>
      </c>
      <c r="H359" t="str">
        <f t="shared" si="20"/>
        <v>over</v>
      </c>
      <c r="I359" t="str">
        <f t="shared" si="21"/>
        <v>no</v>
      </c>
      <c r="J359" s="11">
        <f t="shared" si="22"/>
        <v>26.125</v>
      </c>
      <c r="K359" s="11">
        <f t="shared" si="23"/>
        <v>26.125</v>
      </c>
      <c r="L359" s="11"/>
    </row>
    <row r="360" spans="1:12" x14ac:dyDescent="0.25">
      <c r="A360">
        <v>19</v>
      </c>
      <c r="B360" s="11">
        <v>26.125</v>
      </c>
      <c r="C360" s="4">
        <v>1842.519</v>
      </c>
      <c r="D360" t="s">
        <v>11</v>
      </c>
      <c r="E360">
        <v>1</v>
      </c>
      <c r="F360" t="s">
        <v>13</v>
      </c>
      <c r="G360" t="s">
        <v>10</v>
      </c>
      <c r="H360" t="str">
        <f t="shared" si="20"/>
        <v>over</v>
      </c>
      <c r="I360" t="str">
        <f t="shared" si="21"/>
        <v>no</v>
      </c>
      <c r="J360" s="11">
        <f t="shared" si="22"/>
        <v>26.125</v>
      </c>
      <c r="K360" s="11">
        <f t="shared" si="23"/>
        <v>26.125</v>
      </c>
      <c r="L360" s="11"/>
    </row>
    <row r="361" spans="1:12" x14ac:dyDescent="0.25">
      <c r="A361">
        <v>22</v>
      </c>
      <c r="B361" s="11">
        <v>26.125</v>
      </c>
      <c r="C361" s="4">
        <v>4005.4225000000001</v>
      </c>
      <c r="D361" t="s">
        <v>11</v>
      </c>
      <c r="E361">
        <v>3</v>
      </c>
      <c r="F361" t="s">
        <v>13</v>
      </c>
      <c r="G361" t="s">
        <v>21</v>
      </c>
      <c r="H361" t="str">
        <f t="shared" si="20"/>
        <v>over</v>
      </c>
      <c r="I361" t="str">
        <f t="shared" si="21"/>
        <v>no</v>
      </c>
      <c r="J361" s="11">
        <f t="shared" si="22"/>
        <v>26.125</v>
      </c>
      <c r="K361" s="11">
        <f t="shared" si="23"/>
        <v>26.125</v>
      </c>
      <c r="L361" s="11"/>
    </row>
    <row r="362" spans="1:12" x14ac:dyDescent="0.25">
      <c r="A362">
        <v>35</v>
      </c>
      <c r="B362" s="11">
        <v>26.125</v>
      </c>
      <c r="C362" s="4">
        <v>5227.9887500000004</v>
      </c>
      <c r="D362" t="s">
        <v>7</v>
      </c>
      <c r="E362">
        <v>0</v>
      </c>
      <c r="F362" t="s">
        <v>13</v>
      </c>
      <c r="G362" t="s">
        <v>21</v>
      </c>
      <c r="H362" t="str">
        <f t="shared" si="20"/>
        <v>over</v>
      </c>
      <c r="I362" t="str">
        <f t="shared" si="21"/>
        <v>no</v>
      </c>
      <c r="J362" s="11">
        <f t="shared" si="22"/>
        <v>26.125</v>
      </c>
      <c r="K362" s="11">
        <f t="shared" si="23"/>
        <v>26.125</v>
      </c>
      <c r="L362" s="11"/>
    </row>
    <row r="363" spans="1:12" x14ac:dyDescent="0.25">
      <c r="A363">
        <v>42</v>
      </c>
      <c r="B363" s="11">
        <v>26.125</v>
      </c>
      <c r="C363" s="4">
        <v>7729.6457499999997</v>
      </c>
      <c r="D363" t="s">
        <v>11</v>
      </c>
      <c r="E363">
        <v>2</v>
      </c>
      <c r="F363" t="s">
        <v>13</v>
      </c>
      <c r="G363" t="s">
        <v>21</v>
      </c>
      <c r="H363" t="str">
        <f t="shared" si="20"/>
        <v>over</v>
      </c>
      <c r="I363" t="str">
        <f t="shared" si="21"/>
        <v>no</v>
      </c>
      <c r="J363" s="11">
        <f t="shared" si="22"/>
        <v>26.125</v>
      </c>
      <c r="K363" s="11">
        <f t="shared" si="23"/>
        <v>26.125</v>
      </c>
      <c r="L363" s="11"/>
    </row>
    <row r="364" spans="1:12" x14ac:dyDescent="0.25">
      <c r="A364">
        <v>28</v>
      </c>
      <c r="B364" s="11">
        <v>26.125</v>
      </c>
      <c r="C364" s="4">
        <v>20177.671129999999</v>
      </c>
      <c r="D364" t="s">
        <v>7</v>
      </c>
      <c r="E364">
        <v>2</v>
      </c>
      <c r="F364" t="s">
        <v>13</v>
      </c>
      <c r="G364" t="s">
        <v>10</v>
      </c>
      <c r="H364" t="str">
        <f t="shared" si="20"/>
        <v>over</v>
      </c>
      <c r="I364" t="str">
        <f t="shared" si="21"/>
        <v>no</v>
      </c>
      <c r="J364" s="11">
        <f t="shared" si="22"/>
        <v>26.125</v>
      </c>
      <c r="K364" s="11">
        <f t="shared" si="23"/>
        <v>26.125</v>
      </c>
      <c r="L364" s="11"/>
    </row>
    <row r="365" spans="1:12" x14ac:dyDescent="0.25">
      <c r="A365">
        <v>47</v>
      </c>
      <c r="B365" s="11">
        <v>26.125</v>
      </c>
      <c r="C365" s="4">
        <v>23401.30575</v>
      </c>
      <c r="D365" t="s">
        <v>7</v>
      </c>
      <c r="E365">
        <v>1</v>
      </c>
      <c r="F365" t="s">
        <v>9</v>
      </c>
      <c r="G365" t="s">
        <v>21</v>
      </c>
      <c r="H365" t="str">
        <f t="shared" si="20"/>
        <v>over</v>
      </c>
      <c r="I365" t="str">
        <f t="shared" si="21"/>
        <v>smoking</v>
      </c>
      <c r="J365" s="11">
        <f t="shared" si="22"/>
        <v>26.125</v>
      </c>
      <c r="K365" s="11">
        <f t="shared" si="23"/>
        <v>26.125</v>
      </c>
      <c r="L365" s="11"/>
    </row>
    <row r="366" spans="1:12" x14ac:dyDescent="0.25">
      <c r="A366">
        <v>18</v>
      </c>
      <c r="B366" s="11">
        <v>26.18</v>
      </c>
      <c r="C366" s="4">
        <v>2304.0021999999999</v>
      </c>
      <c r="D366" t="s">
        <v>11</v>
      </c>
      <c r="E366">
        <v>2</v>
      </c>
      <c r="F366" t="s">
        <v>13</v>
      </c>
      <c r="G366" t="s">
        <v>14</v>
      </c>
      <c r="H366" t="str">
        <f t="shared" si="20"/>
        <v>over</v>
      </c>
      <c r="I366" t="str">
        <f t="shared" si="21"/>
        <v>no</v>
      </c>
      <c r="J366" s="11">
        <f t="shared" si="22"/>
        <v>26.18</v>
      </c>
      <c r="K366" s="11">
        <f t="shared" si="23"/>
        <v>26.18</v>
      </c>
      <c r="L366" s="11"/>
    </row>
    <row r="367" spans="1:12" x14ac:dyDescent="0.25">
      <c r="A367">
        <v>42</v>
      </c>
      <c r="B367" s="11">
        <v>26.18</v>
      </c>
      <c r="C367" s="4">
        <v>7046.7222000000002</v>
      </c>
      <c r="D367" t="s">
        <v>7</v>
      </c>
      <c r="E367">
        <v>1</v>
      </c>
      <c r="F367" t="s">
        <v>13</v>
      </c>
      <c r="G367" t="s">
        <v>14</v>
      </c>
      <c r="H367" t="str">
        <f t="shared" si="20"/>
        <v>over</v>
      </c>
      <c r="I367" t="str">
        <f t="shared" si="21"/>
        <v>no</v>
      </c>
      <c r="J367" s="11">
        <f t="shared" si="22"/>
        <v>26.18</v>
      </c>
      <c r="K367" s="11">
        <f t="shared" si="23"/>
        <v>26.18</v>
      </c>
      <c r="L367" s="11"/>
    </row>
    <row r="368" spans="1:12" x14ac:dyDescent="0.25">
      <c r="A368">
        <v>39</v>
      </c>
      <c r="B368" s="11">
        <v>26.22</v>
      </c>
      <c r="C368" s="4">
        <v>6123.5688</v>
      </c>
      <c r="D368" t="s">
        <v>11</v>
      </c>
      <c r="E368">
        <v>1</v>
      </c>
      <c r="F368" t="s">
        <v>13</v>
      </c>
      <c r="G368" t="s">
        <v>15</v>
      </c>
      <c r="H368" t="str">
        <f t="shared" si="20"/>
        <v>over</v>
      </c>
      <c r="I368" t="str">
        <f t="shared" si="21"/>
        <v>no</v>
      </c>
      <c r="J368" s="11">
        <f t="shared" si="22"/>
        <v>26.22</v>
      </c>
      <c r="K368" s="11">
        <f t="shared" si="23"/>
        <v>26.22</v>
      </c>
      <c r="L368" s="11"/>
    </row>
    <row r="369" spans="1:12" x14ac:dyDescent="0.25">
      <c r="A369">
        <v>50</v>
      </c>
      <c r="B369" s="11">
        <v>26.22</v>
      </c>
      <c r="C369" s="4">
        <v>10493.9458</v>
      </c>
      <c r="D369" t="s">
        <v>7</v>
      </c>
      <c r="E369">
        <v>2</v>
      </c>
      <c r="F369" t="s">
        <v>13</v>
      </c>
      <c r="G369" t="s">
        <v>15</v>
      </c>
      <c r="H369" t="str">
        <f t="shared" si="20"/>
        <v>over</v>
      </c>
      <c r="I369" t="str">
        <f t="shared" si="21"/>
        <v>no</v>
      </c>
      <c r="J369" s="11">
        <f t="shared" si="22"/>
        <v>26.22</v>
      </c>
      <c r="K369" s="11">
        <f t="shared" si="23"/>
        <v>26.22</v>
      </c>
      <c r="L369" s="11"/>
    </row>
    <row r="370" spans="1:12" x14ac:dyDescent="0.25">
      <c r="A370">
        <v>19</v>
      </c>
      <c r="B370" s="11">
        <v>26.315000000000001</v>
      </c>
      <c r="C370" s="4">
        <v>1737.376</v>
      </c>
      <c r="D370" t="s">
        <v>7</v>
      </c>
      <c r="E370">
        <v>0</v>
      </c>
      <c r="F370" t="s">
        <v>13</v>
      </c>
      <c r="G370" t="s">
        <v>10</v>
      </c>
      <c r="H370" t="str">
        <f t="shared" si="20"/>
        <v>over</v>
      </c>
      <c r="I370" t="str">
        <f t="shared" si="21"/>
        <v>no</v>
      </c>
      <c r="J370" s="11">
        <f t="shared" si="22"/>
        <v>26.315000000000001</v>
      </c>
      <c r="K370" s="11">
        <f t="shared" si="23"/>
        <v>26.315000000000001</v>
      </c>
      <c r="L370" s="11"/>
    </row>
    <row r="371" spans="1:12" x14ac:dyDescent="0.25">
      <c r="A371">
        <v>28</v>
      </c>
      <c r="B371" s="11">
        <v>26.315000000000001</v>
      </c>
      <c r="C371" s="4">
        <v>5312.1698500000002</v>
      </c>
      <c r="D371" t="s">
        <v>7</v>
      </c>
      <c r="E371">
        <v>3</v>
      </c>
      <c r="F371" t="s">
        <v>13</v>
      </c>
      <c r="G371" t="s">
        <v>15</v>
      </c>
      <c r="H371" t="str">
        <f t="shared" si="20"/>
        <v>over</v>
      </c>
      <c r="I371" t="str">
        <f t="shared" si="21"/>
        <v>no</v>
      </c>
      <c r="J371" s="11">
        <f t="shared" si="22"/>
        <v>26.315000000000001</v>
      </c>
      <c r="K371" s="11">
        <f t="shared" si="23"/>
        <v>26.315000000000001</v>
      </c>
      <c r="L371" s="11"/>
    </row>
    <row r="372" spans="1:12" x14ac:dyDescent="0.25">
      <c r="A372">
        <v>42</v>
      </c>
      <c r="B372" s="11">
        <v>26.315000000000001</v>
      </c>
      <c r="C372" s="4">
        <v>6940.90985</v>
      </c>
      <c r="D372" t="s">
        <v>11</v>
      </c>
      <c r="E372">
        <v>1</v>
      </c>
      <c r="F372" t="s">
        <v>13</v>
      </c>
      <c r="G372" t="s">
        <v>15</v>
      </c>
      <c r="H372" t="str">
        <f t="shared" si="20"/>
        <v>over</v>
      </c>
      <c r="I372" t="str">
        <f t="shared" si="21"/>
        <v>no</v>
      </c>
      <c r="J372" s="11">
        <f t="shared" si="22"/>
        <v>26.315000000000001</v>
      </c>
      <c r="K372" s="11">
        <f t="shared" si="23"/>
        <v>26.315000000000001</v>
      </c>
      <c r="L372" s="11"/>
    </row>
    <row r="373" spans="1:12" x14ac:dyDescent="0.25">
      <c r="A373">
        <v>39</v>
      </c>
      <c r="B373" s="11">
        <v>26.315000000000001</v>
      </c>
      <c r="C373" s="4">
        <v>7201.7008500000002</v>
      </c>
      <c r="D373" t="s">
        <v>7</v>
      </c>
      <c r="E373">
        <v>2</v>
      </c>
      <c r="F373" t="s">
        <v>13</v>
      </c>
      <c r="G373" t="s">
        <v>15</v>
      </c>
      <c r="H373" t="str">
        <f t="shared" si="20"/>
        <v>over</v>
      </c>
      <c r="I373" t="str">
        <f t="shared" si="21"/>
        <v>no</v>
      </c>
      <c r="J373" s="11">
        <f t="shared" si="22"/>
        <v>26.315000000000001</v>
      </c>
      <c r="K373" s="11">
        <f t="shared" si="23"/>
        <v>26.315000000000001</v>
      </c>
      <c r="L373" s="11"/>
    </row>
    <row r="374" spans="1:12" x14ac:dyDescent="0.25">
      <c r="A374">
        <v>52</v>
      </c>
      <c r="B374" s="11">
        <v>26.315000000000001</v>
      </c>
      <c r="C374" s="4">
        <v>24869.836800000001</v>
      </c>
      <c r="D374" t="s">
        <v>11</v>
      </c>
      <c r="E374">
        <v>3</v>
      </c>
      <c r="F374" t="s">
        <v>9</v>
      </c>
      <c r="G374" t="s">
        <v>21</v>
      </c>
      <c r="H374" t="str">
        <f t="shared" si="20"/>
        <v>over</v>
      </c>
      <c r="I374" t="str">
        <f t="shared" si="21"/>
        <v>smoking</v>
      </c>
      <c r="J374" s="11">
        <f t="shared" si="22"/>
        <v>26.315000000000001</v>
      </c>
      <c r="K374" s="11">
        <f t="shared" si="23"/>
        <v>26.315000000000001</v>
      </c>
      <c r="L374" s="11"/>
    </row>
    <row r="375" spans="1:12" x14ac:dyDescent="0.25">
      <c r="A375">
        <v>27</v>
      </c>
      <c r="B375" s="11">
        <v>26.315000000000001</v>
      </c>
      <c r="C375" s="4">
        <v>34838.873</v>
      </c>
      <c r="D375" t="s">
        <v>7</v>
      </c>
      <c r="E375">
        <v>0</v>
      </c>
      <c r="F375" t="s">
        <v>9</v>
      </c>
      <c r="G375" t="s">
        <v>10</v>
      </c>
      <c r="H375" t="str">
        <f t="shared" si="20"/>
        <v>over</v>
      </c>
      <c r="I375" t="str">
        <f t="shared" si="21"/>
        <v>smoking</v>
      </c>
      <c r="J375" s="11">
        <f t="shared" si="22"/>
        <v>26.315000000000001</v>
      </c>
      <c r="K375" s="11">
        <f t="shared" si="23"/>
        <v>26.315000000000001</v>
      </c>
      <c r="L375" s="11"/>
    </row>
    <row r="376" spans="1:12" x14ac:dyDescent="0.25">
      <c r="A376">
        <v>21</v>
      </c>
      <c r="B376" s="11">
        <v>26.4</v>
      </c>
      <c r="C376" s="4">
        <v>2597.779</v>
      </c>
      <c r="D376" t="s">
        <v>7</v>
      </c>
      <c r="E376">
        <v>1</v>
      </c>
      <c r="F376" t="s">
        <v>13</v>
      </c>
      <c r="G376" t="s">
        <v>10</v>
      </c>
      <c r="H376" t="str">
        <f t="shared" si="20"/>
        <v>over</v>
      </c>
      <c r="I376" t="str">
        <f t="shared" si="21"/>
        <v>no</v>
      </c>
      <c r="J376" s="11">
        <f t="shared" si="22"/>
        <v>26.4</v>
      </c>
      <c r="K376" s="11">
        <f t="shared" si="23"/>
        <v>26.4</v>
      </c>
      <c r="L376" s="11"/>
    </row>
    <row r="377" spans="1:12" x14ac:dyDescent="0.25">
      <c r="A377">
        <v>37</v>
      </c>
      <c r="B377" s="11">
        <v>26.4</v>
      </c>
      <c r="C377" s="4">
        <v>19539.242999999999</v>
      </c>
      <c r="D377" t="s">
        <v>7</v>
      </c>
      <c r="E377">
        <v>0</v>
      </c>
      <c r="F377" t="s">
        <v>9</v>
      </c>
      <c r="G377" t="s">
        <v>14</v>
      </c>
      <c r="H377" t="str">
        <f t="shared" si="20"/>
        <v>over</v>
      </c>
      <c r="I377" t="str">
        <f t="shared" si="21"/>
        <v>smoking</v>
      </c>
      <c r="J377" s="11">
        <f t="shared" si="22"/>
        <v>26.4</v>
      </c>
      <c r="K377" s="11">
        <f t="shared" si="23"/>
        <v>26.4</v>
      </c>
      <c r="L377" s="11"/>
    </row>
    <row r="378" spans="1:12" x14ac:dyDescent="0.25">
      <c r="A378">
        <v>34</v>
      </c>
      <c r="B378" s="11">
        <v>26.41</v>
      </c>
      <c r="C378" s="4">
        <v>5385.3379000000004</v>
      </c>
      <c r="D378" t="s">
        <v>7</v>
      </c>
      <c r="E378">
        <v>1</v>
      </c>
      <c r="F378" t="s">
        <v>13</v>
      </c>
      <c r="G378" t="s">
        <v>15</v>
      </c>
      <c r="H378" t="str">
        <f t="shared" si="20"/>
        <v>over</v>
      </c>
      <c r="I378" t="str">
        <f t="shared" si="21"/>
        <v>no</v>
      </c>
      <c r="J378" s="11">
        <f t="shared" si="22"/>
        <v>26.41</v>
      </c>
      <c r="K378" s="11">
        <f t="shared" si="23"/>
        <v>26.41</v>
      </c>
      <c r="L378" s="11"/>
    </row>
    <row r="379" spans="1:12" x14ac:dyDescent="0.25">
      <c r="A379">
        <v>50</v>
      </c>
      <c r="B379" s="11">
        <v>26.41</v>
      </c>
      <c r="C379" s="4">
        <v>8827.2098999999998</v>
      </c>
      <c r="D379" t="s">
        <v>11</v>
      </c>
      <c r="E379">
        <v>0</v>
      </c>
      <c r="F379" t="s">
        <v>13</v>
      </c>
      <c r="G379" t="s">
        <v>15</v>
      </c>
      <c r="H379" t="str">
        <f t="shared" si="20"/>
        <v>over</v>
      </c>
      <c r="I379" t="str">
        <f t="shared" si="21"/>
        <v>no</v>
      </c>
      <c r="J379" s="11">
        <f t="shared" si="22"/>
        <v>26.41</v>
      </c>
      <c r="K379" s="11">
        <f t="shared" si="23"/>
        <v>26.41</v>
      </c>
      <c r="L379" s="11"/>
    </row>
    <row r="380" spans="1:12" x14ac:dyDescent="0.25">
      <c r="A380">
        <v>53</v>
      </c>
      <c r="B380" s="11">
        <v>26.41</v>
      </c>
      <c r="C380" s="4">
        <v>11244.376899999999</v>
      </c>
      <c r="D380" t="s">
        <v>11</v>
      </c>
      <c r="E380">
        <v>2</v>
      </c>
      <c r="F380" t="s">
        <v>13</v>
      </c>
      <c r="G380" t="s">
        <v>21</v>
      </c>
      <c r="H380" t="str">
        <f t="shared" si="20"/>
        <v>over</v>
      </c>
      <c r="I380" t="str">
        <f t="shared" si="21"/>
        <v>no</v>
      </c>
      <c r="J380" s="11">
        <f t="shared" si="22"/>
        <v>26.41</v>
      </c>
      <c r="K380" s="11">
        <f t="shared" si="23"/>
        <v>26.41</v>
      </c>
      <c r="L380" s="11"/>
    </row>
    <row r="381" spans="1:12" x14ac:dyDescent="0.25">
      <c r="A381">
        <v>64</v>
      </c>
      <c r="B381" s="11">
        <v>26.41</v>
      </c>
      <c r="C381" s="4">
        <v>14394.5579</v>
      </c>
      <c r="D381" t="s">
        <v>11</v>
      </c>
      <c r="E381">
        <v>0</v>
      </c>
      <c r="F381" t="s">
        <v>13</v>
      </c>
      <c r="G381" t="s">
        <v>21</v>
      </c>
      <c r="H381" t="str">
        <f t="shared" si="20"/>
        <v>over</v>
      </c>
      <c r="I381" t="str">
        <f t="shared" si="21"/>
        <v>no</v>
      </c>
      <c r="J381" s="11">
        <f t="shared" si="22"/>
        <v>26.41</v>
      </c>
      <c r="K381" s="11">
        <f t="shared" si="23"/>
        <v>26.41</v>
      </c>
      <c r="L381" s="11"/>
    </row>
    <row r="382" spans="1:12" x14ac:dyDescent="0.25">
      <c r="A382">
        <v>39</v>
      </c>
      <c r="B382" s="11">
        <v>26.41</v>
      </c>
      <c r="C382" s="4">
        <v>20149.322899999999</v>
      </c>
      <c r="D382" t="s">
        <v>11</v>
      </c>
      <c r="E382">
        <v>0</v>
      </c>
      <c r="F382" t="s">
        <v>9</v>
      </c>
      <c r="G382" t="s">
        <v>21</v>
      </c>
      <c r="H382" t="str">
        <f t="shared" si="20"/>
        <v>over</v>
      </c>
      <c r="I382" t="str">
        <f t="shared" si="21"/>
        <v>smoking</v>
      </c>
      <c r="J382" s="11">
        <f t="shared" si="22"/>
        <v>26.41</v>
      </c>
      <c r="K382" s="11">
        <f t="shared" si="23"/>
        <v>26.41</v>
      </c>
      <c r="L382" s="11"/>
    </row>
    <row r="383" spans="1:12" x14ac:dyDescent="0.25">
      <c r="A383">
        <v>62</v>
      </c>
      <c r="B383" s="11">
        <v>26.504999999999999</v>
      </c>
      <c r="C383" s="4">
        <v>27808.7251</v>
      </c>
      <c r="D383" t="s">
        <v>7</v>
      </c>
      <c r="E383">
        <v>0</v>
      </c>
      <c r="F383" t="s">
        <v>9</v>
      </c>
      <c r="G383" t="s">
        <v>14</v>
      </c>
      <c r="H383" t="str">
        <f t="shared" si="20"/>
        <v>over</v>
      </c>
      <c r="I383" t="str">
        <f t="shared" si="21"/>
        <v>smoking</v>
      </c>
      <c r="J383" s="11">
        <f t="shared" si="22"/>
        <v>26.504999999999999</v>
      </c>
      <c r="K383" s="11">
        <f t="shared" si="23"/>
        <v>26.504999999999999</v>
      </c>
      <c r="L383" s="11"/>
    </row>
    <row r="384" spans="1:12" x14ac:dyDescent="0.25">
      <c r="A384">
        <v>23</v>
      </c>
      <c r="B384" s="11">
        <v>26.51</v>
      </c>
      <c r="C384" s="4">
        <v>1815.8759</v>
      </c>
      <c r="D384" t="s">
        <v>11</v>
      </c>
      <c r="E384">
        <v>0</v>
      </c>
      <c r="F384" t="s">
        <v>13</v>
      </c>
      <c r="G384" t="s">
        <v>14</v>
      </c>
      <c r="H384" t="str">
        <f t="shared" si="20"/>
        <v>over</v>
      </c>
      <c r="I384" t="str">
        <f t="shared" si="21"/>
        <v>no</v>
      </c>
      <c r="J384" s="11">
        <f t="shared" si="22"/>
        <v>26.51</v>
      </c>
      <c r="K384" s="11">
        <f t="shared" si="23"/>
        <v>26.51</v>
      </c>
      <c r="L384" s="11"/>
    </row>
    <row r="385" spans="1:12" x14ac:dyDescent="0.25">
      <c r="A385">
        <v>28</v>
      </c>
      <c r="B385" s="11">
        <v>26.51</v>
      </c>
      <c r="C385" s="4">
        <v>4340.4408999999996</v>
      </c>
      <c r="D385" t="s">
        <v>7</v>
      </c>
      <c r="E385">
        <v>2</v>
      </c>
      <c r="F385" t="s">
        <v>13</v>
      </c>
      <c r="G385" t="s">
        <v>14</v>
      </c>
      <c r="H385" t="str">
        <f t="shared" si="20"/>
        <v>over</v>
      </c>
      <c r="I385" t="str">
        <f t="shared" si="21"/>
        <v>no</v>
      </c>
      <c r="J385" s="11">
        <f t="shared" si="22"/>
        <v>26.51</v>
      </c>
      <c r="K385" s="11">
        <f t="shared" si="23"/>
        <v>26.51</v>
      </c>
      <c r="L385" s="11"/>
    </row>
    <row r="386" spans="1:12" x14ac:dyDescent="0.25">
      <c r="A386">
        <v>31</v>
      </c>
      <c r="B386" s="11">
        <v>26.62</v>
      </c>
      <c r="C386" s="4">
        <v>3757.8447999999999</v>
      </c>
      <c r="D386" t="s">
        <v>7</v>
      </c>
      <c r="E386">
        <v>0</v>
      </c>
      <c r="F386" t="s">
        <v>13</v>
      </c>
      <c r="G386" t="s">
        <v>14</v>
      </c>
      <c r="H386" t="str">
        <f t="shared" ref="H386:H449" si="24">IF(B386&lt;18.5,"below",IF(AND(B386&gt;=18.5,B386&lt;25),"normal",IF(B386&gt;=25,"over")))</f>
        <v>over</v>
      </c>
      <c r="I386" t="str">
        <f t="shared" ref="I386:I449" si="25">IF(F386="no","no","smoking")</f>
        <v>no</v>
      </c>
      <c r="J386" s="11">
        <f t="shared" ref="J386:J449" si="26">VALUE(B386)</f>
        <v>26.62</v>
      </c>
      <c r="K386" s="11">
        <f t="shared" ref="K386:K449" si="27">IF(J386&gt;=100,J386/1000,J386)</f>
        <v>26.62</v>
      </c>
      <c r="L386" s="11"/>
    </row>
    <row r="387" spans="1:12" x14ac:dyDescent="0.25">
      <c r="A387">
        <v>18</v>
      </c>
      <c r="B387" s="11">
        <v>26.695</v>
      </c>
      <c r="C387" s="4">
        <v>1137.4697000000001</v>
      </c>
      <c r="D387" t="s">
        <v>11</v>
      </c>
      <c r="E387">
        <v>0</v>
      </c>
      <c r="F387" t="s">
        <v>13</v>
      </c>
      <c r="G387" t="s">
        <v>14</v>
      </c>
      <c r="H387" t="str">
        <f t="shared" si="24"/>
        <v>over</v>
      </c>
      <c r="I387" t="str">
        <f t="shared" si="25"/>
        <v>no</v>
      </c>
      <c r="J387" s="11">
        <f t="shared" si="26"/>
        <v>26.695</v>
      </c>
      <c r="K387" s="11">
        <f t="shared" si="27"/>
        <v>26.695</v>
      </c>
      <c r="L387" s="11"/>
    </row>
    <row r="388" spans="1:12" x14ac:dyDescent="0.25">
      <c r="A388">
        <v>28</v>
      </c>
      <c r="B388" s="11">
        <v>26.695</v>
      </c>
      <c r="C388" s="4">
        <v>4337.7352000000001</v>
      </c>
      <c r="D388" t="s">
        <v>7</v>
      </c>
      <c r="E388">
        <v>1</v>
      </c>
      <c r="F388" t="s">
        <v>13</v>
      </c>
      <c r="G388" t="s">
        <v>21</v>
      </c>
      <c r="H388" t="str">
        <f t="shared" si="24"/>
        <v>over</v>
      </c>
      <c r="I388" t="str">
        <f t="shared" si="25"/>
        <v>no</v>
      </c>
      <c r="J388" s="11">
        <f t="shared" si="26"/>
        <v>26.695</v>
      </c>
      <c r="K388" s="11">
        <f t="shared" si="27"/>
        <v>26.695</v>
      </c>
      <c r="L388" s="11"/>
    </row>
    <row r="389" spans="1:12" x14ac:dyDescent="0.25">
      <c r="A389">
        <v>33</v>
      </c>
      <c r="B389" s="11">
        <v>26.695</v>
      </c>
      <c r="C389" s="4">
        <v>4571.4130500000001</v>
      </c>
      <c r="D389" t="s">
        <v>7</v>
      </c>
      <c r="E389">
        <v>0</v>
      </c>
      <c r="F389" t="s">
        <v>13</v>
      </c>
      <c r="G389" t="s">
        <v>15</v>
      </c>
      <c r="H389" t="str">
        <f t="shared" si="24"/>
        <v>over</v>
      </c>
      <c r="I389" t="str">
        <f t="shared" si="25"/>
        <v>no</v>
      </c>
      <c r="J389" s="11">
        <f t="shared" si="26"/>
        <v>26.695</v>
      </c>
      <c r="K389" s="11">
        <f t="shared" si="27"/>
        <v>26.695</v>
      </c>
      <c r="L389" s="11"/>
    </row>
    <row r="390" spans="1:12" x14ac:dyDescent="0.25">
      <c r="A390">
        <v>25</v>
      </c>
      <c r="B390" s="11">
        <v>26.695</v>
      </c>
      <c r="C390" s="4">
        <v>4877.9810500000003</v>
      </c>
      <c r="D390" t="s">
        <v>11</v>
      </c>
      <c r="E390">
        <v>4</v>
      </c>
      <c r="F390" t="s">
        <v>13</v>
      </c>
      <c r="G390" t="s">
        <v>15</v>
      </c>
      <c r="H390" t="str">
        <f t="shared" si="24"/>
        <v>over</v>
      </c>
      <c r="I390" t="str">
        <f t="shared" si="25"/>
        <v>no</v>
      </c>
      <c r="J390" s="11">
        <f t="shared" si="26"/>
        <v>26.695</v>
      </c>
      <c r="K390" s="11">
        <f t="shared" si="27"/>
        <v>26.695</v>
      </c>
      <c r="L390" s="11"/>
    </row>
    <row r="391" spans="1:12" x14ac:dyDescent="0.25">
      <c r="A391">
        <v>31</v>
      </c>
      <c r="B391" s="11">
        <v>26.695</v>
      </c>
      <c r="C391" s="4">
        <v>6799.4579999999996</v>
      </c>
      <c r="D391" t="s">
        <v>11</v>
      </c>
      <c r="E391">
        <v>5</v>
      </c>
      <c r="F391" t="s">
        <v>13</v>
      </c>
      <c r="G391" t="s">
        <v>21</v>
      </c>
      <c r="H391" t="str">
        <f t="shared" si="24"/>
        <v>over</v>
      </c>
      <c r="I391" t="str">
        <f t="shared" si="25"/>
        <v>no</v>
      </c>
      <c r="J391" s="11">
        <f t="shared" si="26"/>
        <v>26.695</v>
      </c>
      <c r="K391" s="11">
        <f t="shared" si="27"/>
        <v>26.695</v>
      </c>
      <c r="L391" s="11"/>
    </row>
    <row r="392" spans="1:12" x14ac:dyDescent="0.25">
      <c r="A392">
        <v>50</v>
      </c>
      <c r="B392" s="11">
        <v>26.695</v>
      </c>
      <c r="C392" s="4">
        <v>8835.2649500000007</v>
      </c>
      <c r="D392" t="s">
        <v>11</v>
      </c>
      <c r="E392">
        <v>0</v>
      </c>
      <c r="F392" t="s">
        <v>13</v>
      </c>
      <c r="G392" t="s">
        <v>15</v>
      </c>
      <c r="H392" t="str">
        <f t="shared" si="24"/>
        <v>over</v>
      </c>
      <c r="I392" t="str">
        <f t="shared" si="25"/>
        <v>no</v>
      </c>
      <c r="J392" s="11">
        <f t="shared" si="26"/>
        <v>26.695</v>
      </c>
      <c r="K392" s="11">
        <f t="shared" si="27"/>
        <v>26.695</v>
      </c>
      <c r="L392" s="11"/>
    </row>
    <row r="393" spans="1:12" x14ac:dyDescent="0.25">
      <c r="A393">
        <v>59</v>
      </c>
      <c r="B393" s="11">
        <v>26.695</v>
      </c>
      <c r="C393" s="4">
        <v>14382.709049999999</v>
      </c>
      <c r="D393" t="s">
        <v>7</v>
      </c>
      <c r="E393">
        <v>3</v>
      </c>
      <c r="F393" t="s">
        <v>13</v>
      </c>
      <c r="G393" t="s">
        <v>15</v>
      </c>
      <c r="H393" t="str">
        <f t="shared" si="24"/>
        <v>over</v>
      </c>
      <c r="I393" t="str">
        <f t="shared" si="25"/>
        <v>no</v>
      </c>
      <c r="J393" s="11">
        <f t="shared" si="26"/>
        <v>26.695</v>
      </c>
      <c r="K393" s="11">
        <f t="shared" si="27"/>
        <v>26.695</v>
      </c>
      <c r="L393" s="11"/>
    </row>
    <row r="394" spans="1:12" x14ac:dyDescent="0.25">
      <c r="A394">
        <v>56</v>
      </c>
      <c r="B394" s="11">
        <v>26.695</v>
      </c>
      <c r="C394" s="4">
        <v>26109.32905</v>
      </c>
      <c r="D394" t="s">
        <v>11</v>
      </c>
      <c r="E394">
        <v>1</v>
      </c>
      <c r="F394" t="s">
        <v>9</v>
      </c>
      <c r="G394" t="s">
        <v>15</v>
      </c>
      <c r="H394" t="str">
        <f t="shared" si="24"/>
        <v>over</v>
      </c>
      <c r="I394" t="str">
        <f t="shared" si="25"/>
        <v>smoking</v>
      </c>
      <c r="J394" s="11">
        <f t="shared" si="26"/>
        <v>26.695</v>
      </c>
      <c r="K394" s="11">
        <f t="shared" si="27"/>
        <v>26.695</v>
      </c>
      <c r="L394" s="11"/>
    </row>
    <row r="395" spans="1:12" x14ac:dyDescent="0.25">
      <c r="A395">
        <v>62</v>
      </c>
      <c r="B395" s="11">
        <v>26.695</v>
      </c>
      <c r="C395" s="4">
        <v>28101.333050000001</v>
      </c>
      <c r="D395" t="s">
        <v>11</v>
      </c>
      <c r="E395">
        <v>0</v>
      </c>
      <c r="F395" t="s">
        <v>9</v>
      </c>
      <c r="G395" t="s">
        <v>21</v>
      </c>
      <c r="H395" t="str">
        <f t="shared" si="24"/>
        <v>over</v>
      </c>
      <c r="I395" t="str">
        <f t="shared" si="25"/>
        <v>smoking</v>
      </c>
      <c r="J395" s="11">
        <f t="shared" si="26"/>
        <v>26.695</v>
      </c>
      <c r="K395" s="11">
        <f t="shared" si="27"/>
        <v>26.695</v>
      </c>
      <c r="L395" s="11"/>
    </row>
    <row r="396" spans="1:12" x14ac:dyDescent="0.25">
      <c r="A396">
        <v>61</v>
      </c>
      <c r="B396" s="11">
        <v>26.695</v>
      </c>
      <c r="C396" s="4">
        <v>30942.191800000001</v>
      </c>
      <c r="D396" t="s">
        <v>7</v>
      </c>
      <c r="E396">
        <v>3</v>
      </c>
      <c r="F396" t="s">
        <v>9</v>
      </c>
      <c r="G396" t="s">
        <v>14</v>
      </c>
      <c r="H396" t="str">
        <f t="shared" si="24"/>
        <v>over</v>
      </c>
      <c r="I396" t="str">
        <f t="shared" si="25"/>
        <v>smoking</v>
      </c>
      <c r="J396" s="11">
        <f t="shared" si="26"/>
        <v>26.695</v>
      </c>
      <c r="K396" s="11">
        <f t="shared" si="27"/>
        <v>26.695</v>
      </c>
      <c r="L396" s="11"/>
    </row>
    <row r="397" spans="1:12" x14ac:dyDescent="0.25">
      <c r="A397">
        <v>43</v>
      </c>
      <c r="B397" s="11">
        <v>26.695</v>
      </c>
      <c r="C397" s="4">
        <v>42124.515299999999</v>
      </c>
      <c r="D397" t="s">
        <v>11</v>
      </c>
      <c r="E397">
        <v>3</v>
      </c>
      <c r="F397" t="s">
        <v>9</v>
      </c>
      <c r="G397" t="s">
        <v>14</v>
      </c>
      <c r="H397" t="str">
        <f t="shared" si="24"/>
        <v>over</v>
      </c>
      <c r="I397" t="str">
        <f t="shared" si="25"/>
        <v>smoking</v>
      </c>
      <c r="J397" s="11">
        <f t="shared" si="26"/>
        <v>26.695</v>
      </c>
      <c r="K397" s="11">
        <f t="shared" si="27"/>
        <v>26.695</v>
      </c>
      <c r="L397" s="11"/>
    </row>
    <row r="398" spans="1:12" x14ac:dyDescent="0.25">
      <c r="A398">
        <v>53</v>
      </c>
      <c r="B398" s="11">
        <v>26.7</v>
      </c>
      <c r="C398" s="4">
        <v>11150.78</v>
      </c>
      <c r="D398" t="s">
        <v>7</v>
      </c>
      <c r="E398">
        <v>2</v>
      </c>
      <c r="F398" t="s">
        <v>13</v>
      </c>
      <c r="G398" t="s">
        <v>10</v>
      </c>
      <c r="H398" t="str">
        <f t="shared" si="24"/>
        <v>over</v>
      </c>
      <c r="I398" t="str">
        <f t="shared" si="25"/>
        <v>no</v>
      </c>
      <c r="J398" s="11">
        <f t="shared" si="26"/>
        <v>26.7</v>
      </c>
      <c r="K398" s="11">
        <f t="shared" si="27"/>
        <v>26.7</v>
      </c>
      <c r="L398" s="11"/>
    </row>
    <row r="399" spans="1:12" x14ac:dyDescent="0.25">
      <c r="A399">
        <v>43</v>
      </c>
      <c r="B399" s="11">
        <v>26.7</v>
      </c>
      <c r="C399" s="4">
        <v>22478.6</v>
      </c>
      <c r="D399" t="s">
        <v>7</v>
      </c>
      <c r="E399">
        <v>2</v>
      </c>
      <c r="F399" t="s">
        <v>9</v>
      </c>
      <c r="G399" t="s">
        <v>10</v>
      </c>
      <c r="H399" t="str">
        <f t="shared" si="24"/>
        <v>over</v>
      </c>
      <c r="I399" t="str">
        <f t="shared" si="25"/>
        <v>smoking</v>
      </c>
      <c r="J399" s="11">
        <f t="shared" si="26"/>
        <v>26.7</v>
      </c>
      <c r="K399" s="11">
        <f t="shared" si="27"/>
        <v>26.7</v>
      </c>
      <c r="L399" s="11"/>
    </row>
    <row r="400" spans="1:12" x14ac:dyDescent="0.25">
      <c r="A400">
        <v>25</v>
      </c>
      <c r="B400" s="11">
        <v>26.79</v>
      </c>
      <c r="C400" s="4">
        <v>4189.1130999999996</v>
      </c>
      <c r="D400" t="s">
        <v>7</v>
      </c>
      <c r="E400">
        <v>2</v>
      </c>
      <c r="F400" t="s">
        <v>13</v>
      </c>
      <c r="G400" t="s">
        <v>15</v>
      </c>
      <c r="H400" t="str">
        <f t="shared" si="24"/>
        <v>over</v>
      </c>
      <c r="I400" t="str">
        <f t="shared" si="25"/>
        <v>no</v>
      </c>
      <c r="J400" s="11">
        <f t="shared" si="26"/>
        <v>26.79</v>
      </c>
      <c r="K400" s="11">
        <f t="shared" si="27"/>
        <v>26.79</v>
      </c>
      <c r="L400" s="11"/>
    </row>
    <row r="401" spans="1:12" x14ac:dyDescent="0.25">
      <c r="A401">
        <v>24</v>
      </c>
      <c r="B401" s="11">
        <v>26.79</v>
      </c>
      <c r="C401" s="4">
        <v>12609.88702</v>
      </c>
      <c r="D401" t="s">
        <v>11</v>
      </c>
      <c r="E401">
        <v>1</v>
      </c>
      <c r="F401" t="s">
        <v>13</v>
      </c>
      <c r="G401" t="s">
        <v>15</v>
      </c>
      <c r="H401" t="str">
        <f t="shared" si="24"/>
        <v>over</v>
      </c>
      <c r="I401" t="str">
        <f t="shared" si="25"/>
        <v>no</v>
      </c>
      <c r="J401" s="11">
        <f t="shared" si="26"/>
        <v>26.79</v>
      </c>
      <c r="K401" s="11">
        <f t="shared" si="27"/>
        <v>26.79</v>
      </c>
      <c r="L401" s="11"/>
    </row>
    <row r="402" spans="1:12" x14ac:dyDescent="0.25">
      <c r="A402">
        <v>22</v>
      </c>
      <c r="B402" s="11">
        <v>26.84</v>
      </c>
      <c r="C402" s="4">
        <v>1664.9996000000001</v>
      </c>
      <c r="D402" t="s">
        <v>11</v>
      </c>
      <c r="E402">
        <v>0</v>
      </c>
      <c r="F402" t="s">
        <v>13</v>
      </c>
      <c r="G402" t="s">
        <v>14</v>
      </c>
      <c r="H402" t="str">
        <f t="shared" si="24"/>
        <v>over</v>
      </c>
      <c r="I402" t="str">
        <f t="shared" si="25"/>
        <v>no</v>
      </c>
      <c r="J402" s="11">
        <f t="shared" si="26"/>
        <v>26.84</v>
      </c>
      <c r="K402" s="11">
        <f t="shared" si="27"/>
        <v>26.84</v>
      </c>
      <c r="L402" s="11"/>
    </row>
    <row r="403" spans="1:12" x14ac:dyDescent="0.25">
      <c r="A403">
        <v>36</v>
      </c>
      <c r="B403" s="11">
        <v>26.885000000000002</v>
      </c>
      <c r="C403" s="4">
        <v>5267.8181500000001</v>
      </c>
      <c r="D403" t="s">
        <v>7</v>
      </c>
      <c r="E403">
        <v>0</v>
      </c>
      <c r="F403" t="s">
        <v>13</v>
      </c>
      <c r="G403" t="s">
        <v>15</v>
      </c>
      <c r="H403" t="str">
        <f t="shared" si="24"/>
        <v>over</v>
      </c>
      <c r="I403" t="str">
        <f t="shared" si="25"/>
        <v>no</v>
      </c>
      <c r="J403" s="11">
        <f t="shared" si="26"/>
        <v>26.885000000000002</v>
      </c>
      <c r="K403" s="11">
        <f t="shared" si="27"/>
        <v>26.885000000000002</v>
      </c>
      <c r="L403" s="11"/>
    </row>
    <row r="404" spans="1:12" x14ac:dyDescent="0.25">
      <c r="A404">
        <v>39</v>
      </c>
      <c r="B404" s="11">
        <v>26.885000000000002</v>
      </c>
      <c r="C404" s="4">
        <v>5649.7150000000001</v>
      </c>
      <c r="D404" t="s">
        <v>7</v>
      </c>
      <c r="E404">
        <v>0</v>
      </c>
      <c r="F404" t="s">
        <v>13</v>
      </c>
      <c r="G404" t="s">
        <v>10</v>
      </c>
      <c r="H404" t="str">
        <f t="shared" si="24"/>
        <v>over</v>
      </c>
      <c r="I404" t="str">
        <f t="shared" si="25"/>
        <v>no</v>
      </c>
      <c r="J404" s="11">
        <f t="shared" si="26"/>
        <v>26.885000000000002</v>
      </c>
      <c r="K404" s="11">
        <f t="shared" si="27"/>
        <v>26.885000000000002</v>
      </c>
      <c r="L404" s="11"/>
    </row>
    <row r="405" spans="1:12" x14ac:dyDescent="0.25">
      <c r="A405">
        <v>39</v>
      </c>
      <c r="B405" s="11">
        <v>26.885000000000002</v>
      </c>
      <c r="C405" s="4">
        <v>6710.1918999999998</v>
      </c>
      <c r="D405" t="s">
        <v>11</v>
      </c>
      <c r="E405">
        <v>2</v>
      </c>
      <c r="F405" t="s">
        <v>13</v>
      </c>
      <c r="G405" t="s">
        <v>15</v>
      </c>
      <c r="H405" t="str">
        <f t="shared" si="24"/>
        <v>over</v>
      </c>
      <c r="I405" t="str">
        <f t="shared" si="25"/>
        <v>no</v>
      </c>
      <c r="J405" s="11">
        <f t="shared" si="26"/>
        <v>26.885000000000002</v>
      </c>
      <c r="K405" s="11">
        <f t="shared" si="27"/>
        <v>26.885000000000002</v>
      </c>
      <c r="L405" s="11"/>
    </row>
    <row r="406" spans="1:12" x14ac:dyDescent="0.25">
      <c r="A406">
        <v>35</v>
      </c>
      <c r="B406" s="11">
        <v>26.885000000000002</v>
      </c>
      <c r="C406" s="4">
        <v>20984.0936</v>
      </c>
      <c r="D406" t="s">
        <v>11</v>
      </c>
      <c r="E406">
        <v>2</v>
      </c>
      <c r="F406" t="s">
        <v>9</v>
      </c>
      <c r="G406" t="s">
        <v>21</v>
      </c>
      <c r="H406" t="str">
        <f t="shared" si="24"/>
        <v>over</v>
      </c>
      <c r="I406" t="str">
        <f t="shared" si="25"/>
        <v>smoking</v>
      </c>
      <c r="J406" s="11">
        <f t="shared" si="26"/>
        <v>26.885000000000002</v>
      </c>
      <c r="K406" s="11">
        <f t="shared" si="27"/>
        <v>26.885000000000002</v>
      </c>
      <c r="L406" s="11"/>
    </row>
    <row r="407" spans="1:12" x14ac:dyDescent="0.25">
      <c r="A407">
        <v>43</v>
      </c>
      <c r="B407" s="11">
        <v>26.885000000000002</v>
      </c>
      <c r="C407" s="4">
        <v>21774.32215</v>
      </c>
      <c r="D407" t="s">
        <v>7</v>
      </c>
      <c r="E407">
        <v>0</v>
      </c>
      <c r="F407" t="s">
        <v>9</v>
      </c>
      <c r="G407" t="s">
        <v>15</v>
      </c>
      <c r="H407" t="str">
        <f t="shared" si="24"/>
        <v>over</v>
      </c>
      <c r="I407" t="str">
        <f t="shared" si="25"/>
        <v>smoking</v>
      </c>
      <c r="J407" s="11">
        <f t="shared" si="26"/>
        <v>26.885000000000002</v>
      </c>
      <c r="K407" s="11">
        <f t="shared" si="27"/>
        <v>26.885000000000002</v>
      </c>
      <c r="L407" s="11"/>
    </row>
    <row r="408" spans="1:12" x14ac:dyDescent="0.25">
      <c r="A408">
        <v>64</v>
      </c>
      <c r="B408" s="11">
        <v>26.885000000000002</v>
      </c>
      <c r="C408" s="4">
        <v>29330.98315</v>
      </c>
      <c r="D408" t="s">
        <v>7</v>
      </c>
      <c r="E408">
        <v>0</v>
      </c>
      <c r="F408" t="s">
        <v>9</v>
      </c>
      <c r="G408" t="s">
        <v>15</v>
      </c>
      <c r="H408" t="str">
        <f t="shared" si="24"/>
        <v>over</v>
      </c>
      <c r="I408" t="str">
        <f t="shared" si="25"/>
        <v>smoking</v>
      </c>
      <c r="J408" s="11">
        <f t="shared" si="26"/>
        <v>26.885000000000002</v>
      </c>
      <c r="K408" s="11">
        <f t="shared" si="27"/>
        <v>26.885000000000002</v>
      </c>
      <c r="L408" s="11"/>
    </row>
    <row r="409" spans="1:12" x14ac:dyDescent="0.25">
      <c r="A409">
        <v>42</v>
      </c>
      <c r="B409" s="11">
        <v>26.9</v>
      </c>
      <c r="C409" s="4">
        <v>5969.723</v>
      </c>
      <c r="D409" t="s">
        <v>11</v>
      </c>
      <c r="E409">
        <v>0</v>
      </c>
      <c r="F409" t="s">
        <v>13</v>
      </c>
      <c r="G409" t="s">
        <v>10</v>
      </c>
      <c r="H409" t="str">
        <f t="shared" si="24"/>
        <v>over</v>
      </c>
      <c r="I409" t="str">
        <f t="shared" si="25"/>
        <v>no</v>
      </c>
      <c r="J409" s="11">
        <f t="shared" si="26"/>
        <v>26.9</v>
      </c>
      <c r="K409" s="11">
        <f t="shared" si="27"/>
        <v>26.9</v>
      </c>
      <c r="L409" s="11"/>
    </row>
    <row r="410" spans="1:12" x14ac:dyDescent="0.25">
      <c r="A410">
        <v>28</v>
      </c>
      <c r="B410" s="11">
        <v>26.98</v>
      </c>
      <c r="C410" s="4">
        <v>4435.0941999999995</v>
      </c>
      <c r="D410" t="s">
        <v>11</v>
      </c>
      <c r="E410">
        <v>2</v>
      </c>
      <c r="F410" t="s">
        <v>13</v>
      </c>
      <c r="G410" t="s">
        <v>21</v>
      </c>
      <c r="H410" t="str">
        <f t="shared" si="24"/>
        <v>over</v>
      </c>
      <c r="I410" t="str">
        <f t="shared" si="25"/>
        <v>no</v>
      </c>
      <c r="J410" s="11">
        <f t="shared" si="26"/>
        <v>26.98</v>
      </c>
      <c r="K410" s="11">
        <f t="shared" si="27"/>
        <v>26.98</v>
      </c>
      <c r="L410" s="11"/>
    </row>
    <row r="411" spans="1:12" x14ac:dyDescent="0.25">
      <c r="A411">
        <v>63</v>
      </c>
      <c r="B411" s="11">
        <v>26.98</v>
      </c>
      <c r="C411" s="4">
        <v>28950.4692</v>
      </c>
      <c r="D411" t="s">
        <v>7</v>
      </c>
      <c r="E411">
        <v>0</v>
      </c>
      <c r="F411" t="s">
        <v>9</v>
      </c>
      <c r="G411" t="s">
        <v>15</v>
      </c>
      <c r="H411" t="str">
        <f t="shared" si="24"/>
        <v>over</v>
      </c>
      <c r="I411" t="str">
        <f t="shared" si="25"/>
        <v>smoking</v>
      </c>
      <c r="J411" s="11">
        <f t="shared" si="26"/>
        <v>26.98</v>
      </c>
      <c r="K411" s="11">
        <f t="shared" si="27"/>
        <v>26.98</v>
      </c>
      <c r="L411" s="11"/>
    </row>
    <row r="412" spans="1:12" x14ac:dyDescent="0.25">
      <c r="A412">
        <v>34</v>
      </c>
      <c r="B412" s="11">
        <v>27</v>
      </c>
      <c r="C412" s="4">
        <v>11737.848840000001</v>
      </c>
      <c r="D412" t="s">
        <v>11</v>
      </c>
      <c r="E412">
        <v>2</v>
      </c>
      <c r="F412" t="s">
        <v>13</v>
      </c>
      <c r="G412" t="s">
        <v>10</v>
      </c>
      <c r="H412" t="str">
        <f t="shared" si="24"/>
        <v>over</v>
      </c>
      <c r="I412" t="str">
        <f t="shared" si="25"/>
        <v>no</v>
      </c>
      <c r="J412" s="11">
        <f t="shared" si="26"/>
        <v>27</v>
      </c>
      <c r="K412" s="11">
        <f t="shared" si="27"/>
        <v>27</v>
      </c>
      <c r="L412" s="11"/>
    </row>
    <row r="413" spans="1:12" x14ac:dyDescent="0.25">
      <c r="A413">
        <v>26</v>
      </c>
      <c r="B413" s="11">
        <v>27.06</v>
      </c>
      <c r="C413" s="4">
        <v>17043.341400000001</v>
      </c>
      <c r="D413" t="s">
        <v>11</v>
      </c>
      <c r="E413">
        <v>0</v>
      </c>
      <c r="F413" t="s">
        <v>9</v>
      </c>
      <c r="G413" t="s">
        <v>14</v>
      </c>
      <c r="H413" t="str">
        <f t="shared" si="24"/>
        <v>over</v>
      </c>
      <c r="I413" t="str">
        <f t="shared" si="25"/>
        <v>smoking</v>
      </c>
      <c r="J413" s="11">
        <f t="shared" si="26"/>
        <v>27.06</v>
      </c>
      <c r="K413" s="11">
        <f t="shared" si="27"/>
        <v>27.06</v>
      </c>
      <c r="L413" s="11"/>
    </row>
    <row r="414" spans="1:12" x14ac:dyDescent="0.25">
      <c r="A414">
        <v>50</v>
      </c>
      <c r="B414" s="11">
        <v>27.074999999999999</v>
      </c>
      <c r="C414" s="4">
        <v>10106.134249999999</v>
      </c>
      <c r="D414" t="s">
        <v>7</v>
      </c>
      <c r="E414">
        <v>1</v>
      </c>
      <c r="F414" t="s">
        <v>13</v>
      </c>
      <c r="G414" t="s">
        <v>21</v>
      </c>
      <c r="H414" t="str">
        <f t="shared" si="24"/>
        <v>over</v>
      </c>
      <c r="I414" t="str">
        <f t="shared" si="25"/>
        <v>no</v>
      </c>
      <c r="J414" s="11">
        <f t="shared" si="26"/>
        <v>27.074999999999999</v>
      </c>
      <c r="K414" s="11">
        <f t="shared" si="27"/>
        <v>27.074999999999999</v>
      </c>
      <c r="L414" s="11"/>
    </row>
    <row r="415" spans="1:12" x14ac:dyDescent="0.25">
      <c r="A415">
        <v>30</v>
      </c>
      <c r="B415" s="11">
        <v>27.074999999999999</v>
      </c>
      <c r="C415" s="4">
        <v>36950.256699999998</v>
      </c>
      <c r="D415" t="s">
        <v>11</v>
      </c>
      <c r="E415">
        <v>0</v>
      </c>
      <c r="F415" t="s">
        <v>9</v>
      </c>
      <c r="G415" t="s">
        <v>14</v>
      </c>
      <c r="H415" t="str">
        <f t="shared" si="24"/>
        <v>over</v>
      </c>
      <c r="I415" t="str">
        <f t="shared" si="25"/>
        <v>smoking</v>
      </c>
      <c r="J415" s="11">
        <f t="shared" si="26"/>
        <v>27.074999999999999</v>
      </c>
      <c r="K415" s="11">
        <f t="shared" si="27"/>
        <v>27.074999999999999</v>
      </c>
      <c r="L415" s="11"/>
    </row>
    <row r="416" spans="1:12" x14ac:dyDescent="0.25">
      <c r="A416">
        <v>22</v>
      </c>
      <c r="B416" s="11">
        <v>27.1</v>
      </c>
      <c r="C416" s="4">
        <v>2154.3609999999999</v>
      </c>
      <c r="D416" t="s">
        <v>7</v>
      </c>
      <c r="E416">
        <v>0</v>
      </c>
      <c r="F416" t="s">
        <v>13</v>
      </c>
      <c r="G416" t="s">
        <v>10</v>
      </c>
      <c r="H416" t="str">
        <f t="shared" si="24"/>
        <v>over</v>
      </c>
      <c r="I416" t="str">
        <f t="shared" si="25"/>
        <v>no</v>
      </c>
      <c r="J416" s="11">
        <f t="shared" si="26"/>
        <v>27.1</v>
      </c>
      <c r="K416" s="11">
        <f t="shared" si="27"/>
        <v>27.1</v>
      </c>
      <c r="L416" s="11"/>
    </row>
    <row r="417" spans="1:12" x14ac:dyDescent="0.25">
      <c r="A417">
        <v>35</v>
      </c>
      <c r="B417" s="11">
        <v>27.1</v>
      </c>
      <c r="C417" s="4">
        <v>4746.3440000000001</v>
      </c>
      <c r="D417" t="s">
        <v>11</v>
      </c>
      <c r="E417">
        <v>1</v>
      </c>
      <c r="F417" t="s">
        <v>13</v>
      </c>
      <c r="G417" t="s">
        <v>10</v>
      </c>
      <c r="H417" t="str">
        <f t="shared" si="24"/>
        <v>over</v>
      </c>
      <c r="I417" t="str">
        <f t="shared" si="25"/>
        <v>no</v>
      </c>
      <c r="J417" s="11">
        <f t="shared" si="26"/>
        <v>27.1</v>
      </c>
      <c r="K417" s="11">
        <f t="shared" si="27"/>
        <v>27.1</v>
      </c>
      <c r="L417" s="11"/>
    </row>
    <row r="418" spans="1:12" x14ac:dyDescent="0.25">
      <c r="A418">
        <v>33</v>
      </c>
      <c r="B418" s="11">
        <v>27.1</v>
      </c>
      <c r="C418" s="4">
        <v>19040.876</v>
      </c>
      <c r="D418" t="s">
        <v>11</v>
      </c>
      <c r="E418">
        <v>1</v>
      </c>
      <c r="F418" t="s">
        <v>9</v>
      </c>
      <c r="G418" t="s">
        <v>10</v>
      </c>
      <c r="H418" t="str">
        <f t="shared" si="24"/>
        <v>over</v>
      </c>
      <c r="I418" t="str">
        <f t="shared" si="25"/>
        <v>smoking</v>
      </c>
      <c r="J418" s="11">
        <f t="shared" si="26"/>
        <v>27.1</v>
      </c>
      <c r="K418" s="11">
        <f t="shared" si="27"/>
        <v>27.1</v>
      </c>
      <c r="L418" s="11"/>
    </row>
    <row r="419" spans="1:12" x14ac:dyDescent="0.25">
      <c r="A419">
        <v>49</v>
      </c>
      <c r="B419" s="11">
        <v>27.1</v>
      </c>
      <c r="C419" s="4">
        <v>26140.3603</v>
      </c>
      <c r="D419" t="s">
        <v>7</v>
      </c>
      <c r="E419">
        <v>1</v>
      </c>
      <c r="F419" t="s">
        <v>13</v>
      </c>
      <c r="G419" t="s">
        <v>10</v>
      </c>
      <c r="H419" t="str">
        <f t="shared" si="24"/>
        <v>over</v>
      </c>
      <c r="I419" t="str">
        <f t="shared" si="25"/>
        <v>no</v>
      </c>
      <c r="J419" s="11">
        <f t="shared" si="26"/>
        <v>27.1</v>
      </c>
      <c r="K419" s="11">
        <f t="shared" si="27"/>
        <v>27.1</v>
      </c>
      <c r="L419" s="11"/>
    </row>
    <row r="420" spans="1:12" x14ac:dyDescent="0.25">
      <c r="A420">
        <v>58</v>
      </c>
      <c r="B420" s="11">
        <v>27.17</v>
      </c>
      <c r="C420" s="4">
        <v>12222.898300000001</v>
      </c>
      <c r="D420" t="s">
        <v>7</v>
      </c>
      <c r="E420">
        <v>0</v>
      </c>
      <c r="F420" t="s">
        <v>13</v>
      </c>
      <c r="G420" t="s">
        <v>15</v>
      </c>
      <c r="H420" t="str">
        <f t="shared" si="24"/>
        <v>over</v>
      </c>
      <c r="I420" t="str">
        <f t="shared" si="25"/>
        <v>no</v>
      </c>
      <c r="J420" s="11">
        <f t="shared" si="26"/>
        <v>27.17</v>
      </c>
      <c r="K420" s="11">
        <f t="shared" si="27"/>
        <v>27.17</v>
      </c>
      <c r="L420" s="11"/>
    </row>
    <row r="421" spans="1:12" x14ac:dyDescent="0.25">
      <c r="A421">
        <v>29</v>
      </c>
      <c r="B421" s="11">
        <v>27.2</v>
      </c>
      <c r="C421" s="4">
        <v>2866.0909999999999</v>
      </c>
      <c r="D421" t="s">
        <v>11</v>
      </c>
      <c r="E421">
        <v>0</v>
      </c>
      <c r="F421" t="s">
        <v>13</v>
      </c>
      <c r="G421" t="s">
        <v>10</v>
      </c>
      <c r="H421" t="str">
        <f t="shared" si="24"/>
        <v>over</v>
      </c>
      <c r="I421" t="str">
        <f t="shared" si="25"/>
        <v>no</v>
      </c>
      <c r="J421" s="11">
        <f t="shared" si="26"/>
        <v>27.2</v>
      </c>
      <c r="K421" s="11">
        <f t="shared" si="27"/>
        <v>27.2</v>
      </c>
      <c r="L421" s="11"/>
    </row>
    <row r="422" spans="1:12" x14ac:dyDescent="0.25">
      <c r="A422">
        <v>26</v>
      </c>
      <c r="B422" s="11">
        <v>27.265000000000001</v>
      </c>
      <c r="C422" s="4">
        <v>4661.2863500000003</v>
      </c>
      <c r="D422" t="s">
        <v>11</v>
      </c>
      <c r="E422">
        <v>3</v>
      </c>
      <c r="F422" t="s">
        <v>13</v>
      </c>
      <c r="G422" t="s">
        <v>21</v>
      </c>
      <c r="H422" t="str">
        <f t="shared" si="24"/>
        <v>over</v>
      </c>
      <c r="I422" t="str">
        <f t="shared" si="25"/>
        <v>no</v>
      </c>
      <c r="J422" s="11">
        <f t="shared" si="26"/>
        <v>27.265000000000001</v>
      </c>
      <c r="K422" s="11">
        <f t="shared" si="27"/>
        <v>27.265000000000001</v>
      </c>
      <c r="L422" s="11"/>
    </row>
    <row r="423" spans="1:12" x14ac:dyDescent="0.25">
      <c r="A423">
        <v>38</v>
      </c>
      <c r="B423" s="11">
        <v>27.265000000000001</v>
      </c>
      <c r="C423" s="4">
        <v>6555.07035</v>
      </c>
      <c r="D423" t="s">
        <v>7</v>
      </c>
      <c r="E423">
        <v>1</v>
      </c>
      <c r="F423" t="s">
        <v>13</v>
      </c>
      <c r="G423" t="s">
        <v>21</v>
      </c>
      <c r="H423" t="str">
        <f t="shared" si="24"/>
        <v>over</v>
      </c>
      <c r="I423" t="str">
        <f t="shared" si="25"/>
        <v>no</v>
      </c>
      <c r="J423" s="11">
        <f t="shared" si="26"/>
        <v>27.265000000000001</v>
      </c>
      <c r="K423" s="11">
        <f t="shared" si="27"/>
        <v>27.265000000000001</v>
      </c>
      <c r="L423" s="11"/>
    </row>
    <row r="424" spans="1:12" x14ac:dyDescent="0.25">
      <c r="A424">
        <v>40</v>
      </c>
      <c r="B424" s="11">
        <v>27.265000000000001</v>
      </c>
      <c r="C424" s="4">
        <v>7196.8670000000002</v>
      </c>
      <c r="D424" t="s">
        <v>11</v>
      </c>
      <c r="E424">
        <v>3</v>
      </c>
      <c r="F424" t="s">
        <v>13</v>
      </c>
      <c r="G424" t="s">
        <v>10</v>
      </c>
      <c r="H424" t="str">
        <f t="shared" si="24"/>
        <v>over</v>
      </c>
      <c r="I424" t="str">
        <f t="shared" si="25"/>
        <v>no</v>
      </c>
      <c r="J424" s="11">
        <f t="shared" si="26"/>
        <v>27.265000000000001</v>
      </c>
      <c r="K424" s="11">
        <f t="shared" si="27"/>
        <v>27.265000000000001</v>
      </c>
      <c r="L424" s="11"/>
    </row>
    <row r="425" spans="1:12" x14ac:dyDescent="0.25">
      <c r="A425">
        <v>48</v>
      </c>
      <c r="B425" s="11">
        <v>27.265000000000001</v>
      </c>
      <c r="C425" s="4">
        <v>9447.2503500000003</v>
      </c>
      <c r="D425" t="s">
        <v>7</v>
      </c>
      <c r="E425">
        <v>1</v>
      </c>
      <c r="F425" t="s">
        <v>13</v>
      </c>
      <c r="G425" t="s">
        <v>21</v>
      </c>
      <c r="H425" t="str">
        <f t="shared" si="24"/>
        <v>over</v>
      </c>
      <c r="I425" t="str">
        <f t="shared" si="25"/>
        <v>no</v>
      </c>
      <c r="J425" s="11">
        <f t="shared" si="26"/>
        <v>27.265000000000001</v>
      </c>
      <c r="K425" s="11">
        <f t="shared" si="27"/>
        <v>27.265000000000001</v>
      </c>
      <c r="L425" s="11"/>
    </row>
    <row r="426" spans="1:12" x14ac:dyDescent="0.25">
      <c r="A426">
        <v>60</v>
      </c>
      <c r="B426" s="11">
        <v>27.265000000000001</v>
      </c>
      <c r="C426" s="4">
        <v>13012.20865</v>
      </c>
      <c r="D426" t="s">
        <v>7</v>
      </c>
      <c r="E426">
        <v>0</v>
      </c>
      <c r="F426" t="s">
        <v>13</v>
      </c>
      <c r="G426" t="s">
        <v>15</v>
      </c>
      <c r="H426" t="str">
        <f t="shared" si="24"/>
        <v>over</v>
      </c>
      <c r="I426" t="str">
        <f t="shared" si="25"/>
        <v>no</v>
      </c>
      <c r="J426" s="11">
        <f t="shared" si="26"/>
        <v>27.265000000000001</v>
      </c>
      <c r="K426" s="11">
        <f t="shared" si="27"/>
        <v>27.265000000000001</v>
      </c>
      <c r="L426" s="11"/>
    </row>
    <row r="427" spans="1:12" x14ac:dyDescent="0.25">
      <c r="A427">
        <v>56</v>
      </c>
      <c r="B427" s="11">
        <v>27.265000000000001</v>
      </c>
      <c r="C427" s="4">
        <v>22412.648499999999</v>
      </c>
      <c r="D427" t="s">
        <v>11</v>
      </c>
      <c r="E427">
        <v>0</v>
      </c>
      <c r="F427" t="s">
        <v>9</v>
      </c>
      <c r="G427" t="s">
        <v>21</v>
      </c>
      <c r="H427" t="str">
        <f t="shared" si="24"/>
        <v>over</v>
      </c>
      <c r="I427" t="str">
        <f t="shared" si="25"/>
        <v>smoking</v>
      </c>
      <c r="J427" s="11">
        <f t="shared" si="26"/>
        <v>27.265000000000001</v>
      </c>
      <c r="K427" s="11">
        <f t="shared" si="27"/>
        <v>27.265000000000001</v>
      </c>
      <c r="L427" s="11"/>
    </row>
    <row r="428" spans="1:12" x14ac:dyDescent="0.25">
      <c r="A428">
        <v>19</v>
      </c>
      <c r="B428" s="11">
        <v>27.265000000000001</v>
      </c>
      <c r="C428" s="4">
        <v>22493.659640000002</v>
      </c>
      <c r="D428" t="s">
        <v>11</v>
      </c>
      <c r="E428">
        <v>2</v>
      </c>
      <c r="F428" t="s">
        <v>13</v>
      </c>
      <c r="G428" t="s">
        <v>15</v>
      </c>
      <c r="H428" t="str">
        <f t="shared" si="24"/>
        <v>over</v>
      </c>
      <c r="I428" t="str">
        <f t="shared" si="25"/>
        <v>no</v>
      </c>
      <c r="J428" s="11">
        <f t="shared" si="26"/>
        <v>27.265000000000001</v>
      </c>
      <c r="K428" s="11">
        <f t="shared" si="27"/>
        <v>27.265000000000001</v>
      </c>
      <c r="L428" s="11"/>
    </row>
    <row r="429" spans="1:12" x14ac:dyDescent="0.25">
      <c r="A429">
        <v>48</v>
      </c>
      <c r="B429" s="11">
        <v>27.265000000000001</v>
      </c>
      <c r="C429" s="4">
        <v>23568.272000000001</v>
      </c>
      <c r="D429" t="s">
        <v>11</v>
      </c>
      <c r="E429">
        <v>1</v>
      </c>
      <c r="F429" t="s">
        <v>9</v>
      </c>
      <c r="G429" t="s">
        <v>10</v>
      </c>
      <c r="H429" t="str">
        <f t="shared" si="24"/>
        <v>over</v>
      </c>
      <c r="I429" t="str">
        <f t="shared" si="25"/>
        <v>smoking</v>
      </c>
      <c r="J429" s="11">
        <f t="shared" si="26"/>
        <v>27.265000000000001</v>
      </c>
      <c r="K429" s="11">
        <f t="shared" si="27"/>
        <v>27.265000000000001</v>
      </c>
      <c r="L429" s="11"/>
    </row>
    <row r="430" spans="1:12" x14ac:dyDescent="0.25">
      <c r="A430">
        <v>18</v>
      </c>
      <c r="B430" s="11">
        <v>27.265000000000001</v>
      </c>
      <c r="C430" s="4">
        <v>36149.483500000002</v>
      </c>
      <c r="D430" t="s">
        <v>7</v>
      </c>
      <c r="E430">
        <v>0</v>
      </c>
      <c r="F430" t="s">
        <v>9</v>
      </c>
      <c r="G430" t="s">
        <v>14</v>
      </c>
      <c r="H430" t="str">
        <f t="shared" si="24"/>
        <v>over</v>
      </c>
      <c r="I430" t="str">
        <f t="shared" si="25"/>
        <v>smoking</v>
      </c>
      <c r="J430" s="11">
        <f t="shared" si="26"/>
        <v>27.265000000000001</v>
      </c>
      <c r="K430" s="11">
        <f t="shared" si="27"/>
        <v>27.265000000000001</v>
      </c>
      <c r="L430" s="11"/>
    </row>
    <row r="431" spans="1:12" x14ac:dyDescent="0.25">
      <c r="A431">
        <v>18</v>
      </c>
      <c r="B431" s="11">
        <v>27.28</v>
      </c>
      <c r="C431" s="4">
        <v>18223.4512</v>
      </c>
      <c r="D431" t="s">
        <v>7</v>
      </c>
      <c r="E431">
        <v>3</v>
      </c>
      <c r="F431" t="s">
        <v>9</v>
      </c>
      <c r="G431" t="s">
        <v>14</v>
      </c>
      <c r="H431" t="str">
        <f t="shared" si="24"/>
        <v>over</v>
      </c>
      <c r="I431" t="str">
        <f t="shared" si="25"/>
        <v>smoking</v>
      </c>
      <c r="J431" s="11">
        <f t="shared" si="26"/>
        <v>27.28</v>
      </c>
      <c r="K431" s="11">
        <f t="shared" si="27"/>
        <v>27.28</v>
      </c>
      <c r="L431" s="11"/>
    </row>
    <row r="432" spans="1:12" x14ac:dyDescent="0.25">
      <c r="A432">
        <v>20</v>
      </c>
      <c r="B432" s="11">
        <v>27.3</v>
      </c>
      <c r="C432" s="4">
        <v>16232.847</v>
      </c>
      <c r="D432" t="s">
        <v>11</v>
      </c>
      <c r="E432">
        <v>0</v>
      </c>
      <c r="F432" t="s">
        <v>9</v>
      </c>
      <c r="G432" t="s">
        <v>10</v>
      </c>
      <c r="H432" t="str">
        <f t="shared" si="24"/>
        <v>over</v>
      </c>
      <c r="I432" t="str">
        <f t="shared" si="25"/>
        <v>smoking</v>
      </c>
      <c r="J432" s="11">
        <f t="shared" si="26"/>
        <v>27.3</v>
      </c>
      <c r="K432" s="11">
        <f t="shared" si="27"/>
        <v>27.3</v>
      </c>
      <c r="L432" s="11"/>
    </row>
    <row r="433" spans="1:12" x14ac:dyDescent="0.25">
      <c r="A433">
        <v>21</v>
      </c>
      <c r="B433" s="11">
        <v>27.36</v>
      </c>
      <c r="C433" s="4">
        <v>2104.1134000000002</v>
      </c>
      <c r="D433" t="s">
        <v>11</v>
      </c>
      <c r="E433">
        <v>0</v>
      </c>
      <c r="F433" t="s">
        <v>13</v>
      </c>
      <c r="G433" t="s">
        <v>21</v>
      </c>
      <c r="H433" t="str">
        <f t="shared" si="24"/>
        <v>over</v>
      </c>
      <c r="I433" t="str">
        <f t="shared" si="25"/>
        <v>no</v>
      </c>
      <c r="J433" s="11">
        <f t="shared" si="26"/>
        <v>27.36</v>
      </c>
      <c r="K433" s="11">
        <f t="shared" si="27"/>
        <v>27.36</v>
      </c>
      <c r="L433" s="11"/>
    </row>
    <row r="434" spans="1:12" x14ac:dyDescent="0.25">
      <c r="A434">
        <v>23</v>
      </c>
      <c r="B434" s="11">
        <v>27.36</v>
      </c>
      <c r="C434" s="4">
        <v>2789.0574000000001</v>
      </c>
      <c r="D434" t="s">
        <v>11</v>
      </c>
      <c r="E434">
        <v>1</v>
      </c>
      <c r="F434" t="s">
        <v>13</v>
      </c>
      <c r="G434" t="s">
        <v>15</v>
      </c>
      <c r="H434" t="str">
        <f t="shared" si="24"/>
        <v>over</v>
      </c>
      <c r="I434" t="str">
        <f t="shared" si="25"/>
        <v>no</v>
      </c>
      <c r="J434" s="11">
        <f t="shared" si="26"/>
        <v>27.36</v>
      </c>
      <c r="K434" s="11">
        <f t="shared" si="27"/>
        <v>27.36</v>
      </c>
      <c r="L434" s="11"/>
    </row>
    <row r="435" spans="1:12" x14ac:dyDescent="0.25">
      <c r="A435">
        <v>48</v>
      </c>
      <c r="B435" s="11">
        <v>27.36</v>
      </c>
      <c r="C435" s="4">
        <v>9447.3824000000004</v>
      </c>
      <c r="D435" t="s">
        <v>7</v>
      </c>
      <c r="E435">
        <v>1</v>
      </c>
      <c r="F435" t="s">
        <v>13</v>
      </c>
      <c r="G435" t="s">
        <v>21</v>
      </c>
      <c r="H435" t="str">
        <f t="shared" si="24"/>
        <v>over</v>
      </c>
      <c r="I435" t="str">
        <f t="shared" si="25"/>
        <v>no</v>
      </c>
      <c r="J435" s="11">
        <f t="shared" si="26"/>
        <v>27.36</v>
      </c>
      <c r="K435" s="11">
        <f t="shared" si="27"/>
        <v>27.36</v>
      </c>
      <c r="L435" s="11"/>
    </row>
    <row r="436" spans="1:12" x14ac:dyDescent="0.25">
      <c r="A436">
        <v>18</v>
      </c>
      <c r="B436" s="11">
        <v>27.36</v>
      </c>
      <c r="C436" s="4">
        <v>17178.682400000002</v>
      </c>
      <c r="D436" t="s">
        <v>11</v>
      </c>
      <c r="E436">
        <v>1</v>
      </c>
      <c r="F436" t="s">
        <v>9</v>
      </c>
      <c r="G436" t="s">
        <v>21</v>
      </c>
      <c r="H436" t="str">
        <f t="shared" si="24"/>
        <v>over</v>
      </c>
      <c r="I436" t="str">
        <f t="shared" si="25"/>
        <v>smoking</v>
      </c>
      <c r="J436" s="11">
        <f t="shared" si="26"/>
        <v>27.36</v>
      </c>
      <c r="K436" s="11">
        <f t="shared" si="27"/>
        <v>27.36</v>
      </c>
      <c r="L436" s="11"/>
    </row>
    <row r="437" spans="1:12" x14ac:dyDescent="0.25">
      <c r="A437">
        <v>52</v>
      </c>
      <c r="B437" s="11">
        <v>27.36</v>
      </c>
      <c r="C437" s="4">
        <v>24393.6224</v>
      </c>
      <c r="D437" t="s">
        <v>11</v>
      </c>
      <c r="E437">
        <v>0</v>
      </c>
      <c r="F437" t="s">
        <v>9</v>
      </c>
      <c r="G437" t="s">
        <v>15</v>
      </c>
      <c r="H437" t="str">
        <f t="shared" si="24"/>
        <v>over</v>
      </c>
      <c r="I437" t="str">
        <f t="shared" si="25"/>
        <v>smoking</v>
      </c>
      <c r="J437" s="11">
        <f t="shared" si="26"/>
        <v>27.36</v>
      </c>
      <c r="K437" s="11">
        <f t="shared" si="27"/>
        <v>27.36</v>
      </c>
      <c r="L437" s="11"/>
    </row>
    <row r="438" spans="1:12" x14ac:dyDescent="0.25">
      <c r="A438">
        <v>50</v>
      </c>
      <c r="B438" s="11">
        <v>27.36</v>
      </c>
      <c r="C438" s="4">
        <v>25656.575260000001</v>
      </c>
      <c r="D438" t="s">
        <v>7</v>
      </c>
      <c r="E438">
        <v>0</v>
      </c>
      <c r="F438" t="s">
        <v>13</v>
      </c>
      <c r="G438" t="s">
        <v>21</v>
      </c>
      <c r="H438" t="str">
        <f t="shared" si="24"/>
        <v>over</v>
      </c>
      <c r="I438" t="str">
        <f t="shared" si="25"/>
        <v>no</v>
      </c>
      <c r="J438" s="11">
        <f t="shared" si="26"/>
        <v>27.36</v>
      </c>
      <c r="K438" s="11">
        <f t="shared" si="27"/>
        <v>27.36</v>
      </c>
      <c r="L438" s="11"/>
    </row>
    <row r="439" spans="1:12" x14ac:dyDescent="0.25">
      <c r="A439">
        <v>40</v>
      </c>
      <c r="B439" s="11">
        <v>27.4</v>
      </c>
      <c r="C439" s="4">
        <v>6496.8860000000004</v>
      </c>
      <c r="D439" t="s">
        <v>7</v>
      </c>
      <c r="E439">
        <v>1</v>
      </c>
      <c r="F439" t="s">
        <v>13</v>
      </c>
      <c r="G439" t="s">
        <v>10</v>
      </c>
      <c r="H439" t="str">
        <f t="shared" si="24"/>
        <v>over</v>
      </c>
      <c r="I439" t="str">
        <f t="shared" si="25"/>
        <v>no</v>
      </c>
      <c r="J439" s="11">
        <f t="shared" si="26"/>
        <v>27.4</v>
      </c>
      <c r="K439" s="11">
        <f t="shared" si="27"/>
        <v>27.4</v>
      </c>
      <c r="L439" s="11"/>
    </row>
    <row r="440" spans="1:12" x14ac:dyDescent="0.25">
      <c r="A440">
        <v>30</v>
      </c>
      <c r="B440" s="11">
        <v>27.454999999999998</v>
      </c>
      <c r="C440" s="4">
        <v>4151.0286999999998</v>
      </c>
      <c r="D440" t="s">
        <v>7</v>
      </c>
      <c r="E440">
        <v>1</v>
      </c>
      <c r="F440" t="s">
        <v>13</v>
      </c>
      <c r="G440" t="s">
        <v>14</v>
      </c>
      <c r="H440" t="str">
        <f t="shared" si="24"/>
        <v>over</v>
      </c>
      <c r="I440" t="str">
        <f t="shared" si="25"/>
        <v>no</v>
      </c>
      <c r="J440" s="11">
        <f t="shared" si="26"/>
        <v>27.454999999999998</v>
      </c>
      <c r="K440" s="11">
        <f t="shared" si="27"/>
        <v>27.454999999999998</v>
      </c>
      <c r="L440" s="11"/>
    </row>
    <row r="441" spans="1:12" x14ac:dyDescent="0.25">
      <c r="A441">
        <v>33</v>
      </c>
      <c r="B441" s="11">
        <v>27.454999999999998</v>
      </c>
      <c r="C441" s="4">
        <v>5261.4694499999996</v>
      </c>
      <c r="D441" t="s">
        <v>11</v>
      </c>
      <c r="E441">
        <v>2</v>
      </c>
      <c r="F441" t="s">
        <v>13</v>
      </c>
      <c r="G441" t="s">
        <v>15</v>
      </c>
      <c r="H441" t="str">
        <f t="shared" si="24"/>
        <v>over</v>
      </c>
      <c r="I441" t="str">
        <f t="shared" si="25"/>
        <v>no</v>
      </c>
      <c r="J441" s="11">
        <f t="shared" si="26"/>
        <v>27.454999999999998</v>
      </c>
      <c r="K441" s="11">
        <f t="shared" si="27"/>
        <v>27.454999999999998</v>
      </c>
      <c r="L441" s="11"/>
    </row>
    <row r="442" spans="1:12" x14ac:dyDescent="0.25">
      <c r="A442">
        <v>56</v>
      </c>
      <c r="B442" s="11">
        <v>27.454999999999998</v>
      </c>
      <c r="C442" s="4">
        <v>10602.385</v>
      </c>
      <c r="D442" t="s">
        <v>11</v>
      </c>
      <c r="E442">
        <v>0</v>
      </c>
      <c r="F442" t="s">
        <v>13</v>
      </c>
      <c r="G442" t="s">
        <v>10</v>
      </c>
      <c r="H442" t="str">
        <f t="shared" si="24"/>
        <v>over</v>
      </c>
      <c r="I442" t="str">
        <f t="shared" si="25"/>
        <v>no</v>
      </c>
      <c r="J442" s="11">
        <f t="shared" si="26"/>
        <v>27.454999999999998</v>
      </c>
      <c r="K442" s="11">
        <f t="shared" si="27"/>
        <v>27.454999999999998</v>
      </c>
      <c r="L442" s="11"/>
    </row>
    <row r="443" spans="1:12" x14ac:dyDescent="0.25">
      <c r="A443">
        <v>44</v>
      </c>
      <c r="B443" s="11">
        <v>27.5</v>
      </c>
      <c r="C443" s="4">
        <v>7626.9930000000004</v>
      </c>
      <c r="D443" t="s">
        <v>7</v>
      </c>
      <c r="E443">
        <v>1</v>
      </c>
      <c r="F443" t="s">
        <v>13</v>
      </c>
      <c r="G443" t="s">
        <v>10</v>
      </c>
      <c r="H443" t="str">
        <f t="shared" si="24"/>
        <v>over</v>
      </c>
      <c r="I443" t="str">
        <f t="shared" si="25"/>
        <v>no</v>
      </c>
      <c r="J443" s="11">
        <f t="shared" si="26"/>
        <v>27.5</v>
      </c>
      <c r="K443" s="11">
        <f t="shared" si="27"/>
        <v>27.5</v>
      </c>
      <c r="L443" s="11"/>
    </row>
    <row r="444" spans="1:12" x14ac:dyDescent="0.25">
      <c r="A444">
        <v>45</v>
      </c>
      <c r="B444" s="11">
        <v>27.5</v>
      </c>
      <c r="C444" s="4">
        <v>8615.2999999999993</v>
      </c>
      <c r="D444" t="s">
        <v>11</v>
      </c>
      <c r="E444">
        <v>3</v>
      </c>
      <c r="F444" t="s">
        <v>13</v>
      </c>
      <c r="G444" t="s">
        <v>10</v>
      </c>
      <c r="H444" t="str">
        <f t="shared" si="24"/>
        <v>over</v>
      </c>
      <c r="I444" t="str">
        <f t="shared" si="25"/>
        <v>no</v>
      </c>
      <c r="J444" s="11">
        <f t="shared" si="26"/>
        <v>27.5</v>
      </c>
      <c r="K444" s="11">
        <f t="shared" si="27"/>
        <v>27.5</v>
      </c>
      <c r="L444" s="11"/>
    </row>
    <row r="445" spans="1:12" x14ac:dyDescent="0.25">
      <c r="A445">
        <v>59</v>
      </c>
      <c r="B445" s="11">
        <v>27.5</v>
      </c>
      <c r="C445" s="4">
        <v>12233.828</v>
      </c>
      <c r="D445" t="s">
        <v>7</v>
      </c>
      <c r="E445">
        <v>0</v>
      </c>
      <c r="F445" t="s">
        <v>13</v>
      </c>
      <c r="G445" t="s">
        <v>10</v>
      </c>
      <c r="H445" t="str">
        <f t="shared" si="24"/>
        <v>over</v>
      </c>
      <c r="I445" t="str">
        <f t="shared" si="25"/>
        <v>no</v>
      </c>
      <c r="J445" s="11">
        <f t="shared" si="26"/>
        <v>27.5</v>
      </c>
      <c r="K445" s="11">
        <f t="shared" si="27"/>
        <v>27.5</v>
      </c>
      <c r="L445" s="11"/>
    </row>
    <row r="446" spans="1:12" x14ac:dyDescent="0.25">
      <c r="A446">
        <v>60</v>
      </c>
      <c r="B446" s="11">
        <v>27.55</v>
      </c>
      <c r="C446" s="4">
        <v>13217.094499999999</v>
      </c>
      <c r="D446" t="s">
        <v>7</v>
      </c>
      <c r="E446">
        <v>0</v>
      </c>
      <c r="F446" t="s">
        <v>13</v>
      </c>
      <c r="G446" t="s">
        <v>21</v>
      </c>
      <c r="H446" t="str">
        <f t="shared" si="24"/>
        <v>over</v>
      </c>
      <c r="I446" t="str">
        <f t="shared" si="25"/>
        <v>no</v>
      </c>
      <c r="J446" s="11">
        <f t="shared" si="26"/>
        <v>27.55</v>
      </c>
      <c r="K446" s="11">
        <f t="shared" si="27"/>
        <v>27.55</v>
      </c>
      <c r="L446" s="11"/>
    </row>
    <row r="447" spans="1:12" x14ac:dyDescent="0.25">
      <c r="A447">
        <v>62</v>
      </c>
      <c r="B447" s="11">
        <v>27.55</v>
      </c>
      <c r="C447" s="4">
        <v>13937.666499999999</v>
      </c>
      <c r="D447" t="s">
        <v>11</v>
      </c>
      <c r="E447">
        <v>1</v>
      </c>
      <c r="F447" t="s">
        <v>13</v>
      </c>
      <c r="G447" t="s">
        <v>15</v>
      </c>
      <c r="H447" t="str">
        <f t="shared" si="24"/>
        <v>over</v>
      </c>
      <c r="I447" t="str">
        <f t="shared" si="25"/>
        <v>no</v>
      </c>
      <c r="J447" s="11">
        <f t="shared" si="26"/>
        <v>27.55</v>
      </c>
      <c r="K447" s="11">
        <f t="shared" si="27"/>
        <v>27.55</v>
      </c>
      <c r="L447" s="11"/>
    </row>
    <row r="448" spans="1:12" x14ac:dyDescent="0.25">
      <c r="A448">
        <v>19</v>
      </c>
      <c r="B448" s="11">
        <v>27.6</v>
      </c>
      <c r="C448" s="4">
        <v>1252.4069999999999</v>
      </c>
      <c r="D448" t="s">
        <v>11</v>
      </c>
      <c r="E448">
        <v>0</v>
      </c>
      <c r="F448" t="s">
        <v>13</v>
      </c>
      <c r="G448" t="s">
        <v>10</v>
      </c>
      <c r="H448" t="str">
        <f t="shared" si="24"/>
        <v>over</v>
      </c>
      <c r="I448" t="str">
        <f t="shared" si="25"/>
        <v>no</v>
      </c>
      <c r="J448" s="11">
        <f t="shared" si="26"/>
        <v>27.6</v>
      </c>
      <c r="K448" s="11">
        <f t="shared" si="27"/>
        <v>27.6</v>
      </c>
      <c r="L448" s="11"/>
    </row>
    <row r="449" spans="1:12" x14ac:dyDescent="0.25">
      <c r="A449">
        <v>38</v>
      </c>
      <c r="B449" s="11">
        <v>27.6</v>
      </c>
      <c r="C449" s="4">
        <v>5383.5360000000001</v>
      </c>
      <c r="D449" t="s">
        <v>7</v>
      </c>
      <c r="E449">
        <v>0</v>
      </c>
      <c r="F449" t="s">
        <v>13</v>
      </c>
      <c r="G449" t="s">
        <v>10</v>
      </c>
      <c r="H449" t="str">
        <f t="shared" si="24"/>
        <v>over</v>
      </c>
      <c r="I449" t="str">
        <f t="shared" si="25"/>
        <v>no</v>
      </c>
      <c r="J449" s="11">
        <f t="shared" si="26"/>
        <v>27.6</v>
      </c>
      <c r="K449" s="11">
        <f t="shared" si="27"/>
        <v>27.6</v>
      </c>
      <c r="L449" s="11"/>
    </row>
    <row r="450" spans="1:12" x14ac:dyDescent="0.25">
      <c r="A450">
        <v>24</v>
      </c>
      <c r="B450" s="11">
        <v>27.6</v>
      </c>
      <c r="C450" s="4">
        <v>18955.220170000001</v>
      </c>
      <c r="D450" t="s">
        <v>7</v>
      </c>
      <c r="E450">
        <v>0</v>
      </c>
      <c r="F450" t="s">
        <v>13</v>
      </c>
      <c r="G450" t="s">
        <v>10</v>
      </c>
      <c r="H450" t="str">
        <f t="shared" ref="H450:H513" si="28">IF(B450&lt;18.5,"below",IF(AND(B450&gt;=18.5,B450&lt;25),"normal",IF(B450&gt;=25,"over")))</f>
        <v>over</v>
      </c>
      <c r="I450" t="str">
        <f t="shared" ref="I450:I513" si="29">IF(F450="no","no","smoking")</f>
        <v>no</v>
      </c>
      <c r="J450" s="11">
        <f t="shared" ref="J450:J513" si="30">VALUE(B450)</f>
        <v>27.6</v>
      </c>
      <c r="K450" s="11">
        <f t="shared" ref="K450:K513" si="31">IF(J450&gt;=100,J450/1000,J450)</f>
        <v>27.6</v>
      </c>
      <c r="L450" s="11"/>
    </row>
    <row r="451" spans="1:12" x14ac:dyDescent="0.25">
      <c r="A451">
        <v>50</v>
      </c>
      <c r="B451" s="11">
        <v>27.6</v>
      </c>
      <c r="C451" s="4">
        <v>24520.263999999999</v>
      </c>
      <c r="D451" t="s">
        <v>7</v>
      </c>
      <c r="E451">
        <v>1</v>
      </c>
      <c r="F451" t="s">
        <v>9</v>
      </c>
      <c r="G451" t="s">
        <v>10</v>
      </c>
      <c r="H451" t="str">
        <f t="shared" si="28"/>
        <v>over</v>
      </c>
      <c r="I451" t="str">
        <f t="shared" si="29"/>
        <v>smoking</v>
      </c>
      <c r="J451" s="11">
        <f t="shared" si="30"/>
        <v>27.6</v>
      </c>
      <c r="K451" s="11">
        <f t="shared" si="31"/>
        <v>27.6</v>
      </c>
      <c r="L451" s="11"/>
    </row>
    <row r="452" spans="1:12" x14ac:dyDescent="0.25">
      <c r="A452">
        <v>46</v>
      </c>
      <c r="B452" s="11">
        <v>27.6</v>
      </c>
      <c r="C452" s="4">
        <v>24603.04837</v>
      </c>
      <c r="D452" t="s">
        <v>11</v>
      </c>
      <c r="E452">
        <v>0</v>
      </c>
      <c r="F452" t="s">
        <v>13</v>
      </c>
      <c r="G452" t="s">
        <v>10</v>
      </c>
      <c r="H452" t="str">
        <f t="shared" si="28"/>
        <v>over</v>
      </c>
      <c r="I452" t="str">
        <f t="shared" si="29"/>
        <v>no</v>
      </c>
      <c r="J452" s="11">
        <f t="shared" si="30"/>
        <v>27.6</v>
      </c>
      <c r="K452" s="11">
        <f t="shared" si="31"/>
        <v>27.6</v>
      </c>
      <c r="L452" s="11"/>
    </row>
    <row r="453" spans="1:12" x14ac:dyDescent="0.25">
      <c r="A453">
        <v>35</v>
      </c>
      <c r="B453" s="11">
        <v>27.61</v>
      </c>
      <c r="C453" s="4">
        <v>4747.0528999999997</v>
      </c>
      <c r="D453" t="s">
        <v>11</v>
      </c>
      <c r="E453">
        <v>1</v>
      </c>
      <c r="F453" t="s">
        <v>13</v>
      </c>
      <c r="G453" t="s">
        <v>14</v>
      </c>
      <c r="H453" t="str">
        <f t="shared" si="28"/>
        <v>over</v>
      </c>
      <c r="I453" t="str">
        <f t="shared" si="29"/>
        <v>no</v>
      </c>
      <c r="J453" s="11">
        <f t="shared" si="30"/>
        <v>27.61</v>
      </c>
      <c r="K453" s="11">
        <f t="shared" si="31"/>
        <v>27.61</v>
      </c>
      <c r="L453" s="11"/>
    </row>
    <row r="454" spans="1:12" x14ac:dyDescent="0.25">
      <c r="A454">
        <v>18</v>
      </c>
      <c r="B454" s="11">
        <v>27.645</v>
      </c>
      <c r="C454" s="4">
        <v>1704.5681</v>
      </c>
      <c r="D454" t="s">
        <v>11</v>
      </c>
      <c r="E454">
        <v>0</v>
      </c>
      <c r="F454" t="s">
        <v>13</v>
      </c>
      <c r="G454" t="s">
        <v>21</v>
      </c>
      <c r="H454" t="str">
        <f t="shared" si="28"/>
        <v>over</v>
      </c>
      <c r="I454" t="str">
        <f t="shared" si="29"/>
        <v>no</v>
      </c>
      <c r="J454" s="11">
        <f t="shared" si="30"/>
        <v>27.645</v>
      </c>
      <c r="K454" s="11">
        <f t="shared" si="31"/>
        <v>27.645</v>
      </c>
      <c r="L454" s="11"/>
    </row>
    <row r="455" spans="1:12" x14ac:dyDescent="0.25">
      <c r="A455">
        <v>18</v>
      </c>
      <c r="B455" s="11">
        <v>27.645</v>
      </c>
      <c r="C455" s="4">
        <v>3393.35635</v>
      </c>
      <c r="D455" t="s">
        <v>7</v>
      </c>
      <c r="E455">
        <v>2</v>
      </c>
      <c r="F455" t="s">
        <v>13</v>
      </c>
      <c r="G455" t="s">
        <v>21</v>
      </c>
      <c r="H455" t="str">
        <f t="shared" si="28"/>
        <v>over</v>
      </c>
      <c r="I455" t="str">
        <f t="shared" si="29"/>
        <v>no</v>
      </c>
      <c r="J455" s="11">
        <f t="shared" si="30"/>
        <v>27.645</v>
      </c>
      <c r="K455" s="11">
        <f t="shared" si="31"/>
        <v>27.645</v>
      </c>
      <c r="L455" s="11"/>
    </row>
    <row r="456" spans="1:12" x14ac:dyDescent="0.25">
      <c r="A456">
        <v>28</v>
      </c>
      <c r="B456" s="11">
        <v>27.645</v>
      </c>
      <c r="C456" s="4">
        <v>4349.4620000000004</v>
      </c>
      <c r="D456" t="s">
        <v>7</v>
      </c>
      <c r="E456">
        <v>2</v>
      </c>
      <c r="F456" t="s">
        <v>13</v>
      </c>
      <c r="G456" t="s">
        <v>14</v>
      </c>
      <c r="H456" t="str">
        <f t="shared" si="28"/>
        <v>over</v>
      </c>
      <c r="I456" t="str">
        <f t="shared" si="29"/>
        <v>no</v>
      </c>
      <c r="J456" s="11">
        <f t="shared" si="30"/>
        <v>27.645</v>
      </c>
      <c r="K456" s="11">
        <f t="shared" si="31"/>
        <v>27.645</v>
      </c>
      <c r="L456" s="11"/>
    </row>
    <row r="457" spans="1:12" x14ac:dyDescent="0.25">
      <c r="A457">
        <v>27</v>
      </c>
      <c r="B457" s="11">
        <v>27.645</v>
      </c>
      <c r="C457" s="4">
        <v>4827.9049500000001</v>
      </c>
      <c r="D457" t="s">
        <v>11</v>
      </c>
      <c r="E457">
        <v>3</v>
      </c>
      <c r="F457" t="s">
        <v>13</v>
      </c>
      <c r="G457" t="s">
        <v>21</v>
      </c>
      <c r="H457" t="str">
        <f t="shared" si="28"/>
        <v>over</v>
      </c>
      <c r="I457" t="str">
        <f t="shared" si="29"/>
        <v>no</v>
      </c>
      <c r="J457" s="11">
        <f t="shared" si="30"/>
        <v>27.645</v>
      </c>
      <c r="K457" s="11">
        <f t="shared" si="31"/>
        <v>27.645</v>
      </c>
      <c r="L457" s="11"/>
    </row>
    <row r="458" spans="1:12" x14ac:dyDescent="0.25">
      <c r="A458">
        <v>31</v>
      </c>
      <c r="B458" s="11">
        <v>27.645</v>
      </c>
      <c r="C458" s="4">
        <v>5031.26955</v>
      </c>
      <c r="D458" t="s">
        <v>11</v>
      </c>
      <c r="E458">
        <v>2</v>
      </c>
      <c r="F458" t="s">
        <v>13</v>
      </c>
      <c r="G458" t="s">
        <v>21</v>
      </c>
      <c r="H458" t="str">
        <f t="shared" si="28"/>
        <v>over</v>
      </c>
      <c r="I458" t="str">
        <f t="shared" si="29"/>
        <v>no</v>
      </c>
      <c r="J458" s="11">
        <f t="shared" si="30"/>
        <v>27.645</v>
      </c>
      <c r="K458" s="11">
        <f t="shared" si="31"/>
        <v>27.645</v>
      </c>
      <c r="L458" s="11"/>
    </row>
    <row r="459" spans="1:12" x14ac:dyDescent="0.25">
      <c r="A459">
        <v>47</v>
      </c>
      <c r="B459" s="11">
        <v>27.645</v>
      </c>
      <c r="C459" s="4">
        <v>9225.2564000000002</v>
      </c>
      <c r="D459" t="s">
        <v>11</v>
      </c>
      <c r="E459">
        <v>2</v>
      </c>
      <c r="F459" t="s">
        <v>13</v>
      </c>
      <c r="G459" t="s">
        <v>21</v>
      </c>
      <c r="H459" t="str">
        <f t="shared" si="28"/>
        <v>over</v>
      </c>
      <c r="I459" t="str">
        <f t="shared" si="29"/>
        <v>no</v>
      </c>
      <c r="J459" s="11">
        <f t="shared" si="30"/>
        <v>27.645</v>
      </c>
      <c r="K459" s="11">
        <f t="shared" si="31"/>
        <v>27.645</v>
      </c>
      <c r="L459" s="11"/>
    </row>
    <row r="460" spans="1:12" x14ac:dyDescent="0.25">
      <c r="A460">
        <v>55</v>
      </c>
      <c r="B460" s="11">
        <v>27.645</v>
      </c>
      <c r="C460" s="4">
        <v>10594.501550000001</v>
      </c>
      <c r="D460" t="s">
        <v>11</v>
      </c>
      <c r="E460">
        <v>0</v>
      </c>
      <c r="F460" t="s">
        <v>13</v>
      </c>
      <c r="G460" t="s">
        <v>15</v>
      </c>
      <c r="H460" t="str">
        <f t="shared" si="28"/>
        <v>over</v>
      </c>
      <c r="I460" t="str">
        <f t="shared" si="29"/>
        <v>no</v>
      </c>
      <c r="J460" s="11">
        <f t="shared" si="30"/>
        <v>27.645</v>
      </c>
      <c r="K460" s="11">
        <f t="shared" si="31"/>
        <v>27.645</v>
      </c>
      <c r="L460" s="11"/>
    </row>
    <row r="461" spans="1:12" x14ac:dyDescent="0.25">
      <c r="A461">
        <v>54</v>
      </c>
      <c r="B461" s="11">
        <v>27.645</v>
      </c>
      <c r="C461" s="4">
        <v>11305.93455</v>
      </c>
      <c r="D461" t="s">
        <v>7</v>
      </c>
      <c r="E461">
        <v>1</v>
      </c>
      <c r="F461" t="s">
        <v>13</v>
      </c>
      <c r="G461" t="s">
        <v>15</v>
      </c>
      <c r="H461" t="str">
        <f t="shared" si="28"/>
        <v>over</v>
      </c>
      <c r="I461" t="str">
        <f t="shared" si="29"/>
        <v>no</v>
      </c>
      <c r="J461" s="11">
        <f t="shared" si="30"/>
        <v>27.645</v>
      </c>
      <c r="K461" s="11">
        <f t="shared" si="31"/>
        <v>27.645</v>
      </c>
      <c r="L461" s="11"/>
    </row>
    <row r="462" spans="1:12" x14ac:dyDescent="0.25">
      <c r="A462">
        <v>18</v>
      </c>
      <c r="B462" s="11">
        <v>27.645</v>
      </c>
      <c r="C462" s="4">
        <v>12829.455099999999</v>
      </c>
      <c r="D462" t="s">
        <v>11</v>
      </c>
      <c r="E462">
        <v>2</v>
      </c>
      <c r="F462" t="s">
        <v>9</v>
      </c>
      <c r="G462" t="s">
        <v>21</v>
      </c>
      <c r="H462" t="str">
        <f t="shared" si="28"/>
        <v>over</v>
      </c>
      <c r="I462" t="str">
        <f t="shared" si="29"/>
        <v>smoking</v>
      </c>
      <c r="J462" s="11">
        <f t="shared" si="30"/>
        <v>27.645</v>
      </c>
      <c r="K462" s="11">
        <f t="shared" si="31"/>
        <v>27.645</v>
      </c>
      <c r="L462" s="11"/>
    </row>
    <row r="463" spans="1:12" x14ac:dyDescent="0.25">
      <c r="A463">
        <v>47</v>
      </c>
      <c r="B463" s="11">
        <v>27.645</v>
      </c>
      <c r="C463" s="4">
        <v>24535.698550000001</v>
      </c>
      <c r="D463" t="s">
        <v>7</v>
      </c>
      <c r="E463">
        <v>2</v>
      </c>
      <c r="F463" t="s">
        <v>9</v>
      </c>
      <c r="G463" t="s">
        <v>15</v>
      </c>
      <c r="H463" t="str">
        <f t="shared" si="28"/>
        <v>over</v>
      </c>
      <c r="I463" t="str">
        <f t="shared" si="29"/>
        <v>smoking</v>
      </c>
      <c r="J463" s="11">
        <f t="shared" si="30"/>
        <v>27.645</v>
      </c>
      <c r="K463" s="11">
        <f t="shared" si="31"/>
        <v>27.645</v>
      </c>
      <c r="L463" s="11"/>
    </row>
    <row r="464" spans="1:12" x14ac:dyDescent="0.25">
      <c r="A464">
        <v>45</v>
      </c>
      <c r="B464" s="11">
        <v>27.645</v>
      </c>
      <c r="C464" s="4">
        <v>28340.188849999999</v>
      </c>
      <c r="D464" t="s">
        <v>7</v>
      </c>
      <c r="E464">
        <v>1</v>
      </c>
      <c r="F464" t="s">
        <v>13</v>
      </c>
      <c r="G464" t="s">
        <v>15</v>
      </c>
      <c r="H464" t="str">
        <f t="shared" si="28"/>
        <v>over</v>
      </c>
      <c r="I464" t="str">
        <f t="shared" si="29"/>
        <v>no</v>
      </c>
      <c r="J464" s="11">
        <f t="shared" si="30"/>
        <v>27.645</v>
      </c>
      <c r="K464" s="11">
        <f t="shared" si="31"/>
        <v>27.645</v>
      </c>
      <c r="L464" s="11"/>
    </row>
    <row r="465" spans="1:12" x14ac:dyDescent="0.25">
      <c r="A465">
        <v>30</v>
      </c>
      <c r="B465" s="11">
        <v>27.7</v>
      </c>
      <c r="C465" s="4">
        <v>3554.203</v>
      </c>
      <c r="D465" t="s">
        <v>7</v>
      </c>
      <c r="E465">
        <v>0</v>
      </c>
      <c r="F465" t="s">
        <v>13</v>
      </c>
      <c r="G465" t="s">
        <v>10</v>
      </c>
      <c r="H465" t="str">
        <f t="shared" si="28"/>
        <v>over</v>
      </c>
      <c r="I465" t="str">
        <f t="shared" si="29"/>
        <v>no</v>
      </c>
      <c r="J465" s="11">
        <f t="shared" si="30"/>
        <v>27.7</v>
      </c>
      <c r="K465" s="11">
        <f t="shared" si="31"/>
        <v>27.7</v>
      </c>
      <c r="L465" s="11"/>
    </row>
    <row r="466" spans="1:12" x14ac:dyDescent="0.25">
      <c r="A466">
        <v>35</v>
      </c>
      <c r="B466" s="11">
        <v>27.7</v>
      </c>
      <c r="C466" s="4">
        <v>6414.1779999999999</v>
      </c>
      <c r="D466" t="s">
        <v>7</v>
      </c>
      <c r="E466">
        <v>3</v>
      </c>
      <c r="F466" t="s">
        <v>13</v>
      </c>
      <c r="G466" t="s">
        <v>10</v>
      </c>
      <c r="H466" t="str">
        <f t="shared" si="28"/>
        <v>over</v>
      </c>
      <c r="I466" t="str">
        <f t="shared" si="29"/>
        <v>no</v>
      </c>
      <c r="J466" s="11">
        <f t="shared" si="30"/>
        <v>27.7</v>
      </c>
      <c r="K466" s="11">
        <f t="shared" si="31"/>
        <v>27.7</v>
      </c>
      <c r="L466" s="11"/>
    </row>
    <row r="467" spans="1:12" x14ac:dyDescent="0.25">
      <c r="A467">
        <v>24</v>
      </c>
      <c r="B467" s="11">
        <v>27.72</v>
      </c>
      <c r="C467" s="4">
        <v>2464.6188000000002</v>
      </c>
      <c r="D467" t="s">
        <v>7</v>
      </c>
      <c r="E467">
        <v>0</v>
      </c>
      <c r="F467" t="s">
        <v>13</v>
      </c>
      <c r="G467" t="s">
        <v>14</v>
      </c>
      <c r="H467" t="str">
        <f t="shared" si="28"/>
        <v>over</v>
      </c>
      <c r="I467" t="str">
        <f t="shared" si="29"/>
        <v>no</v>
      </c>
      <c r="J467" s="11">
        <f t="shared" si="30"/>
        <v>27.72</v>
      </c>
      <c r="K467" s="11">
        <f t="shared" si="31"/>
        <v>27.72</v>
      </c>
      <c r="L467" s="11"/>
    </row>
    <row r="468" spans="1:12" x14ac:dyDescent="0.25">
      <c r="A468">
        <v>34</v>
      </c>
      <c r="B468" s="11">
        <v>27.72</v>
      </c>
      <c r="C468" s="4">
        <v>4415.1588000000002</v>
      </c>
      <c r="D468" t="s">
        <v>7</v>
      </c>
      <c r="E468">
        <v>0</v>
      </c>
      <c r="F468" t="s">
        <v>13</v>
      </c>
      <c r="G468" t="s">
        <v>14</v>
      </c>
      <c r="H468" t="str">
        <f t="shared" si="28"/>
        <v>over</v>
      </c>
      <c r="I468" t="str">
        <f t="shared" si="29"/>
        <v>no</v>
      </c>
      <c r="J468" s="11">
        <f t="shared" si="30"/>
        <v>27.72</v>
      </c>
      <c r="K468" s="11">
        <f t="shared" si="31"/>
        <v>27.72</v>
      </c>
      <c r="L468" s="11"/>
    </row>
    <row r="469" spans="1:12" x14ac:dyDescent="0.25">
      <c r="A469">
        <v>46</v>
      </c>
      <c r="B469" s="11">
        <v>27.72</v>
      </c>
      <c r="C469" s="4">
        <v>8232.6388000000006</v>
      </c>
      <c r="D469" t="s">
        <v>7</v>
      </c>
      <c r="E469">
        <v>1</v>
      </c>
      <c r="F469" t="s">
        <v>13</v>
      </c>
      <c r="G469" t="s">
        <v>14</v>
      </c>
      <c r="H469" t="str">
        <f t="shared" si="28"/>
        <v>over</v>
      </c>
      <c r="I469" t="str">
        <f t="shared" si="29"/>
        <v>no</v>
      </c>
      <c r="J469" s="11">
        <f t="shared" si="30"/>
        <v>27.72</v>
      </c>
      <c r="K469" s="11">
        <f t="shared" si="31"/>
        <v>27.72</v>
      </c>
      <c r="L469" s="11"/>
    </row>
    <row r="470" spans="1:12" x14ac:dyDescent="0.25">
      <c r="A470">
        <v>36</v>
      </c>
      <c r="B470" s="11">
        <v>27.74</v>
      </c>
      <c r="C470" s="4">
        <v>5469.0065999999997</v>
      </c>
      <c r="D470" t="s">
        <v>7</v>
      </c>
      <c r="E470">
        <v>0</v>
      </c>
      <c r="F470" t="s">
        <v>13</v>
      </c>
      <c r="G470" t="s">
        <v>21</v>
      </c>
      <c r="H470" t="str">
        <f t="shared" si="28"/>
        <v>over</v>
      </c>
      <c r="I470" t="str">
        <f t="shared" si="29"/>
        <v>no</v>
      </c>
      <c r="J470" s="11">
        <f t="shared" si="30"/>
        <v>27.74</v>
      </c>
      <c r="K470" s="11">
        <f t="shared" si="31"/>
        <v>27.74</v>
      </c>
      <c r="L470" s="11"/>
    </row>
    <row r="471" spans="1:12" x14ac:dyDescent="0.25">
      <c r="A471">
        <v>51</v>
      </c>
      <c r="B471" s="11">
        <v>27.74</v>
      </c>
      <c r="C471" s="4">
        <v>9957.7216000000008</v>
      </c>
      <c r="D471" t="s">
        <v>11</v>
      </c>
      <c r="E471">
        <v>1</v>
      </c>
      <c r="F471" t="s">
        <v>13</v>
      </c>
      <c r="G471" t="s">
        <v>21</v>
      </c>
      <c r="H471" t="str">
        <f t="shared" si="28"/>
        <v>over</v>
      </c>
      <c r="I471" t="str">
        <f t="shared" si="29"/>
        <v>no</v>
      </c>
      <c r="J471" s="11">
        <f t="shared" si="30"/>
        <v>27.74</v>
      </c>
      <c r="K471" s="11">
        <f t="shared" si="31"/>
        <v>27.74</v>
      </c>
      <c r="L471" s="11"/>
    </row>
    <row r="472" spans="1:12" x14ac:dyDescent="0.25">
      <c r="A472">
        <v>43</v>
      </c>
      <c r="B472" s="11">
        <v>27.8</v>
      </c>
      <c r="C472" s="4">
        <v>37829.724199999997</v>
      </c>
      <c r="D472" t="s">
        <v>11</v>
      </c>
      <c r="E472">
        <v>0</v>
      </c>
      <c r="F472" t="s">
        <v>9</v>
      </c>
      <c r="G472" t="s">
        <v>10</v>
      </c>
      <c r="H472" t="str">
        <f t="shared" si="28"/>
        <v>over</v>
      </c>
      <c r="I472" t="str">
        <f t="shared" si="29"/>
        <v>smoking</v>
      </c>
      <c r="J472" s="11">
        <f t="shared" si="30"/>
        <v>27.8</v>
      </c>
      <c r="K472" s="11">
        <f t="shared" si="31"/>
        <v>27.8</v>
      </c>
      <c r="L472" s="11"/>
    </row>
    <row r="473" spans="1:12" x14ac:dyDescent="0.25">
      <c r="A473">
        <v>45</v>
      </c>
      <c r="B473" s="11">
        <v>27.83</v>
      </c>
      <c r="C473" s="4">
        <v>8515.7587000000003</v>
      </c>
      <c r="D473" t="s">
        <v>7</v>
      </c>
      <c r="E473">
        <v>2</v>
      </c>
      <c r="F473" t="s">
        <v>13</v>
      </c>
      <c r="G473" t="s">
        <v>14</v>
      </c>
      <c r="H473" t="str">
        <f t="shared" si="28"/>
        <v>over</v>
      </c>
      <c r="I473" t="str">
        <f t="shared" si="29"/>
        <v>no</v>
      </c>
      <c r="J473" s="11">
        <f t="shared" si="30"/>
        <v>27.83</v>
      </c>
      <c r="K473" s="11">
        <f t="shared" si="31"/>
        <v>27.83</v>
      </c>
      <c r="L473" s="11"/>
    </row>
    <row r="474" spans="1:12" x14ac:dyDescent="0.25">
      <c r="A474">
        <v>47</v>
      </c>
      <c r="B474" s="11">
        <v>27.83</v>
      </c>
      <c r="C474" s="4">
        <v>23065.420699999999</v>
      </c>
      <c r="D474" t="s">
        <v>7</v>
      </c>
      <c r="E474">
        <v>0</v>
      </c>
      <c r="F474" t="s">
        <v>9</v>
      </c>
      <c r="G474" t="s">
        <v>14</v>
      </c>
      <c r="H474" t="str">
        <f t="shared" si="28"/>
        <v>over</v>
      </c>
      <c r="I474" t="str">
        <f t="shared" si="29"/>
        <v>smoking</v>
      </c>
      <c r="J474" s="11">
        <f t="shared" si="30"/>
        <v>27.83</v>
      </c>
      <c r="K474" s="11">
        <f t="shared" si="31"/>
        <v>27.83</v>
      </c>
      <c r="L474" s="11"/>
    </row>
    <row r="475" spans="1:12" x14ac:dyDescent="0.25">
      <c r="A475">
        <v>19</v>
      </c>
      <c r="B475" s="11">
        <v>27.835000000000001</v>
      </c>
      <c r="C475" s="4">
        <v>1635.7336499999999</v>
      </c>
      <c r="D475" t="s">
        <v>11</v>
      </c>
      <c r="E475">
        <v>0</v>
      </c>
      <c r="F475" t="s">
        <v>13</v>
      </c>
      <c r="G475" t="s">
        <v>15</v>
      </c>
      <c r="H475" t="str">
        <f t="shared" si="28"/>
        <v>over</v>
      </c>
      <c r="I475" t="str">
        <f t="shared" si="29"/>
        <v>no</v>
      </c>
      <c r="J475" s="11">
        <f t="shared" si="30"/>
        <v>27.835000000000001</v>
      </c>
      <c r="K475" s="11">
        <f t="shared" si="31"/>
        <v>27.835000000000001</v>
      </c>
      <c r="L475" s="11"/>
    </row>
    <row r="476" spans="1:12" x14ac:dyDescent="0.25">
      <c r="A476">
        <v>32</v>
      </c>
      <c r="B476" s="11">
        <v>27.835000000000001</v>
      </c>
      <c r="C476" s="4">
        <v>4454.40265</v>
      </c>
      <c r="D476" t="s">
        <v>11</v>
      </c>
      <c r="E476">
        <v>1</v>
      </c>
      <c r="F476" t="s">
        <v>13</v>
      </c>
      <c r="G476" t="s">
        <v>15</v>
      </c>
      <c r="H476" t="str">
        <f t="shared" si="28"/>
        <v>over</v>
      </c>
      <c r="I476" t="str">
        <f t="shared" si="29"/>
        <v>no</v>
      </c>
      <c r="J476" s="11">
        <f t="shared" si="30"/>
        <v>27.835000000000001</v>
      </c>
      <c r="K476" s="11">
        <f t="shared" si="31"/>
        <v>27.835000000000001</v>
      </c>
      <c r="L476" s="11"/>
    </row>
    <row r="477" spans="1:12" x14ac:dyDescent="0.25">
      <c r="A477">
        <v>38</v>
      </c>
      <c r="B477" s="11">
        <v>27.835000000000001</v>
      </c>
      <c r="C477" s="4">
        <v>7144.86265</v>
      </c>
      <c r="D477" t="s">
        <v>7</v>
      </c>
      <c r="E477">
        <v>2</v>
      </c>
      <c r="F477" t="s">
        <v>13</v>
      </c>
      <c r="G477" t="s">
        <v>21</v>
      </c>
      <c r="H477" t="str">
        <f t="shared" si="28"/>
        <v>over</v>
      </c>
      <c r="I477" t="str">
        <f t="shared" si="29"/>
        <v>no</v>
      </c>
      <c r="J477" s="11">
        <f t="shared" si="30"/>
        <v>27.835000000000001</v>
      </c>
      <c r="K477" s="11">
        <f t="shared" si="31"/>
        <v>27.835000000000001</v>
      </c>
      <c r="L477" s="11"/>
    </row>
    <row r="478" spans="1:12" x14ac:dyDescent="0.25">
      <c r="A478">
        <v>45</v>
      </c>
      <c r="B478" s="11">
        <v>27.835000000000001</v>
      </c>
      <c r="C478" s="4">
        <v>7935.29115</v>
      </c>
      <c r="D478" t="s">
        <v>7</v>
      </c>
      <c r="E478">
        <v>0</v>
      </c>
      <c r="F478" t="s">
        <v>13</v>
      </c>
      <c r="G478" t="s">
        <v>21</v>
      </c>
      <c r="H478" t="str">
        <f t="shared" si="28"/>
        <v>over</v>
      </c>
      <c r="I478" t="str">
        <f t="shared" si="29"/>
        <v>no</v>
      </c>
      <c r="J478" s="11">
        <f t="shared" si="30"/>
        <v>27.835000000000001</v>
      </c>
      <c r="K478" s="11">
        <f t="shared" si="31"/>
        <v>27.835000000000001</v>
      </c>
      <c r="L478" s="11"/>
    </row>
    <row r="479" spans="1:12" x14ac:dyDescent="0.25">
      <c r="A479">
        <v>53</v>
      </c>
      <c r="B479" s="11">
        <v>27.835000000000001</v>
      </c>
      <c r="C479" s="4">
        <v>10355.641</v>
      </c>
      <c r="D479" t="s">
        <v>7</v>
      </c>
      <c r="E479">
        <v>0</v>
      </c>
      <c r="F479" t="s">
        <v>13</v>
      </c>
      <c r="G479" t="s">
        <v>15</v>
      </c>
      <c r="H479" t="str">
        <f t="shared" si="28"/>
        <v>over</v>
      </c>
      <c r="I479" t="str">
        <f t="shared" si="29"/>
        <v>no</v>
      </c>
      <c r="J479" s="11">
        <f t="shared" si="30"/>
        <v>27.835000000000001</v>
      </c>
      <c r="K479" s="11">
        <f t="shared" si="31"/>
        <v>27.835000000000001</v>
      </c>
      <c r="L479" s="11"/>
    </row>
    <row r="480" spans="1:12" x14ac:dyDescent="0.25">
      <c r="A480">
        <v>59</v>
      </c>
      <c r="B480" s="11">
        <v>27.835000000000001</v>
      </c>
      <c r="C480" s="4">
        <v>14001.286700000001</v>
      </c>
      <c r="D480" t="s">
        <v>7</v>
      </c>
      <c r="E480">
        <v>3</v>
      </c>
      <c r="F480" t="s">
        <v>13</v>
      </c>
      <c r="G480" t="s">
        <v>14</v>
      </c>
      <c r="H480" t="str">
        <f t="shared" si="28"/>
        <v>over</v>
      </c>
      <c r="I480" t="str">
        <f t="shared" si="29"/>
        <v>no</v>
      </c>
      <c r="J480" s="11">
        <f t="shared" si="30"/>
        <v>27.835000000000001</v>
      </c>
      <c r="K480" s="11">
        <f t="shared" si="31"/>
        <v>27.835000000000001</v>
      </c>
      <c r="L480" s="11"/>
    </row>
    <row r="481" spans="1:12" x14ac:dyDescent="0.25">
      <c r="A481">
        <v>34</v>
      </c>
      <c r="B481" s="11">
        <v>27.835000000000001</v>
      </c>
      <c r="C481" s="4">
        <v>20009.63365</v>
      </c>
      <c r="D481" t="s">
        <v>11</v>
      </c>
      <c r="E481">
        <v>1</v>
      </c>
      <c r="F481" t="s">
        <v>9</v>
      </c>
      <c r="G481" t="s">
        <v>15</v>
      </c>
      <c r="H481" t="str">
        <f t="shared" si="28"/>
        <v>over</v>
      </c>
      <c r="I481" t="str">
        <f t="shared" si="29"/>
        <v>smoking</v>
      </c>
      <c r="J481" s="11">
        <f t="shared" si="30"/>
        <v>27.835000000000001</v>
      </c>
      <c r="K481" s="11">
        <f t="shared" si="31"/>
        <v>27.835000000000001</v>
      </c>
      <c r="L481" s="11"/>
    </row>
    <row r="482" spans="1:12" x14ac:dyDescent="0.25">
      <c r="A482">
        <v>34</v>
      </c>
      <c r="B482" s="11">
        <v>27.835000000000001</v>
      </c>
      <c r="C482" s="4">
        <v>37701.876799999998</v>
      </c>
      <c r="D482" t="s">
        <v>7</v>
      </c>
      <c r="E482">
        <v>1</v>
      </c>
      <c r="F482" t="s">
        <v>9</v>
      </c>
      <c r="G482" t="s">
        <v>21</v>
      </c>
      <c r="H482" t="str">
        <f t="shared" si="28"/>
        <v>over</v>
      </c>
      <c r="I482" t="str">
        <f t="shared" si="29"/>
        <v>smoking</v>
      </c>
      <c r="J482" s="11">
        <f t="shared" si="30"/>
        <v>27.835000000000001</v>
      </c>
      <c r="K482" s="11">
        <f t="shared" si="31"/>
        <v>27.835000000000001</v>
      </c>
      <c r="L482" s="11"/>
    </row>
    <row r="483" spans="1:12" x14ac:dyDescent="0.25">
      <c r="A483">
        <v>56</v>
      </c>
      <c r="B483" s="11">
        <v>27.835000000000001</v>
      </c>
      <c r="C483" s="4">
        <v>43921.183700000001</v>
      </c>
      <c r="D483" t="s">
        <v>11</v>
      </c>
      <c r="E483">
        <v>0</v>
      </c>
      <c r="F483" t="s">
        <v>9</v>
      </c>
      <c r="G483" t="s">
        <v>15</v>
      </c>
      <c r="H483" t="str">
        <f t="shared" si="28"/>
        <v>over</v>
      </c>
      <c r="I483" t="str">
        <f t="shared" si="29"/>
        <v>smoking</v>
      </c>
      <c r="J483" s="11">
        <f t="shared" si="30"/>
        <v>27.835000000000001</v>
      </c>
      <c r="K483" s="11">
        <f t="shared" si="31"/>
        <v>27.835000000000001</v>
      </c>
      <c r="L483" s="11"/>
    </row>
    <row r="484" spans="1:12" x14ac:dyDescent="0.25">
      <c r="A484">
        <v>19</v>
      </c>
      <c r="B484">
        <v>27.9</v>
      </c>
      <c r="C484" s="4">
        <v>16884.923999999999</v>
      </c>
      <c r="D484" t="s">
        <v>7</v>
      </c>
      <c r="E484">
        <v>0</v>
      </c>
      <c r="F484" t="s">
        <v>9</v>
      </c>
      <c r="G484" t="s">
        <v>10</v>
      </c>
      <c r="H484" t="str">
        <f t="shared" si="28"/>
        <v>over</v>
      </c>
      <c r="I484" t="str">
        <f t="shared" si="29"/>
        <v>smoking</v>
      </c>
      <c r="J484" s="11">
        <f t="shared" si="30"/>
        <v>27.9</v>
      </c>
      <c r="K484" s="11">
        <f t="shared" si="31"/>
        <v>27.9</v>
      </c>
      <c r="L484" s="11"/>
    </row>
    <row r="485" spans="1:12" x14ac:dyDescent="0.25">
      <c r="A485">
        <v>20</v>
      </c>
      <c r="B485" s="11">
        <v>27.93</v>
      </c>
      <c r="C485" s="4">
        <v>1967.0227</v>
      </c>
      <c r="D485" t="s">
        <v>11</v>
      </c>
      <c r="E485">
        <v>0</v>
      </c>
      <c r="F485" t="s">
        <v>13</v>
      </c>
      <c r="G485" t="s">
        <v>21</v>
      </c>
      <c r="H485" t="str">
        <f t="shared" si="28"/>
        <v>over</v>
      </c>
      <c r="I485" t="str">
        <f t="shared" si="29"/>
        <v>no</v>
      </c>
      <c r="J485" s="11">
        <f t="shared" si="30"/>
        <v>27.93</v>
      </c>
      <c r="K485" s="11">
        <f t="shared" si="31"/>
        <v>27.93</v>
      </c>
      <c r="L485" s="11"/>
    </row>
    <row r="486" spans="1:12" x14ac:dyDescent="0.25">
      <c r="A486">
        <v>30</v>
      </c>
      <c r="B486" s="11">
        <v>27.93</v>
      </c>
      <c r="C486" s="4">
        <v>4137.5227000000004</v>
      </c>
      <c r="D486" t="s">
        <v>7</v>
      </c>
      <c r="E486">
        <v>0</v>
      </c>
      <c r="F486" t="s">
        <v>13</v>
      </c>
      <c r="G486" t="s">
        <v>21</v>
      </c>
      <c r="H486" t="str">
        <f t="shared" si="28"/>
        <v>over</v>
      </c>
      <c r="I486" t="str">
        <f t="shared" si="29"/>
        <v>no</v>
      </c>
      <c r="J486" s="11">
        <f t="shared" si="30"/>
        <v>27.93</v>
      </c>
      <c r="K486" s="11">
        <f t="shared" si="31"/>
        <v>27.93</v>
      </c>
      <c r="L486" s="11"/>
    </row>
    <row r="487" spans="1:12" x14ac:dyDescent="0.25">
      <c r="A487">
        <v>48</v>
      </c>
      <c r="B487" s="11">
        <v>27.93</v>
      </c>
      <c r="C487" s="4">
        <v>11015.1747</v>
      </c>
      <c r="D487" t="s">
        <v>7</v>
      </c>
      <c r="E487">
        <v>4</v>
      </c>
      <c r="F487" t="s">
        <v>13</v>
      </c>
      <c r="G487" t="s">
        <v>15</v>
      </c>
      <c r="H487" t="str">
        <f t="shared" si="28"/>
        <v>over</v>
      </c>
      <c r="I487" t="str">
        <f t="shared" si="29"/>
        <v>no</v>
      </c>
      <c r="J487" s="11">
        <f t="shared" si="30"/>
        <v>27.93</v>
      </c>
      <c r="K487" s="11">
        <f t="shared" si="31"/>
        <v>27.93</v>
      </c>
      <c r="L487" s="11"/>
    </row>
    <row r="488" spans="1:12" x14ac:dyDescent="0.25">
      <c r="A488">
        <v>19</v>
      </c>
      <c r="B488" s="11">
        <v>27.93</v>
      </c>
      <c r="C488" s="4">
        <v>18838.703659999999</v>
      </c>
      <c r="D488" t="s">
        <v>7</v>
      </c>
      <c r="E488">
        <v>3</v>
      </c>
      <c r="F488" t="s">
        <v>13</v>
      </c>
      <c r="G488" t="s">
        <v>15</v>
      </c>
      <c r="H488" t="str">
        <f t="shared" si="28"/>
        <v>over</v>
      </c>
      <c r="I488" t="str">
        <f t="shared" si="29"/>
        <v>no</v>
      </c>
      <c r="J488" s="11">
        <f t="shared" si="30"/>
        <v>27.93</v>
      </c>
      <c r="K488" s="11">
        <f t="shared" si="31"/>
        <v>27.93</v>
      </c>
      <c r="L488" s="11"/>
    </row>
    <row r="489" spans="1:12" x14ac:dyDescent="0.25">
      <c r="A489">
        <v>57</v>
      </c>
      <c r="B489" s="11">
        <v>27.94</v>
      </c>
      <c r="C489" s="4">
        <v>11554.223599999999</v>
      </c>
      <c r="D489" t="s">
        <v>11</v>
      </c>
      <c r="E489">
        <v>1</v>
      </c>
      <c r="F489" t="s">
        <v>13</v>
      </c>
      <c r="G489" t="s">
        <v>14</v>
      </c>
      <c r="H489" t="str">
        <f t="shared" si="28"/>
        <v>over</v>
      </c>
      <c r="I489" t="str">
        <f t="shared" si="29"/>
        <v>no</v>
      </c>
      <c r="J489" s="11">
        <f t="shared" si="30"/>
        <v>27.94</v>
      </c>
      <c r="K489" s="11">
        <f t="shared" si="31"/>
        <v>27.94</v>
      </c>
      <c r="L489" s="11"/>
    </row>
    <row r="490" spans="1:12" x14ac:dyDescent="0.25">
      <c r="A490">
        <v>38</v>
      </c>
      <c r="B490" s="11">
        <v>28</v>
      </c>
      <c r="C490" s="4">
        <v>7151.0919999999996</v>
      </c>
      <c r="D490" t="s">
        <v>7</v>
      </c>
      <c r="E490">
        <v>3</v>
      </c>
      <c r="F490" t="s">
        <v>13</v>
      </c>
      <c r="G490" t="s">
        <v>10</v>
      </c>
      <c r="H490" t="str">
        <f t="shared" si="28"/>
        <v>over</v>
      </c>
      <c r="I490" t="str">
        <f t="shared" si="29"/>
        <v>no</v>
      </c>
      <c r="J490" s="11">
        <f t="shared" si="30"/>
        <v>28</v>
      </c>
      <c r="K490" s="11">
        <f t="shared" si="31"/>
        <v>28</v>
      </c>
      <c r="L490" s="11"/>
    </row>
    <row r="491" spans="1:12" x14ac:dyDescent="0.25">
      <c r="A491">
        <v>23</v>
      </c>
      <c r="B491" s="11">
        <v>28</v>
      </c>
      <c r="C491" s="4">
        <v>13126.677449999999</v>
      </c>
      <c r="D491" t="s">
        <v>7</v>
      </c>
      <c r="E491">
        <v>0</v>
      </c>
      <c r="F491" t="s">
        <v>13</v>
      </c>
      <c r="G491" t="s">
        <v>10</v>
      </c>
      <c r="H491" t="str">
        <f t="shared" si="28"/>
        <v>over</v>
      </c>
      <c r="I491" t="str">
        <f t="shared" si="29"/>
        <v>no</v>
      </c>
      <c r="J491" s="11">
        <f t="shared" si="30"/>
        <v>28</v>
      </c>
      <c r="K491" s="11">
        <f t="shared" si="31"/>
        <v>28</v>
      </c>
      <c r="L491" s="11"/>
    </row>
    <row r="492" spans="1:12" x14ac:dyDescent="0.25">
      <c r="A492">
        <v>38</v>
      </c>
      <c r="B492" s="11">
        <v>28.024999999999999</v>
      </c>
      <c r="C492" s="4">
        <v>6067.1267500000004</v>
      </c>
      <c r="D492" t="s">
        <v>11</v>
      </c>
      <c r="E492">
        <v>1</v>
      </c>
      <c r="F492" t="s">
        <v>13</v>
      </c>
      <c r="G492" t="s">
        <v>21</v>
      </c>
      <c r="H492" t="str">
        <f t="shared" si="28"/>
        <v>over</v>
      </c>
      <c r="I492" t="str">
        <f t="shared" si="29"/>
        <v>no</v>
      </c>
      <c r="J492" s="11">
        <f t="shared" si="30"/>
        <v>28.024999999999999</v>
      </c>
      <c r="K492" s="11">
        <f t="shared" si="31"/>
        <v>28.024999999999999</v>
      </c>
      <c r="L492" s="11"/>
    </row>
    <row r="493" spans="1:12" x14ac:dyDescent="0.25">
      <c r="A493">
        <v>37</v>
      </c>
      <c r="B493" s="11">
        <v>28.024999999999999</v>
      </c>
      <c r="C493" s="4">
        <v>6406.4107000000004</v>
      </c>
      <c r="D493" t="s">
        <v>11</v>
      </c>
      <c r="E493">
        <v>2</v>
      </c>
      <c r="F493" t="s">
        <v>13</v>
      </c>
      <c r="G493" t="s">
        <v>21</v>
      </c>
      <c r="H493" t="str">
        <f t="shared" si="28"/>
        <v>over</v>
      </c>
      <c r="I493" t="str">
        <f t="shared" si="29"/>
        <v>no</v>
      </c>
      <c r="J493" s="11">
        <f t="shared" si="30"/>
        <v>28.024999999999999</v>
      </c>
      <c r="K493" s="11">
        <f t="shared" si="31"/>
        <v>28.024999999999999</v>
      </c>
      <c r="L493" s="11"/>
    </row>
    <row r="494" spans="1:12" x14ac:dyDescent="0.25">
      <c r="A494">
        <v>37</v>
      </c>
      <c r="B494" s="11">
        <v>28.024999999999999</v>
      </c>
      <c r="C494" s="4">
        <v>6686.4313000000002</v>
      </c>
      <c r="D494" t="s">
        <v>7</v>
      </c>
      <c r="E494">
        <v>2</v>
      </c>
      <c r="F494" t="s">
        <v>13</v>
      </c>
      <c r="G494" t="s">
        <v>15</v>
      </c>
      <c r="H494" t="str">
        <f t="shared" si="28"/>
        <v>over</v>
      </c>
      <c r="I494" t="str">
        <f t="shared" si="29"/>
        <v>no</v>
      </c>
      <c r="J494" s="11">
        <f t="shared" si="30"/>
        <v>28.024999999999999</v>
      </c>
      <c r="K494" s="11">
        <f t="shared" si="31"/>
        <v>28.024999999999999</v>
      </c>
      <c r="L494" s="11"/>
    </row>
    <row r="495" spans="1:12" x14ac:dyDescent="0.25">
      <c r="A495">
        <v>44</v>
      </c>
      <c r="B495" s="11">
        <v>28.024999999999999</v>
      </c>
      <c r="C495" s="4">
        <v>7731.4270999999999</v>
      </c>
      <c r="D495" t="s">
        <v>11</v>
      </c>
      <c r="E495">
        <v>2</v>
      </c>
      <c r="F495" t="s">
        <v>13</v>
      </c>
      <c r="G495" t="s">
        <v>14</v>
      </c>
      <c r="H495" t="str">
        <f t="shared" si="28"/>
        <v>over</v>
      </c>
      <c r="I495" t="str">
        <f t="shared" si="29"/>
        <v>no</v>
      </c>
      <c r="J495" s="11">
        <f t="shared" si="30"/>
        <v>28.024999999999999</v>
      </c>
      <c r="K495" s="11">
        <f t="shared" si="31"/>
        <v>28.024999999999999</v>
      </c>
      <c r="L495" s="11"/>
    </row>
    <row r="496" spans="1:12" x14ac:dyDescent="0.25">
      <c r="A496">
        <v>35</v>
      </c>
      <c r="B496" s="11">
        <v>28.024999999999999</v>
      </c>
      <c r="C496" s="4">
        <v>20234.854749999999</v>
      </c>
      <c r="D496" t="s">
        <v>7</v>
      </c>
      <c r="E496">
        <v>0</v>
      </c>
      <c r="F496" t="s">
        <v>9</v>
      </c>
      <c r="G496" t="s">
        <v>15</v>
      </c>
      <c r="H496" t="str">
        <f t="shared" si="28"/>
        <v>over</v>
      </c>
      <c r="I496" t="str">
        <f t="shared" si="29"/>
        <v>smoking</v>
      </c>
      <c r="J496" s="11">
        <f t="shared" si="30"/>
        <v>28.024999999999999</v>
      </c>
      <c r="K496" s="11">
        <f t="shared" si="31"/>
        <v>28.024999999999999</v>
      </c>
      <c r="L496" s="11"/>
    </row>
    <row r="497" spans="1:12" x14ac:dyDescent="0.25">
      <c r="A497">
        <v>36</v>
      </c>
      <c r="B497" s="11">
        <v>28.024999999999999</v>
      </c>
      <c r="C497" s="4">
        <v>20773.62775</v>
      </c>
      <c r="D497" t="s">
        <v>11</v>
      </c>
      <c r="E497">
        <v>1</v>
      </c>
      <c r="F497" t="s">
        <v>9</v>
      </c>
      <c r="G497" t="s">
        <v>21</v>
      </c>
      <c r="H497" t="str">
        <f t="shared" si="28"/>
        <v>over</v>
      </c>
      <c r="I497" t="str">
        <f t="shared" si="29"/>
        <v>smoking</v>
      </c>
      <c r="J497" s="11">
        <f t="shared" si="30"/>
        <v>28.024999999999999</v>
      </c>
      <c r="K497" s="11">
        <f t="shared" si="31"/>
        <v>28.024999999999999</v>
      </c>
      <c r="L497" s="11"/>
    </row>
    <row r="498" spans="1:12" x14ac:dyDescent="0.25">
      <c r="A498">
        <v>63</v>
      </c>
      <c r="B498" s="11">
        <v>28.024999999999999</v>
      </c>
      <c r="C498" s="4">
        <v>29523.1656</v>
      </c>
      <c r="D498" t="s">
        <v>7</v>
      </c>
      <c r="E498">
        <v>0</v>
      </c>
      <c r="F498" t="s">
        <v>9</v>
      </c>
      <c r="G498" t="s">
        <v>21</v>
      </c>
      <c r="H498" t="str">
        <f t="shared" si="28"/>
        <v>over</v>
      </c>
      <c r="I498" t="str">
        <f t="shared" si="29"/>
        <v>smoking</v>
      </c>
      <c r="J498" s="11">
        <f t="shared" si="30"/>
        <v>28.024999999999999</v>
      </c>
      <c r="K498" s="11">
        <f t="shared" si="31"/>
        <v>28.024999999999999</v>
      </c>
      <c r="L498" s="11"/>
    </row>
    <row r="499" spans="1:12" x14ac:dyDescent="0.25">
      <c r="A499">
        <v>41</v>
      </c>
      <c r="B499" s="11">
        <v>28.05</v>
      </c>
      <c r="C499" s="4">
        <v>6770.1925000000001</v>
      </c>
      <c r="D499" t="s">
        <v>7</v>
      </c>
      <c r="E499">
        <v>1</v>
      </c>
      <c r="F499" t="s">
        <v>13</v>
      </c>
      <c r="G499" t="s">
        <v>14</v>
      </c>
      <c r="H499" t="str">
        <f t="shared" si="28"/>
        <v>over</v>
      </c>
      <c r="I499" t="str">
        <f t="shared" si="29"/>
        <v>no</v>
      </c>
      <c r="J499" s="11">
        <f t="shared" si="30"/>
        <v>28.05</v>
      </c>
      <c r="K499" s="11">
        <f t="shared" si="31"/>
        <v>28.05</v>
      </c>
      <c r="L499" s="11"/>
    </row>
    <row r="500" spans="1:12" x14ac:dyDescent="0.25">
      <c r="A500">
        <v>46</v>
      </c>
      <c r="B500" s="11">
        <v>28.05</v>
      </c>
      <c r="C500" s="4">
        <v>8233.0974999999999</v>
      </c>
      <c r="D500" t="s">
        <v>7</v>
      </c>
      <c r="E500">
        <v>1</v>
      </c>
      <c r="F500" t="s">
        <v>13</v>
      </c>
      <c r="G500" t="s">
        <v>14</v>
      </c>
      <c r="H500" t="str">
        <f t="shared" si="28"/>
        <v>over</v>
      </c>
      <c r="I500" t="str">
        <f t="shared" si="29"/>
        <v>no</v>
      </c>
      <c r="J500" s="11">
        <f t="shared" si="30"/>
        <v>28.05</v>
      </c>
      <c r="K500" s="11">
        <f t="shared" si="31"/>
        <v>28.05</v>
      </c>
      <c r="L500" s="11"/>
    </row>
    <row r="501" spans="1:12" x14ac:dyDescent="0.25">
      <c r="A501">
        <v>57</v>
      </c>
      <c r="B501" s="11">
        <v>28.1</v>
      </c>
      <c r="C501" s="4">
        <v>10965.446</v>
      </c>
      <c r="D501" t="s">
        <v>11</v>
      </c>
      <c r="E501">
        <v>0</v>
      </c>
      <c r="F501" t="s">
        <v>13</v>
      </c>
      <c r="G501" t="s">
        <v>10</v>
      </c>
      <c r="H501" t="str">
        <f t="shared" si="28"/>
        <v>over</v>
      </c>
      <c r="I501" t="str">
        <f t="shared" si="29"/>
        <v>no</v>
      </c>
      <c r="J501" s="11">
        <f t="shared" si="30"/>
        <v>28.1</v>
      </c>
      <c r="K501" s="11">
        <f t="shared" si="31"/>
        <v>28.1</v>
      </c>
      <c r="L501" s="11"/>
    </row>
    <row r="502" spans="1:12" x14ac:dyDescent="0.25">
      <c r="A502">
        <v>23</v>
      </c>
      <c r="B502" s="11">
        <v>28.12</v>
      </c>
      <c r="C502" s="4">
        <v>2690.1138000000001</v>
      </c>
      <c r="D502" t="s">
        <v>7</v>
      </c>
      <c r="E502">
        <v>0</v>
      </c>
      <c r="F502" t="s">
        <v>13</v>
      </c>
      <c r="G502" t="s">
        <v>15</v>
      </c>
      <c r="H502" t="str">
        <f t="shared" si="28"/>
        <v>over</v>
      </c>
      <c r="I502" t="str">
        <f t="shared" si="29"/>
        <v>no</v>
      </c>
      <c r="J502" s="11">
        <f t="shared" si="30"/>
        <v>28.12</v>
      </c>
      <c r="K502" s="11">
        <f t="shared" si="31"/>
        <v>28.12</v>
      </c>
      <c r="L502" s="11"/>
    </row>
    <row r="503" spans="1:12" x14ac:dyDescent="0.25">
      <c r="A503">
        <v>50</v>
      </c>
      <c r="B503" s="11">
        <v>28.12</v>
      </c>
      <c r="C503" s="4">
        <v>11085.586799999999</v>
      </c>
      <c r="D503" t="s">
        <v>7</v>
      </c>
      <c r="E503">
        <v>3</v>
      </c>
      <c r="F503" t="s">
        <v>13</v>
      </c>
      <c r="G503" t="s">
        <v>15</v>
      </c>
      <c r="H503" t="str">
        <f t="shared" si="28"/>
        <v>over</v>
      </c>
      <c r="I503" t="str">
        <f t="shared" si="29"/>
        <v>no</v>
      </c>
      <c r="J503" s="11">
        <f t="shared" si="30"/>
        <v>28.12</v>
      </c>
      <c r="K503" s="11">
        <f t="shared" si="31"/>
        <v>28.12</v>
      </c>
      <c r="L503" s="11"/>
    </row>
    <row r="504" spans="1:12" x14ac:dyDescent="0.25">
      <c r="A504">
        <v>32</v>
      </c>
      <c r="B504" s="11">
        <v>28.12</v>
      </c>
      <c r="C504" s="4">
        <v>21472.478800000001</v>
      </c>
      <c r="D504" t="s">
        <v>11</v>
      </c>
      <c r="E504">
        <v>4</v>
      </c>
      <c r="F504" t="s">
        <v>9</v>
      </c>
      <c r="G504" t="s">
        <v>15</v>
      </c>
      <c r="H504" t="str">
        <f t="shared" si="28"/>
        <v>over</v>
      </c>
      <c r="I504" t="str">
        <f t="shared" si="29"/>
        <v>smoking</v>
      </c>
      <c r="J504" s="11">
        <f t="shared" si="30"/>
        <v>28.12</v>
      </c>
      <c r="K504" s="11">
        <f t="shared" si="31"/>
        <v>28.12</v>
      </c>
      <c r="L504" s="11"/>
    </row>
    <row r="505" spans="1:12" x14ac:dyDescent="0.25">
      <c r="A505">
        <v>50</v>
      </c>
      <c r="B505" s="11">
        <v>28.16</v>
      </c>
      <c r="C505" s="4">
        <v>10702.642400000001</v>
      </c>
      <c r="D505" t="s">
        <v>7</v>
      </c>
      <c r="E505">
        <v>3</v>
      </c>
      <c r="F505" t="s">
        <v>13</v>
      </c>
      <c r="G505" t="s">
        <v>14</v>
      </c>
      <c r="H505" t="str">
        <f t="shared" si="28"/>
        <v>over</v>
      </c>
      <c r="I505" t="str">
        <f t="shared" si="29"/>
        <v>no</v>
      </c>
      <c r="J505" s="11">
        <f t="shared" si="30"/>
        <v>28.16</v>
      </c>
      <c r="K505" s="11">
        <f t="shared" si="31"/>
        <v>28.16</v>
      </c>
      <c r="L505" s="11"/>
    </row>
    <row r="506" spans="1:12" x14ac:dyDescent="0.25">
      <c r="A506">
        <v>61</v>
      </c>
      <c r="B506" s="11">
        <v>28.2</v>
      </c>
      <c r="C506" s="4">
        <v>13041.921</v>
      </c>
      <c r="D506" t="s">
        <v>7</v>
      </c>
      <c r="E506">
        <v>0</v>
      </c>
      <c r="F506" t="s">
        <v>13</v>
      </c>
      <c r="G506" t="s">
        <v>10</v>
      </c>
      <c r="H506" t="str">
        <f t="shared" si="28"/>
        <v>over</v>
      </c>
      <c r="I506" t="str">
        <f t="shared" si="29"/>
        <v>no</v>
      </c>
      <c r="J506" s="11">
        <f t="shared" si="30"/>
        <v>28.2</v>
      </c>
      <c r="K506" s="11">
        <f t="shared" si="31"/>
        <v>28.2</v>
      </c>
      <c r="L506" s="11"/>
    </row>
    <row r="507" spans="1:12" x14ac:dyDescent="0.25">
      <c r="A507">
        <v>18</v>
      </c>
      <c r="B507" s="11">
        <v>28.215</v>
      </c>
      <c r="C507" s="4">
        <v>2200.8308499999998</v>
      </c>
      <c r="D507" t="s">
        <v>7</v>
      </c>
      <c r="E507">
        <v>0</v>
      </c>
      <c r="F507" t="s">
        <v>13</v>
      </c>
      <c r="G507" t="s">
        <v>21</v>
      </c>
      <c r="H507" t="str">
        <f t="shared" si="28"/>
        <v>over</v>
      </c>
      <c r="I507" t="str">
        <f t="shared" si="29"/>
        <v>no</v>
      </c>
      <c r="J507" s="11">
        <f t="shared" si="30"/>
        <v>28.215</v>
      </c>
      <c r="K507" s="11">
        <f t="shared" si="31"/>
        <v>28.215</v>
      </c>
      <c r="L507" s="11"/>
    </row>
    <row r="508" spans="1:12" x14ac:dyDescent="0.25">
      <c r="A508">
        <v>49</v>
      </c>
      <c r="B508" s="11">
        <v>28.215</v>
      </c>
      <c r="C508" s="4">
        <v>9282.4806000000008</v>
      </c>
      <c r="D508" t="s">
        <v>11</v>
      </c>
      <c r="E508">
        <v>1</v>
      </c>
      <c r="F508" t="s">
        <v>13</v>
      </c>
      <c r="G508" t="s">
        <v>21</v>
      </c>
      <c r="H508" t="str">
        <f t="shared" si="28"/>
        <v>over</v>
      </c>
      <c r="I508" t="str">
        <f t="shared" si="29"/>
        <v>no</v>
      </c>
      <c r="J508" s="11">
        <f t="shared" si="30"/>
        <v>28.215</v>
      </c>
      <c r="K508" s="11">
        <f t="shared" si="31"/>
        <v>28.215</v>
      </c>
      <c r="L508" s="11"/>
    </row>
    <row r="509" spans="1:12" x14ac:dyDescent="0.25">
      <c r="A509">
        <v>58</v>
      </c>
      <c r="B509" s="11">
        <v>28.215</v>
      </c>
      <c r="C509" s="4">
        <v>12224.350850000001</v>
      </c>
      <c r="D509" t="s">
        <v>7</v>
      </c>
      <c r="E509">
        <v>0</v>
      </c>
      <c r="F509" t="s">
        <v>13</v>
      </c>
      <c r="G509" t="s">
        <v>15</v>
      </c>
      <c r="H509" t="str">
        <f t="shared" si="28"/>
        <v>over</v>
      </c>
      <c r="I509" t="str">
        <f t="shared" si="29"/>
        <v>no</v>
      </c>
      <c r="J509" s="11">
        <f t="shared" si="30"/>
        <v>28.215</v>
      </c>
      <c r="K509" s="11">
        <f t="shared" si="31"/>
        <v>28.215</v>
      </c>
      <c r="L509" s="11"/>
    </row>
    <row r="510" spans="1:12" x14ac:dyDescent="0.25">
      <c r="A510">
        <v>40</v>
      </c>
      <c r="B510" s="11">
        <v>28.215</v>
      </c>
      <c r="C510" s="4">
        <v>19444.265800000001</v>
      </c>
      <c r="D510" t="s">
        <v>7</v>
      </c>
      <c r="E510">
        <v>2</v>
      </c>
      <c r="F510" t="s">
        <v>9</v>
      </c>
      <c r="G510" t="s">
        <v>14</v>
      </c>
      <c r="H510" t="str">
        <f t="shared" si="28"/>
        <v>over</v>
      </c>
      <c r="I510" t="str">
        <f t="shared" si="29"/>
        <v>smoking</v>
      </c>
      <c r="J510" s="11">
        <f t="shared" si="30"/>
        <v>28.215</v>
      </c>
      <c r="K510" s="11">
        <f t="shared" si="31"/>
        <v>28.215</v>
      </c>
      <c r="L510" s="11"/>
    </row>
    <row r="511" spans="1:12" x14ac:dyDescent="0.25">
      <c r="A511">
        <v>47</v>
      </c>
      <c r="B511" s="11">
        <v>28.215</v>
      </c>
      <c r="C511" s="4">
        <v>24915.220850000002</v>
      </c>
      <c r="D511" t="s">
        <v>11</v>
      </c>
      <c r="E511">
        <v>3</v>
      </c>
      <c r="F511" t="s">
        <v>9</v>
      </c>
      <c r="G511" t="s">
        <v>15</v>
      </c>
      <c r="H511" t="str">
        <f t="shared" si="28"/>
        <v>over</v>
      </c>
      <c r="I511" t="str">
        <f t="shared" si="29"/>
        <v>smoking</v>
      </c>
      <c r="J511" s="11">
        <f t="shared" si="30"/>
        <v>28.215</v>
      </c>
      <c r="K511" s="11">
        <f t="shared" si="31"/>
        <v>28.215</v>
      </c>
      <c r="L511" s="11"/>
    </row>
    <row r="512" spans="1:12" x14ac:dyDescent="0.25">
      <c r="A512">
        <v>25</v>
      </c>
      <c r="B512" s="11">
        <v>28.215</v>
      </c>
      <c r="C512" s="4">
        <v>42112.2356</v>
      </c>
      <c r="D512" t="s">
        <v>11</v>
      </c>
      <c r="E512">
        <v>2</v>
      </c>
      <c r="F512" t="s">
        <v>9</v>
      </c>
      <c r="G512" t="s">
        <v>14</v>
      </c>
      <c r="H512" t="str">
        <f t="shared" si="28"/>
        <v>over</v>
      </c>
      <c r="I512" t="str">
        <f t="shared" si="29"/>
        <v>smoking</v>
      </c>
      <c r="J512" s="11">
        <f t="shared" si="30"/>
        <v>28.215</v>
      </c>
      <c r="K512" s="11">
        <f t="shared" si="31"/>
        <v>28.215</v>
      </c>
      <c r="L512" s="11"/>
    </row>
    <row r="513" spans="1:12" x14ac:dyDescent="0.25">
      <c r="A513">
        <v>33</v>
      </c>
      <c r="B513" s="11">
        <v>28.27</v>
      </c>
      <c r="C513" s="4">
        <v>4779.6022999999996</v>
      </c>
      <c r="D513" t="s">
        <v>7</v>
      </c>
      <c r="E513">
        <v>1</v>
      </c>
      <c r="F513" t="s">
        <v>13</v>
      </c>
      <c r="G513" t="s">
        <v>14</v>
      </c>
      <c r="H513" t="str">
        <f t="shared" si="28"/>
        <v>over</v>
      </c>
      <c r="I513" t="str">
        <f t="shared" si="29"/>
        <v>no</v>
      </c>
      <c r="J513" s="11">
        <f t="shared" si="30"/>
        <v>28.27</v>
      </c>
      <c r="K513" s="11">
        <f t="shared" si="31"/>
        <v>28.27</v>
      </c>
      <c r="L513" s="11"/>
    </row>
    <row r="514" spans="1:12" x14ac:dyDescent="0.25">
      <c r="A514">
        <v>38</v>
      </c>
      <c r="B514" s="11">
        <v>28.27</v>
      </c>
      <c r="C514" s="4">
        <v>5484.4673000000003</v>
      </c>
      <c r="D514" t="s">
        <v>11</v>
      </c>
      <c r="E514">
        <v>1</v>
      </c>
      <c r="F514" t="s">
        <v>13</v>
      </c>
      <c r="G514" t="s">
        <v>14</v>
      </c>
      <c r="H514" t="str">
        <f t="shared" ref="H514:H577" si="32">IF(B514&lt;18.5,"below",IF(AND(B514&gt;=18.5,B514&lt;25),"normal",IF(B514&gt;=25,"over")))</f>
        <v>over</v>
      </c>
      <c r="I514" t="str">
        <f t="shared" ref="I514:I577" si="33">IF(F514="no","no","smoking")</f>
        <v>no</v>
      </c>
      <c r="J514" s="11">
        <f t="shared" ref="J514:J577" si="34">VALUE(B514)</f>
        <v>28.27</v>
      </c>
      <c r="K514" s="11">
        <f t="shared" ref="K514:K577" si="35">IF(J514&gt;=100,J514/1000,J514)</f>
        <v>28.27</v>
      </c>
      <c r="L514" s="11"/>
    </row>
    <row r="515" spans="1:12" x14ac:dyDescent="0.25">
      <c r="A515">
        <v>39</v>
      </c>
      <c r="B515" s="11">
        <v>28.3</v>
      </c>
      <c r="C515" s="4">
        <v>21082.16</v>
      </c>
      <c r="D515" t="s">
        <v>11</v>
      </c>
      <c r="E515">
        <v>1</v>
      </c>
      <c r="F515" t="s">
        <v>9</v>
      </c>
      <c r="G515" t="s">
        <v>10</v>
      </c>
      <c r="H515" t="str">
        <f t="shared" si="32"/>
        <v>over</v>
      </c>
      <c r="I515" t="str">
        <f t="shared" si="33"/>
        <v>smoking</v>
      </c>
      <c r="J515" s="11">
        <f t="shared" si="34"/>
        <v>28.3</v>
      </c>
      <c r="K515" s="11">
        <f t="shared" si="35"/>
        <v>28.3</v>
      </c>
      <c r="L515" s="11"/>
    </row>
    <row r="516" spans="1:12" x14ac:dyDescent="0.25">
      <c r="A516">
        <v>22</v>
      </c>
      <c r="B516" s="11">
        <v>28.31</v>
      </c>
      <c r="C516" s="4">
        <v>2639.0428999999999</v>
      </c>
      <c r="D516" t="s">
        <v>11</v>
      </c>
      <c r="E516">
        <v>1</v>
      </c>
      <c r="F516" t="s">
        <v>13</v>
      </c>
      <c r="G516" t="s">
        <v>15</v>
      </c>
      <c r="H516" t="str">
        <f t="shared" si="32"/>
        <v>over</v>
      </c>
      <c r="I516" t="str">
        <f t="shared" si="33"/>
        <v>no</v>
      </c>
      <c r="J516" s="11">
        <f t="shared" si="34"/>
        <v>28.31</v>
      </c>
      <c r="K516" s="11">
        <f t="shared" si="35"/>
        <v>28.31</v>
      </c>
      <c r="L516" s="11"/>
    </row>
    <row r="517" spans="1:12" x14ac:dyDescent="0.25">
      <c r="A517">
        <v>41</v>
      </c>
      <c r="B517" s="11">
        <v>28.31</v>
      </c>
      <c r="C517" s="4">
        <v>7153.5538999999999</v>
      </c>
      <c r="D517" t="s">
        <v>7</v>
      </c>
      <c r="E517">
        <v>1</v>
      </c>
      <c r="F517" t="s">
        <v>13</v>
      </c>
      <c r="G517" t="s">
        <v>15</v>
      </c>
      <c r="H517" t="str">
        <f t="shared" si="32"/>
        <v>over</v>
      </c>
      <c r="I517" t="str">
        <f t="shared" si="33"/>
        <v>no</v>
      </c>
      <c r="J517" s="11">
        <f t="shared" si="34"/>
        <v>28.31</v>
      </c>
      <c r="K517" s="11">
        <f t="shared" si="35"/>
        <v>28.31</v>
      </c>
      <c r="L517" s="11"/>
    </row>
    <row r="518" spans="1:12" x14ac:dyDescent="0.25">
      <c r="A518">
        <v>18</v>
      </c>
      <c r="B518" s="11">
        <v>28.31</v>
      </c>
      <c r="C518" s="4">
        <v>11272.331389999999</v>
      </c>
      <c r="D518" t="s">
        <v>11</v>
      </c>
      <c r="E518">
        <v>1</v>
      </c>
      <c r="F518" t="s">
        <v>13</v>
      </c>
      <c r="G518" t="s">
        <v>21</v>
      </c>
      <c r="H518" t="str">
        <f t="shared" si="32"/>
        <v>over</v>
      </c>
      <c r="I518" t="str">
        <f t="shared" si="33"/>
        <v>no</v>
      </c>
      <c r="J518" s="11">
        <f t="shared" si="34"/>
        <v>28.31</v>
      </c>
      <c r="K518" s="11">
        <f t="shared" si="35"/>
        <v>28.31</v>
      </c>
      <c r="L518" s="11"/>
    </row>
    <row r="519" spans="1:12" x14ac:dyDescent="0.25">
      <c r="A519">
        <v>56</v>
      </c>
      <c r="B519" s="11">
        <v>28.31</v>
      </c>
      <c r="C519" s="4">
        <v>11657.7189</v>
      </c>
      <c r="D519" t="s">
        <v>7</v>
      </c>
      <c r="E519">
        <v>0</v>
      </c>
      <c r="F519" t="s">
        <v>13</v>
      </c>
      <c r="G519" t="s">
        <v>21</v>
      </c>
      <c r="H519" t="str">
        <f t="shared" si="32"/>
        <v>over</v>
      </c>
      <c r="I519" t="str">
        <f t="shared" si="33"/>
        <v>no</v>
      </c>
      <c r="J519" s="11">
        <f t="shared" si="34"/>
        <v>28.31</v>
      </c>
      <c r="K519" s="11">
        <f t="shared" si="35"/>
        <v>28.31</v>
      </c>
      <c r="L519" s="11"/>
    </row>
    <row r="520" spans="1:12" x14ac:dyDescent="0.25">
      <c r="A520">
        <v>19</v>
      </c>
      <c r="B520" s="11">
        <v>28.31</v>
      </c>
      <c r="C520" s="4">
        <v>17468.983899999999</v>
      </c>
      <c r="D520" t="s">
        <v>7</v>
      </c>
      <c r="E520">
        <v>0</v>
      </c>
      <c r="F520" t="s">
        <v>9</v>
      </c>
      <c r="G520" t="s">
        <v>15</v>
      </c>
      <c r="H520" t="str">
        <f t="shared" si="32"/>
        <v>over</v>
      </c>
      <c r="I520" t="str">
        <f t="shared" si="33"/>
        <v>smoking</v>
      </c>
      <c r="J520" s="11">
        <f t="shared" si="34"/>
        <v>28.31</v>
      </c>
      <c r="K520" s="11">
        <f t="shared" si="35"/>
        <v>28.31</v>
      </c>
      <c r="L520" s="11"/>
    </row>
    <row r="521" spans="1:12" x14ac:dyDescent="0.25">
      <c r="A521">
        <v>23</v>
      </c>
      <c r="B521" s="11">
        <v>28.31</v>
      </c>
      <c r="C521" s="4">
        <v>18033.9679</v>
      </c>
      <c r="D521" t="s">
        <v>7</v>
      </c>
      <c r="E521">
        <v>0</v>
      </c>
      <c r="F521" t="s">
        <v>9</v>
      </c>
      <c r="G521" t="s">
        <v>15</v>
      </c>
      <c r="H521" t="str">
        <f t="shared" si="32"/>
        <v>over</v>
      </c>
      <c r="I521" t="str">
        <f t="shared" si="33"/>
        <v>smoking</v>
      </c>
      <c r="J521" s="11">
        <f t="shared" si="34"/>
        <v>28.31</v>
      </c>
      <c r="K521" s="11">
        <f t="shared" si="35"/>
        <v>28.31</v>
      </c>
      <c r="L521" s="11"/>
    </row>
    <row r="522" spans="1:12" x14ac:dyDescent="0.25">
      <c r="A522">
        <v>61</v>
      </c>
      <c r="B522" s="11">
        <v>28.31</v>
      </c>
      <c r="C522" s="4">
        <v>28868.6639</v>
      </c>
      <c r="D522" t="s">
        <v>11</v>
      </c>
      <c r="E522">
        <v>1</v>
      </c>
      <c r="F522" t="s">
        <v>9</v>
      </c>
      <c r="G522" t="s">
        <v>15</v>
      </c>
      <c r="H522" t="str">
        <f t="shared" si="32"/>
        <v>over</v>
      </c>
      <c r="I522" t="str">
        <f t="shared" si="33"/>
        <v>smoking</v>
      </c>
      <c r="J522" s="11">
        <f t="shared" si="34"/>
        <v>28.31</v>
      </c>
      <c r="K522" s="11">
        <f t="shared" si="35"/>
        <v>28.31</v>
      </c>
      <c r="L522" s="11"/>
    </row>
    <row r="523" spans="1:12" x14ac:dyDescent="0.25">
      <c r="A523">
        <v>42</v>
      </c>
      <c r="B523" s="11">
        <v>28.31</v>
      </c>
      <c r="C523" s="4">
        <v>32787.458590000002</v>
      </c>
      <c r="D523" t="s">
        <v>11</v>
      </c>
      <c r="E523">
        <v>3</v>
      </c>
      <c r="F523" t="s">
        <v>9</v>
      </c>
      <c r="G523" t="s">
        <v>15</v>
      </c>
      <c r="H523" t="str">
        <f t="shared" si="32"/>
        <v>over</v>
      </c>
      <c r="I523" t="str">
        <f t="shared" si="33"/>
        <v>smoking</v>
      </c>
      <c r="J523" s="11">
        <f t="shared" si="34"/>
        <v>28.31</v>
      </c>
      <c r="K523" s="11">
        <f t="shared" si="35"/>
        <v>28.31</v>
      </c>
      <c r="L523" s="11"/>
    </row>
    <row r="524" spans="1:12" x14ac:dyDescent="0.25">
      <c r="A524">
        <v>30</v>
      </c>
      <c r="B524" s="11">
        <v>28.38</v>
      </c>
      <c r="C524" s="4">
        <v>19521.968199999999</v>
      </c>
      <c r="D524" t="s">
        <v>7</v>
      </c>
      <c r="E524">
        <v>1</v>
      </c>
      <c r="F524" t="s">
        <v>9</v>
      </c>
      <c r="G524" t="s">
        <v>14</v>
      </c>
      <c r="H524" t="str">
        <f t="shared" si="32"/>
        <v>over</v>
      </c>
      <c r="I524" t="str">
        <f t="shared" si="33"/>
        <v>smoking</v>
      </c>
      <c r="J524" s="11">
        <f t="shared" si="34"/>
        <v>28.38</v>
      </c>
      <c r="K524" s="11">
        <f t="shared" si="35"/>
        <v>28.38</v>
      </c>
      <c r="L524" s="11"/>
    </row>
    <row r="525" spans="1:12" x14ac:dyDescent="0.25">
      <c r="A525">
        <v>30</v>
      </c>
      <c r="B525" s="11">
        <v>28.405000000000001</v>
      </c>
      <c r="C525" s="4">
        <v>4527.1829500000003</v>
      </c>
      <c r="D525" t="s">
        <v>7</v>
      </c>
      <c r="E525">
        <v>1</v>
      </c>
      <c r="F525" t="s">
        <v>13</v>
      </c>
      <c r="G525" t="s">
        <v>15</v>
      </c>
      <c r="H525" t="str">
        <f t="shared" si="32"/>
        <v>over</v>
      </c>
      <c r="I525" t="str">
        <f t="shared" si="33"/>
        <v>no</v>
      </c>
      <c r="J525" s="11">
        <f t="shared" si="34"/>
        <v>28.405000000000001</v>
      </c>
      <c r="K525" s="11">
        <f t="shared" si="35"/>
        <v>28.405000000000001</v>
      </c>
      <c r="L525" s="11"/>
    </row>
    <row r="526" spans="1:12" x14ac:dyDescent="0.25">
      <c r="A526">
        <v>41</v>
      </c>
      <c r="B526" s="11">
        <v>28.405000000000001</v>
      </c>
      <c r="C526" s="4">
        <v>6664.68595</v>
      </c>
      <c r="D526" t="s">
        <v>11</v>
      </c>
      <c r="E526">
        <v>1</v>
      </c>
      <c r="F526" t="s">
        <v>13</v>
      </c>
      <c r="G526" t="s">
        <v>15</v>
      </c>
      <c r="H526" t="str">
        <f t="shared" si="32"/>
        <v>over</v>
      </c>
      <c r="I526" t="str">
        <f t="shared" si="33"/>
        <v>no</v>
      </c>
      <c r="J526" s="11">
        <f t="shared" si="34"/>
        <v>28.405000000000001</v>
      </c>
      <c r="K526" s="11">
        <f t="shared" si="35"/>
        <v>28.405000000000001</v>
      </c>
      <c r="L526" s="11"/>
    </row>
    <row r="527" spans="1:12" x14ac:dyDescent="0.25">
      <c r="A527">
        <v>41</v>
      </c>
      <c r="B527" s="11">
        <v>28.405000000000001</v>
      </c>
      <c r="C527" s="4">
        <v>7371.7719999999999</v>
      </c>
      <c r="D527" t="s">
        <v>7</v>
      </c>
      <c r="E527">
        <v>2</v>
      </c>
      <c r="F527" t="s">
        <v>13</v>
      </c>
      <c r="G527" t="s">
        <v>10</v>
      </c>
      <c r="H527" t="str">
        <f t="shared" si="32"/>
        <v>over</v>
      </c>
      <c r="I527" t="str">
        <f t="shared" si="33"/>
        <v>no</v>
      </c>
      <c r="J527" s="11">
        <f t="shared" si="34"/>
        <v>28.405000000000001</v>
      </c>
      <c r="K527" s="11">
        <f t="shared" si="35"/>
        <v>28.405000000000001</v>
      </c>
      <c r="L527" s="11"/>
    </row>
    <row r="528" spans="1:12" x14ac:dyDescent="0.25">
      <c r="A528">
        <v>50</v>
      </c>
      <c r="B528" s="11">
        <v>28.405000000000001</v>
      </c>
      <c r="C528" s="4">
        <v>19749.383379999999</v>
      </c>
      <c r="D528" t="s">
        <v>7</v>
      </c>
      <c r="E528">
        <v>3</v>
      </c>
      <c r="F528" t="s">
        <v>13</v>
      </c>
      <c r="G528" t="s">
        <v>14</v>
      </c>
      <c r="H528" t="str">
        <f t="shared" si="32"/>
        <v>over</v>
      </c>
      <c r="I528" t="str">
        <f t="shared" si="33"/>
        <v>no</v>
      </c>
      <c r="J528" s="11">
        <f t="shared" si="34"/>
        <v>28.405000000000001</v>
      </c>
      <c r="K528" s="11">
        <f t="shared" si="35"/>
        <v>28.405000000000001</v>
      </c>
      <c r="L528" s="11"/>
    </row>
    <row r="529" spans="1:12" x14ac:dyDescent="0.25">
      <c r="A529">
        <v>23</v>
      </c>
      <c r="B529" s="11">
        <v>28.49</v>
      </c>
      <c r="C529" s="4">
        <v>18328.238099999999</v>
      </c>
      <c r="D529" t="s">
        <v>7</v>
      </c>
      <c r="E529">
        <v>1</v>
      </c>
      <c r="F529" t="s">
        <v>9</v>
      </c>
      <c r="G529" t="s">
        <v>14</v>
      </c>
      <c r="H529" t="str">
        <f t="shared" si="32"/>
        <v>over</v>
      </c>
      <c r="I529" t="str">
        <f t="shared" si="33"/>
        <v>smoking</v>
      </c>
      <c r="J529" s="11">
        <f t="shared" si="34"/>
        <v>28.49</v>
      </c>
      <c r="K529" s="11">
        <f t="shared" si="35"/>
        <v>28.49</v>
      </c>
      <c r="L529" s="11"/>
    </row>
    <row r="530" spans="1:12" x14ac:dyDescent="0.25">
      <c r="A530">
        <v>18</v>
      </c>
      <c r="B530" s="11">
        <v>28.5</v>
      </c>
      <c r="C530" s="4">
        <v>1712.2270000000001</v>
      </c>
      <c r="D530" t="s">
        <v>11</v>
      </c>
      <c r="E530">
        <v>0</v>
      </c>
      <c r="F530" t="s">
        <v>13</v>
      </c>
      <c r="G530" t="s">
        <v>21</v>
      </c>
      <c r="H530" t="str">
        <f t="shared" si="32"/>
        <v>over</v>
      </c>
      <c r="I530" t="str">
        <f t="shared" si="33"/>
        <v>no</v>
      </c>
      <c r="J530" s="11">
        <f t="shared" si="34"/>
        <v>28.5</v>
      </c>
      <c r="K530" s="11">
        <f t="shared" si="35"/>
        <v>28.5</v>
      </c>
      <c r="L530" s="11"/>
    </row>
    <row r="531" spans="1:12" x14ac:dyDescent="0.25">
      <c r="A531">
        <v>27</v>
      </c>
      <c r="B531" s="11">
        <v>28.5</v>
      </c>
      <c r="C531" s="4">
        <v>18310.741999999998</v>
      </c>
      <c r="D531" t="s">
        <v>11</v>
      </c>
      <c r="E531">
        <v>0</v>
      </c>
      <c r="F531" t="s">
        <v>9</v>
      </c>
      <c r="G531" t="s">
        <v>15</v>
      </c>
      <c r="H531" t="str">
        <f t="shared" si="32"/>
        <v>over</v>
      </c>
      <c r="I531" t="str">
        <f t="shared" si="33"/>
        <v>smoking</v>
      </c>
      <c r="J531" s="11">
        <f t="shared" si="34"/>
        <v>28.5</v>
      </c>
      <c r="K531" s="11">
        <f t="shared" si="35"/>
        <v>28.5</v>
      </c>
      <c r="L531" s="11"/>
    </row>
    <row r="532" spans="1:12" x14ac:dyDescent="0.25">
      <c r="A532">
        <v>24</v>
      </c>
      <c r="B532" s="11">
        <v>28.5</v>
      </c>
      <c r="C532" s="4">
        <v>35147.528480000001</v>
      </c>
      <c r="D532" t="s">
        <v>11</v>
      </c>
      <c r="E532">
        <v>0</v>
      </c>
      <c r="F532" t="s">
        <v>9</v>
      </c>
      <c r="G532" t="s">
        <v>21</v>
      </c>
      <c r="H532" t="str">
        <f t="shared" si="32"/>
        <v>over</v>
      </c>
      <c r="I532" t="str">
        <f t="shared" si="33"/>
        <v>smoking</v>
      </c>
      <c r="J532" s="11">
        <f t="shared" si="34"/>
        <v>28.5</v>
      </c>
      <c r="K532" s="11">
        <f t="shared" si="35"/>
        <v>28.5</v>
      </c>
      <c r="L532" s="11"/>
    </row>
    <row r="533" spans="1:12" x14ac:dyDescent="0.25">
      <c r="A533">
        <v>18</v>
      </c>
      <c r="B533" s="11">
        <v>28.594999999999999</v>
      </c>
      <c r="C533" s="4">
        <v>1705.6244999999999</v>
      </c>
      <c r="D533" t="s">
        <v>11</v>
      </c>
      <c r="E533">
        <v>0</v>
      </c>
      <c r="F533" t="s">
        <v>13</v>
      </c>
      <c r="G533" t="s">
        <v>21</v>
      </c>
      <c r="H533" t="str">
        <f t="shared" si="32"/>
        <v>over</v>
      </c>
      <c r="I533" t="str">
        <f t="shared" si="33"/>
        <v>no</v>
      </c>
      <c r="J533" s="11">
        <f t="shared" si="34"/>
        <v>28.594999999999999</v>
      </c>
      <c r="K533" s="11">
        <f t="shared" si="35"/>
        <v>28.594999999999999</v>
      </c>
      <c r="L533" s="11"/>
    </row>
    <row r="534" spans="1:12" x14ac:dyDescent="0.25">
      <c r="A534">
        <v>22</v>
      </c>
      <c r="B534" s="11">
        <v>28.594999999999999</v>
      </c>
      <c r="C534" s="4">
        <v>2045.68525</v>
      </c>
      <c r="D534" t="s">
        <v>11</v>
      </c>
      <c r="E534">
        <v>0</v>
      </c>
      <c r="F534" t="s">
        <v>13</v>
      </c>
      <c r="G534" t="s">
        <v>15</v>
      </c>
      <c r="H534" t="str">
        <f t="shared" si="32"/>
        <v>over</v>
      </c>
      <c r="I534" t="str">
        <f t="shared" si="33"/>
        <v>no</v>
      </c>
      <c r="J534" s="11">
        <f t="shared" si="34"/>
        <v>28.594999999999999</v>
      </c>
      <c r="K534" s="11">
        <f t="shared" si="35"/>
        <v>28.594999999999999</v>
      </c>
      <c r="L534" s="11"/>
    </row>
    <row r="535" spans="1:12" x14ac:dyDescent="0.25">
      <c r="A535">
        <v>25</v>
      </c>
      <c r="B535" s="11">
        <v>28.594999999999999</v>
      </c>
      <c r="C535" s="4">
        <v>3213.6220499999999</v>
      </c>
      <c r="D535" t="s">
        <v>7</v>
      </c>
      <c r="E535">
        <v>0</v>
      </c>
      <c r="F535" t="s">
        <v>13</v>
      </c>
      <c r="G535" t="s">
        <v>21</v>
      </c>
      <c r="H535" t="str">
        <f t="shared" si="32"/>
        <v>over</v>
      </c>
      <c r="I535" t="str">
        <f t="shared" si="33"/>
        <v>no</v>
      </c>
      <c r="J535" s="11">
        <f t="shared" si="34"/>
        <v>28.594999999999999</v>
      </c>
      <c r="K535" s="11">
        <f t="shared" si="35"/>
        <v>28.594999999999999</v>
      </c>
      <c r="L535" s="11"/>
    </row>
    <row r="536" spans="1:12" x14ac:dyDescent="0.25">
      <c r="A536">
        <v>31</v>
      </c>
      <c r="B536" s="11">
        <v>28.594999999999999</v>
      </c>
      <c r="C536" s="4">
        <v>4243.5900499999998</v>
      </c>
      <c r="D536" t="s">
        <v>11</v>
      </c>
      <c r="E536">
        <v>1</v>
      </c>
      <c r="F536" t="s">
        <v>13</v>
      </c>
      <c r="G536" t="s">
        <v>15</v>
      </c>
      <c r="H536" t="str">
        <f t="shared" si="32"/>
        <v>over</v>
      </c>
      <c r="I536" t="str">
        <f t="shared" si="33"/>
        <v>no</v>
      </c>
      <c r="J536" s="11">
        <f t="shared" si="34"/>
        <v>28.594999999999999</v>
      </c>
      <c r="K536" s="11">
        <f t="shared" si="35"/>
        <v>28.594999999999999</v>
      </c>
      <c r="L536" s="11"/>
    </row>
    <row r="537" spans="1:12" x14ac:dyDescent="0.25">
      <c r="A537">
        <v>36</v>
      </c>
      <c r="B537" s="11">
        <v>28.594999999999999</v>
      </c>
      <c r="C537" s="4">
        <v>6548.1950500000003</v>
      </c>
      <c r="D537" t="s">
        <v>11</v>
      </c>
      <c r="E537">
        <v>3</v>
      </c>
      <c r="F537" t="s">
        <v>13</v>
      </c>
      <c r="G537" t="s">
        <v>15</v>
      </c>
      <c r="H537" t="str">
        <f t="shared" si="32"/>
        <v>over</v>
      </c>
      <c r="I537" t="str">
        <f t="shared" si="33"/>
        <v>no</v>
      </c>
      <c r="J537" s="11">
        <f t="shared" si="34"/>
        <v>28.594999999999999</v>
      </c>
      <c r="K537" s="11">
        <f t="shared" si="35"/>
        <v>28.594999999999999</v>
      </c>
      <c r="L537" s="11"/>
    </row>
    <row r="538" spans="1:12" x14ac:dyDescent="0.25">
      <c r="A538">
        <v>56</v>
      </c>
      <c r="B538" s="11">
        <v>28.594999999999999</v>
      </c>
      <c r="C538" s="4">
        <v>11658.11505</v>
      </c>
      <c r="D538" t="s">
        <v>7</v>
      </c>
      <c r="E538">
        <v>0</v>
      </c>
      <c r="F538" t="s">
        <v>13</v>
      </c>
      <c r="G538" t="s">
        <v>21</v>
      </c>
      <c r="H538" t="str">
        <f t="shared" si="32"/>
        <v>over</v>
      </c>
      <c r="I538" t="str">
        <f t="shared" si="33"/>
        <v>no</v>
      </c>
      <c r="J538" s="11">
        <f t="shared" si="34"/>
        <v>28.594999999999999</v>
      </c>
      <c r="K538" s="11">
        <f t="shared" si="35"/>
        <v>28.594999999999999</v>
      </c>
      <c r="L538" s="11"/>
    </row>
    <row r="539" spans="1:12" x14ac:dyDescent="0.25">
      <c r="A539">
        <v>63</v>
      </c>
      <c r="B539" s="11">
        <v>28.594999999999999</v>
      </c>
      <c r="C539" s="4">
        <v>14451.835150000001</v>
      </c>
      <c r="D539" t="s">
        <v>7</v>
      </c>
      <c r="E539">
        <v>0</v>
      </c>
      <c r="F539" t="s">
        <v>13</v>
      </c>
      <c r="G539" t="s">
        <v>21</v>
      </c>
      <c r="H539" t="str">
        <f t="shared" si="32"/>
        <v>over</v>
      </c>
      <c r="I539" t="str">
        <f t="shared" si="33"/>
        <v>no</v>
      </c>
      <c r="J539" s="11">
        <f t="shared" si="34"/>
        <v>28.594999999999999</v>
      </c>
      <c r="K539" s="11">
        <f t="shared" si="35"/>
        <v>28.594999999999999</v>
      </c>
      <c r="L539" s="11"/>
    </row>
    <row r="540" spans="1:12" x14ac:dyDescent="0.25">
      <c r="A540">
        <v>18</v>
      </c>
      <c r="B540" s="11">
        <v>28.594999999999999</v>
      </c>
      <c r="C540" s="4">
        <v>21344.846699999998</v>
      </c>
      <c r="D540" t="s">
        <v>7</v>
      </c>
      <c r="E540">
        <v>0</v>
      </c>
      <c r="F540" t="s">
        <v>13</v>
      </c>
      <c r="G540" t="s">
        <v>21</v>
      </c>
      <c r="H540" t="str">
        <f t="shared" si="32"/>
        <v>over</v>
      </c>
      <c r="I540" t="str">
        <f t="shared" si="33"/>
        <v>no</v>
      </c>
      <c r="J540" s="11">
        <f t="shared" si="34"/>
        <v>28.594999999999999</v>
      </c>
      <c r="K540" s="11">
        <f t="shared" si="35"/>
        <v>28.594999999999999</v>
      </c>
      <c r="L540" s="11"/>
    </row>
    <row r="541" spans="1:12" x14ac:dyDescent="0.25">
      <c r="A541">
        <v>27</v>
      </c>
      <c r="B541" s="11">
        <v>28.594999999999999</v>
      </c>
      <c r="C541" s="4">
        <v>39611.757700000002</v>
      </c>
      <c r="D541" t="s">
        <v>11</v>
      </c>
      <c r="E541">
        <v>0</v>
      </c>
      <c r="F541" t="s">
        <v>9</v>
      </c>
      <c r="G541" t="s">
        <v>14</v>
      </c>
      <c r="H541" t="str">
        <f t="shared" si="32"/>
        <v>over</v>
      </c>
      <c r="I541" t="str">
        <f t="shared" si="33"/>
        <v>smoking</v>
      </c>
      <c r="J541" s="11">
        <f t="shared" si="34"/>
        <v>28.594999999999999</v>
      </c>
      <c r="K541" s="11">
        <f t="shared" si="35"/>
        <v>28.594999999999999</v>
      </c>
      <c r="L541" s="11"/>
    </row>
    <row r="542" spans="1:12" x14ac:dyDescent="0.25">
      <c r="A542">
        <v>35</v>
      </c>
      <c r="B542" s="11">
        <v>28.594999999999999</v>
      </c>
      <c r="C542" s="4">
        <v>39774.276299999998</v>
      </c>
      <c r="D542" t="s">
        <v>11</v>
      </c>
      <c r="E542">
        <v>1</v>
      </c>
      <c r="F542" t="s">
        <v>9</v>
      </c>
      <c r="G542" t="s">
        <v>21</v>
      </c>
      <c r="H542" t="str">
        <f t="shared" si="32"/>
        <v>over</v>
      </c>
      <c r="I542" t="str">
        <f t="shared" si="33"/>
        <v>smoking</v>
      </c>
      <c r="J542" s="11">
        <f t="shared" si="34"/>
        <v>28.594999999999999</v>
      </c>
      <c r="K542" s="11">
        <f t="shared" si="35"/>
        <v>28.594999999999999</v>
      </c>
      <c r="L542" s="11"/>
    </row>
    <row r="543" spans="1:12" x14ac:dyDescent="0.25">
      <c r="A543">
        <v>63</v>
      </c>
      <c r="B543" s="11">
        <v>28.594999999999999</v>
      </c>
      <c r="C543" s="4">
        <v>47305.305</v>
      </c>
      <c r="D543" t="s">
        <v>7</v>
      </c>
      <c r="E543">
        <v>2</v>
      </c>
      <c r="F543" t="s">
        <v>9</v>
      </c>
      <c r="G543" t="s">
        <v>10</v>
      </c>
      <c r="H543" t="str">
        <f t="shared" si="32"/>
        <v>over</v>
      </c>
      <c r="I543" t="str">
        <f t="shared" si="33"/>
        <v>smoking</v>
      </c>
      <c r="J543" s="11">
        <f t="shared" si="34"/>
        <v>28.594999999999999</v>
      </c>
      <c r="K543" s="11">
        <f t="shared" si="35"/>
        <v>28.594999999999999</v>
      </c>
      <c r="L543" s="11"/>
    </row>
    <row r="544" spans="1:12" x14ac:dyDescent="0.25">
      <c r="A544">
        <v>53</v>
      </c>
      <c r="B544" s="11">
        <v>28.6</v>
      </c>
      <c r="C544" s="4">
        <v>11253.421</v>
      </c>
      <c r="D544" t="s">
        <v>11</v>
      </c>
      <c r="E544">
        <v>3</v>
      </c>
      <c r="F544" t="s">
        <v>13</v>
      </c>
      <c r="G544" t="s">
        <v>10</v>
      </c>
      <c r="H544" t="str">
        <f t="shared" si="32"/>
        <v>over</v>
      </c>
      <c r="I544" t="str">
        <f t="shared" si="33"/>
        <v>no</v>
      </c>
      <c r="J544" s="11">
        <f t="shared" si="34"/>
        <v>28.6</v>
      </c>
      <c r="K544" s="11">
        <f t="shared" si="35"/>
        <v>28.6</v>
      </c>
      <c r="L544" s="11"/>
    </row>
    <row r="545" spans="1:12" x14ac:dyDescent="0.25">
      <c r="A545">
        <v>49</v>
      </c>
      <c r="B545" s="11">
        <v>28.69</v>
      </c>
      <c r="C545" s="4">
        <v>10264.4421</v>
      </c>
      <c r="D545" t="s">
        <v>11</v>
      </c>
      <c r="E545">
        <v>3</v>
      </c>
      <c r="F545" t="s">
        <v>13</v>
      </c>
      <c r="G545" t="s">
        <v>15</v>
      </c>
      <c r="H545" t="str">
        <f t="shared" si="32"/>
        <v>over</v>
      </c>
      <c r="I545" t="str">
        <f t="shared" si="33"/>
        <v>no</v>
      </c>
      <c r="J545" s="11">
        <f t="shared" si="34"/>
        <v>28.69</v>
      </c>
      <c r="K545" s="11">
        <f t="shared" si="35"/>
        <v>28.69</v>
      </c>
      <c r="L545" s="11"/>
    </row>
    <row r="546" spans="1:12" x14ac:dyDescent="0.25">
      <c r="A546">
        <v>19</v>
      </c>
      <c r="B546" s="11">
        <v>28.7</v>
      </c>
      <c r="C546" s="4">
        <v>1253.9359999999999</v>
      </c>
      <c r="D546" t="s">
        <v>11</v>
      </c>
      <c r="E546">
        <v>0</v>
      </c>
      <c r="F546" t="s">
        <v>13</v>
      </c>
      <c r="G546" t="s">
        <v>10</v>
      </c>
      <c r="H546" t="str">
        <f t="shared" si="32"/>
        <v>over</v>
      </c>
      <c r="I546" t="str">
        <f t="shared" si="33"/>
        <v>no</v>
      </c>
      <c r="J546" s="11">
        <f t="shared" si="34"/>
        <v>28.7</v>
      </c>
      <c r="K546" s="11">
        <f t="shared" si="35"/>
        <v>28.7</v>
      </c>
      <c r="L546" s="11"/>
    </row>
    <row r="547" spans="1:12" x14ac:dyDescent="0.25">
      <c r="A547">
        <v>45</v>
      </c>
      <c r="B547" s="11">
        <v>28.7</v>
      </c>
      <c r="C547" s="4">
        <v>8027.9679999999998</v>
      </c>
      <c r="D547" t="s">
        <v>11</v>
      </c>
      <c r="E547">
        <v>2</v>
      </c>
      <c r="F547" t="s">
        <v>13</v>
      </c>
      <c r="G547" t="s">
        <v>10</v>
      </c>
      <c r="H547" t="str">
        <f t="shared" si="32"/>
        <v>over</v>
      </c>
      <c r="I547" t="str">
        <f t="shared" si="33"/>
        <v>no</v>
      </c>
      <c r="J547" s="11">
        <f t="shared" si="34"/>
        <v>28.7</v>
      </c>
      <c r="K547" s="11">
        <f t="shared" si="35"/>
        <v>28.7</v>
      </c>
      <c r="L547" s="11"/>
    </row>
    <row r="548" spans="1:12" x14ac:dyDescent="0.25">
      <c r="A548">
        <v>49</v>
      </c>
      <c r="B548" s="11">
        <v>28.7</v>
      </c>
      <c r="C548" s="4">
        <v>8703.4560000000001</v>
      </c>
      <c r="D548" t="s">
        <v>11</v>
      </c>
      <c r="E548">
        <v>1</v>
      </c>
      <c r="F548" t="s">
        <v>13</v>
      </c>
      <c r="G548" t="s">
        <v>10</v>
      </c>
      <c r="H548" t="str">
        <f t="shared" si="32"/>
        <v>over</v>
      </c>
      <c r="I548" t="str">
        <f t="shared" si="33"/>
        <v>no</v>
      </c>
      <c r="J548" s="11">
        <f t="shared" si="34"/>
        <v>28.7</v>
      </c>
      <c r="K548" s="11">
        <f t="shared" si="35"/>
        <v>28.7</v>
      </c>
      <c r="L548" s="11"/>
    </row>
    <row r="549" spans="1:12" x14ac:dyDescent="0.25">
      <c r="A549">
        <v>57</v>
      </c>
      <c r="B549" s="11">
        <v>28.7</v>
      </c>
      <c r="C549" s="4">
        <v>11455.28</v>
      </c>
      <c r="D549" t="s">
        <v>7</v>
      </c>
      <c r="E549">
        <v>0</v>
      </c>
      <c r="F549" t="s">
        <v>13</v>
      </c>
      <c r="G549" t="s">
        <v>10</v>
      </c>
      <c r="H549" t="str">
        <f t="shared" si="32"/>
        <v>over</v>
      </c>
      <c r="I549" t="str">
        <f t="shared" si="33"/>
        <v>no</v>
      </c>
      <c r="J549" s="11">
        <f t="shared" si="34"/>
        <v>28.7</v>
      </c>
      <c r="K549" s="11">
        <f t="shared" si="35"/>
        <v>28.7</v>
      </c>
      <c r="L549" s="11"/>
    </row>
    <row r="550" spans="1:12" x14ac:dyDescent="0.25">
      <c r="A550">
        <v>60</v>
      </c>
      <c r="B550" s="11">
        <v>28.7</v>
      </c>
      <c r="C550" s="4">
        <v>13224.692999999999</v>
      </c>
      <c r="D550" t="s">
        <v>7</v>
      </c>
      <c r="E550">
        <v>1</v>
      </c>
      <c r="F550" t="s">
        <v>13</v>
      </c>
      <c r="G550" t="s">
        <v>10</v>
      </c>
      <c r="H550" t="str">
        <f t="shared" si="32"/>
        <v>over</v>
      </c>
      <c r="I550" t="str">
        <f t="shared" si="33"/>
        <v>no</v>
      </c>
      <c r="J550" s="11">
        <f t="shared" si="34"/>
        <v>28.7</v>
      </c>
      <c r="K550" s="11">
        <f t="shared" si="35"/>
        <v>28.7</v>
      </c>
      <c r="L550" s="11"/>
    </row>
    <row r="551" spans="1:12" x14ac:dyDescent="0.25">
      <c r="A551">
        <v>22</v>
      </c>
      <c r="B551" s="11">
        <v>28.785</v>
      </c>
      <c r="C551" s="4">
        <v>2166.732</v>
      </c>
      <c r="D551" t="s">
        <v>7</v>
      </c>
      <c r="E551">
        <v>0</v>
      </c>
      <c r="F551" t="s">
        <v>13</v>
      </c>
      <c r="G551" t="s">
        <v>10</v>
      </c>
      <c r="H551" t="str">
        <f t="shared" si="32"/>
        <v>over</v>
      </c>
      <c r="I551" t="str">
        <f t="shared" si="33"/>
        <v>no</v>
      </c>
      <c r="J551" s="11">
        <f t="shared" si="34"/>
        <v>28.785</v>
      </c>
      <c r="K551" s="11">
        <f t="shared" si="35"/>
        <v>28.785</v>
      </c>
      <c r="L551" s="11"/>
    </row>
    <row r="552" spans="1:12" x14ac:dyDescent="0.25">
      <c r="A552">
        <v>22</v>
      </c>
      <c r="B552" s="11">
        <v>28.785</v>
      </c>
      <c r="C552" s="4">
        <v>2755.0209500000001</v>
      </c>
      <c r="D552" t="s">
        <v>7</v>
      </c>
      <c r="E552">
        <v>0</v>
      </c>
      <c r="F552" t="s">
        <v>13</v>
      </c>
      <c r="G552" t="s">
        <v>21</v>
      </c>
      <c r="H552" t="str">
        <f t="shared" si="32"/>
        <v>over</v>
      </c>
      <c r="I552" t="str">
        <f t="shared" si="33"/>
        <v>no</v>
      </c>
      <c r="J552" s="11">
        <f t="shared" si="34"/>
        <v>28.785</v>
      </c>
      <c r="K552" s="11">
        <f t="shared" si="35"/>
        <v>28.785</v>
      </c>
      <c r="L552" s="11"/>
    </row>
    <row r="553" spans="1:12" x14ac:dyDescent="0.25">
      <c r="A553">
        <v>29</v>
      </c>
      <c r="B553" s="11">
        <v>28.785</v>
      </c>
      <c r="C553" s="4">
        <v>5138.2566999999999</v>
      </c>
      <c r="D553" t="s">
        <v>7</v>
      </c>
      <c r="E553">
        <v>3</v>
      </c>
      <c r="F553" t="s">
        <v>13</v>
      </c>
      <c r="G553" t="s">
        <v>14</v>
      </c>
      <c r="H553" t="str">
        <f t="shared" si="32"/>
        <v>over</v>
      </c>
      <c r="I553" t="str">
        <f t="shared" si="33"/>
        <v>no</v>
      </c>
      <c r="J553" s="11">
        <f t="shared" si="34"/>
        <v>28.785</v>
      </c>
      <c r="K553" s="11">
        <f t="shared" si="35"/>
        <v>28.785</v>
      </c>
      <c r="L553" s="11"/>
    </row>
    <row r="554" spans="1:12" x14ac:dyDescent="0.25">
      <c r="A554">
        <v>56</v>
      </c>
      <c r="B554" s="11">
        <v>28.785</v>
      </c>
      <c r="C554" s="4">
        <v>11658.379150000001</v>
      </c>
      <c r="D554" t="s">
        <v>7</v>
      </c>
      <c r="E554">
        <v>0</v>
      </c>
      <c r="F554" t="s">
        <v>13</v>
      </c>
      <c r="G554" t="s">
        <v>21</v>
      </c>
      <c r="H554" t="str">
        <f t="shared" si="32"/>
        <v>over</v>
      </c>
      <c r="I554" t="str">
        <f t="shared" si="33"/>
        <v>no</v>
      </c>
      <c r="J554" s="11">
        <f t="shared" si="34"/>
        <v>28.785</v>
      </c>
      <c r="K554" s="11">
        <f t="shared" si="35"/>
        <v>28.785</v>
      </c>
      <c r="L554" s="11"/>
    </row>
    <row r="555" spans="1:12" x14ac:dyDescent="0.25">
      <c r="A555">
        <v>59</v>
      </c>
      <c r="B555" s="11">
        <v>28.785</v>
      </c>
      <c r="C555" s="4">
        <v>12129.614149999999</v>
      </c>
      <c r="D555" t="s">
        <v>11</v>
      </c>
      <c r="E555">
        <v>0</v>
      </c>
      <c r="F555" t="s">
        <v>13</v>
      </c>
      <c r="G555" t="s">
        <v>15</v>
      </c>
      <c r="H555" t="str">
        <f t="shared" si="32"/>
        <v>over</v>
      </c>
      <c r="I555" t="str">
        <f t="shared" si="33"/>
        <v>no</v>
      </c>
      <c r="J555" s="11">
        <f t="shared" si="34"/>
        <v>28.785</v>
      </c>
      <c r="K555" s="11">
        <f t="shared" si="35"/>
        <v>28.785</v>
      </c>
      <c r="L555" s="11"/>
    </row>
    <row r="556" spans="1:12" x14ac:dyDescent="0.25">
      <c r="A556">
        <v>60</v>
      </c>
      <c r="B556" s="11">
        <v>28.785</v>
      </c>
      <c r="C556" s="4">
        <v>13228.846949999999</v>
      </c>
      <c r="D556" t="s">
        <v>7</v>
      </c>
      <c r="E556">
        <v>0</v>
      </c>
      <c r="F556" t="s">
        <v>13</v>
      </c>
      <c r="G556" t="s">
        <v>21</v>
      </c>
      <c r="H556" t="str">
        <f t="shared" si="32"/>
        <v>over</v>
      </c>
      <c r="I556" t="str">
        <f t="shared" si="33"/>
        <v>no</v>
      </c>
      <c r="J556" s="11">
        <f t="shared" si="34"/>
        <v>28.785</v>
      </c>
      <c r="K556" s="11">
        <f t="shared" si="35"/>
        <v>28.785</v>
      </c>
      <c r="L556" s="11"/>
    </row>
    <row r="557" spans="1:12" x14ac:dyDescent="0.25">
      <c r="A557">
        <v>57</v>
      </c>
      <c r="B557" s="11">
        <v>28.785</v>
      </c>
      <c r="C557" s="4">
        <v>14394.398150000001</v>
      </c>
      <c r="D557" t="s">
        <v>7</v>
      </c>
      <c r="E557">
        <v>4</v>
      </c>
      <c r="F557" t="s">
        <v>13</v>
      </c>
      <c r="G557" t="s">
        <v>21</v>
      </c>
      <c r="H557" t="str">
        <f t="shared" si="32"/>
        <v>over</v>
      </c>
      <c r="I557" t="str">
        <f t="shared" si="33"/>
        <v>no</v>
      </c>
      <c r="J557" s="11">
        <f t="shared" si="34"/>
        <v>28.785</v>
      </c>
      <c r="K557" s="11">
        <f t="shared" si="35"/>
        <v>28.785</v>
      </c>
      <c r="L557" s="11"/>
    </row>
    <row r="558" spans="1:12" x14ac:dyDescent="0.25">
      <c r="A558">
        <v>41</v>
      </c>
      <c r="B558" s="11">
        <v>28.8</v>
      </c>
      <c r="C558" s="4">
        <v>6282.2349999999997</v>
      </c>
      <c r="D558" t="s">
        <v>11</v>
      </c>
      <c r="E558">
        <v>1</v>
      </c>
      <c r="F558" t="s">
        <v>13</v>
      </c>
      <c r="G558" t="s">
        <v>10</v>
      </c>
      <c r="H558" t="str">
        <f t="shared" si="32"/>
        <v>over</v>
      </c>
      <c r="I558" t="str">
        <f t="shared" si="33"/>
        <v>no</v>
      </c>
      <c r="J558" s="11">
        <f t="shared" si="34"/>
        <v>28.8</v>
      </c>
      <c r="K558" s="11">
        <f t="shared" si="35"/>
        <v>28.8</v>
      </c>
      <c r="L558" s="11"/>
    </row>
    <row r="559" spans="1:12" x14ac:dyDescent="0.25">
      <c r="A559">
        <v>22</v>
      </c>
      <c r="B559" s="11">
        <v>28.88</v>
      </c>
      <c r="C559" s="4">
        <v>2250.8352</v>
      </c>
      <c r="D559" t="s">
        <v>11</v>
      </c>
      <c r="E559">
        <v>0</v>
      </c>
      <c r="F559" t="s">
        <v>13</v>
      </c>
      <c r="G559" t="s">
        <v>21</v>
      </c>
      <c r="H559" t="str">
        <f t="shared" si="32"/>
        <v>over</v>
      </c>
      <c r="I559" t="str">
        <f t="shared" si="33"/>
        <v>no</v>
      </c>
      <c r="J559" s="11">
        <f t="shared" si="34"/>
        <v>28.88</v>
      </c>
      <c r="K559" s="11">
        <f t="shared" si="35"/>
        <v>28.88</v>
      </c>
      <c r="L559" s="11"/>
    </row>
    <row r="560" spans="1:12" x14ac:dyDescent="0.25">
      <c r="A560">
        <v>36</v>
      </c>
      <c r="B560" s="11">
        <v>28.88</v>
      </c>
      <c r="C560" s="4">
        <v>6748.5911999999998</v>
      </c>
      <c r="D560" t="s">
        <v>11</v>
      </c>
      <c r="E560">
        <v>3</v>
      </c>
      <c r="F560" t="s">
        <v>13</v>
      </c>
      <c r="G560" t="s">
        <v>21</v>
      </c>
      <c r="H560" t="str">
        <f t="shared" si="32"/>
        <v>over</v>
      </c>
      <c r="I560" t="str">
        <f t="shared" si="33"/>
        <v>no</v>
      </c>
      <c r="J560" s="11">
        <f t="shared" si="34"/>
        <v>28.88</v>
      </c>
      <c r="K560" s="11">
        <f t="shared" si="35"/>
        <v>28.88</v>
      </c>
      <c r="L560" s="11"/>
    </row>
    <row r="561" spans="1:12" x14ac:dyDescent="0.25">
      <c r="A561">
        <v>53</v>
      </c>
      <c r="B561" s="11">
        <v>28.88</v>
      </c>
      <c r="C561" s="4">
        <v>9869.8101999999999</v>
      </c>
      <c r="D561" t="s">
        <v>11</v>
      </c>
      <c r="E561">
        <v>0</v>
      </c>
      <c r="F561" t="s">
        <v>13</v>
      </c>
      <c r="G561" t="s">
        <v>15</v>
      </c>
      <c r="H561" t="str">
        <f t="shared" si="32"/>
        <v>over</v>
      </c>
      <c r="I561" t="str">
        <f t="shared" si="33"/>
        <v>no</v>
      </c>
      <c r="J561" s="11">
        <f t="shared" si="34"/>
        <v>28.88</v>
      </c>
      <c r="K561" s="11">
        <f t="shared" si="35"/>
        <v>28.88</v>
      </c>
      <c r="L561" s="11"/>
    </row>
    <row r="562" spans="1:12" x14ac:dyDescent="0.25">
      <c r="A562">
        <v>54</v>
      </c>
      <c r="B562" s="11">
        <v>28.88</v>
      </c>
      <c r="C562" s="4">
        <v>12096.6512</v>
      </c>
      <c r="D562" t="s">
        <v>7</v>
      </c>
      <c r="E562">
        <v>2</v>
      </c>
      <c r="F562" t="s">
        <v>13</v>
      </c>
      <c r="G562" t="s">
        <v>21</v>
      </c>
      <c r="H562" t="str">
        <f t="shared" si="32"/>
        <v>over</v>
      </c>
      <c r="I562" t="str">
        <f t="shared" si="33"/>
        <v>no</v>
      </c>
      <c r="J562" s="11">
        <f t="shared" si="34"/>
        <v>28.88</v>
      </c>
      <c r="K562" s="11">
        <f t="shared" si="35"/>
        <v>28.88</v>
      </c>
      <c r="L562" s="11"/>
    </row>
    <row r="563" spans="1:12" x14ac:dyDescent="0.25">
      <c r="A563">
        <v>19</v>
      </c>
      <c r="B563" s="11">
        <v>28.88</v>
      </c>
      <c r="C563" s="4">
        <v>17748.5062</v>
      </c>
      <c r="D563" t="s">
        <v>7</v>
      </c>
      <c r="E563">
        <v>0</v>
      </c>
      <c r="F563" t="s">
        <v>9</v>
      </c>
      <c r="G563" t="s">
        <v>15</v>
      </c>
      <c r="H563" t="str">
        <f t="shared" si="32"/>
        <v>over</v>
      </c>
      <c r="I563" t="str">
        <f t="shared" si="33"/>
        <v>smoking</v>
      </c>
      <c r="J563" s="11">
        <f t="shared" si="34"/>
        <v>28.88</v>
      </c>
      <c r="K563" s="11">
        <f t="shared" si="35"/>
        <v>28.88</v>
      </c>
      <c r="L563" s="11"/>
    </row>
    <row r="564" spans="1:12" x14ac:dyDescent="0.25">
      <c r="A564">
        <v>35</v>
      </c>
      <c r="B564" s="11">
        <v>28.9</v>
      </c>
      <c r="C564" s="4">
        <v>5926.8459999999995</v>
      </c>
      <c r="D564" t="s">
        <v>11</v>
      </c>
      <c r="E564">
        <v>3</v>
      </c>
      <c r="F564" t="s">
        <v>13</v>
      </c>
      <c r="G564" t="s">
        <v>10</v>
      </c>
      <c r="H564" t="str">
        <f t="shared" si="32"/>
        <v>over</v>
      </c>
      <c r="I564" t="str">
        <f t="shared" si="33"/>
        <v>no</v>
      </c>
      <c r="J564" s="11">
        <f t="shared" si="34"/>
        <v>28.9</v>
      </c>
      <c r="K564" s="11">
        <f t="shared" si="35"/>
        <v>28.9</v>
      </c>
      <c r="L564" s="11"/>
    </row>
    <row r="565" spans="1:12" x14ac:dyDescent="0.25">
      <c r="A565">
        <v>48</v>
      </c>
      <c r="B565" s="11">
        <v>28.9</v>
      </c>
      <c r="C565" s="4">
        <v>8277.5229999999992</v>
      </c>
      <c r="D565" t="s">
        <v>7</v>
      </c>
      <c r="E565">
        <v>0</v>
      </c>
      <c r="F565" t="s">
        <v>13</v>
      </c>
      <c r="G565" t="s">
        <v>10</v>
      </c>
      <c r="H565" t="str">
        <f t="shared" si="32"/>
        <v>over</v>
      </c>
      <c r="I565" t="str">
        <f t="shared" si="33"/>
        <v>no</v>
      </c>
      <c r="J565" s="11">
        <f t="shared" si="34"/>
        <v>28.9</v>
      </c>
      <c r="K565" s="11">
        <f t="shared" si="35"/>
        <v>28.9</v>
      </c>
      <c r="L565" s="11"/>
    </row>
    <row r="566" spans="1:12" x14ac:dyDescent="0.25">
      <c r="A566">
        <v>60</v>
      </c>
      <c r="B566" s="11">
        <v>28.9</v>
      </c>
      <c r="C566" s="4">
        <v>12146.971</v>
      </c>
      <c r="D566" t="s">
        <v>11</v>
      </c>
      <c r="E566">
        <v>0</v>
      </c>
      <c r="F566" t="s">
        <v>13</v>
      </c>
      <c r="G566" t="s">
        <v>10</v>
      </c>
      <c r="H566" t="str">
        <f t="shared" si="32"/>
        <v>over</v>
      </c>
      <c r="I566" t="str">
        <f t="shared" si="33"/>
        <v>no</v>
      </c>
      <c r="J566" s="11">
        <f t="shared" si="34"/>
        <v>28.9</v>
      </c>
      <c r="K566" s="11">
        <f t="shared" si="35"/>
        <v>28.9</v>
      </c>
      <c r="L566" s="11"/>
    </row>
    <row r="567" spans="1:12" x14ac:dyDescent="0.25">
      <c r="A567">
        <v>32</v>
      </c>
      <c r="B567" s="11">
        <v>28.93</v>
      </c>
      <c r="C567" s="4">
        <v>3972.9247</v>
      </c>
      <c r="D567" t="s">
        <v>7</v>
      </c>
      <c r="E567">
        <v>0</v>
      </c>
      <c r="F567" t="s">
        <v>13</v>
      </c>
      <c r="G567" t="s">
        <v>14</v>
      </c>
      <c r="H567" t="str">
        <f t="shared" si="32"/>
        <v>over</v>
      </c>
      <c r="I567" t="str">
        <f t="shared" si="33"/>
        <v>no</v>
      </c>
      <c r="J567" s="11">
        <f t="shared" si="34"/>
        <v>28.93</v>
      </c>
      <c r="K567" s="11">
        <f t="shared" si="35"/>
        <v>28.93</v>
      </c>
      <c r="L567" s="11"/>
    </row>
    <row r="568" spans="1:12" x14ac:dyDescent="0.25">
      <c r="A568">
        <v>38</v>
      </c>
      <c r="B568" s="11">
        <v>28.93</v>
      </c>
      <c r="C568" s="4">
        <v>5974.3846999999996</v>
      </c>
      <c r="D568" t="s">
        <v>7</v>
      </c>
      <c r="E568">
        <v>1</v>
      </c>
      <c r="F568" t="s">
        <v>13</v>
      </c>
      <c r="G568" t="s">
        <v>14</v>
      </c>
      <c r="H568" t="str">
        <f t="shared" si="32"/>
        <v>over</v>
      </c>
      <c r="I568" t="str">
        <f t="shared" si="33"/>
        <v>no</v>
      </c>
      <c r="J568" s="11">
        <f t="shared" si="34"/>
        <v>28.93</v>
      </c>
      <c r="K568" s="11">
        <f t="shared" si="35"/>
        <v>28.93</v>
      </c>
      <c r="L568" s="11"/>
    </row>
    <row r="569" spans="1:12" x14ac:dyDescent="0.25">
      <c r="A569">
        <v>32</v>
      </c>
      <c r="B569" s="11">
        <v>28.93</v>
      </c>
      <c r="C569" s="4">
        <v>19719.6947</v>
      </c>
      <c r="D569" t="s">
        <v>11</v>
      </c>
      <c r="E569">
        <v>1</v>
      </c>
      <c r="F569" t="s">
        <v>9</v>
      </c>
      <c r="G569" t="s">
        <v>14</v>
      </c>
      <c r="H569" t="str">
        <f t="shared" si="32"/>
        <v>over</v>
      </c>
      <c r="I569" t="str">
        <f t="shared" si="33"/>
        <v>smoking</v>
      </c>
      <c r="J569" s="11">
        <f t="shared" si="34"/>
        <v>28.93</v>
      </c>
      <c r="K569" s="11">
        <f t="shared" si="35"/>
        <v>28.93</v>
      </c>
      <c r="L569" s="11"/>
    </row>
    <row r="570" spans="1:12" x14ac:dyDescent="0.25">
      <c r="A570">
        <v>19</v>
      </c>
      <c r="B570" s="11">
        <v>28.975000000000001</v>
      </c>
      <c r="C570" s="4">
        <v>1639.5631000000001</v>
      </c>
      <c r="D570" t="s">
        <v>11</v>
      </c>
      <c r="E570">
        <v>0</v>
      </c>
      <c r="F570" t="s">
        <v>13</v>
      </c>
      <c r="G570" t="s">
        <v>15</v>
      </c>
      <c r="H570" t="str">
        <f t="shared" si="32"/>
        <v>over</v>
      </c>
      <c r="I570" t="str">
        <f t="shared" si="33"/>
        <v>no</v>
      </c>
      <c r="J570" s="11">
        <f t="shared" si="34"/>
        <v>28.975000000000001</v>
      </c>
      <c r="K570" s="11">
        <f t="shared" si="35"/>
        <v>28.975000000000001</v>
      </c>
      <c r="L570" s="11"/>
    </row>
    <row r="571" spans="1:12" x14ac:dyDescent="0.25">
      <c r="A571">
        <v>21</v>
      </c>
      <c r="B571" s="11">
        <v>28.975000000000001</v>
      </c>
      <c r="C571" s="4">
        <v>1906.35825</v>
      </c>
      <c r="D571" t="s">
        <v>11</v>
      </c>
      <c r="E571">
        <v>0</v>
      </c>
      <c r="F571" t="s">
        <v>13</v>
      </c>
      <c r="G571" t="s">
        <v>15</v>
      </c>
      <c r="H571" t="str">
        <f t="shared" si="32"/>
        <v>over</v>
      </c>
      <c r="I571" t="str">
        <f t="shared" si="33"/>
        <v>no</v>
      </c>
      <c r="J571" s="11">
        <f t="shared" si="34"/>
        <v>28.975000000000001</v>
      </c>
      <c r="K571" s="11">
        <f t="shared" si="35"/>
        <v>28.975000000000001</v>
      </c>
      <c r="L571" s="11"/>
    </row>
    <row r="572" spans="1:12" x14ac:dyDescent="0.25">
      <c r="A572">
        <v>25</v>
      </c>
      <c r="B572" s="11">
        <v>28.975000000000001</v>
      </c>
      <c r="C572" s="4">
        <v>2721.3208</v>
      </c>
      <c r="D572" t="s">
        <v>11</v>
      </c>
      <c r="E572">
        <v>0</v>
      </c>
      <c r="F572" t="s">
        <v>13</v>
      </c>
      <c r="G572" t="s">
        <v>21</v>
      </c>
      <c r="H572" t="str">
        <f t="shared" si="32"/>
        <v>over</v>
      </c>
      <c r="I572" t="str">
        <f t="shared" si="33"/>
        <v>no</v>
      </c>
      <c r="J572" s="11">
        <f t="shared" si="34"/>
        <v>28.975000000000001</v>
      </c>
      <c r="K572" s="11">
        <f t="shared" si="35"/>
        <v>28.975000000000001</v>
      </c>
      <c r="L572" s="11"/>
    </row>
    <row r="573" spans="1:12" x14ac:dyDescent="0.25">
      <c r="A573">
        <v>38</v>
      </c>
      <c r="B573" s="11">
        <v>28.975000000000001</v>
      </c>
      <c r="C573" s="4">
        <v>6079.6715000000004</v>
      </c>
      <c r="D573" t="s">
        <v>11</v>
      </c>
      <c r="E573">
        <v>1</v>
      </c>
      <c r="F573" t="s">
        <v>13</v>
      </c>
      <c r="G573" t="s">
        <v>21</v>
      </c>
      <c r="H573" t="str">
        <f t="shared" si="32"/>
        <v>over</v>
      </c>
      <c r="I573" t="str">
        <f t="shared" si="33"/>
        <v>no</v>
      </c>
      <c r="J573" s="11">
        <f t="shared" si="34"/>
        <v>28.975000000000001</v>
      </c>
      <c r="K573" s="11">
        <f t="shared" si="35"/>
        <v>28.975000000000001</v>
      </c>
      <c r="L573" s="11"/>
    </row>
    <row r="574" spans="1:12" x14ac:dyDescent="0.25">
      <c r="A574">
        <v>32</v>
      </c>
      <c r="B574" s="11">
        <v>28.975000000000001</v>
      </c>
      <c r="C574" s="4">
        <v>6128.79745</v>
      </c>
      <c r="D574" t="s">
        <v>7</v>
      </c>
      <c r="E574">
        <v>3</v>
      </c>
      <c r="F574" t="s">
        <v>13</v>
      </c>
      <c r="G574" t="s">
        <v>15</v>
      </c>
      <c r="H574" t="str">
        <f t="shared" si="32"/>
        <v>over</v>
      </c>
      <c r="I574" t="str">
        <f t="shared" si="33"/>
        <v>no</v>
      </c>
      <c r="J574" s="11">
        <f t="shared" si="34"/>
        <v>28.975000000000001</v>
      </c>
      <c r="K574" s="11">
        <f t="shared" si="35"/>
        <v>28.975000000000001</v>
      </c>
      <c r="L574" s="11"/>
    </row>
    <row r="575" spans="1:12" x14ac:dyDescent="0.25">
      <c r="A575">
        <v>43</v>
      </c>
      <c r="B575" s="11">
        <v>28.975000000000001</v>
      </c>
      <c r="C575" s="4">
        <v>8606.2173999999995</v>
      </c>
      <c r="D575" t="s">
        <v>11</v>
      </c>
      <c r="E575">
        <v>3</v>
      </c>
      <c r="F575" t="s">
        <v>13</v>
      </c>
      <c r="G575" t="s">
        <v>21</v>
      </c>
      <c r="H575" t="str">
        <f t="shared" si="32"/>
        <v>over</v>
      </c>
      <c r="I575" t="str">
        <f t="shared" si="33"/>
        <v>no</v>
      </c>
      <c r="J575" s="11">
        <f t="shared" si="34"/>
        <v>28.975000000000001</v>
      </c>
      <c r="K575" s="11">
        <f t="shared" si="35"/>
        <v>28.975000000000001</v>
      </c>
      <c r="L575" s="11"/>
    </row>
    <row r="576" spans="1:12" x14ac:dyDescent="0.25">
      <c r="A576">
        <v>55</v>
      </c>
      <c r="B576" s="11">
        <v>28.975000000000001</v>
      </c>
      <c r="C576" s="4">
        <v>10796.35025</v>
      </c>
      <c r="D576" t="s">
        <v>11</v>
      </c>
      <c r="E576">
        <v>0</v>
      </c>
      <c r="F576" t="s">
        <v>13</v>
      </c>
      <c r="G576" t="s">
        <v>21</v>
      </c>
      <c r="H576" t="str">
        <f t="shared" si="32"/>
        <v>over</v>
      </c>
      <c r="I576" t="str">
        <f t="shared" si="33"/>
        <v>no</v>
      </c>
      <c r="J576" s="11">
        <f t="shared" si="34"/>
        <v>28.975000000000001</v>
      </c>
      <c r="K576" s="11">
        <f t="shared" si="35"/>
        <v>28.975000000000001</v>
      </c>
      <c r="L576" s="11"/>
    </row>
    <row r="577" spans="1:12" x14ac:dyDescent="0.25">
      <c r="A577">
        <v>51</v>
      </c>
      <c r="B577" s="11">
        <v>28.975000000000001</v>
      </c>
      <c r="C577" s="4">
        <v>11520.099850000001</v>
      </c>
      <c r="D577" t="s">
        <v>11</v>
      </c>
      <c r="E577">
        <v>4</v>
      </c>
      <c r="F577" t="s">
        <v>13</v>
      </c>
      <c r="G577" t="s">
        <v>15</v>
      </c>
      <c r="H577" t="str">
        <f t="shared" si="32"/>
        <v>over</v>
      </c>
      <c r="I577" t="str">
        <f t="shared" si="33"/>
        <v>no</v>
      </c>
      <c r="J577" s="11">
        <f t="shared" si="34"/>
        <v>28.975000000000001</v>
      </c>
      <c r="K577" s="11">
        <f t="shared" si="35"/>
        <v>28.975000000000001</v>
      </c>
      <c r="L577" s="11"/>
    </row>
    <row r="578" spans="1:12" x14ac:dyDescent="0.25">
      <c r="A578">
        <v>57</v>
      </c>
      <c r="B578" s="11">
        <v>28.975000000000001</v>
      </c>
      <c r="C578" s="4">
        <v>27218.437249999999</v>
      </c>
      <c r="D578" t="s">
        <v>11</v>
      </c>
      <c r="E578">
        <v>0</v>
      </c>
      <c r="F578" t="s">
        <v>9</v>
      </c>
      <c r="G578" t="s">
        <v>21</v>
      </c>
      <c r="H578" t="str">
        <f t="shared" ref="H578:H641" si="36">IF(B578&lt;18.5,"below",IF(AND(B578&gt;=18.5,B578&lt;25),"normal",IF(B578&gt;=25,"over")))</f>
        <v>over</v>
      </c>
      <c r="I578" t="str">
        <f t="shared" ref="I578:I641" si="37">IF(F578="no","no","smoking")</f>
        <v>smoking</v>
      </c>
      <c r="J578" s="11">
        <f t="shared" ref="J578:J641" si="38">VALUE(B578)</f>
        <v>28.975000000000001</v>
      </c>
      <c r="K578" s="11">
        <f t="shared" ref="K578:K641" si="39">IF(J578&gt;=100,J578/1000,J578)</f>
        <v>28.975000000000001</v>
      </c>
      <c r="L578" s="11"/>
    </row>
    <row r="579" spans="1:12" x14ac:dyDescent="0.25">
      <c r="A579">
        <v>42</v>
      </c>
      <c r="B579" s="11">
        <v>29</v>
      </c>
      <c r="C579" s="4">
        <v>7050.6419999999998</v>
      </c>
      <c r="D579" t="s">
        <v>7</v>
      </c>
      <c r="E579">
        <v>1</v>
      </c>
      <c r="F579" t="s">
        <v>13</v>
      </c>
      <c r="G579" t="s">
        <v>10</v>
      </c>
      <c r="H579" t="str">
        <f t="shared" si="36"/>
        <v>over</v>
      </c>
      <c r="I579" t="str">
        <f t="shared" si="37"/>
        <v>no</v>
      </c>
      <c r="J579" s="11">
        <f t="shared" si="38"/>
        <v>29</v>
      </c>
      <c r="K579" s="11">
        <f t="shared" si="39"/>
        <v>29</v>
      </c>
      <c r="L579" s="11"/>
    </row>
    <row r="580" spans="1:12" x14ac:dyDescent="0.25">
      <c r="A580">
        <v>58</v>
      </c>
      <c r="B580" s="11">
        <v>29</v>
      </c>
      <c r="C580" s="4">
        <v>11842.441999999999</v>
      </c>
      <c r="D580" t="s">
        <v>7</v>
      </c>
      <c r="E580">
        <v>0</v>
      </c>
      <c r="F580" t="s">
        <v>13</v>
      </c>
      <c r="G580" t="s">
        <v>10</v>
      </c>
      <c r="H580" t="str">
        <f t="shared" si="36"/>
        <v>over</v>
      </c>
      <c r="I580" t="str">
        <f t="shared" si="37"/>
        <v>no</v>
      </c>
      <c r="J580" s="11">
        <f t="shared" si="38"/>
        <v>29</v>
      </c>
      <c r="K580" s="11">
        <f t="shared" si="39"/>
        <v>29</v>
      </c>
      <c r="L580" s="11"/>
    </row>
    <row r="581" spans="1:12" x14ac:dyDescent="0.25">
      <c r="A581">
        <v>36</v>
      </c>
      <c r="B581" s="11">
        <v>29.04</v>
      </c>
      <c r="C581" s="4">
        <v>7243.8136000000004</v>
      </c>
      <c r="D581" t="s">
        <v>7</v>
      </c>
      <c r="E581">
        <v>4</v>
      </c>
      <c r="F581" t="s">
        <v>13</v>
      </c>
      <c r="G581" t="s">
        <v>14</v>
      </c>
      <c r="H581" t="str">
        <f t="shared" si="36"/>
        <v>over</v>
      </c>
      <c r="I581" t="str">
        <f t="shared" si="37"/>
        <v>no</v>
      </c>
      <c r="J581" s="11">
        <f t="shared" si="38"/>
        <v>29.04</v>
      </c>
      <c r="K581" s="11">
        <f t="shared" si="39"/>
        <v>29.04</v>
      </c>
      <c r="L581" s="11"/>
    </row>
    <row r="582" spans="1:12" x14ac:dyDescent="0.25">
      <c r="A582">
        <v>61</v>
      </c>
      <c r="B582" s="11">
        <v>29.07</v>
      </c>
      <c r="C582" s="4">
        <v>29141.3603</v>
      </c>
      <c r="D582" t="s">
        <v>7</v>
      </c>
      <c r="E582">
        <v>0</v>
      </c>
      <c r="F582" t="s">
        <v>9</v>
      </c>
      <c r="G582" t="s">
        <v>15</v>
      </c>
      <c r="H582" t="str">
        <f t="shared" si="36"/>
        <v>over</v>
      </c>
      <c r="I582" t="str">
        <f t="shared" si="37"/>
        <v>smoking</v>
      </c>
      <c r="J582" s="11">
        <f t="shared" si="38"/>
        <v>29.07</v>
      </c>
      <c r="K582" s="11">
        <f t="shared" si="39"/>
        <v>29.07</v>
      </c>
      <c r="L582" s="11"/>
    </row>
    <row r="583" spans="1:12" x14ac:dyDescent="0.25">
      <c r="A583">
        <v>31</v>
      </c>
      <c r="B583" s="11">
        <v>29.1</v>
      </c>
      <c r="C583" s="4">
        <v>3761.2919999999999</v>
      </c>
      <c r="D583" t="s">
        <v>7</v>
      </c>
      <c r="E583">
        <v>0</v>
      </c>
      <c r="F583" t="s">
        <v>13</v>
      </c>
      <c r="G583" t="s">
        <v>10</v>
      </c>
      <c r="H583" t="str">
        <f t="shared" si="36"/>
        <v>over</v>
      </c>
      <c r="I583" t="str">
        <f t="shared" si="37"/>
        <v>no</v>
      </c>
      <c r="J583" s="11">
        <f t="shared" si="38"/>
        <v>29.1</v>
      </c>
      <c r="K583" s="11">
        <f t="shared" si="39"/>
        <v>29.1</v>
      </c>
      <c r="L583" s="11"/>
    </row>
    <row r="584" spans="1:12" x14ac:dyDescent="0.25">
      <c r="A584">
        <v>26</v>
      </c>
      <c r="B584" s="11">
        <v>29.15</v>
      </c>
      <c r="C584" s="4">
        <v>2902.9065000000001</v>
      </c>
      <c r="D584" t="s">
        <v>11</v>
      </c>
      <c r="E584">
        <v>1</v>
      </c>
      <c r="F584" t="s">
        <v>13</v>
      </c>
      <c r="G584" t="s">
        <v>14</v>
      </c>
      <c r="H584" t="str">
        <f t="shared" si="36"/>
        <v>over</v>
      </c>
      <c r="I584" t="str">
        <f t="shared" si="37"/>
        <v>no</v>
      </c>
      <c r="J584" s="11">
        <f t="shared" si="38"/>
        <v>29.15</v>
      </c>
      <c r="K584" s="11">
        <f t="shared" si="39"/>
        <v>29.15</v>
      </c>
      <c r="L584" s="11"/>
    </row>
    <row r="585" spans="1:12" x14ac:dyDescent="0.25">
      <c r="A585">
        <v>27</v>
      </c>
      <c r="B585" s="11">
        <v>29.15</v>
      </c>
      <c r="C585" s="4">
        <v>18246.495500000001</v>
      </c>
      <c r="D585" t="s">
        <v>11</v>
      </c>
      <c r="E585">
        <v>0</v>
      </c>
      <c r="F585" t="s">
        <v>9</v>
      </c>
      <c r="G585" t="s">
        <v>14</v>
      </c>
      <c r="H585" t="str">
        <f t="shared" si="36"/>
        <v>over</v>
      </c>
      <c r="I585" t="str">
        <f t="shared" si="37"/>
        <v>smoking</v>
      </c>
      <c r="J585" s="11">
        <f t="shared" si="38"/>
        <v>29.15</v>
      </c>
      <c r="K585" s="11">
        <f t="shared" si="39"/>
        <v>29.15</v>
      </c>
      <c r="L585" s="11"/>
    </row>
    <row r="586" spans="1:12" x14ac:dyDescent="0.25">
      <c r="A586">
        <v>18</v>
      </c>
      <c r="B586" s="11">
        <v>29.164999999999999</v>
      </c>
      <c r="C586" s="4">
        <v>7323.7348190000002</v>
      </c>
      <c r="D586" t="s">
        <v>7</v>
      </c>
      <c r="E586">
        <v>0</v>
      </c>
      <c r="F586" t="s">
        <v>13</v>
      </c>
      <c r="G586" t="s">
        <v>21</v>
      </c>
      <c r="H586" t="str">
        <f t="shared" si="36"/>
        <v>over</v>
      </c>
      <c r="I586" t="str">
        <f t="shared" si="37"/>
        <v>no</v>
      </c>
      <c r="J586" s="11">
        <f t="shared" si="38"/>
        <v>29.164999999999999</v>
      </c>
      <c r="K586" s="11">
        <f t="shared" si="39"/>
        <v>29.164999999999999</v>
      </c>
      <c r="L586" s="11"/>
    </row>
    <row r="587" spans="1:12" x14ac:dyDescent="0.25">
      <c r="A587">
        <v>38</v>
      </c>
      <c r="B587" s="11">
        <v>29.164999999999999</v>
      </c>
      <c r="C587" s="4">
        <v>15820.699000000001</v>
      </c>
      <c r="D587" t="s">
        <v>11</v>
      </c>
      <c r="E587">
        <v>0</v>
      </c>
      <c r="F587" t="s">
        <v>9</v>
      </c>
      <c r="G587" t="s">
        <v>10</v>
      </c>
      <c r="H587" t="str">
        <f t="shared" si="36"/>
        <v>over</v>
      </c>
      <c r="I587" t="str">
        <f t="shared" si="37"/>
        <v>smoking</v>
      </c>
      <c r="J587" s="11">
        <f t="shared" si="38"/>
        <v>29.164999999999999</v>
      </c>
      <c r="K587" s="11">
        <f t="shared" si="39"/>
        <v>29.164999999999999</v>
      </c>
      <c r="L587" s="11"/>
    </row>
    <row r="588" spans="1:12" x14ac:dyDescent="0.25">
      <c r="A588">
        <v>31</v>
      </c>
      <c r="B588" s="11">
        <v>29.26</v>
      </c>
      <c r="C588" s="4">
        <v>4350.5144</v>
      </c>
      <c r="D588" t="s">
        <v>7</v>
      </c>
      <c r="E588">
        <v>1</v>
      </c>
      <c r="F588" t="s">
        <v>13</v>
      </c>
      <c r="G588" t="s">
        <v>14</v>
      </c>
      <c r="H588" t="str">
        <f t="shared" si="36"/>
        <v>over</v>
      </c>
      <c r="I588" t="str">
        <f t="shared" si="37"/>
        <v>no</v>
      </c>
      <c r="J588" s="11">
        <f t="shared" si="38"/>
        <v>29.26</v>
      </c>
      <c r="K588" s="11">
        <f t="shared" si="39"/>
        <v>29.26</v>
      </c>
      <c r="L588" s="11"/>
    </row>
    <row r="589" spans="1:12" x14ac:dyDescent="0.25">
      <c r="A589">
        <v>28</v>
      </c>
      <c r="B589" s="11">
        <v>29.26</v>
      </c>
      <c r="C589" s="4">
        <v>4438.2633999999998</v>
      </c>
      <c r="D589" t="s">
        <v>11</v>
      </c>
      <c r="E589">
        <v>2</v>
      </c>
      <c r="F589" t="s">
        <v>13</v>
      </c>
      <c r="G589" t="s">
        <v>21</v>
      </c>
      <c r="H589" t="str">
        <f t="shared" si="36"/>
        <v>over</v>
      </c>
      <c r="I589" t="str">
        <f t="shared" si="37"/>
        <v>no</v>
      </c>
      <c r="J589" s="11">
        <f t="shared" si="38"/>
        <v>29.26</v>
      </c>
      <c r="K589" s="11">
        <f t="shared" si="39"/>
        <v>29.26</v>
      </c>
      <c r="L589" s="11"/>
    </row>
    <row r="590" spans="1:12" x14ac:dyDescent="0.25">
      <c r="A590">
        <v>34</v>
      </c>
      <c r="B590" s="11">
        <v>29.26</v>
      </c>
      <c r="C590" s="4">
        <v>6184.2993999999999</v>
      </c>
      <c r="D590" t="s">
        <v>7</v>
      </c>
      <c r="E590">
        <v>3</v>
      </c>
      <c r="F590" t="s">
        <v>13</v>
      </c>
      <c r="G590" t="s">
        <v>14</v>
      </c>
      <c r="H590" t="str">
        <f t="shared" si="36"/>
        <v>over</v>
      </c>
      <c r="I590" t="str">
        <f t="shared" si="37"/>
        <v>no</v>
      </c>
      <c r="J590" s="11">
        <f t="shared" si="38"/>
        <v>29.26</v>
      </c>
      <c r="K590" s="11">
        <f t="shared" si="39"/>
        <v>29.26</v>
      </c>
      <c r="L590" s="11"/>
    </row>
    <row r="591" spans="1:12" x14ac:dyDescent="0.25">
      <c r="A591">
        <v>38</v>
      </c>
      <c r="B591" s="11">
        <v>29.26</v>
      </c>
      <c r="C591" s="4">
        <v>6457.8433999999997</v>
      </c>
      <c r="D591" t="s">
        <v>11</v>
      </c>
      <c r="E591">
        <v>2</v>
      </c>
      <c r="F591" t="s">
        <v>13</v>
      </c>
      <c r="G591" t="s">
        <v>15</v>
      </c>
      <c r="H591" t="str">
        <f t="shared" si="36"/>
        <v>over</v>
      </c>
      <c r="I591" t="str">
        <f t="shared" si="37"/>
        <v>no</v>
      </c>
      <c r="J591" s="11">
        <f t="shared" si="38"/>
        <v>29.26</v>
      </c>
      <c r="K591" s="11">
        <f t="shared" si="39"/>
        <v>29.26</v>
      </c>
      <c r="L591" s="11"/>
    </row>
    <row r="592" spans="1:12" x14ac:dyDescent="0.25">
      <c r="A592">
        <v>24</v>
      </c>
      <c r="B592" s="11">
        <v>29.3</v>
      </c>
      <c r="C592" s="4">
        <v>1977.8150000000001</v>
      </c>
      <c r="D592" t="s">
        <v>11</v>
      </c>
      <c r="E592">
        <v>0</v>
      </c>
      <c r="F592" t="s">
        <v>13</v>
      </c>
      <c r="G592" t="s">
        <v>10</v>
      </c>
      <c r="H592" t="str">
        <f t="shared" si="36"/>
        <v>over</v>
      </c>
      <c r="I592" t="str">
        <f t="shared" si="37"/>
        <v>no</v>
      </c>
      <c r="J592" s="11">
        <f t="shared" si="38"/>
        <v>29.3</v>
      </c>
      <c r="K592" s="11">
        <f t="shared" si="39"/>
        <v>29.3</v>
      </c>
      <c r="L592" s="11"/>
    </row>
    <row r="593" spans="1:12" x14ac:dyDescent="0.25">
      <c r="A593">
        <v>40</v>
      </c>
      <c r="B593" s="11">
        <v>29.3</v>
      </c>
      <c r="C593" s="4">
        <v>15828.82173</v>
      </c>
      <c r="D593" t="s">
        <v>7</v>
      </c>
      <c r="E593">
        <v>4</v>
      </c>
      <c r="F593" t="s">
        <v>13</v>
      </c>
      <c r="G593" t="s">
        <v>10</v>
      </c>
      <c r="H593" t="str">
        <f t="shared" si="36"/>
        <v>over</v>
      </c>
      <c r="I593" t="str">
        <f t="shared" si="37"/>
        <v>no</v>
      </c>
      <c r="J593" s="11">
        <f t="shared" si="38"/>
        <v>29.3</v>
      </c>
      <c r="K593" s="11">
        <f t="shared" si="39"/>
        <v>29.3</v>
      </c>
      <c r="L593" s="11"/>
    </row>
    <row r="594" spans="1:12" x14ac:dyDescent="0.25">
      <c r="A594">
        <v>19</v>
      </c>
      <c r="B594" s="11">
        <v>29.355</v>
      </c>
      <c r="C594" s="4">
        <v>1743.2139999999999</v>
      </c>
      <c r="D594" t="s">
        <v>7</v>
      </c>
      <c r="E594">
        <v>0</v>
      </c>
      <c r="F594" t="s">
        <v>13</v>
      </c>
      <c r="G594" t="s">
        <v>10</v>
      </c>
      <c r="H594" t="str">
        <f t="shared" si="36"/>
        <v>over</v>
      </c>
      <c r="I594" t="str">
        <f t="shared" si="37"/>
        <v>no</v>
      </c>
      <c r="J594" s="11">
        <f t="shared" si="38"/>
        <v>29.355</v>
      </c>
      <c r="K594" s="11">
        <f t="shared" si="39"/>
        <v>29.355</v>
      </c>
      <c r="L594" s="11"/>
    </row>
    <row r="595" spans="1:12" x14ac:dyDescent="0.25">
      <c r="A595">
        <v>26</v>
      </c>
      <c r="B595" s="11">
        <v>29.355</v>
      </c>
      <c r="C595" s="4">
        <v>4564.1914500000003</v>
      </c>
      <c r="D595" t="s">
        <v>7</v>
      </c>
      <c r="E595">
        <v>2</v>
      </c>
      <c r="F595" t="s">
        <v>13</v>
      </c>
      <c r="G595" t="s">
        <v>21</v>
      </c>
      <c r="H595" t="str">
        <f t="shared" si="36"/>
        <v>over</v>
      </c>
      <c r="I595" t="str">
        <f t="shared" si="37"/>
        <v>no</v>
      </c>
      <c r="J595" s="11">
        <f t="shared" si="38"/>
        <v>29.355</v>
      </c>
      <c r="K595" s="11">
        <f t="shared" si="39"/>
        <v>29.355</v>
      </c>
      <c r="L595" s="11"/>
    </row>
    <row r="596" spans="1:12" x14ac:dyDescent="0.25">
      <c r="A596">
        <v>40</v>
      </c>
      <c r="B596" s="11">
        <v>29.355</v>
      </c>
      <c r="C596" s="4">
        <v>6393.6034499999996</v>
      </c>
      <c r="D596" t="s">
        <v>11</v>
      </c>
      <c r="E596">
        <v>1</v>
      </c>
      <c r="F596" t="s">
        <v>13</v>
      </c>
      <c r="G596" t="s">
        <v>15</v>
      </c>
      <c r="H596" t="str">
        <f t="shared" si="36"/>
        <v>over</v>
      </c>
      <c r="I596" t="str">
        <f t="shared" si="37"/>
        <v>no</v>
      </c>
      <c r="J596" s="11">
        <f t="shared" si="38"/>
        <v>29.355</v>
      </c>
      <c r="K596" s="11">
        <f t="shared" si="39"/>
        <v>29.355</v>
      </c>
      <c r="L596" s="11"/>
    </row>
    <row r="597" spans="1:12" x14ac:dyDescent="0.25">
      <c r="A597">
        <v>27</v>
      </c>
      <c r="B597" s="11">
        <v>29.355</v>
      </c>
      <c r="C597" s="4">
        <v>37133.898200000003</v>
      </c>
      <c r="D597" t="s">
        <v>7</v>
      </c>
      <c r="E597">
        <v>0</v>
      </c>
      <c r="F597" t="s">
        <v>9</v>
      </c>
      <c r="G597" t="s">
        <v>14</v>
      </c>
      <c r="H597" t="str">
        <f t="shared" si="36"/>
        <v>over</v>
      </c>
      <c r="I597" t="str">
        <f t="shared" si="37"/>
        <v>smoking</v>
      </c>
      <c r="J597" s="11">
        <f t="shared" si="38"/>
        <v>29.355</v>
      </c>
      <c r="K597" s="11">
        <f t="shared" si="39"/>
        <v>29.355</v>
      </c>
      <c r="L597" s="11"/>
    </row>
    <row r="598" spans="1:12" x14ac:dyDescent="0.25">
      <c r="A598">
        <v>54</v>
      </c>
      <c r="B598" s="11">
        <v>29.355</v>
      </c>
      <c r="C598" s="4">
        <v>48549.178350000002</v>
      </c>
      <c r="D598" t="s">
        <v>11</v>
      </c>
      <c r="E598">
        <v>3</v>
      </c>
      <c r="F598" t="s">
        <v>9</v>
      </c>
      <c r="G598" t="s">
        <v>21</v>
      </c>
      <c r="H598" t="str">
        <f t="shared" si="36"/>
        <v>over</v>
      </c>
      <c r="I598" t="str">
        <f t="shared" si="37"/>
        <v>smoking</v>
      </c>
      <c r="J598" s="11">
        <f t="shared" si="38"/>
        <v>29.355</v>
      </c>
      <c r="K598" s="11">
        <f t="shared" si="39"/>
        <v>29.355</v>
      </c>
      <c r="L598" s="11"/>
    </row>
    <row r="599" spans="1:12" x14ac:dyDescent="0.25">
      <c r="A599">
        <v>47</v>
      </c>
      <c r="B599" s="11">
        <v>29.37</v>
      </c>
      <c r="C599" s="4">
        <v>8547.6913000000004</v>
      </c>
      <c r="D599" t="s">
        <v>7</v>
      </c>
      <c r="E599">
        <v>1</v>
      </c>
      <c r="F599" t="s">
        <v>13</v>
      </c>
      <c r="G599" t="s">
        <v>14</v>
      </c>
      <c r="H599" t="str">
        <f t="shared" si="36"/>
        <v>over</v>
      </c>
      <c r="I599" t="str">
        <f t="shared" si="37"/>
        <v>no</v>
      </c>
      <c r="J599" s="11">
        <f t="shared" si="38"/>
        <v>29.37</v>
      </c>
      <c r="K599" s="11">
        <f t="shared" si="39"/>
        <v>29.37</v>
      </c>
      <c r="L599" s="11"/>
    </row>
    <row r="600" spans="1:12" x14ac:dyDescent="0.25">
      <c r="A600">
        <v>33</v>
      </c>
      <c r="B600" s="11">
        <v>29.4</v>
      </c>
      <c r="C600" s="4">
        <v>6059.1729999999998</v>
      </c>
      <c r="D600" t="s">
        <v>11</v>
      </c>
      <c r="E600">
        <v>4</v>
      </c>
      <c r="F600" t="s">
        <v>13</v>
      </c>
      <c r="G600" t="s">
        <v>10</v>
      </c>
      <c r="H600" t="str">
        <f t="shared" si="36"/>
        <v>over</v>
      </c>
      <c r="I600" t="str">
        <f t="shared" si="37"/>
        <v>no</v>
      </c>
      <c r="J600" s="11">
        <f t="shared" si="38"/>
        <v>29.4</v>
      </c>
      <c r="K600" s="11">
        <f t="shared" si="39"/>
        <v>29.4</v>
      </c>
      <c r="L600" s="11"/>
    </row>
    <row r="601" spans="1:12" x14ac:dyDescent="0.25">
      <c r="A601">
        <v>26</v>
      </c>
      <c r="B601" s="11">
        <v>29.45</v>
      </c>
      <c r="C601" s="4">
        <v>2897.3235</v>
      </c>
      <c r="D601" t="s">
        <v>11</v>
      </c>
      <c r="E601">
        <v>0</v>
      </c>
      <c r="F601" t="s">
        <v>13</v>
      </c>
      <c r="G601" t="s">
        <v>21</v>
      </c>
      <c r="H601" t="str">
        <f t="shared" si="36"/>
        <v>over</v>
      </c>
      <c r="I601" t="str">
        <f t="shared" si="37"/>
        <v>no</v>
      </c>
      <c r="J601" s="11">
        <f t="shared" si="38"/>
        <v>29.45</v>
      </c>
      <c r="K601" s="11">
        <f t="shared" si="39"/>
        <v>29.45</v>
      </c>
      <c r="L601" s="11"/>
    </row>
    <row r="602" spans="1:12" x14ac:dyDescent="0.25">
      <c r="A602">
        <v>26</v>
      </c>
      <c r="B602" s="11">
        <v>29.48</v>
      </c>
      <c r="C602" s="4">
        <v>3392.3652000000002</v>
      </c>
      <c r="D602" t="s">
        <v>7</v>
      </c>
      <c r="E602">
        <v>1</v>
      </c>
      <c r="F602" t="s">
        <v>13</v>
      </c>
      <c r="G602" t="s">
        <v>14</v>
      </c>
      <c r="H602" t="str">
        <f t="shared" si="36"/>
        <v>over</v>
      </c>
      <c r="I602" t="str">
        <f t="shared" si="37"/>
        <v>no</v>
      </c>
      <c r="J602" s="11">
        <f t="shared" si="38"/>
        <v>29.48</v>
      </c>
      <c r="K602" s="11">
        <f t="shared" si="39"/>
        <v>29.48</v>
      </c>
      <c r="L602" s="11"/>
    </row>
    <row r="603" spans="1:12" x14ac:dyDescent="0.25">
      <c r="A603">
        <v>42</v>
      </c>
      <c r="B603" s="11">
        <v>29.48</v>
      </c>
      <c r="C603" s="4">
        <v>7640.3091999999997</v>
      </c>
      <c r="D603" t="s">
        <v>7</v>
      </c>
      <c r="E603">
        <v>2</v>
      </c>
      <c r="F603" t="s">
        <v>13</v>
      </c>
      <c r="G603" t="s">
        <v>14</v>
      </c>
      <c r="H603" t="str">
        <f t="shared" si="36"/>
        <v>over</v>
      </c>
      <c r="I603" t="str">
        <f t="shared" si="37"/>
        <v>no</v>
      </c>
      <c r="J603" s="11">
        <f t="shared" si="38"/>
        <v>29.48</v>
      </c>
      <c r="K603" s="11">
        <f t="shared" si="39"/>
        <v>29.48</v>
      </c>
      <c r="L603" s="11"/>
    </row>
    <row r="604" spans="1:12" x14ac:dyDescent="0.25">
      <c r="A604">
        <v>53</v>
      </c>
      <c r="B604" s="11">
        <v>29.48</v>
      </c>
      <c r="C604" s="4">
        <v>9487.6442000000006</v>
      </c>
      <c r="D604" t="s">
        <v>11</v>
      </c>
      <c r="E604">
        <v>0</v>
      </c>
      <c r="F604" t="s">
        <v>13</v>
      </c>
      <c r="G604" t="s">
        <v>14</v>
      </c>
      <c r="H604" t="str">
        <f t="shared" si="36"/>
        <v>over</v>
      </c>
      <c r="I604" t="str">
        <f t="shared" si="37"/>
        <v>no</v>
      </c>
      <c r="J604" s="11">
        <f t="shared" si="38"/>
        <v>29.48</v>
      </c>
      <c r="K604" s="11">
        <f t="shared" si="39"/>
        <v>29.48</v>
      </c>
      <c r="L604" s="11"/>
    </row>
    <row r="605" spans="1:12" x14ac:dyDescent="0.25">
      <c r="A605">
        <v>37</v>
      </c>
      <c r="B605" s="11">
        <v>29.5</v>
      </c>
      <c r="C605" s="4">
        <v>6311.9520000000002</v>
      </c>
      <c r="D605" t="s">
        <v>7</v>
      </c>
      <c r="E605">
        <v>2</v>
      </c>
      <c r="F605" t="s">
        <v>13</v>
      </c>
      <c r="G605" t="s">
        <v>10</v>
      </c>
      <c r="H605" t="str">
        <f t="shared" si="36"/>
        <v>over</v>
      </c>
      <c r="I605" t="str">
        <f t="shared" si="37"/>
        <v>no</v>
      </c>
      <c r="J605" s="11">
        <f t="shared" si="38"/>
        <v>29.5</v>
      </c>
      <c r="K605" s="11">
        <f t="shared" si="39"/>
        <v>29.5</v>
      </c>
      <c r="L605" s="11"/>
    </row>
    <row r="606" spans="1:12" x14ac:dyDescent="0.25">
      <c r="A606">
        <v>44</v>
      </c>
      <c r="B606" s="11">
        <v>29.545000000000002</v>
      </c>
      <c r="C606" s="4">
        <v>6948.7007999999996</v>
      </c>
      <c r="D606" t="s">
        <v>11</v>
      </c>
      <c r="E606">
        <v>0</v>
      </c>
      <c r="F606" t="s">
        <v>13</v>
      </c>
      <c r="G606" t="s">
        <v>15</v>
      </c>
      <c r="H606" t="str">
        <f t="shared" si="36"/>
        <v>over</v>
      </c>
      <c r="I606" t="str">
        <f t="shared" si="37"/>
        <v>no</v>
      </c>
      <c r="J606" s="11">
        <f t="shared" si="38"/>
        <v>29.545000000000002</v>
      </c>
      <c r="K606" s="11">
        <f t="shared" si="39"/>
        <v>29.545000000000002</v>
      </c>
      <c r="L606" s="11"/>
    </row>
    <row r="607" spans="1:12" x14ac:dyDescent="0.25">
      <c r="A607">
        <v>47</v>
      </c>
      <c r="B607" s="11">
        <v>29.545000000000002</v>
      </c>
      <c r="C607" s="4">
        <v>8930.9345499999999</v>
      </c>
      <c r="D607" t="s">
        <v>7</v>
      </c>
      <c r="E607">
        <v>1</v>
      </c>
      <c r="F607" t="s">
        <v>13</v>
      </c>
      <c r="G607" t="s">
        <v>15</v>
      </c>
      <c r="H607" t="str">
        <f t="shared" si="36"/>
        <v>over</v>
      </c>
      <c r="I607" t="str">
        <f t="shared" si="37"/>
        <v>no</v>
      </c>
      <c r="J607" s="11">
        <f t="shared" si="38"/>
        <v>29.545000000000002</v>
      </c>
      <c r="K607" s="11">
        <f t="shared" si="39"/>
        <v>29.545000000000002</v>
      </c>
      <c r="L607" s="11"/>
    </row>
    <row r="608" spans="1:12" x14ac:dyDescent="0.25">
      <c r="A608">
        <v>32</v>
      </c>
      <c r="B608" s="11">
        <v>29.59</v>
      </c>
      <c r="C608" s="4">
        <v>4562.8420999999998</v>
      </c>
      <c r="D608" t="s">
        <v>7</v>
      </c>
      <c r="E608">
        <v>1</v>
      </c>
      <c r="F608" t="s">
        <v>13</v>
      </c>
      <c r="G608" t="s">
        <v>14</v>
      </c>
      <c r="H608" t="str">
        <f t="shared" si="36"/>
        <v>over</v>
      </c>
      <c r="I608" t="str">
        <f t="shared" si="37"/>
        <v>no</v>
      </c>
      <c r="J608" s="11">
        <f t="shared" si="38"/>
        <v>29.59</v>
      </c>
      <c r="K608" s="11">
        <f t="shared" si="39"/>
        <v>29.59</v>
      </c>
      <c r="L608" s="11"/>
    </row>
    <row r="609" spans="1:12" x14ac:dyDescent="0.25">
      <c r="A609">
        <v>20</v>
      </c>
      <c r="B609" s="11">
        <v>29.6</v>
      </c>
      <c r="C609" s="4">
        <v>1875.3440000000001</v>
      </c>
      <c r="D609" t="s">
        <v>7</v>
      </c>
      <c r="E609">
        <v>0</v>
      </c>
      <c r="F609" t="s">
        <v>13</v>
      </c>
      <c r="G609" t="s">
        <v>10</v>
      </c>
      <c r="H609" t="str">
        <f t="shared" si="36"/>
        <v>over</v>
      </c>
      <c r="I609" t="str">
        <f t="shared" si="37"/>
        <v>no</v>
      </c>
      <c r="J609" s="11">
        <f t="shared" si="38"/>
        <v>29.6</v>
      </c>
      <c r="K609" s="11">
        <f t="shared" si="39"/>
        <v>29.6</v>
      </c>
      <c r="L609" s="11"/>
    </row>
    <row r="610" spans="1:12" x14ac:dyDescent="0.25">
      <c r="A610">
        <v>40</v>
      </c>
      <c r="B610" s="11">
        <v>29.6</v>
      </c>
      <c r="C610" s="4">
        <v>5910.9440000000004</v>
      </c>
      <c r="D610" t="s">
        <v>7</v>
      </c>
      <c r="E610">
        <v>0</v>
      </c>
      <c r="F610" t="s">
        <v>13</v>
      </c>
      <c r="G610" t="s">
        <v>10</v>
      </c>
      <c r="H610" t="str">
        <f t="shared" si="36"/>
        <v>over</v>
      </c>
      <c r="I610" t="str">
        <f t="shared" si="37"/>
        <v>no</v>
      </c>
      <c r="J610" s="11">
        <f t="shared" si="38"/>
        <v>29.6</v>
      </c>
      <c r="K610" s="11">
        <f t="shared" si="39"/>
        <v>29.6</v>
      </c>
      <c r="L610" s="11"/>
    </row>
    <row r="611" spans="1:12" x14ac:dyDescent="0.25">
      <c r="A611">
        <v>39</v>
      </c>
      <c r="B611" s="11">
        <v>29.6</v>
      </c>
      <c r="C611" s="4">
        <v>7512.2669999999998</v>
      </c>
      <c r="D611" t="s">
        <v>11</v>
      </c>
      <c r="E611">
        <v>4</v>
      </c>
      <c r="F611" t="s">
        <v>13</v>
      </c>
      <c r="G611" t="s">
        <v>10</v>
      </c>
      <c r="H611" t="str">
        <f t="shared" si="36"/>
        <v>over</v>
      </c>
      <c r="I611" t="str">
        <f t="shared" si="37"/>
        <v>no</v>
      </c>
      <c r="J611" s="11">
        <f t="shared" si="38"/>
        <v>29.6</v>
      </c>
      <c r="K611" s="11">
        <f t="shared" si="39"/>
        <v>29.6</v>
      </c>
      <c r="L611" s="11"/>
    </row>
    <row r="612" spans="1:12" x14ac:dyDescent="0.25">
      <c r="A612">
        <v>48</v>
      </c>
      <c r="B612" s="11">
        <v>29.6</v>
      </c>
      <c r="C612" s="4">
        <v>21232.182260000001</v>
      </c>
      <c r="D612" t="s">
        <v>11</v>
      </c>
      <c r="E612">
        <v>0</v>
      </c>
      <c r="F612" t="s">
        <v>13</v>
      </c>
      <c r="G612" t="s">
        <v>10</v>
      </c>
      <c r="H612" t="str">
        <f t="shared" si="36"/>
        <v>over</v>
      </c>
      <c r="I612" t="str">
        <f t="shared" si="37"/>
        <v>no</v>
      </c>
      <c r="J612" s="11">
        <f t="shared" si="38"/>
        <v>29.6</v>
      </c>
      <c r="K612" s="11">
        <f t="shared" si="39"/>
        <v>29.6</v>
      </c>
      <c r="L612" s="11"/>
    </row>
    <row r="613" spans="1:12" x14ac:dyDescent="0.25">
      <c r="A613">
        <v>41</v>
      </c>
      <c r="B613" s="11">
        <v>29.64</v>
      </c>
      <c r="C613" s="4">
        <v>9222.4025999999994</v>
      </c>
      <c r="D613" t="s">
        <v>11</v>
      </c>
      <c r="E613">
        <v>5</v>
      </c>
      <c r="F613" t="s">
        <v>13</v>
      </c>
      <c r="G613" t="s">
        <v>21</v>
      </c>
      <c r="H613" t="str">
        <f t="shared" si="36"/>
        <v>over</v>
      </c>
      <c r="I613" t="str">
        <f t="shared" si="37"/>
        <v>no</v>
      </c>
      <c r="J613" s="11">
        <f t="shared" si="38"/>
        <v>29.64</v>
      </c>
      <c r="K613" s="11">
        <f t="shared" si="39"/>
        <v>29.64</v>
      </c>
      <c r="L613" s="11"/>
    </row>
    <row r="614" spans="1:12" x14ac:dyDescent="0.25">
      <c r="A614">
        <v>60</v>
      </c>
      <c r="B614" s="11">
        <v>29.64</v>
      </c>
      <c r="C614" s="4">
        <v>12730.999599999999</v>
      </c>
      <c r="D614" t="s">
        <v>11</v>
      </c>
      <c r="E614">
        <v>0</v>
      </c>
      <c r="F614" t="s">
        <v>13</v>
      </c>
      <c r="G614" t="s">
        <v>21</v>
      </c>
      <c r="H614" t="str">
        <f t="shared" si="36"/>
        <v>over</v>
      </c>
      <c r="I614" t="str">
        <f t="shared" si="37"/>
        <v>no</v>
      </c>
      <c r="J614" s="11">
        <f t="shared" si="38"/>
        <v>29.64</v>
      </c>
      <c r="K614" s="11">
        <f t="shared" si="39"/>
        <v>29.64</v>
      </c>
      <c r="L614" s="11"/>
    </row>
    <row r="615" spans="1:12" x14ac:dyDescent="0.25">
      <c r="A615">
        <v>26</v>
      </c>
      <c r="B615" s="11">
        <v>29.64</v>
      </c>
      <c r="C615" s="4">
        <v>24671.663339999999</v>
      </c>
      <c r="D615" t="s">
        <v>7</v>
      </c>
      <c r="E615">
        <v>4</v>
      </c>
      <c r="F615" t="s">
        <v>13</v>
      </c>
      <c r="G615" t="s">
        <v>21</v>
      </c>
      <c r="H615" t="str">
        <f t="shared" si="36"/>
        <v>over</v>
      </c>
      <c r="I615" t="str">
        <f t="shared" si="37"/>
        <v>no</v>
      </c>
      <c r="J615" s="11">
        <f t="shared" si="38"/>
        <v>29.64</v>
      </c>
      <c r="K615" s="11">
        <f t="shared" si="39"/>
        <v>29.64</v>
      </c>
      <c r="L615" s="11"/>
    </row>
    <row r="616" spans="1:12" x14ac:dyDescent="0.25">
      <c r="A616">
        <v>36</v>
      </c>
      <c r="B616" s="11">
        <v>29.7</v>
      </c>
      <c r="C616" s="4">
        <v>4399.7309999999998</v>
      </c>
      <c r="D616" t="s">
        <v>11</v>
      </c>
      <c r="E616">
        <v>0</v>
      </c>
      <c r="F616" t="s">
        <v>13</v>
      </c>
      <c r="G616" t="s">
        <v>14</v>
      </c>
      <c r="H616" t="str">
        <f t="shared" si="36"/>
        <v>over</v>
      </c>
      <c r="I616" t="str">
        <f t="shared" si="37"/>
        <v>no</v>
      </c>
      <c r="J616" s="11">
        <f t="shared" si="38"/>
        <v>29.7</v>
      </c>
      <c r="K616" s="11">
        <f t="shared" si="39"/>
        <v>29.7</v>
      </c>
      <c r="L616" s="11"/>
    </row>
    <row r="617" spans="1:12" x14ac:dyDescent="0.25">
      <c r="A617">
        <v>59</v>
      </c>
      <c r="B617" s="11">
        <v>29.7</v>
      </c>
      <c r="C617" s="4">
        <v>12925.886</v>
      </c>
      <c r="D617" t="s">
        <v>11</v>
      </c>
      <c r="E617">
        <v>2</v>
      </c>
      <c r="F617" t="s">
        <v>13</v>
      </c>
      <c r="G617" t="s">
        <v>14</v>
      </c>
      <c r="H617" t="str">
        <f t="shared" si="36"/>
        <v>over</v>
      </c>
      <c r="I617" t="str">
        <f t="shared" si="37"/>
        <v>no</v>
      </c>
      <c r="J617" s="11">
        <f t="shared" si="38"/>
        <v>29.7</v>
      </c>
      <c r="K617" s="11">
        <f t="shared" si="39"/>
        <v>29.7</v>
      </c>
      <c r="L617" s="11"/>
    </row>
    <row r="618" spans="1:12" x14ac:dyDescent="0.25">
      <c r="A618">
        <v>25</v>
      </c>
      <c r="B618" s="11">
        <v>29.7</v>
      </c>
      <c r="C618" s="4">
        <v>19933.457999999999</v>
      </c>
      <c r="D618" t="s">
        <v>11</v>
      </c>
      <c r="E618">
        <v>3</v>
      </c>
      <c r="F618" t="s">
        <v>9</v>
      </c>
      <c r="G618" t="s">
        <v>10</v>
      </c>
      <c r="H618" t="str">
        <f t="shared" si="36"/>
        <v>over</v>
      </c>
      <c r="I618" t="str">
        <f t="shared" si="37"/>
        <v>smoking</v>
      </c>
      <c r="J618" s="11">
        <f t="shared" si="38"/>
        <v>29.7</v>
      </c>
      <c r="K618" s="11">
        <f t="shared" si="39"/>
        <v>29.7</v>
      </c>
      <c r="L618" s="11"/>
    </row>
    <row r="619" spans="1:12" x14ac:dyDescent="0.25">
      <c r="A619">
        <v>20</v>
      </c>
      <c r="B619" s="11">
        <v>29.734999999999999</v>
      </c>
      <c r="C619" s="4">
        <v>1769.5316499999999</v>
      </c>
      <c r="D619" t="s">
        <v>11</v>
      </c>
      <c r="E619">
        <v>0</v>
      </c>
      <c r="F619" t="s">
        <v>13</v>
      </c>
      <c r="G619" t="s">
        <v>15</v>
      </c>
      <c r="H619" t="str">
        <f t="shared" si="36"/>
        <v>over</v>
      </c>
      <c r="I619" t="str">
        <f t="shared" si="37"/>
        <v>no</v>
      </c>
      <c r="J619" s="11">
        <f t="shared" si="38"/>
        <v>29.734999999999999</v>
      </c>
      <c r="K619" s="11">
        <f t="shared" si="39"/>
        <v>29.734999999999999</v>
      </c>
      <c r="L619" s="11"/>
    </row>
    <row r="620" spans="1:12" x14ac:dyDescent="0.25">
      <c r="A620">
        <v>20</v>
      </c>
      <c r="B620" s="11">
        <v>29.734999999999999</v>
      </c>
      <c r="C620" s="4">
        <v>1980.07</v>
      </c>
      <c r="D620" t="s">
        <v>11</v>
      </c>
      <c r="E620">
        <v>1</v>
      </c>
      <c r="F620" t="s">
        <v>13</v>
      </c>
      <c r="G620" t="s">
        <v>10</v>
      </c>
      <c r="H620" t="str">
        <f t="shared" si="36"/>
        <v>over</v>
      </c>
      <c r="I620" t="str">
        <f t="shared" si="37"/>
        <v>no</v>
      </c>
      <c r="J620" s="11">
        <f t="shared" si="38"/>
        <v>29.734999999999999</v>
      </c>
      <c r="K620" s="11">
        <f t="shared" si="39"/>
        <v>29.734999999999999</v>
      </c>
      <c r="L620" s="11"/>
    </row>
    <row r="621" spans="1:12" x14ac:dyDescent="0.25">
      <c r="A621">
        <v>32</v>
      </c>
      <c r="B621" s="11">
        <v>29.734999999999999</v>
      </c>
      <c r="C621" s="4">
        <v>4357.0436499999996</v>
      </c>
      <c r="D621" t="s">
        <v>7</v>
      </c>
      <c r="E621">
        <v>0</v>
      </c>
      <c r="F621" t="s">
        <v>13</v>
      </c>
      <c r="G621" t="s">
        <v>15</v>
      </c>
      <c r="H621" t="str">
        <f t="shared" si="36"/>
        <v>over</v>
      </c>
      <c r="I621" t="str">
        <f t="shared" si="37"/>
        <v>no</v>
      </c>
      <c r="J621" s="11">
        <f t="shared" si="38"/>
        <v>29.734999999999999</v>
      </c>
      <c r="K621" s="11">
        <f t="shared" si="39"/>
        <v>29.734999999999999</v>
      </c>
      <c r="L621" s="11"/>
    </row>
    <row r="622" spans="1:12" x14ac:dyDescent="0.25">
      <c r="A622">
        <v>34</v>
      </c>
      <c r="B622" s="11">
        <v>29.734999999999999</v>
      </c>
      <c r="C622" s="4">
        <v>5003.8530000000001</v>
      </c>
      <c r="D622" t="s">
        <v>7</v>
      </c>
      <c r="E622">
        <v>1</v>
      </c>
      <c r="F622" t="s">
        <v>13</v>
      </c>
      <c r="G622" t="s">
        <v>10</v>
      </c>
      <c r="H622" t="str">
        <f t="shared" si="36"/>
        <v>over</v>
      </c>
      <c r="I622" t="str">
        <f t="shared" si="37"/>
        <v>no</v>
      </c>
      <c r="J622" s="11">
        <f t="shared" si="38"/>
        <v>29.734999999999999</v>
      </c>
      <c r="K622" s="11">
        <f t="shared" si="39"/>
        <v>29.734999999999999</v>
      </c>
      <c r="L622" s="11"/>
    </row>
    <row r="623" spans="1:12" x14ac:dyDescent="0.25">
      <c r="A623">
        <v>53</v>
      </c>
      <c r="B623" s="11">
        <v>29.734999999999999</v>
      </c>
      <c r="C623" s="4">
        <v>24873.384900000001</v>
      </c>
      <c r="D623" t="s">
        <v>7</v>
      </c>
      <c r="E623">
        <v>3</v>
      </c>
      <c r="F623" t="s">
        <v>9</v>
      </c>
      <c r="G623" t="s">
        <v>21</v>
      </c>
      <c r="H623" t="str">
        <f t="shared" si="36"/>
        <v>over</v>
      </c>
      <c r="I623" t="str">
        <f t="shared" si="37"/>
        <v>smoking</v>
      </c>
      <c r="J623" s="11">
        <f t="shared" si="38"/>
        <v>29.734999999999999</v>
      </c>
      <c r="K623" s="11">
        <f t="shared" si="39"/>
        <v>29.734999999999999</v>
      </c>
      <c r="L623" s="11"/>
    </row>
    <row r="624" spans="1:12" x14ac:dyDescent="0.25">
      <c r="A624">
        <v>44</v>
      </c>
      <c r="B624" s="11">
        <v>29.734999999999999</v>
      </c>
      <c r="C624" s="4">
        <v>32108.662820000001</v>
      </c>
      <c r="D624" t="s">
        <v>11</v>
      </c>
      <c r="E624">
        <v>2</v>
      </c>
      <c r="F624" t="s">
        <v>13</v>
      </c>
      <c r="G624" t="s">
        <v>21</v>
      </c>
      <c r="H624" t="str">
        <f t="shared" si="36"/>
        <v>over</v>
      </c>
      <c r="I624" t="str">
        <f t="shared" si="37"/>
        <v>no</v>
      </c>
      <c r="J624" s="11">
        <f t="shared" si="38"/>
        <v>29.734999999999999</v>
      </c>
      <c r="K624" s="11">
        <f t="shared" si="39"/>
        <v>29.734999999999999</v>
      </c>
      <c r="L624" s="11"/>
    </row>
    <row r="625" spans="1:12" x14ac:dyDescent="0.25">
      <c r="A625">
        <v>19</v>
      </c>
      <c r="B625" s="11">
        <v>29.8</v>
      </c>
      <c r="C625" s="4">
        <v>1744.4649999999999</v>
      </c>
      <c r="D625" t="s">
        <v>7</v>
      </c>
      <c r="E625">
        <v>0</v>
      </c>
      <c r="F625" t="s">
        <v>13</v>
      </c>
      <c r="G625" t="s">
        <v>10</v>
      </c>
      <c r="H625" t="str">
        <f t="shared" si="36"/>
        <v>over</v>
      </c>
      <c r="I625" t="str">
        <f t="shared" si="37"/>
        <v>no</v>
      </c>
      <c r="J625" s="11">
        <f t="shared" si="38"/>
        <v>29.8</v>
      </c>
      <c r="K625" s="11">
        <f t="shared" si="39"/>
        <v>29.8</v>
      </c>
      <c r="L625" s="11"/>
    </row>
    <row r="626" spans="1:12" x14ac:dyDescent="0.25">
      <c r="A626">
        <v>37</v>
      </c>
      <c r="B626" s="11">
        <v>29.8</v>
      </c>
      <c r="C626" s="4">
        <v>20420.604650000001</v>
      </c>
      <c r="D626" t="s">
        <v>11</v>
      </c>
      <c r="E626">
        <v>0</v>
      </c>
      <c r="F626" t="s">
        <v>13</v>
      </c>
      <c r="G626" t="s">
        <v>10</v>
      </c>
      <c r="H626" t="str">
        <f t="shared" si="36"/>
        <v>over</v>
      </c>
      <c r="I626" t="str">
        <f t="shared" si="37"/>
        <v>no</v>
      </c>
      <c r="J626" s="11">
        <f t="shared" si="38"/>
        <v>29.8</v>
      </c>
      <c r="K626" s="11">
        <f t="shared" si="39"/>
        <v>29.8</v>
      </c>
      <c r="L626" s="11"/>
    </row>
    <row r="627" spans="1:12" x14ac:dyDescent="0.25">
      <c r="A627">
        <v>47</v>
      </c>
      <c r="B627" s="11">
        <v>29.8</v>
      </c>
      <c r="C627" s="4">
        <v>25309.489000000001</v>
      </c>
      <c r="D627" t="s">
        <v>11</v>
      </c>
      <c r="E627">
        <v>3</v>
      </c>
      <c r="F627" t="s">
        <v>9</v>
      </c>
      <c r="G627" t="s">
        <v>10</v>
      </c>
      <c r="H627" t="str">
        <f t="shared" si="36"/>
        <v>over</v>
      </c>
      <c r="I627" t="str">
        <f t="shared" si="37"/>
        <v>smoking</v>
      </c>
      <c r="J627" s="11">
        <f t="shared" si="38"/>
        <v>29.8</v>
      </c>
      <c r="K627" s="11">
        <f t="shared" si="39"/>
        <v>29.8</v>
      </c>
      <c r="L627" s="11"/>
    </row>
    <row r="628" spans="1:12" x14ac:dyDescent="0.25">
      <c r="A628">
        <v>40</v>
      </c>
      <c r="B628" s="11">
        <v>29.81</v>
      </c>
      <c r="C628" s="4">
        <v>6500.2358999999997</v>
      </c>
      <c r="D628" t="s">
        <v>7</v>
      </c>
      <c r="E628">
        <v>1</v>
      </c>
      <c r="F628" t="s">
        <v>13</v>
      </c>
      <c r="G628" t="s">
        <v>14</v>
      </c>
      <c r="H628" t="str">
        <f t="shared" si="36"/>
        <v>over</v>
      </c>
      <c r="I628" t="str">
        <f t="shared" si="37"/>
        <v>no</v>
      </c>
      <c r="J628" s="11">
        <f t="shared" si="38"/>
        <v>29.81</v>
      </c>
      <c r="K628" s="11">
        <f t="shared" si="39"/>
        <v>29.81</v>
      </c>
      <c r="L628" s="11"/>
    </row>
    <row r="629" spans="1:12" x14ac:dyDescent="0.25">
      <c r="A629">
        <v>44</v>
      </c>
      <c r="B629" s="11">
        <v>29.81</v>
      </c>
      <c r="C629" s="4">
        <v>8219.2039000000004</v>
      </c>
      <c r="D629" t="s">
        <v>7</v>
      </c>
      <c r="E629">
        <v>2</v>
      </c>
      <c r="F629" t="s">
        <v>13</v>
      </c>
      <c r="G629" t="s">
        <v>14</v>
      </c>
      <c r="H629" t="str">
        <f t="shared" si="36"/>
        <v>over</v>
      </c>
      <c r="I629" t="str">
        <f t="shared" si="37"/>
        <v>no</v>
      </c>
      <c r="J629" s="11">
        <f t="shared" si="38"/>
        <v>29.81</v>
      </c>
      <c r="K629" s="11">
        <f t="shared" si="39"/>
        <v>29.81</v>
      </c>
      <c r="L629" s="11"/>
    </row>
    <row r="630" spans="1:12" x14ac:dyDescent="0.25">
      <c r="A630">
        <v>31</v>
      </c>
      <c r="B630" s="11">
        <v>29.81</v>
      </c>
      <c r="C630" s="4">
        <v>19350.368900000001</v>
      </c>
      <c r="D630" t="s">
        <v>11</v>
      </c>
      <c r="E630">
        <v>0</v>
      </c>
      <c r="F630" t="s">
        <v>9</v>
      </c>
      <c r="G630" t="s">
        <v>14</v>
      </c>
      <c r="H630" t="str">
        <f t="shared" si="36"/>
        <v>over</v>
      </c>
      <c r="I630" t="str">
        <f t="shared" si="37"/>
        <v>smoking</v>
      </c>
      <c r="J630" s="11">
        <f t="shared" si="38"/>
        <v>29.81</v>
      </c>
      <c r="K630" s="11">
        <f t="shared" si="39"/>
        <v>29.81</v>
      </c>
      <c r="L630" s="11"/>
    </row>
    <row r="631" spans="1:12" x14ac:dyDescent="0.25">
      <c r="A631">
        <v>57</v>
      </c>
      <c r="B631" s="11">
        <v>29.81</v>
      </c>
      <c r="C631" s="4">
        <v>27533.912899999999</v>
      </c>
      <c r="D631" t="s">
        <v>7</v>
      </c>
      <c r="E631">
        <v>0</v>
      </c>
      <c r="F631" t="s">
        <v>9</v>
      </c>
      <c r="G631" t="s">
        <v>14</v>
      </c>
      <c r="H631" t="str">
        <f t="shared" si="36"/>
        <v>over</v>
      </c>
      <c r="I631" t="str">
        <f t="shared" si="37"/>
        <v>smoking</v>
      </c>
      <c r="J631" s="11">
        <f t="shared" si="38"/>
        <v>29.81</v>
      </c>
      <c r="K631" s="11">
        <f t="shared" si="39"/>
        <v>29.81</v>
      </c>
      <c r="L631" s="11"/>
    </row>
    <row r="632" spans="1:12" x14ac:dyDescent="0.25">
      <c r="A632">
        <v>49</v>
      </c>
      <c r="B632" s="11">
        <v>29.83</v>
      </c>
      <c r="C632" s="4">
        <v>9288.0267000000003</v>
      </c>
      <c r="D632" t="s">
        <v>11</v>
      </c>
      <c r="E632">
        <v>1</v>
      </c>
      <c r="F632" t="s">
        <v>13</v>
      </c>
      <c r="G632" t="s">
        <v>21</v>
      </c>
      <c r="H632" t="str">
        <f t="shared" si="36"/>
        <v>over</v>
      </c>
      <c r="I632" t="str">
        <f t="shared" si="37"/>
        <v>no</v>
      </c>
      <c r="J632" s="11">
        <f t="shared" si="38"/>
        <v>29.83</v>
      </c>
      <c r="K632" s="11">
        <f t="shared" si="39"/>
        <v>29.83</v>
      </c>
      <c r="L632" s="11"/>
    </row>
    <row r="633" spans="1:12" x14ac:dyDescent="0.25">
      <c r="A633">
        <v>47</v>
      </c>
      <c r="B633" s="11">
        <v>29.83</v>
      </c>
      <c r="C633" s="4">
        <v>9620.3307000000004</v>
      </c>
      <c r="D633" t="s">
        <v>11</v>
      </c>
      <c r="E633">
        <v>3</v>
      </c>
      <c r="F633" t="s">
        <v>13</v>
      </c>
      <c r="G633" t="s">
        <v>15</v>
      </c>
      <c r="H633" t="str">
        <f t="shared" si="36"/>
        <v>over</v>
      </c>
      <c r="I633" t="str">
        <f t="shared" si="37"/>
        <v>no</v>
      </c>
      <c r="J633" s="11">
        <f t="shared" si="38"/>
        <v>29.83</v>
      </c>
      <c r="K633" s="11">
        <f t="shared" si="39"/>
        <v>29.83</v>
      </c>
      <c r="L633" s="11"/>
    </row>
    <row r="634" spans="1:12" x14ac:dyDescent="0.25">
      <c r="A634">
        <v>55</v>
      </c>
      <c r="B634" s="11">
        <v>29.83</v>
      </c>
      <c r="C634" s="4">
        <v>11286.538699999999</v>
      </c>
      <c r="D634" t="s">
        <v>7</v>
      </c>
      <c r="E634">
        <v>0</v>
      </c>
      <c r="F634" t="s">
        <v>13</v>
      </c>
      <c r="G634" t="s">
        <v>21</v>
      </c>
      <c r="H634" t="str">
        <f t="shared" si="36"/>
        <v>over</v>
      </c>
      <c r="I634" t="str">
        <f t="shared" si="37"/>
        <v>no</v>
      </c>
      <c r="J634" s="11">
        <f t="shared" si="38"/>
        <v>29.83</v>
      </c>
      <c r="K634" s="11">
        <f t="shared" si="39"/>
        <v>29.83</v>
      </c>
      <c r="L634" s="11"/>
    </row>
    <row r="635" spans="1:12" x14ac:dyDescent="0.25">
      <c r="A635">
        <v>24</v>
      </c>
      <c r="B635" s="11">
        <v>29.83</v>
      </c>
      <c r="C635" s="4">
        <v>18648.421699999999</v>
      </c>
      <c r="D635" t="s">
        <v>11</v>
      </c>
      <c r="E635">
        <v>0</v>
      </c>
      <c r="F635" t="s">
        <v>9</v>
      </c>
      <c r="G635" t="s">
        <v>21</v>
      </c>
      <c r="H635" t="str">
        <f t="shared" si="36"/>
        <v>over</v>
      </c>
      <c r="I635" t="str">
        <f t="shared" si="37"/>
        <v>smoking</v>
      </c>
      <c r="J635" s="11">
        <f t="shared" si="38"/>
        <v>29.83</v>
      </c>
      <c r="K635" s="11">
        <f t="shared" si="39"/>
        <v>29.83</v>
      </c>
      <c r="L635" s="11"/>
    </row>
    <row r="636" spans="1:12" x14ac:dyDescent="0.25">
      <c r="A636">
        <v>40</v>
      </c>
      <c r="B636" s="11">
        <v>29.9</v>
      </c>
      <c r="C636" s="4">
        <v>6600.3609999999999</v>
      </c>
      <c r="D636" t="s">
        <v>11</v>
      </c>
      <c r="E636">
        <v>2</v>
      </c>
      <c r="F636" t="s">
        <v>13</v>
      </c>
      <c r="G636" t="s">
        <v>10</v>
      </c>
      <c r="H636" t="str">
        <f t="shared" si="36"/>
        <v>over</v>
      </c>
      <c r="I636" t="str">
        <f t="shared" si="37"/>
        <v>no</v>
      </c>
      <c r="J636" s="11">
        <f t="shared" si="38"/>
        <v>29.9</v>
      </c>
      <c r="K636" s="11">
        <f t="shared" si="39"/>
        <v>29.9</v>
      </c>
      <c r="L636" s="11"/>
    </row>
    <row r="637" spans="1:12" x14ac:dyDescent="0.25">
      <c r="A637">
        <v>43</v>
      </c>
      <c r="B637" s="11">
        <v>29.9</v>
      </c>
      <c r="C637" s="4">
        <v>7337.7479999999996</v>
      </c>
      <c r="D637" t="s">
        <v>7</v>
      </c>
      <c r="E637">
        <v>1</v>
      </c>
      <c r="F637" t="s">
        <v>13</v>
      </c>
      <c r="G637" t="s">
        <v>10</v>
      </c>
      <c r="H637" t="str">
        <f t="shared" si="36"/>
        <v>over</v>
      </c>
      <c r="I637" t="str">
        <f t="shared" si="37"/>
        <v>no</v>
      </c>
      <c r="J637" s="11">
        <f t="shared" si="38"/>
        <v>29.9</v>
      </c>
      <c r="K637" s="11">
        <f t="shared" si="39"/>
        <v>29.9</v>
      </c>
      <c r="L637" s="11"/>
    </row>
    <row r="638" spans="1:12" x14ac:dyDescent="0.25">
      <c r="A638">
        <v>55</v>
      </c>
      <c r="B638" s="11">
        <v>29.9</v>
      </c>
      <c r="C638" s="4">
        <v>10214.636</v>
      </c>
      <c r="D638" t="s">
        <v>11</v>
      </c>
      <c r="E638">
        <v>0</v>
      </c>
      <c r="F638" t="s">
        <v>13</v>
      </c>
      <c r="G638" t="s">
        <v>10</v>
      </c>
      <c r="H638" t="str">
        <f t="shared" si="36"/>
        <v>over</v>
      </c>
      <c r="I638" t="str">
        <f t="shared" si="37"/>
        <v>no</v>
      </c>
      <c r="J638" s="11">
        <f t="shared" si="38"/>
        <v>29.9</v>
      </c>
      <c r="K638" s="11">
        <f t="shared" si="39"/>
        <v>29.9</v>
      </c>
      <c r="L638" s="11"/>
    </row>
    <row r="639" spans="1:12" x14ac:dyDescent="0.25">
      <c r="A639">
        <v>36</v>
      </c>
      <c r="B639" s="11">
        <v>29.92</v>
      </c>
      <c r="C639" s="4">
        <v>4889.0367999999999</v>
      </c>
      <c r="D639" t="s">
        <v>7</v>
      </c>
      <c r="E639">
        <v>0</v>
      </c>
      <c r="F639" t="s">
        <v>13</v>
      </c>
      <c r="G639" t="s">
        <v>14</v>
      </c>
      <c r="H639" t="str">
        <f t="shared" si="36"/>
        <v>over</v>
      </c>
      <c r="I639" t="str">
        <f t="shared" si="37"/>
        <v>no</v>
      </c>
      <c r="J639" s="11">
        <f t="shared" si="38"/>
        <v>29.92</v>
      </c>
      <c r="K639" s="11">
        <f t="shared" si="39"/>
        <v>29.92</v>
      </c>
      <c r="L639" s="11"/>
    </row>
    <row r="640" spans="1:12" x14ac:dyDescent="0.25">
      <c r="A640">
        <v>36</v>
      </c>
      <c r="B640" s="11">
        <v>29.92</v>
      </c>
      <c r="C640" s="4">
        <v>5478.0367999999999</v>
      </c>
      <c r="D640" t="s">
        <v>7</v>
      </c>
      <c r="E640">
        <v>1</v>
      </c>
      <c r="F640" t="s">
        <v>13</v>
      </c>
      <c r="G640" t="s">
        <v>14</v>
      </c>
      <c r="H640" t="str">
        <f t="shared" si="36"/>
        <v>over</v>
      </c>
      <c r="I640" t="str">
        <f t="shared" si="37"/>
        <v>no</v>
      </c>
      <c r="J640" s="11">
        <f t="shared" si="38"/>
        <v>29.92</v>
      </c>
      <c r="K640" s="11">
        <f t="shared" si="39"/>
        <v>29.92</v>
      </c>
      <c r="L640" s="11"/>
    </row>
    <row r="641" spans="1:12" x14ac:dyDescent="0.25">
      <c r="A641">
        <v>62</v>
      </c>
      <c r="B641" s="11">
        <v>29.92</v>
      </c>
      <c r="C641" s="4">
        <v>13457.960800000001</v>
      </c>
      <c r="D641" t="s">
        <v>7</v>
      </c>
      <c r="E641">
        <v>0</v>
      </c>
      <c r="F641" t="s">
        <v>13</v>
      </c>
      <c r="G641" t="s">
        <v>14</v>
      </c>
      <c r="H641" t="str">
        <f t="shared" si="36"/>
        <v>over</v>
      </c>
      <c r="I641" t="str">
        <f t="shared" si="37"/>
        <v>no</v>
      </c>
      <c r="J641" s="11">
        <f t="shared" si="38"/>
        <v>29.92</v>
      </c>
      <c r="K641" s="11">
        <f t="shared" si="39"/>
        <v>29.92</v>
      </c>
      <c r="L641" s="11"/>
    </row>
    <row r="642" spans="1:12" x14ac:dyDescent="0.25">
      <c r="A642">
        <v>25</v>
      </c>
      <c r="B642" s="11">
        <v>29.925000000000001</v>
      </c>
      <c r="C642" s="4">
        <v>2523.1695</v>
      </c>
      <c r="D642" t="s">
        <v>11</v>
      </c>
      <c r="E642">
        <v>0</v>
      </c>
      <c r="F642" t="s">
        <v>13</v>
      </c>
      <c r="G642" t="s">
        <v>15</v>
      </c>
      <c r="H642" t="str">
        <f t="shared" ref="H642:H705" si="40">IF(B642&lt;18.5,"below",IF(AND(B642&gt;=18.5,B642&lt;25),"normal",IF(B642&gt;=25,"over")))</f>
        <v>over</v>
      </c>
      <c r="I642" t="str">
        <f t="shared" ref="I642:I705" si="41">IF(F642="no","no","smoking")</f>
        <v>no</v>
      </c>
      <c r="J642" s="11">
        <f t="shared" ref="J642:J705" si="42">VALUE(B642)</f>
        <v>29.925000000000001</v>
      </c>
      <c r="K642" s="11">
        <f t="shared" ref="K642:K705" si="43">IF(J642&gt;=100,J642/1000,J642)</f>
        <v>29.925000000000001</v>
      </c>
      <c r="L642" s="11"/>
    </row>
    <row r="643" spans="1:12" x14ac:dyDescent="0.25">
      <c r="A643">
        <v>24</v>
      </c>
      <c r="B643" s="11">
        <v>29.925000000000001</v>
      </c>
      <c r="C643" s="4">
        <v>2850.6837500000001</v>
      </c>
      <c r="D643" t="s">
        <v>7</v>
      </c>
      <c r="E643">
        <v>0</v>
      </c>
      <c r="F643" t="s">
        <v>13</v>
      </c>
      <c r="G643" t="s">
        <v>15</v>
      </c>
      <c r="H643" t="str">
        <f t="shared" si="40"/>
        <v>over</v>
      </c>
      <c r="I643" t="str">
        <f t="shared" si="41"/>
        <v>no</v>
      </c>
      <c r="J643" s="11">
        <f t="shared" si="42"/>
        <v>29.925000000000001</v>
      </c>
      <c r="K643" s="11">
        <f t="shared" si="43"/>
        <v>29.925000000000001</v>
      </c>
      <c r="L643" s="11"/>
    </row>
    <row r="644" spans="1:12" x14ac:dyDescent="0.25">
      <c r="A644">
        <v>49</v>
      </c>
      <c r="B644" s="11">
        <v>29.925000000000001</v>
      </c>
      <c r="C644" s="4">
        <v>8988.1587500000005</v>
      </c>
      <c r="D644" t="s">
        <v>7</v>
      </c>
      <c r="E644">
        <v>0</v>
      </c>
      <c r="F644" t="s">
        <v>13</v>
      </c>
      <c r="G644" t="s">
        <v>15</v>
      </c>
      <c r="H644" t="str">
        <f t="shared" si="40"/>
        <v>over</v>
      </c>
      <c r="I644" t="str">
        <f t="shared" si="41"/>
        <v>no</v>
      </c>
      <c r="J644" s="11">
        <f t="shared" si="42"/>
        <v>29.925000000000001</v>
      </c>
      <c r="K644" s="11">
        <f t="shared" si="43"/>
        <v>29.925000000000001</v>
      </c>
      <c r="L644" s="11"/>
    </row>
    <row r="645" spans="1:12" x14ac:dyDescent="0.25">
      <c r="A645">
        <v>56</v>
      </c>
      <c r="B645" s="11">
        <v>29.925000000000001</v>
      </c>
      <c r="C645" s="4">
        <v>12265.5069</v>
      </c>
      <c r="D645" t="s">
        <v>7</v>
      </c>
      <c r="E645">
        <v>2</v>
      </c>
      <c r="F645" t="s">
        <v>13</v>
      </c>
      <c r="G645" t="s">
        <v>14</v>
      </c>
      <c r="H645" t="str">
        <f t="shared" si="40"/>
        <v>over</v>
      </c>
      <c r="I645" t="str">
        <f t="shared" si="41"/>
        <v>no</v>
      </c>
      <c r="J645" s="11">
        <f t="shared" si="42"/>
        <v>29.925000000000001</v>
      </c>
      <c r="K645" s="11">
        <f t="shared" si="43"/>
        <v>29.925000000000001</v>
      </c>
      <c r="L645" s="11"/>
    </row>
    <row r="646" spans="1:12" x14ac:dyDescent="0.25">
      <c r="A646">
        <v>20</v>
      </c>
      <c r="B646" s="11">
        <v>29.925000000000001</v>
      </c>
      <c r="C646" s="4">
        <v>17085.267599999999</v>
      </c>
      <c r="D646" t="s">
        <v>7</v>
      </c>
      <c r="E646">
        <v>1</v>
      </c>
      <c r="F646" t="s">
        <v>9</v>
      </c>
      <c r="G646" t="s">
        <v>14</v>
      </c>
      <c r="H646" t="str">
        <f t="shared" si="40"/>
        <v>over</v>
      </c>
      <c r="I646" t="str">
        <f t="shared" si="41"/>
        <v>smoking</v>
      </c>
      <c r="J646" s="11">
        <f t="shared" si="42"/>
        <v>29.925000000000001</v>
      </c>
      <c r="K646" s="11">
        <f t="shared" si="43"/>
        <v>29.925000000000001</v>
      </c>
      <c r="L646" s="11"/>
    </row>
    <row r="647" spans="1:12" x14ac:dyDescent="0.25">
      <c r="A647">
        <v>39</v>
      </c>
      <c r="B647" s="11">
        <v>29.925000000000001</v>
      </c>
      <c r="C647" s="4">
        <v>22462.043750000001</v>
      </c>
      <c r="D647" t="s">
        <v>11</v>
      </c>
      <c r="E647">
        <v>1</v>
      </c>
      <c r="F647" t="s">
        <v>9</v>
      </c>
      <c r="G647" t="s">
        <v>21</v>
      </c>
      <c r="H647" t="str">
        <f t="shared" si="40"/>
        <v>over</v>
      </c>
      <c r="I647" t="str">
        <f t="shared" si="41"/>
        <v>smoking</v>
      </c>
      <c r="J647" s="11">
        <f t="shared" si="42"/>
        <v>29.925000000000001</v>
      </c>
      <c r="K647" s="11">
        <f t="shared" si="43"/>
        <v>29.925000000000001</v>
      </c>
      <c r="L647" s="11"/>
    </row>
    <row r="648" spans="1:12" x14ac:dyDescent="0.25">
      <c r="A648">
        <v>26</v>
      </c>
      <c r="B648" s="11">
        <v>30</v>
      </c>
      <c r="C648" s="4">
        <v>2904.0880000000002</v>
      </c>
      <c r="D648" t="s">
        <v>11</v>
      </c>
      <c r="E648">
        <v>1</v>
      </c>
      <c r="F648" t="s">
        <v>13</v>
      </c>
      <c r="G648" t="s">
        <v>10</v>
      </c>
      <c r="H648" t="str">
        <f t="shared" si="40"/>
        <v>over</v>
      </c>
      <c r="I648" t="str">
        <f t="shared" si="41"/>
        <v>no</v>
      </c>
      <c r="J648" s="11">
        <f t="shared" si="42"/>
        <v>30</v>
      </c>
      <c r="K648" s="11">
        <f t="shared" si="43"/>
        <v>30</v>
      </c>
      <c r="L648" s="11"/>
    </row>
    <row r="649" spans="1:12" x14ac:dyDescent="0.25">
      <c r="A649">
        <v>42</v>
      </c>
      <c r="B649" s="11">
        <v>30</v>
      </c>
      <c r="C649" s="4">
        <v>22144.031999999999</v>
      </c>
      <c r="D649" t="s">
        <v>11</v>
      </c>
      <c r="E649">
        <v>0</v>
      </c>
      <c r="F649" t="s">
        <v>9</v>
      </c>
      <c r="G649" t="s">
        <v>10</v>
      </c>
      <c r="H649" t="str">
        <f t="shared" si="40"/>
        <v>over</v>
      </c>
      <c r="I649" t="str">
        <f t="shared" si="41"/>
        <v>smoking</v>
      </c>
      <c r="J649" s="11">
        <f t="shared" si="42"/>
        <v>30</v>
      </c>
      <c r="K649" s="11">
        <f t="shared" si="43"/>
        <v>30</v>
      </c>
      <c r="L649" s="11"/>
    </row>
    <row r="650" spans="1:12" x14ac:dyDescent="0.25">
      <c r="A650">
        <v>36</v>
      </c>
      <c r="B650" s="11">
        <v>30.02</v>
      </c>
      <c r="C650" s="4">
        <v>5272.1758</v>
      </c>
      <c r="D650" t="s">
        <v>7</v>
      </c>
      <c r="E650">
        <v>0</v>
      </c>
      <c r="F650" t="s">
        <v>13</v>
      </c>
      <c r="G650" t="s">
        <v>15</v>
      </c>
      <c r="H650" t="str">
        <f t="shared" si="40"/>
        <v>over</v>
      </c>
      <c r="I650" t="str">
        <f t="shared" si="41"/>
        <v>no</v>
      </c>
      <c r="J650" s="11">
        <f t="shared" si="42"/>
        <v>30.02</v>
      </c>
      <c r="K650" s="11">
        <f t="shared" si="43"/>
        <v>30.02</v>
      </c>
      <c r="L650" s="11"/>
    </row>
    <row r="651" spans="1:12" x14ac:dyDescent="0.25">
      <c r="A651">
        <v>62</v>
      </c>
      <c r="B651" s="11">
        <v>30.02</v>
      </c>
      <c r="C651" s="4">
        <v>13352.0998</v>
      </c>
      <c r="D651" t="s">
        <v>11</v>
      </c>
      <c r="E651">
        <v>0</v>
      </c>
      <c r="F651" t="s">
        <v>13</v>
      </c>
      <c r="G651" t="s">
        <v>15</v>
      </c>
      <c r="H651" t="str">
        <f t="shared" si="40"/>
        <v>over</v>
      </c>
      <c r="I651" t="str">
        <f t="shared" si="41"/>
        <v>no</v>
      </c>
      <c r="J651" s="11">
        <f t="shared" si="42"/>
        <v>30.02</v>
      </c>
      <c r="K651" s="11">
        <f t="shared" si="43"/>
        <v>30.02</v>
      </c>
      <c r="L651" s="11"/>
    </row>
    <row r="652" spans="1:12" x14ac:dyDescent="0.25">
      <c r="A652">
        <v>19</v>
      </c>
      <c r="B652" s="11">
        <v>30.02</v>
      </c>
      <c r="C652" s="4">
        <v>33307.550799999997</v>
      </c>
      <c r="D652" t="s">
        <v>7</v>
      </c>
      <c r="E652">
        <v>0</v>
      </c>
      <c r="F652" t="s">
        <v>9</v>
      </c>
      <c r="G652" t="s">
        <v>15</v>
      </c>
      <c r="H652" t="str">
        <f t="shared" si="40"/>
        <v>over</v>
      </c>
      <c r="I652" t="str">
        <f t="shared" si="41"/>
        <v>smoking</v>
      </c>
      <c r="J652" s="11">
        <f t="shared" si="42"/>
        <v>30.02</v>
      </c>
      <c r="K652" s="11">
        <f t="shared" si="43"/>
        <v>30.02</v>
      </c>
      <c r="L652" s="11"/>
    </row>
    <row r="653" spans="1:12" x14ac:dyDescent="0.25">
      <c r="A653">
        <v>18</v>
      </c>
      <c r="B653" s="11">
        <v>30.03</v>
      </c>
      <c r="C653" s="4">
        <v>1720.3536999999999</v>
      </c>
      <c r="D653" t="s">
        <v>11</v>
      </c>
      <c r="E653">
        <v>1</v>
      </c>
      <c r="F653" t="s">
        <v>13</v>
      </c>
      <c r="G653" t="s">
        <v>14</v>
      </c>
      <c r="H653" t="str">
        <f t="shared" si="40"/>
        <v>over</v>
      </c>
      <c r="I653" t="str">
        <f t="shared" si="41"/>
        <v>no</v>
      </c>
      <c r="J653" s="11">
        <f t="shared" si="42"/>
        <v>30.03</v>
      </c>
      <c r="K653" s="11">
        <f t="shared" si="43"/>
        <v>30.03</v>
      </c>
      <c r="L653" s="11"/>
    </row>
    <row r="654" spans="1:12" x14ac:dyDescent="0.25">
      <c r="A654">
        <v>32</v>
      </c>
      <c r="B654" s="11">
        <v>30.03</v>
      </c>
      <c r="C654" s="4">
        <v>4074.4537</v>
      </c>
      <c r="D654" t="s">
        <v>11</v>
      </c>
      <c r="E654">
        <v>1</v>
      </c>
      <c r="F654" t="s">
        <v>13</v>
      </c>
      <c r="G654" t="s">
        <v>14</v>
      </c>
      <c r="H654" t="str">
        <f t="shared" si="40"/>
        <v>over</v>
      </c>
      <c r="I654" t="str">
        <f t="shared" si="41"/>
        <v>no</v>
      </c>
      <c r="J654" s="11">
        <f t="shared" si="42"/>
        <v>30.03</v>
      </c>
      <c r="K654" s="11">
        <f t="shared" si="43"/>
        <v>30.03</v>
      </c>
      <c r="L654" s="11"/>
    </row>
    <row r="655" spans="1:12" x14ac:dyDescent="0.25">
      <c r="A655">
        <v>51</v>
      </c>
      <c r="B655" s="11">
        <v>30.03</v>
      </c>
      <c r="C655" s="4">
        <v>9377.9046999999991</v>
      </c>
      <c r="D655" t="s">
        <v>11</v>
      </c>
      <c r="E655">
        <v>1</v>
      </c>
      <c r="F655" t="s">
        <v>13</v>
      </c>
      <c r="G655" t="s">
        <v>14</v>
      </c>
      <c r="H655" t="str">
        <f t="shared" si="40"/>
        <v>over</v>
      </c>
      <c r="I655" t="str">
        <f t="shared" si="41"/>
        <v>no</v>
      </c>
      <c r="J655" s="11">
        <f t="shared" si="42"/>
        <v>30.03</v>
      </c>
      <c r="K655" s="11">
        <f t="shared" si="43"/>
        <v>30.03</v>
      </c>
      <c r="L655" s="11"/>
    </row>
    <row r="656" spans="1:12" x14ac:dyDescent="0.25">
      <c r="A656">
        <v>24</v>
      </c>
      <c r="B656" s="11">
        <v>30.1</v>
      </c>
      <c r="C656" s="4">
        <v>4234.9269999999997</v>
      </c>
      <c r="D656" t="s">
        <v>7</v>
      </c>
      <c r="E656">
        <v>3</v>
      </c>
      <c r="F656" t="s">
        <v>13</v>
      </c>
      <c r="G656" t="s">
        <v>10</v>
      </c>
      <c r="H656" t="str">
        <f t="shared" si="40"/>
        <v>over</v>
      </c>
      <c r="I656" t="str">
        <f t="shared" si="41"/>
        <v>no</v>
      </c>
      <c r="J656" s="11">
        <f t="shared" si="42"/>
        <v>30.1</v>
      </c>
      <c r="K656" s="11">
        <f t="shared" si="43"/>
        <v>30.1</v>
      </c>
      <c r="L656" s="11"/>
    </row>
    <row r="657" spans="1:12" x14ac:dyDescent="0.25">
      <c r="A657">
        <v>43</v>
      </c>
      <c r="B657" s="11">
        <v>30.1</v>
      </c>
      <c r="C657" s="4">
        <v>6849.0259999999998</v>
      </c>
      <c r="D657" t="s">
        <v>11</v>
      </c>
      <c r="E657">
        <v>1</v>
      </c>
      <c r="F657" t="s">
        <v>13</v>
      </c>
      <c r="G657" t="s">
        <v>10</v>
      </c>
      <c r="H657" t="str">
        <f t="shared" si="40"/>
        <v>over</v>
      </c>
      <c r="I657" t="str">
        <f t="shared" si="41"/>
        <v>no</v>
      </c>
      <c r="J657" s="11">
        <f t="shared" si="42"/>
        <v>30.1</v>
      </c>
      <c r="K657" s="11">
        <f t="shared" si="43"/>
        <v>30.1</v>
      </c>
      <c r="L657" s="11"/>
    </row>
    <row r="658" spans="1:12" x14ac:dyDescent="0.25">
      <c r="A658">
        <v>18</v>
      </c>
      <c r="B658" s="11">
        <v>30.114999999999998</v>
      </c>
      <c r="C658" s="4">
        <v>2203.4718499999999</v>
      </c>
      <c r="D658" t="s">
        <v>7</v>
      </c>
      <c r="E658">
        <v>0</v>
      </c>
      <c r="F658" t="s">
        <v>13</v>
      </c>
      <c r="G658" t="s">
        <v>21</v>
      </c>
      <c r="H658" t="str">
        <f t="shared" si="40"/>
        <v>over</v>
      </c>
      <c r="I658" t="str">
        <f t="shared" si="41"/>
        <v>no</v>
      </c>
      <c r="J658" s="11">
        <f t="shared" si="42"/>
        <v>30.114999999999998</v>
      </c>
      <c r="K658" s="11">
        <f t="shared" si="43"/>
        <v>30.114999999999998</v>
      </c>
      <c r="L658" s="11"/>
    </row>
    <row r="659" spans="1:12" x14ac:dyDescent="0.25">
      <c r="A659">
        <v>20</v>
      </c>
      <c r="B659" s="11">
        <v>30.114999999999998</v>
      </c>
      <c r="C659" s="4">
        <v>4915.0598499999996</v>
      </c>
      <c r="D659" t="s">
        <v>11</v>
      </c>
      <c r="E659">
        <v>5</v>
      </c>
      <c r="F659" t="s">
        <v>13</v>
      </c>
      <c r="G659" t="s">
        <v>21</v>
      </c>
      <c r="H659" t="str">
        <f t="shared" si="40"/>
        <v>over</v>
      </c>
      <c r="I659" t="str">
        <f t="shared" si="41"/>
        <v>no</v>
      </c>
      <c r="J659" s="11">
        <f t="shared" si="42"/>
        <v>30.114999999999998</v>
      </c>
      <c r="K659" s="11">
        <f t="shared" si="43"/>
        <v>30.114999999999998</v>
      </c>
      <c r="L659" s="11"/>
    </row>
    <row r="660" spans="1:12" x14ac:dyDescent="0.25">
      <c r="A660">
        <v>37</v>
      </c>
      <c r="B660" s="11">
        <v>30.114999999999998</v>
      </c>
      <c r="C660" s="4">
        <v>5028.1466</v>
      </c>
      <c r="D660" t="s">
        <v>11</v>
      </c>
      <c r="E660">
        <v>0</v>
      </c>
      <c r="F660" t="s">
        <v>13</v>
      </c>
      <c r="G660" t="s">
        <v>15</v>
      </c>
      <c r="H660" t="str">
        <f t="shared" si="40"/>
        <v>over</v>
      </c>
      <c r="I660" t="str">
        <f t="shared" si="41"/>
        <v>no</v>
      </c>
      <c r="J660" s="11">
        <f t="shared" si="42"/>
        <v>30.114999999999998</v>
      </c>
      <c r="K660" s="11">
        <f t="shared" si="43"/>
        <v>30.114999999999998</v>
      </c>
      <c r="L660" s="11"/>
    </row>
    <row r="661" spans="1:12" x14ac:dyDescent="0.25">
      <c r="A661">
        <v>37</v>
      </c>
      <c r="B661" s="11">
        <v>30.114999999999998</v>
      </c>
      <c r="C661" s="4">
        <v>7281.5056000000004</v>
      </c>
      <c r="D661" t="s">
        <v>7</v>
      </c>
      <c r="E661">
        <v>3</v>
      </c>
      <c r="F661" t="s">
        <v>13</v>
      </c>
      <c r="G661" t="s">
        <v>15</v>
      </c>
      <c r="H661" t="str">
        <f t="shared" si="40"/>
        <v>over</v>
      </c>
      <c r="I661" t="str">
        <f t="shared" si="41"/>
        <v>no</v>
      </c>
      <c r="J661" s="11">
        <f t="shared" si="42"/>
        <v>30.114999999999998</v>
      </c>
      <c r="K661" s="11">
        <f t="shared" si="43"/>
        <v>30.114999999999998</v>
      </c>
      <c r="L661" s="11"/>
    </row>
    <row r="662" spans="1:12" x14ac:dyDescent="0.25">
      <c r="A662">
        <v>41</v>
      </c>
      <c r="B662" s="11">
        <v>30.114999999999998</v>
      </c>
      <c r="C662" s="4">
        <v>7358.1756500000001</v>
      </c>
      <c r="D662" t="s">
        <v>7</v>
      </c>
      <c r="E662">
        <v>1</v>
      </c>
      <c r="F662" t="s">
        <v>13</v>
      </c>
      <c r="G662" t="s">
        <v>21</v>
      </c>
      <c r="H662" t="str">
        <f t="shared" si="40"/>
        <v>over</v>
      </c>
      <c r="I662" t="str">
        <f t="shared" si="41"/>
        <v>no</v>
      </c>
      <c r="J662" s="11">
        <f t="shared" si="42"/>
        <v>30.114999999999998</v>
      </c>
      <c r="K662" s="11">
        <f t="shared" si="43"/>
        <v>30.114999999999998</v>
      </c>
      <c r="L662" s="11"/>
    </row>
    <row r="663" spans="1:12" x14ac:dyDescent="0.25">
      <c r="A663">
        <v>40</v>
      </c>
      <c r="B663" s="11">
        <v>30.114999999999998</v>
      </c>
      <c r="C663" s="4">
        <v>8059.6791000000003</v>
      </c>
      <c r="D663" t="s">
        <v>7</v>
      </c>
      <c r="E663">
        <v>3</v>
      </c>
      <c r="F663" t="s">
        <v>13</v>
      </c>
      <c r="G663" t="s">
        <v>15</v>
      </c>
      <c r="H663" t="str">
        <f t="shared" si="40"/>
        <v>over</v>
      </c>
      <c r="I663" t="str">
        <f t="shared" si="41"/>
        <v>no</v>
      </c>
      <c r="J663" s="11">
        <f t="shared" si="42"/>
        <v>30.114999999999998</v>
      </c>
      <c r="K663" s="11">
        <f t="shared" si="43"/>
        <v>30.114999999999998</v>
      </c>
      <c r="L663" s="11"/>
    </row>
    <row r="664" spans="1:12" x14ac:dyDescent="0.25">
      <c r="A664">
        <v>43</v>
      </c>
      <c r="B664" s="11">
        <v>30.114999999999998</v>
      </c>
      <c r="C664" s="4">
        <v>8410.0468500000006</v>
      </c>
      <c r="D664" t="s">
        <v>11</v>
      </c>
      <c r="E664">
        <v>3</v>
      </c>
      <c r="F664" t="s">
        <v>13</v>
      </c>
      <c r="G664" t="s">
        <v>15</v>
      </c>
      <c r="H664" t="str">
        <f t="shared" si="40"/>
        <v>over</v>
      </c>
      <c r="I664" t="str">
        <f t="shared" si="41"/>
        <v>no</v>
      </c>
      <c r="J664" s="11">
        <f t="shared" si="42"/>
        <v>30.114999999999998</v>
      </c>
      <c r="K664" s="11">
        <f t="shared" si="43"/>
        <v>30.114999999999998</v>
      </c>
      <c r="L664" s="11"/>
    </row>
    <row r="665" spans="1:12" x14ac:dyDescent="0.25">
      <c r="A665">
        <v>50</v>
      </c>
      <c r="B665" s="11">
        <v>30.114999999999998</v>
      </c>
      <c r="C665" s="4">
        <v>9910.3598500000007</v>
      </c>
      <c r="D665" t="s">
        <v>7</v>
      </c>
      <c r="E665">
        <v>1</v>
      </c>
      <c r="F665" t="s">
        <v>13</v>
      </c>
      <c r="G665" t="s">
        <v>15</v>
      </c>
      <c r="H665" t="str">
        <f t="shared" si="40"/>
        <v>over</v>
      </c>
      <c r="I665" t="str">
        <f t="shared" si="41"/>
        <v>no</v>
      </c>
      <c r="J665" s="11">
        <f t="shared" si="42"/>
        <v>30.114999999999998</v>
      </c>
      <c r="K665" s="11">
        <f t="shared" si="43"/>
        <v>30.114999999999998</v>
      </c>
      <c r="L665" s="11"/>
    </row>
    <row r="666" spans="1:12" x14ac:dyDescent="0.25">
      <c r="A666">
        <v>64</v>
      </c>
      <c r="B666" s="11">
        <v>30.114999999999998</v>
      </c>
      <c r="C666" s="4">
        <v>16455.707849999999</v>
      </c>
      <c r="D666" t="s">
        <v>7</v>
      </c>
      <c r="E666">
        <v>3</v>
      </c>
      <c r="F666" t="s">
        <v>13</v>
      </c>
      <c r="G666" t="s">
        <v>15</v>
      </c>
      <c r="H666" t="str">
        <f t="shared" si="40"/>
        <v>over</v>
      </c>
      <c r="I666" t="str">
        <f t="shared" si="41"/>
        <v>no</v>
      </c>
      <c r="J666" s="11">
        <f t="shared" si="42"/>
        <v>30.114999999999998</v>
      </c>
      <c r="K666" s="11">
        <f t="shared" si="43"/>
        <v>30.114999999999998</v>
      </c>
      <c r="L666" s="11"/>
    </row>
    <row r="667" spans="1:12" x14ac:dyDescent="0.25">
      <c r="A667">
        <v>58</v>
      </c>
      <c r="B667" s="11">
        <v>30.114999999999998</v>
      </c>
      <c r="C667" s="4">
        <v>24227.337240000001</v>
      </c>
      <c r="D667" t="s">
        <v>7</v>
      </c>
      <c r="E667">
        <v>0</v>
      </c>
      <c r="F667" t="s">
        <v>13</v>
      </c>
      <c r="G667" t="s">
        <v>14</v>
      </c>
      <c r="H667" t="str">
        <f t="shared" si="40"/>
        <v>over</v>
      </c>
      <c r="I667" t="str">
        <f t="shared" si="41"/>
        <v>no</v>
      </c>
      <c r="J667" s="11">
        <f t="shared" si="42"/>
        <v>30.114999999999998</v>
      </c>
      <c r="K667" s="11">
        <f t="shared" si="43"/>
        <v>30.114999999999998</v>
      </c>
      <c r="L667" s="11"/>
    </row>
    <row r="668" spans="1:12" x14ac:dyDescent="0.25">
      <c r="A668">
        <v>57</v>
      </c>
      <c r="B668" s="11">
        <v>30.114999999999998</v>
      </c>
      <c r="C668" s="4">
        <v>43578.939400000003</v>
      </c>
      <c r="D668" t="s">
        <v>7</v>
      </c>
      <c r="E668">
        <v>0</v>
      </c>
      <c r="F668" t="s">
        <v>9</v>
      </c>
      <c r="G668" t="s">
        <v>15</v>
      </c>
      <c r="H668" t="str">
        <f t="shared" si="40"/>
        <v>over</v>
      </c>
      <c r="I668" t="str">
        <f t="shared" si="41"/>
        <v>smoking</v>
      </c>
      <c r="J668" s="11">
        <f t="shared" si="42"/>
        <v>30.114999999999998</v>
      </c>
      <c r="K668" s="11">
        <f t="shared" si="43"/>
        <v>30.114999999999998</v>
      </c>
      <c r="L668" s="11"/>
    </row>
    <row r="669" spans="1:12" x14ac:dyDescent="0.25">
      <c r="A669">
        <v>63</v>
      </c>
      <c r="B669" s="11">
        <v>30.114999999999998</v>
      </c>
      <c r="C669" s="4">
        <v>47055.532099999997</v>
      </c>
      <c r="D669" t="s">
        <v>11</v>
      </c>
      <c r="E669">
        <v>0</v>
      </c>
      <c r="F669" t="s">
        <v>9</v>
      </c>
      <c r="G669" t="s">
        <v>14</v>
      </c>
      <c r="H669" t="str">
        <f t="shared" si="40"/>
        <v>over</v>
      </c>
      <c r="I669" t="str">
        <f t="shared" si="41"/>
        <v>smoking</v>
      </c>
      <c r="J669" s="11">
        <f t="shared" si="42"/>
        <v>30.114999999999998</v>
      </c>
      <c r="K669" s="11">
        <f t="shared" si="43"/>
        <v>30.114999999999998</v>
      </c>
      <c r="L669" s="11"/>
    </row>
    <row r="670" spans="1:12" x14ac:dyDescent="0.25">
      <c r="A670">
        <v>18</v>
      </c>
      <c r="B670" s="11">
        <v>30.14</v>
      </c>
      <c r="C670" s="4">
        <v>1131.5065999999999</v>
      </c>
      <c r="D670" t="s">
        <v>11</v>
      </c>
      <c r="E670">
        <v>0</v>
      </c>
      <c r="F670" t="s">
        <v>13</v>
      </c>
      <c r="G670" t="s">
        <v>14</v>
      </c>
      <c r="H670" t="str">
        <f t="shared" si="40"/>
        <v>over</v>
      </c>
      <c r="I670" t="str">
        <f t="shared" si="41"/>
        <v>no</v>
      </c>
      <c r="J670" s="11">
        <f t="shared" si="42"/>
        <v>30.14</v>
      </c>
      <c r="K670" s="11">
        <f t="shared" si="43"/>
        <v>30.14</v>
      </c>
      <c r="L670" s="11"/>
    </row>
    <row r="671" spans="1:12" x14ac:dyDescent="0.25">
      <c r="A671">
        <v>55</v>
      </c>
      <c r="B671" s="11">
        <v>30.14</v>
      </c>
      <c r="C671" s="4">
        <v>11881.9696</v>
      </c>
      <c r="D671" t="s">
        <v>7</v>
      </c>
      <c r="E671">
        <v>2</v>
      </c>
      <c r="F671" t="s">
        <v>13</v>
      </c>
      <c r="G671" t="s">
        <v>14</v>
      </c>
      <c r="H671" t="str">
        <f t="shared" si="40"/>
        <v>over</v>
      </c>
      <c r="I671" t="str">
        <f t="shared" si="41"/>
        <v>no</v>
      </c>
      <c r="J671" s="11">
        <f t="shared" si="42"/>
        <v>30.14</v>
      </c>
      <c r="K671" s="11">
        <f t="shared" si="43"/>
        <v>30.14</v>
      </c>
      <c r="L671" s="11"/>
    </row>
    <row r="672" spans="1:12" x14ac:dyDescent="0.25">
      <c r="A672">
        <v>46</v>
      </c>
      <c r="B672" s="11">
        <v>30.2</v>
      </c>
      <c r="C672" s="4">
        <v>8825.0859999999993</v>
      </c>
      <c r="D672" t="s">
        <v>7</v>
      </c>
      <c r="E672">
        <v>2</v>
      </c>
      <c r="F672" t="s">
        <v>13</v>
      </c>
      <c r="G672" t="s">
        <v>10</v>
      </c>
      <c r="H672" t="str">
        <f t="shared" si="40"/>
        <v>over</v>
      </c>
      <c r="I672" t="str">
        <f t="shared" si="41"/>
        <v>no</v>
      </c>
      <c r="J672" s="11">
        <f t="shared" si="42"/>
        <v>30.2</v>
      </c>
      <c r="K672" s="11">
        <f t="shared" si="43"/>
        <v>30.2</v>
      </c>
      <c r="L672" s="11"/>
    </row>
    <row r="673" spans="1:12" x14ac:dyDescent="0.25">
      <c r="A673">
        <v>48</v>
      </c>
      <c r="B673" s="11">
        <v>30.2</v>
      </c>
      <c r="C673" s="4">
        <v>8968.33</v>
      </c>
      <c r="D673" t="s">
        <v>11</v>
      </c>
      <c r="E673">
        <v>2</v>
      </c>
      <c r="F673" t="s">
        <v>13</v>
      </c>
      <c r="G673" t="s">
        <v>10</v>
      </c>
      <c r="H673" t="str">
        <f t="shared" si="40"/>
        <v>over</v>
      </c>
      <c r="I673" t="str">
        <f t="shared" si="41"/>
        <v>no</v>
      </c>
      <c r="J673" s="11">
        <f t="shared" si="42"/>
        <v>30.2</v>
      </c>
      <c r="K673" s="11">
        <f t="shared" si="43"/>
        <v>30.2</v>
      </c>
      <c r="L673" s="11"/>
    </row>
    <row r="674" spans="1:12" x14ac:dyDescent="0.25">
      <c r="A674">
        <v>52</v>
      </c>
      <c r="B674" s="11">
        <v>30.2</v>
      </c>
      <c r="C674" s="4">
        <v>9724.5300000000007</v>
      </c>
      <c r="D674" t="s">
        <v>11</v>
      </c>
      <c r="E674">
        <v>1</v>
      </c>
      <c r="F674" t="s">
        <v>13</v>
      </c>
      <c r="G674" t="s">
        <v>10</v>
      </c>
      <c r="H674" t="str">
        <f t="shared" si="40"/>
        <v>over</v>
      </c>
      <c r="I674" t="str">
        <f t="shared" si="41"/>
        <v>no</v>
      </c>
      <c r="J674" s="11">
        <f t="shared" si="42"/>
        <v>30.2</v>
      </c>
      <c r="K674" s="11">
        <f t="shared" si="43"/>
        <v>30.2</v>
      </c>
      <c r="L674" s="11"/>
    </row>
    <row r="675" spans="1:12" x14ac:dyDescent="0.25">
      <c r="A675">
        <v>25</v>
      </c>
      <c r="B675" s="11">
        <v>30.2</v>
      </c>
      <c r="C675" s="4">
        <v>33900.652999999998</v>
      </c>
      <c r="D675" t="s">
        <v>7</v>
      </c>
      <c r="E675">
        <v>0</v>
      </c>
      <c r="F675" t="s">
        <v>9</v>
      </c>
      <c r="G675" t="s">
        <v>10</v>
      </c>
      <c r="H675" t="str">
        <f t="shared" si="40"/>
        <v>over</v>
      </c>
      <c r="I675" t="str">
        <f t="shared" si="41"/>
        <v>smoking</v>
      </c>
      <c r="J675" s="11">
        <f t="shared" si="42"/>
        <v>30.2</v>
      </c>
      <c r="K675" s="11">
        <f t="shared" si="43"/>
        <v>30.2</v>
      </c>
      <c r="L675" s="11"/>
    </row>
    <row r="676" spans="1:12" x14ac:dyDescent="0.25">
      <c r="A676">
        <v>44</v>
      </c>
      <c r="B676" s="11">
        <v>30.2</v>
      </c>
      <c r="C676" s="4">
        <v>38998.546000000002</v>
      </c>
      <c r="D676" t="s">
        <v>11</v>
      </c>
      <c r="E676">
        <v>2</v>
      </c>
      <c r="F676" t="s">
        <v>9</v>
      </c>
      <c r="G676" t="s">
        <v>10</v>
      </c>
      <c r="H676" t="str">
        <f t="shared" si="40"/>
        <v>over</v>
      </c>
      <c r="I676" t="str">
        <f t="shared" si="41"/>
        <v>smoking</v>
      </c>
      <c r="J676" s="11">
        <f t="shared" si="42"/>
        <v>30.2</v>
      </c>
      <c r="K676" s="11">
        <f t="shared" si="43"/>
        <v>30.2</v>
      </c>
      <c r="L676" s="11"/>
    </row>
    <row r="677" spans="1:12" x14ac:dyDescent="0.25">
      <c r="A677">
        <v>24</v>
      </c>
      <c r="B677" s="11">
        <v>30.21</v>
      </c>
      <c r="C677" s="4">
        <v>4618.0798999999997</v>
      </c>
      <c r="D677" t="s">
        <v>7</v>
      </c>
      <c r="E677">
        <v>3</v>
      </c>
      <c r="F677" t="s">
        <v>13</v>
      </c>
      <c r="G677" t="s">
        <v>15</v>
      </c>
      <c r="H677" t="str">
        <f t="shared" si="40"/>
        <v>over</v>
      </c>
      <c r="I677" t="str">
        <f t="shared" si="41"/>
        <v>no</v>
      </c>
      <c r="J677" s="11">
        <f t="shared" si="42"/>
        <v>30.21</v>
      </c>
      <c r="K677" s="11">
        <f t="shared" si="43"/>
        <v>30.21</v>
      </c>
      <c r="L677" s="11"/>
    </row>
    <row r="678" spans="1:12" x14ac:dyDescent="0.25">
      <c r="A678">
        <v>38</v>
      </c>
      <c r="B678" s="11">
        <v>30.21</v>
      </c>
      <c r="C678" s="4">
        <v>7537.1638999999996</v>
      </c>
      <c r="D678" t="s">
        <v>7</v>
      </c>
      <c r="E678">
        <v>3</v>
      </c>
      <c r="F678" t="s">
        <v>13</v>
      </c>
      <c r="G678" t="s">
        <v>15</v>
      </c>
      <c r="H678" t="str">
        <f t="shared" si="40"/>
        <v>over</v>
      </c>
      <c r="I678" t="str">
        <f t="shared" si="41"/>
        <v>no</v>
      </c>
      <c r="J678" s="11">
        <f t="shared" si="42"/>
        <v>30.21</v>
      </c>
      <c r="K678" s="11">
        <f t="shared" si="43"/>
        <v>30.21</v>
      </c>
      <c r="L678" s="11"/>
    </row>
    <row r="679" spans="1:12" x14ac:dyDescent="0.25">
      <c r="A679">
        <v>54</v>
      </c>
      <c r="B679" s="11">
        <v>30.21</v>
      </c>
      <c r="C679" s="4">
        <v>10231.499900000001</v>
      </c>
      <c r="D679" t="s">
        <v>11</v>
      </c>
      <c r="E679">
        <v>0</v>
      </c>
      <c r="F679" t="s">
        <v>13</v>
      </c>
      <c r="G679" t="s">
        <v>15</v>
      </c>
      <c r="H679" t="str">
        <f t="shared" si="40"/>
        <v>over</v>
      </c>
      <c r="I679" t="str">
        <f t="shared" si="41"/>
        <v>no</v>
      </c>
      <c r="J679" s="11">
        <f t="shared" si="42"/>
        <v>30.21</v>
      </c>
      <c r="K679" s="11">
        <f t="shared" si="43"/>
        <v>30.21</v>
      </c>
      <c r="L679" s="11"/>
    </row>
    <row r="680" spans="1:12" x14ac:dyDescent="0.25">
      <c r="A680">
        <v>34</v>
      </c>
      <c r="B680" s="11">
        <v>30.21</v>
      </c>
      <c r="C680" s="4">
        <v>43943.876100000001</v>
      </c>
      <c r="D680" t="s">
        <v>7</v>
      </c>
      <c r="E680">
        <v>1</v>
      </c>
      <c r="F680" t="s">
        <v>9</v>
      </c>
      <c r="G680" t="s">
        <v>15</v>
      </c>
      <c r="H680" t="str">
        <f t="shared" si="40"/>
        <v>over</v>
      </c>
      <c r="I680" t="str">
        <f t="shared" si="41"/>
        <v>smoking</v>
      </c>
      <c r="J680" s="11">
        <f t="shared" si="42"/>
        <v>30.21</v>
      </c>
      <c r="K680" s="11">
        <f t="shared" si="43"/>
        <v>30.21</v>
      </c>
      <c r="L680" s="11"/>
    </row>
    <row r="681" spans="1:12" x14ac:dyDescent="0.25">
      <c r="A681">
        <v>33</v>
      </c>
      <c r="B681" s="11">
        <v>30.25</v>
      </c>
      <c r="C681" s="4">
        <v>3704.3544999999999</v>
      </c>
      <c r="D681" t="s">
        <v>11</v>
      </c>
      <c r="E681">
        <v>0</v>
      </c>
      <c r="F681" t="s">
        <v>13</v>
      </c>
      <c r="G681" t="s">
        <v>14</v>
      </c>
      <c r="H681" t="str">
        <f t="shared" si="40"/>
        <v>over</v>
      </c>
      <c r="I681" t="str">
        <f t="shared" si="41"/>
        <v>no</v>
      </c>
      <c r="J681" s="11">
        <f t="shared" si="42"/>
        <v>30.25</v>
      </c>
      <c r="K681" s="11">
        <f t="shared" si="43"/>
        <v>30.25</v>
      </c>
      <c r="L681" s="11"/>
    </row>
    <row r="682" spans="1:12" x14ac:dyDescent="0.25">
      <c r="A682">
        <v>19</v>
      </c>
      <c r="B682" s="11">
        <v>30.25</v>
      </c>
      <c r="C682" s="4">
        <v>32548.340499999998</v>
      </c>
      <c r="D682" t="s">
        <v>11</v>
      </c>
      <c r="E682">
        <v>0</v>
      </c>
      <c r="F682" t="s">
        <v>9</v>
      </c>
      <c r="G682" t="s">
        <v>14</v>
      </c>
      <c r="H682" t="str">
        <f t="shared" si="40"/>
        <v>over</v>
      </c>
      <c r="I682" t="str">
        <f t="shared" si="41"/>
        <v>smoking</v>
      </c>
      <c r="J682" s="11">
        <f t="shared" si="42"/>
        <v>30.25</v>
      </c>
      <c r="K682" s="11">
        <f t="shared" si="43"/>
        <v>30.25</v>
      </c>
      <c r="L682" s="11"/>
    </row>
    <row r="683" spans="1:12" x14ac:dyDescent="0.25">
      <c r="A683">
        <v>25</v>
      </c>
      <c r="B683" s="11">
        <v>30.3</v>
      </c>
      <c r="C683" s="4">
        <v>2632.9920000000002</v>
      </c>
      <c r="D683" t="s">
        <v>7</v>
      </c>
      <c r="E683">
        <v>0</v>
      </c>
      <c r="F683" t="s">
        <v>13</v>
      </c>
      <c r="G683" t="s">
        <v>10</v>
      </c>
      <c r="H683" t="str">
        <f t="shared" si="40"/>
        <v>over</v>
      </c>
      <c r="I683" t="str">
        <f t="shared" si="41"/>
        <v>no</v>
      </c>
      <c r="J683" s="11">
        <f t="shared" si="42"/>
        <v>30.3</v>
      </c>
      <c r="K683" s="11">
        <f t="shared" si="43"/>
        <v>30.3</v>
      </c>
      <c r="L683" s="11"/>
    </row>
    <row r="684" spans="1:12" x14ac:dyDescent="0.25">
      <c r="A684">
        <v>18</v>
      </c>
      <c r="B684" s="11">
        <v>30.305</v>
      </c>
      <c r="C684" s="4">
        <v>2203.7359499999998</v>
      </c>
      <c r="D684" t="s">
        <v>7</v>
      </c>
      <c r="E684">
        <v>0</v>
      </c>
      <c r="F684" t="s">
        <v>13</v>
      </c>
      <c r="G684" t="s">
        <v>21</v>
      </c>
      <c r="H684" t="str">
        <f t="shared" si="40"/>
        <v>over</v>
      </c>
      <c r="I684" t="str">
        <f t="shared" si="41"/>
        <v>no</v>
      </c>
      <c r="J684" s="11">
        <f t="shared" si="42"/>
        <v>30.305</v>
      </c>
      <c r="K684" s="11">
        <f t="shared" si="43"/>
        <v>30.305</v>
      </c>
      <c r="L684" s="11"/>
    </row>
    <row r="685" spans="1:12" x14ac:dyDescent="0.25">
      <c r="A685">
        <v>40</v>
      </c>
      <c r="B685" s="11">
        <v>30.305</v>
      </c>
      <c r="C685" s="4">
        <v>5920.1040999999996</v>
      </c>
      <c r="D685" t="s">
        <v>7</v>
      </c>
      <c r="E685">
        <v>0</v>
      </c>
      <c r="F685" t="s">
        <v>13</v>
      </c>
      <c r="G685" t="s">
        <v>14</v>
      </c>
      <c r="H685" t="str">
        <f t="shared" si="40"/>
        <v>over</v>
      </c>
      <c r="I685" t="str">
        <f t="shared" si="41"/>
        <v>no</v>
      </c>
      <c r="J685" s="11">
        <f t="shared" si="42"/>
        <v>30.305</v>
      </c>
      <c r="K685" s="11">
        <f t="shared" si="43"/>
        <v>30.305</v>
      </c>
      <c r="L685" s="11"/>
    </row>
    <row r="686" spans="1:12" x14ac:dyDescent="0.25">
      <c r="A686">
        <v>58</v>
      </c>
      <c r="B686" s="11">
        <v>30.305</v>
      </c>
      <c r="C686" s="4">
        <v>11938.255950000001</v>
      </c>
      <c r="D686" t="s">
        <v>11</v>
      </c>
      <c r="E686">
        <v>0</v>
      </c>
      <c r="F686" t="s">
        <v>13</v>
      </c>
      <c r="G686" t="s">
        <v>21</v>
      </c>
      <c r="H686" t="str">
        <f t="shared" si="40"/>
        <v>over</v>
      </c>
      <c r="I686" t="str">
        <f t="shared" si="41"/>
        <v>no</v>
      </c>
      <c r="J686" s="11">
        <f t="shared" si="42"/>
        <v>30.305</v>
      </c>
      <c r="K686" s="11">
        <f t="shared" si="43"/>
        <v>30.305</v>
      </c>
      <c r="L686" s="11"/>
    </row>
    <row r="687" spans="1:12" x14ac:dyDescent="0.25">
      <c r="A687">
        <v>40</v>
      </c>
      <c r="B687" s="11">
        <v>30.305</v>
      </c>
      <c r="C687" s="4">
        <v>17179.522000000001</v>
      </c>
      <c r="D687" t="s">
        <v>11</v>
      </c>
      <c r="E687">
        <v>1</v>
      </c>
      <c r="F687" t="s">
        <v>9</v>
      </c>
      <c r="G687" t="s">
        <v>14</v>
      </c>
      <c r="H687" t="str">
        <f t="shared" si="40"/>
        <v>over</v>
      </c>
      <c r="I687" t="str">
        <f t="shared" si="41"/>
        <v>smoking</v>
      </c>
      <c r="J687" s="11">
        <f t="shared" si="42"/>
        <v>30.305</v>
      </c>
      <c r="K687" s="11">
        <f t="shared" si="43"/>
        <v>30.305</v>
      </c>
      <c r="L687" s="11"/>
    </row>
    <row r="688" spans="1:12" x14ac:dyDescent="0.25">
      <c r="A688">
        <v>59</v>
      </c>
      <c r="B688" s="11">
        <v>30.305</v>
      </c>
      <c r="C688" s="4">
        <v>47896.79135</v>
      </c>
      <c r="D688" t="s">
        <v>7</v>
      </c>
      <c r="E688">
        <v>1</v>
      </c>
      <c r="F688" t="s">
        <v>9</v>
      </c>
      <c r="G688" t="s">
        <v>21</v>
      </c>
      <c r="H688" t="str">
        <f t="shared" si="40"/>
        <v>over</v>
      </c>
      <c r="I688" t="str">
        <f t="shared" si="41"/>
        <v>smoking</v>
      </c>
      <c r="J688" s="11">
        <f t="shared" si="42"/>
        <v>30.305</v>
      </c>
      <c r="K688" s="11">
        <f t="shared" si="43"/>
        <v>30.305</v>
      </c>
      <c r="L688" s="11"/>
    </row>
    <row r="689" spans="1:12" x14ac:dyDescent="0.25">
      <c r="A689">
        <v>45</v>
      </c>
      <c r="B689" s="11">
        <v>30.36</v>
      </c>
      <c r="C689" s="4">
        <v>62592.873090000001</v>
      </c>
      <c r="D689" t="s">
        <v>11</v>
      </c>
      <c r="E689">
        <v>0</v>
      </c>
      <c r="F689" t="s">
        <v>9</v>
      </c>
      <c r="G689" t="s">
        <v>14</v>
      </c>
      <c r="H689" t="str">
        <f t="shared" si="40"/>
        <v>over</v>
      </c>
      <c r="I689" t="str">
        <f t="shared" si="41"/>
        <v>smoking</v>
      </c>
      <c r="J689" s="11">
        <f t="shared" si="42"/>
        <v>30.36</v>
      </c>
      <c r="K689" s="11">
        <f t="shared" si="43"/>
        <v>30.36</v>
      </c>
      <c r="L689" s="11"/>
    </row>
    <row r="690" spans="1:12" x14ac:dyDescent="0.25">
      <c r="A690">
        <v>19</v>
      </c>
      <c r="B690" s="11">
        <v>30.4</v>
      </c>
      <c r="C690" s="4">
        <v>1256.299</v>
      </c>
      <c r="D690" t="s">
        <v>11</v>
      </c>
      <c r="E690">
        <v>0</v>
      </c>
      <c r="F690" t="s">
        <v>13</v>
      </c>
      <c r="G690" t="s">
        <v>10</v>
      </c>
      <c r="H690" t="str">
        <f t="shared" si="40"/>
        <v>over</v>
      </c>
      <c r="I690" t="str">
        <f t="shared" si="41"/>
        <v>no</v>
      </c>
      <c r="J690" s="11">
        <f t="shared" si="42"/>
        <v>30.4</v>
      </c>
      <c r="K690" s="11">
        <f t="shared" si="43"/>
        <v>30.4</v>
      </c>
      <c r="L690" s="11"/>
    </row>
    <row r="691" spans="1:12" x14ac:dyDescent="0.25">
      <c r="A691">
        <v>22</v>
      </c>
      <c r="B691" s="11">
        <v>30.4</v>
      </c>
      <c r="C691" s="4">
        <v>2741.9479999999999</v>
      </c>
      <c r="D691" t="s">
        <v>7</v>
      </c>
      <c r="E691">
        <v>0</v>
      </c>
      <c r="F691" t="s">
        <v>13</v>
      </c>
      <c r="G691" t="s">
        <v>21</v>
      </c>
      <c r="H691" t="str">
        <f t="shared" si="40"/>
        <v>over</v>
      </c>
      <c r="I691" t="str">
        <f t="shared" si="41"/>
        <v>no</v>
      </c>
      <c r="J691" s="11">
        <f t="shared" si="42"/>
        <v>30.4</v>
      </c>
      <c r="K691" s="11">
        <f t="shared" si="43"/>
        <v>30.4</v>
      </c>
      <c r="L691" s="11"/>
    </row>
    <row r="692" spans="1:12" x14ac:dyDescent="0.25">
      <c r="A692">
        <v>18</v>
      </c>
      <c r="B692" s="11">
        <v>30.4</v>
      </c>
      <c r="C692" s="4">
        <v>3481.8679999999999</v>
      </c>
      <c r="D692" t="s">
        <v>11</v>
      </c>
      <c r="E692">
        <v>3</v>
      </c>
      <c r="F692" t="s">
        <v>13</v>
      </c>
      <c r="G692" t="s">
        <v>21</v>
      </c>
      <c r="H692" t="str">
        <f t="shared" si="40"/>
        <v>over</v>
      </c>
      <c r="I692" t="str">
        <f t="shared" si="41"/>
        <v>no</v>
      </c>
      <c r="J692" s="11">
        <f t="shared" si="42"/>
        <v>30.4</v>
      </c>
      <c r="K692" s="11">
        <f t="shared" si="43"/>
        <v>30.4</v>
      </c>
      <c r="L692" s="11"/>
    </row>
    <row r="693" spans="1:12" x14ac:dyDescent="0.25">
      <c r="A693">
        <v>27</v>
      </c>
      <c r="B693" s="11">
        <v>30.4</v>
      </c>
      <c r="C693" s="4">
        <v>18804.752400000001</v>
      </c>
      <c r="D693" t="s">
        <v>7</v>
      </c>
      <c r="E693">
        <v>3</v>
      </c>
      <c r="F693" t="s">
        <v>13</v>
      </c>
      <c r="G693" t="s">
        <v>15</v>
      </c>
      <c r="H693" t="str">
        <f t="shared" si="40"/>
        <v>over</v>
      </c>
      <c r="I693" t="str">
        <f t="shared" si="41"/>
        <v>no</v>
      </c>
      <c r="J693" s="11">
        <f t="shared" si="42"/>
        <v>30.4</v>
      </c>
      <c r="K693" s="11">
        <f t="shared" si="43"/>
        <v>30.4</v>
      </c>
      <c r="L693" s="11"/>
    </row>
    <row r="694" spans="1:12" x14ac:dyDescent="0.25">
      <c r="A694">
        <v>22</v>
      </c>
      <c r="B694" s="11">
        <v>30.4</v>
      </c>
      <c r="C694" s="4">
        <v>33907.548000000003</v>
      </c>
      <c r="D694" t="s">
        <v>7</v>
      </c>
      <c r="E694">
        <v>0</v>
      </c>
      <c r="F694" t="s">
        <v>9</v>
      </c>
      <c r="G694" t="s">
        <v>15</v>
      </c>
      <c r="H694" t="str">
        <f t="shared" si="40"/>
        <v>over</v>
      </c>
      <c r="I694" t="str">
        <f t="shared" si="41"/>
        <v>smoking</v>
      </c>
      <c r="J694" s="11">
        <f t="shared" si="42"/>
        <v>30.4</v>
      </c>
      <c r="K694" s="11">
        <f t="shared" si="43"/>
        <v>30.4</v>
      </c>
      <c r="L694" s="11"/>
    </row>
    <row r="695" spans="1:12" x14ac:dyDescent="0.25">
      <c r="A695">
        <v>19</v>
      </c>
      <c r="B695" s="11">
        <v>30.495000000000001</v>
      </c>
      <c r="C695" s="4">
        <v>2128.4310500000001</v>
      </c>
      <c r="D695" t="s">
        <v>7</v>
      </c>
      <c r="E695">
        <v>0</v>
      </c>
      <c r="F695" t="s">
        <v>13</v>
      </c>
      <c r="G695" t="s">
        <v>15</v>
      </c>
      <c r="H695" t="str">
        <f t="shared" si="40"/>
        <v>over</v>
      </c>
      <c r="I695" t="str">
        <f t="shared" si="41"/>
        <v>no</v>
      </c>
      <c r="J695" s="11">
        <f t="shared" si="42"/>
        <v>30.495000000000001</v>
      </c>
      <c r="K695" s="11">
        <f t="shared" si="43"/>
        <v>30.495000000000001</v>
      </c>
      <c r="L695" s="11"/>
    </row>
    <row r="696" spans="1:12" x14ac:dyDescent="0.25">
      <c r="A696">
        <v>19</v>
      </c>
      <c r="B696" s="11">
        <v>30.495000000000001</v>
      </c>
      <c r="C696" s="4">
        <v>4687.7969999999996</v>
      </c>
      <c r="D696" t="s">
        <v>7</v>
      </c>
      <c r="E696">
        <v>5</v>
      </c>
      <c r="F696" t="s">
        <v>13</v>
      </c>
      <c r="G696" t="s">
        <v>10</v>
      </c>
      <c r="H696" t="str">
        <f t="shared" si="40"/>
        <v>over</v>
      </c>
      <c r="I696" t="str">
        <f t="shared" si="41"/>
        <v>no</v>
      </c>
      <c r="J696" s="11">
        <f t="shared" si="42"/>
        <v>30.495000000000001</v>
      </c>
      <c r="K696" s="11">
        <f t="shared" si="43"/>
        <v>30.495000000000001</v>
      </c>
      <c r="L696" s="11"/>
    </row>
    <row r="697" spans="1:12" x14ac:dyDescent="0.25">
      <c r="A697">
        <v>30</v>
      </c>
      <c r="B697" s="11">
        <v>30.495000000000001</v>
      </c>
      <c r="C697" s="4">
        <v>5325.6509999999998</v>
      </c>
      <c r="D697" t="s">
        <v>7</v>
      </c>
      <c r="E697">
        <v>3</v>
      </c>
      <c r="F697" t="s">
        <v>13</v>
      </c>
      <c r="G697" t="s">
        <v>10</v>
      </c>
      <c r="H697" t="str">
        <f t="shared" si="40"/>
        <v>over</v>
      </c>
      <c r="I697" t="str">
        <f t="shared" si="41"/>
        <v>no</v>
      </c>
      <c r="J697" s="11">
        <f t="shared" si="42"/>
        <v>30.495000000000001</v>
      </c>
      <c r="K697" s="11">
        <f t="shared" si="43"/>
        <v>30.495000000000001</v>
      </c>
      <c r="L697" s="11"/>
    </row>
    <row r="698" spans="1:12" x14ac:dyDescent="0.25">
      <c r="A698">
        <v>38</v>
      </c>
      <c r="B698" s="11">
        <v>30.495000000000001</v>
      </c>
      <c r="C698" s="4">
        <v>5400.9804999999997</v>
      </c>
      <c r="D698" t="s">
        <v>7</v>
      </c>
      <c r="E698">
        <v>0</v>
      </c>
      <c r="F698" t="s">
        <v>13</v>
      </c>
      <c r="G698" t="s">
        <v>14</v>
      </c>
      <c r="H698" t="str">
        <f t="shared" si="40"/>
        <v>over</v>
      </c>
      <c r="I698" t="str">
        <f t="shared" si="41"/>
        <v>no</v>
      </c>
      <c r="J698" s="11">
        <f t="shared" si="42"/>
        <v>30.495000000000001</v>
      </c>
      <c r="K698" s="11">
        <f t="shared" si="43"/>
        <v>30.495000000000001</v>
      </c>
      <c r="L698" s="11"/>
    </row>
    <row r="699" spans="1:12" x14ac:dyDescent="0.25">
      <c r="A699">
        <v>31</v>
      </c>
      <c r="B699" s="11">
        <v>30.495000000000001</v>
      </c>
      <c r="C699" s="4">
        <v>6113.2310500000003</v>
      </c>
      <c r="D699" t="s">
        <v>7</v>
      </c>
      <c r="E699">
        <v>3</v>
      </c>
      <c r="F699" t="s">
        <v>13</v>
      </c>
      <c r="G699" t="s">
        <v>21</v>
      </c>
      <c r="H699" t="str">
        <f t="shared" si="40"/>
        <v>over</v>
      </c>
      <c r="I699" t="str">
        <f t="shared" si="41"/>
        <v>no</v>
      </c>
      <c r="J699" s="11">
        <f t="shared" si="42"/>
        <v>30.495000000000001</v>
      </c>
      <c r="K699" s="11">
        <f t="shared" si="43"/>
        <v>30.495000000000001</v>
      </c>
      <c r="L699" s="11"/>
    </row>
    <row r="700" spans="1:12" x14ac:dyDescent="0.25">
      <c r="A700">
        <v>45</v>
      </c>
      <c r="B700" s="11">
        <v>30.495000000000001</v>
      </c>
      <c r="C700" s="4">
        <v>8413.4630500000003</v>
      </c>
      <c r="D700" t="s">
        <v>11</v>
      </c>
      <c r="E700">
        <v>2</v>
      </c>
      <c r="F700" t="s">
        <v>13</v>
      </c>
      <c r="G700" t="s">
        <v>15</v>
      </c>
      <c r="H700" t="str">
        <f t="shared" si="40"/>
        <v>over</v>
      </c>
      <c r="I700" t="str">
        <f t="shared" si="41"/>
        <v>no</v>
      </c>
      <c r="J700" s="11">
        <f t="shared" si="42"/>
        <v>30.495000000000001</v>
      </c>
      <c r="K700" s="11">
        <f t="shared" si="43"/>
        <v>30.495000000000001</v>
      </c>
      <c r="L700" s="11"/>
    </row>
    <row r="701" spans="1:12" x14ac:dyDescent="0.25">
      <c r="A701">
        <v>53</v>
      </c>
      <c r="B701" s="11">
        <v>30.495000000000001</v>
      </c>
      <c r="C701" s="4">
        <v>10072.055050000001</v>
      </c>
      <c r="D701" t="s">
        <v>11</v>
      </c>
      <c r="E701">
        <v>0</v>
      </c>
      <c r="F701" t="s">
        <v>13</v>
      </c>
      <c r="G701" t="s">
        <v>21</v>
      </c>
      <c r="H701" t="str">
        <f t="shared" si="40"/>
        <v>over</v>
      </c>
      <c r="I701" t="str">
        <f t="shared" si="41"/>
        <v>no</v>
      </c>
      <c r="J701" s="11">
        <f t="shared" si="42"/>
        <v>30.495000000000001</v>
      </c>
      <c r="K701" s="11">
        <f t="shared" si="43"/>
        <v>30.495000000000001</v>
      </c>
      <c r="L701" s="11"/>
    </row>
    <row r="702" spans="1:12" x14ac:dyDescent="0.25">
      <c r="A702">
        <v>47</v>
      </c>
      <c r="B702" s="11">
        <v>30.495000000000001</v>
      </c>
      <c r="C702" s="4">
        <v>10115.00885</v>
      </c>
      <c r="D702" t="s">
        <v>7</v>
      </c>
      <c r="E702">
        <v>3</v>
      </c>
      <c r="F702" t="s">
        <v>13</v>
      </c>
      <c r="G702" t="s">
        <v>15</v>
      </c>
      <c r="H702" t="str">
        <f t="shared" si="40"/>
        <v>over</v>
      </c>
      <c r="I702" t="str">
        <f t="shared" si="41"/>
        <v>no</v>
      </c>
      <c r="J702" s="11">
        <f t="shared" si="42"/>
        <v>30.495000000000001</v>
      </c>
      <c r="K702" s="11">
        <f t="shared" si="43"/>
        <v>30.495000000000001</v>
      </c>
      <c r="L702" s="11"/>
    </row>
    <row r="703" spans="1:12" x14ac:dyDescent="0.25">
      <c r="A703">
        <v>57</v>
      </c>
      <c r="B703" s="11">
        <v>30.495000000000001</v>
      </c>
      <c r="C703" s="4">
        <v>11840.77505</v>
      </c>
      <c r="D703" t="s">
        <v>7</v>
      </c>
      <c r="E703">
        <v>0</v>
      </c>
      <c r="F703" t="s">
        <v>13</v>
      </c>
      <c r="G703" t="s">
        <v>15</v>
      </c>
      <c r="H703" t="str">
        <f t="shared" si="40"/>
        <v>over</v>
      </c>
      <c r="I703" t="str">
        <f t="shared" si="41"/>
        <v>no</v>
      </c>
      <c r="J703" s="11">
        <f t="shared" si="42"/>
        <v>30.495000000000001</v>
      </c>
      <c r="K703" s="11">
        <f t="shared" si="43"/>
        <v>30.495000000000001</v>
      </c>
      <c r="L703" s="11"/>
    </row>
    <row r="704" spans="1:12" x14ac:dyDescent="0.25">
      <c r="A704">
        <v>55</v>
      </c>
      <c r="B704" s="11">
        <v>30.495000000000001</v>
      </c>
      <c r="C704" s="4">
        <v>12268.632250000001</v>
      </c>
      <c r="D704" t="s">
        <v>7</v>
      </c>
      <c r="E704">
        <v>2</v>
      </c>
      <c r="F704" t="s">
        <v>13</v>
      </c>
      <c r="G704" t="s">
        <v>15</v>
      </c>
      <c r="H704" t="str">
        <f t="shared" si="40"/>
        <v>over</v>
      </c>
      <c r="I704" t="str">
        <f t="shared" si="41"/>
        <v>no</v>
      </c>
      <c r="J704" s="11">
        <f t="shared" si="42"/>
        <v>30.495000000000001</v>
      </c>
      <c r="K704" s="11">
        <f t="shared" si="43"/>
        <v>30.495000000000001</v>
      </c>
      <c r="L704" s="11"/>
    </row>
    <row r="705" spans="1:12" x14ac:dyDescent="0.25">
      <c r="A705">
        <v>62</v>
      </c>
      <c r="B705" s="11">
        <v>30.495000000000001</v>
      </c>
      <c r="C705" s="4">
        <v>15019.760050000001</v>
      </c>
      <c r="D705" t="s">
        <v>7</v>
      </c>
      <c r="E705">
        <v>2</v>
      </c>
      <c r="F705" t="s">
        <v>13</v>
      </c>
      <c r="G705" t="s">
        <v>15</v>
      </c>
      <c r="H705" t="str">
        <f t="shared" si="40"/>
        <v>over</v>
      </c>
      <c r="I705" t="str">
        <f t="shared" si="41"/>
        <v>no</v>
      </c>
      <c r="J705" s="11">
        <f t="shared" si="42"/>
        <v>30.495000000000001</v>
      </c>
      <c r="K705" s="11">
        <f t="shared" si="43"/>
        <v>30.495000000000001</v>
      </c>
      <c r="L705" s="11"/>
    </row>
    <row r="706" spans="1:12" x14ac:dyDescent="0.25">
      <c r="A706">
        <v>20</v>
      </c>
      <c r="B706" s="11">
        <v>30.495000000000001</v>
      </c>
      <c r="C706" s="4">
        <v>17560.37975</v>
      </c>
      <c r="D706" t="s">
        <v>11</v>
      </c>
      <c r="E706">
        <v>1</v>
      </c>
      <c r="F706" t="s">
        <v>9</v>
      </c>
      <c r="G706" t="s">
        <v>15</v>
      </c>
      <c r="H706" t="str">
        <f t="shared" ref="H706:H769" si="44">IF(B706&lt;18.5,"below",IF(AND(B706&gt;=18.5,B706&lt;25),"normal",IF(B706&gt;=25,"over")))</f>
        <v>over</v>
      </c>
      <c r="I706" t="str">
        <f t="shared" ref="I706:I769" si="45">IF(F706="no","no","smoking")</f>
        <v>smoking</v>
      </c>
      <c r="J706" s="11">
        <f t="shared" ref="J706:J769" si="46">VALUE(B706)</f>
        <v>30.495000000000001</v>
      </c>
      <c r="K706" s="11">
        <f t="shared" ref="K706:K769" si="47">IF(J706&gt;=100,J706/1000,J706)</f>
        <v>30.495000000000001</v>
      </c>
      <c r="L706" s="11"/>
    </row>
    <row r="707" spans="1:12" x14ac:dyDescent="0.25">
      <c r="A707">
        <v>48</v>
      </c>
      <c r="B707" s="11">
        <v>30.495000000000001</v>
      </c>
      <c r="C707" s="4">
        <v>21223.675800000001</v>
      </c>
      <c r="D707" t="s">
        <v>11</v>
      </c>
      <c r="E707">
        <v>0</v>
      </c>
      <c r="F707" t="s">
        <v>9</v>
      </c>
      <c r="G707" t="s">
        <v>14</v>
      </c>
      <c r="H707" t="str">
        <f t="shared" si="44"/>
        <v>over</v>
      </c>
      <c r="I707" t="str">
        <f t="shared" si="45"/>
        <v>smoking</v>
      </c>
      <c r="J707" s="11">
        <f t="shared" si="46"/>
        <v>30.495000000000001</v>
      </c>
      <c r="K707" s="11">
        <f t="shared" si="47"/>
        <v>30.495000000000001</v>
      </c>
      <c r="L707" s="11"/>
    </row>
    <row r="708" spans="1:12" x14ac:dyDescent="0.25">
      <c r="A708">
        <v>60</v>
      </c>
      <c r="B708" s="11">
        <v>30.495000000000001</v>
      </c>
      <c r="C708" s="4">
        <v>30259.995559999999</v>
      </c>
      <c r="D708" t="s">
        <v>11</v>
      </c>
      <c r="E708">
        <v>0</v>
      </c>
      <c r="F708" t="s">
        <v>13</v>
      </c>
      <c r="G708" t="s">
        <v>21</v>
      </c>
      <c r="H708" t="str">
        <f t="shared" si="44"/>
        <v>over</v>
      </c>
      <c r="I708" t="str">
        <f t="shared" si="45"/>
        <v>no</v>
      </c>
      <c r="J708" s="11">
        <f t="shared" si="46"/>
        <v>30.495000000000001</v>
      </c>
      <c r="K708" s="11">
        <f t="shared" si="47"/>
        <v>30.495000000000001</v>
      </c>
      <c r="L708" s="11"/>
    </row>
    <row r="709" spans="1:12" x14ac:dyDescent="0.25">
      <c r="A709">
        <v>55</v>
      </c>
      <c r="B709" s="11">
        <v>30.495000000000001</v>
      </c>
      <c r="C709" s="4">
        <v>35160.134570000002</v>
      </c>
      <c r="D709" t="s">
        <v>7</v>
      </c>
      <c r="E709">
        <v>1</v>
      </c>
      <c r="F709" t="s">
        <v>13</v>
      </c>
      <c r="G709" t="s">
        <v>10</v>
      </c>
      <c r="H709" t="str">
        <f t="shared" si="44"/>
        <v>over</v>
      </c>
      <c r="I709" t="str">
        <f t="shared" si="45"/>
        <v>no</v>
      </c>
      <c r="J709" s="11">
        <f t="shared" si="46"/>
        <v>30.495000000000001</v>
      </c>
      <c r="K709" s="11">
        <f t="shared" si="47"/>
        <v>30.495000000000001</v>
      </c>
      <c r="L709" s="11"/>
    </row>
    <row r="710" spans="1:12" x14ac:dyDescent="0.25">
      <c r="A710">
        <v>22</v>
      </c>
      <c r="B710" s="11">
        <v>30.495000000000001</v>
      </c>
      <c r="C710" s="4">
        <v>35585.576000000001</v>
      </c>
      <c r="D710" t="s">
        <v>11</v>
      </c>
      <c r="E710">
        <v>0</v>
      </c>
      <c r="F710" t="s">
        <v>9</v>
      </c>
      <c r="G710" t="s">
        <v>10</v>
      </c>
      <c r="H710" t="str">
        <f t="shared" si="44"/>
        <v>over</v>
      </c>
      <c r="I710" t="str">
        <f t="shared" si="45"/>
        <v>smoking</v>
      </c>
      <c r="J710" s="11">
        <f t="shared" si="46"/>
        <v>30.495000000000001</v>
      </c>
      <c r="K710" s="11">
        <f t="shared" si="47"/>
        <v>30.495000000000001</v>
      </c>
      <c r="L710" s="11"/>
    </row>
    <row r="711" spans="1:12" x14ac:dyDescent="0.25">
      <c r="A711">
        <v>45</v>
      </c>
      <c r="B711" s="11">
        <v>30.495000000000001</v>
      </c>
      <c r="C711" s="4">
        <v>39725.518049999999</v>
      </c>
      <c r="D711" t="s">
        <v>7</v>
      </c>
      <c r="E711">
        <v>1</v>
      </c>
      <c r="F711" t="s">
        <v>9</v>
      </c>
      <c r="G711" t="s">
        <v>15</v>
      </c>
      <c r="H711" t="str">
        <f t="shared" si="44"/>
        <v>over</v>
      </c>
      <c r="I711" t="str">
        <f t="shared" si="45"/>
        <v>smoking</v>
      </c>
      <c r="J711" s="11">
        <f t="shared" si="46"/>
        <v>30.495000000000001</v>
      </c>
      <c r="K711" s="11">
        <f t="shared" si="47"/>
        <v>30.495000000000001</v>
      </c>
      <c r="L711" s="11"/>
    </row>
    <row r="712" spans="1:12" x14ac:dyDescent="0.25">
      <c r="A712">
        <v>27</v>
      </c>
      <c r="B712" s="11">
        <v>30.5</v>
      </c>
      <c r="C712" s="4">
        <v>2494.0219999999999</v>
      </c>
      <c r="D712" t="s">
        <v>11</v>
      </c>
      <c r="E712">
        <v>0</v>
      </c>
      <c r="F712" t="s">
        <v>13</v>
      </c>
      <c r="G712" t="s">
        <v>10</v>
      </c>
      <c r="H712" t="str">
        <f t="shared" si="44"/>
        <v>over</v>
      </c>
      <c r="I712" t="str">
        <f t="shared" si="45"/>
        <v>no</v>
      </c>
      <c r="J712" s="11">
        <f t="shared" si="46"/>
        <v>30.5</v>
      </c>
      <c r="K712" s="11">
        <f t="shared" si="47"/>
        <v>30.5</v>
      </c>
      <c r="L712" s="11"/>
    </row>
    <row r="713" spans="1:12" x14ac:dyDescent="0.25">
      <c r="A713">
        <v>35</v>
      </c>
      <c r="B713" s="11">
        <v>30.5</v>
      </c>
      <c r="C713" s="4">
        <v>4751.07</v>
      </c>
      <c r="D713" t="s">
        <v>11</v>
      </c>
      <c r="E713">
        <v>1</v>
      </c>
      <c r="F713" t="s">
        <v>13</v>
      </c>
      <c r="G713" t="s">
        <v>10</v>
      </c>
      <c r="H713" t="str">
        <f t="shared" si="44"/>
        <v>over</v>
      </c>
      <c r="I713" t="str">
        <f t="shared" si="45"/>
        <v>no</v>
      </c>
      <c r="J713" s="11">
        <f t="shared" si="46"/>
        <v>30.5</v>
      </c>
      <c r="K713" s="11">
        <f t="shared" si="47"/>
        <v>30.5</v>
      </c>
      <c r="L713" s="11"/>
    </row>
    <row r="714" spans="1:12" x14ac:dyDescent="0.25">
      <c r="A714">
        <v>55</v>
      </c>
      <c r="B714" s="11">
        <v>30.5</v>
      </c>
      <c r="C714" s="4">
        <v>10704.47</v>
      </c>
      <c r="D714" t="s">
        <v>7</v>
      </c>
      <c r="E714">
        <v>0</v>
      </c>
      <c r="F714" t="s">
        <v>13</v>
      </c>
      <c r="G714" t="s">
        <v>10</v>
      </c>
      <c r="H714" t="str">
        <f t="shared" si="44"/>
        <v>over</v>
      </c>
      <c r="I714" t="str">
        <f t="shared" si="45"/>
        <v>no</v>
      </c>
      <c r="J714" s="11">
        <f t="shared" si="46"/>
        <v>30.5</v>
      </c>
      <c r="K714" s="11">
        <f t="shared" si="47"/>
        <v>30.5</v>
      </c>
      <c r="L714" s="11"/>
    </row>
    <row r="715" spans="1:12" x14ac:dyDescent="0.25">
      <c r="A715">
        <v>60</v>
      </c>
      <c r="B715" s="11">
        <v>30.5</v>
      </c>
      <c r="C715" s="4">
        <v>12638.195</v>
      </c>
      <c r="D715" t="s">
        <v>7</v>
      </c>
      <c r="E715">
        <v>0</v>
      </c>
      <c r="F715" t="s">
        <v>13</v>
      </c>
      <c r="G715" t="s">
        <v>10</v>
      </c>
      <c r="H715" t="str">
        <f t="shared" si="44"/>
        <v>over</v>
      </c>
      <c r="I715" t="str">
        <f t="shared" si="45"/>
        <v>no</v>
      </c>
      <c r="J715" s="11">
        <f t="shared" si="46"/>
        <v>30.5</v>
      </c>
      <c r="K715" s="11">
        <f t="shared" si="47"/>
        <v>30.5</v>
      </c>
      <c r="L715" s="11"/>
    </row>
    <row r="716" spans="1:12" x14ac:dyDescent="0.25">
      <c r="A716">
        <v>19</v>
      </c>
      <c r="B716" s="11">
        <v>30.59</v>
      </c>
      <c r="C716" s="4">
        <v>1639.5631000000001</v>
      </c>
      <c r="D716" t="s">
        <v>11</v>
      </c>
      <c r="E716">
        <v>0</v>
      </c>
      <c r="F716" t="s">
        <v>13</v>
      </c>
      <c r="G716" t="s">
        <v>15</v>
      </c>
      <c r="H716" t="str">
        <f t="shared" si="44"/>
        <v>over</v>
      </c>
      <c r="I716" t="str">
        <f t="shared" si="45"/>
        <v>no</v>
      </c>
      <c r="J716" s="11">
        <f t="shared" si="46"/>
        <v>30.59</v>
      </c>
      <c r="K716" s="11">
        <f t="shared" si="47"/>
        <v>30.59</v>
      </c>
      <c r="L716" s="11"/>
    </row>
    <row r="717" spans="1:12" x14ac:dyDescent="0.25">
      <c r="A717">
        <v>20</v>
      </c>
      <c r="B717" s="11">
        <v>30.59</v>
      </c>
      <c r="C717" s="4">
        <v>2459.7201</v>
      </c>
      <c r="D717" t="s">
        <v>7</v>
      </c>
      <c r="E717">
        <v>0</v>
      </c>
      <c r="F717" t="s">
        <v>13</v>
      </c>
      <c r="G717" t="s">
        <v>21</v>
      </c>
      <c r="H717" t="str">
        <f t="shared" si="44"/>
        <v>over</v>
      </c>
      <c r="I717" t="str">
        <f t="shared" si="45"/>
        <v>no</v>
      </c>
      <c r="J717" s="11">
        <f t="shared" si="46"/>
        <v>30.59</v>
      </c>
      <c r="K717" s="11">
        <f t="shared" si="47"/>
        <v>30.59</v>
      </c>
      <c r="L717" s="11"/>
    </row>
    <row r="718" spans="1:12" x14ac:dyDescent="0.25">
      <c r="A718">
        <v>25</v>
      </c>
      <c r="B718" s="11">
        <v>30.59</v>
      </c>
      <c r="C718" s="4">
        <v>2727.3951000000002</v>
      </c>
      <c r="D718" t="s">
        <v>11</v>
      </c>
      <c r="E718">
        <v>0</v>
      </c>
      <c r="F718" t="s">
        <v>13</v>
      </c>
      <c r="G718" t="s">
        <v>21</v>
      </c>
      <c r="H718" t="str">
        <f t="shared" si="44"/>
        <v>over</v>
      </c>
      <c r="I718" t="str">
        <f t="shared" si="45"/>
        <v>no</v>
      </c>
      <c r="J718" s="11">
        <f t="shared" si="46"/>
        <v>30.59</v>
      </c>
      <c r="K718" s="11">
        <f t="shared" si="47"/>
        <v>30.59</v>
      </c>
      <c r="L718" s="11"/>
    </row>
    <row r="719" spans="1:12" x14ac:dyDescent="0.25">
      <c r="A719">
        <v>41</v>
      </c>
      <c r="B719" s="11">
        <v>30.59</v>
      </c>
      <c r="C719" s="4">
        <v>7256.7231000000002</v>
      </c>
      <c r="D719" t="s">
        <v>11</v>
      </c>
      <c r="E719">
        <v>2</v>
      </c>
      <c r="F719" t="s">
        <v>13</v>
      </c>
      <c r="G719" t="s">
        <v>15</v>
      </c>
      <c r="H719" t="str">
        <f t="shared" si="44"/>
        <v>over</v>
      </c>
      <c r="I719" t="str">
        <f t="shared" si="45"/>
        <v>no</v>
      </c>
      <c r="J719" s="11">
        <f t="shared" si="46"/>
        <v>30.59</v>
      </c>
      <c r="K719" s="11">
        <f t="shared" si="47"/>
        <v>30.59</v>
      </c>
      <c r="L719" s="11"/>
    </row>
    <row r="720" spans="1:12" x14ac:dyDescent="0.25">
      <c r="A720">
        <v>27</v>
      </c>
      <c r="B720" s="11">
        <v>30.59</v>
      </c>
      <c r="C720" s="4">
        <v>16796.411940000002</v>
      </c>
      <c r="D720" t="s">
        <v>7</v>
      </c>
      <c r="E720">
        <v>1</v>
      </c>
      <c r="F720" t="s">
        <v>13</v>
      </c>
      <c r="G720" t="s">
        <v>21</v>
      </c>
      <c r="H720" t="str">
        <f t="shared" si="44"/>
        <v>over</v>
      </c>
      <c r="I720" t="str">
        <f t="shared" si="45"/>
        <v>no</v>
      </c>
      <c r="J720" s="11">
        <f t="shared" si="46"/>
        <v>30.59</v>
      </c>
      <c r="K720" s="11">
        <f t="shared" si="47"/>
        <v>30.59</v>
      </c>
      <c r="L720" s="11"/>
    </row>
    <row r="721" spans="1:12" x14ac:dyDescent="0.25">
      <c r="A721">
        <v>19</v>
      </c>
      <c r="B721" s="11">
        <v>30.59</v>
      </c>
      <c r="C721" s="4">
        <v>24059.680189999999</v>
      </c>
      <c r="D721" t="s">
        <v>7</v>
      </c>
      <c r="E721">
        <v>2</v>
      </c>
      <c r="F721" t="s">
        <v>13</v>
      </c>
      <c r="G721" t="s">
        <v>15</v>
      </c>
      <c r="H721" t="str">
        <f t="shared" si="44"/>
        <v>over</v>
      </c>
      <c r="I721" t="str">
        <f t="shared" si="45"/>
        <v>no</v>
      </c>
      <c r="J721" s="11">
        <f t="shared" si="46"/>
        <v>30.59</v>
      </c>
      <c r="K721" s="11">
        <f t="shared" si="47"/>
        <v>30.59</v>
      </c>
      <c r="L721" s="11"/>
    </row>
    <row r="722" spans="1:12" x14ac:dyDescent="0.25">
      <c r="A722">
        <v>41</v>
      </c>
      <c r="B722" s="11">
        <v>30.684999999999999</v>
      </c>
      <c r="C722" s="4">
        <v>6272.4772000000003</v>
      </c>
      <c r="D722" t="s">
        <v>11</v>
      </c>
      <c r="E722">
        <v>1</v>
      </c>
      <c r="F722" t="s">
        <v>13</v>
      </c>
      <c r="G722" t="s">
        <v>14</v>
      </c>
      <c r="H722" t="str">
        <f t="shared" si="44"/>
        <v>over</v>
      </c>
      <c r="I722" t="str">
        <f t="shared" si="45"/>
        <v>no</v>
      </c>
      <c r="J722" s="11">
        <f t="shared" si="46"/>
        <v>30.684999999999999</v>
      </c>
      <c r="K722" s="11">
        <f t="shared" si="47"/>
        <v>30.684999999999999</v>
      </c>
      <c r="L722" s="11"/>
    </row>
    <row r="723" spans="1:12" x14ac:dyDescent="0.25">
      <c r="A723">
        <v>46</v>
      </c>
      <c r="B723" s="11">
        <v>30.684999999999999</v>
      </c>
      <c r="C723" s="4">
        <v>8026.6665999999996</v>
      </c>
      <c r="D723" t="s">
        <v>7</v>
      </c>
      <c r="E723">
        <v>0</v>
      </c>
      <c r="F723" t="s">
        <v>13</v>
      </c>
      <c r="G723" t="s">
        <v>15</v>
      </c>
      <c r="H723" t="str">
        <f t="shared" si="44"/>
        <v>over</v>
      </c>
      <c r="I723" t="str">
        <f t="shared" si="45"/>
        <v>no</v>
      </c>
      <c r="J723" s="11">
        <f t="shared" si="46"/>
        <v>30.684999999999999</v>
      </c>
      <c r="K723" s="11">
        <f t="shared" si="47"/>
        <v>30.684999999999999</v>
      </c>
      <c r="L723" s="11"/>
    </row>
    <row r="724" spans="1:12" x14ac:dyDescent="0.25">
      <c r="A724">
        <v>43</v>
      </c>
      <c r="B724" s="11">
        <v>30.684999999999999</v>
      </c>
      <c r="C724" s="4">
        <v>8310.8391499999998</v>
      </c>
      <c r="D724" t="s">
        <v>7</v>
      </c>
      <c r="E724">
        <v>2</v>
      </c>
      <c r="F724" t="s">
        <v>13</v>
      </c>
      <c r="G724" t="s">
        <v>15</v>
      </c>
      <c r="H724" t="str">
        <f t="shared" si="44"/>
        <v>over</v>
      </c>
      <c r="I724" t="str">
        <f t="shared" si="45"/>
        <v>no</v>
      </c>
      <c r="J724" s="11">
        <f t="shared" si="46"/>
        <v>30.684999999999999</v>
      </c>
      <c r="K724" s="11">
        <f t="shared" si="47"/>
        <v>30.684999999999999</v>
      </c>
      <c r="L724" s="11"/>
    </row>
    <row r="725" spans="1:12" x14ac:dyDescent="0.25">
      <c r="A725">
        <v>60</v>
      </c>
      <c r="B725" s="11">
        <v>30.684999999999999</v>
      </c>
      <c r="C725" s="4">
        <v>12648.7034</v>
      </c>
      <c r="D725" t="s">
        <v>7</v>
      </c>
      <c r="E725">
        <v>0</v>
      </c>
      <c r="F725" t="s">
        <v>13</v>
      </c>
      <c r="G725" t="s">
        <v>14</v>
      </c>
      <c r="H725" t="str">
        <f t="shared" si="44"/>
        <v>over</v>
      </c>
      <c r="I725" t="str">
        <f t="shared" si="45"/>
        <v>no</v>
      </c>
      <c r="J725" s="11">
        <f t="shared" si="46"/>
        <v>30.684999999999999</v>
      </c>
      <c r="K725" s="11">
        <f t="shared" si="47"/>
        <v>30.684999999999999</v>
      </c>
      <c r="L725" s="11"/>
    </row>
    <row r="726" spans="1:12" x14ac:dyDescent="0.25">
      <c r="A726">
        <v>18</v>
      </c>
      <c r="B726" s="11">
        <v>30.684999999999999</v>
      </c>
      <c r="C726" s="4">
        <v>15518.180249999999</v>
      </c>
      <c r="D726" t="s">
        <v>11</v>
      </c>
      <c r="E726">
        <v>0</v>
      </c>
      <c r="F726" t="s">
        <v>9</v>
      </c>
      <c r="G726" t="s">
        <v>21</v>
      </c>
      <c r="H726" t="str">
        <f t="shared" si="44"/>
        <v>over</v>
      </c>
      <c r="I726" t="str">
        <f t="shared" si="45"/>
        <v>smoking</v>
      </c>
      <c r="J726" s="11">
        <f t="shared" si="46"/>
        <v>30.684999999999999</v>
      </c>
      <c r="K726" s="11">
        <f t="shared" si="47"/>
        <v>30.684999999999999</v>
      </c>
      <c r="L726" s="11"/>
    </row>
    <row r="727" spans="1:12" x14ac:dyDescent="0.25">
      <c r="A727">
        <v>20</v>
      </c>
      <c r="B727" s="11">
        <v>30.684999999999999</v>
      </c>
      <c r="C727" s="4">
        <v>33475.817150000003</v>
      </c>
      <c r="D727" t="s">
        <v>11</v>
      </c>
      <c r="E727">
        <v>0</v>
      </c>
      <c r="F727" t="s">
        <v>9</v>
      </c>
      <c r="G727" t="s">
        <v>21</v>
      </c>
      <c r="H727" t="str">
        <f t="shared" si="44"/>
        <v>over</v>
      </c>
      <c r="I727" t="str">
        <f t="shared" si="45"/>
        <v>smoking</v>
      </c>
      <c r="J727" s="11">
        <f t="shared" si="46"/>
        <v>30.684999999999999</v>
      </c>
      <c r="K727" s="11">
        <f t="shared" si="47"/>
        <v>30.684999999999999</v>
      </c>
      <c r="L727" s="11"/>
    </row>
    <row r="728" spans="1:12" x14ac:dyDescent="0.25">
      <c r="A728">
        <v>55</v>
      </c>
      <c r="B728" s="11">
        <v>30.684999999999999</v>
      </c>
      <c r="C728" s="4">
        <v>42303.692150000003</v>
      </c>
      <c r="D728" t="s">
        <v>11</v>
      </c>
      <c r="E728">
        <v>0</v>
      </c>
      <c r="F728" t="s">
        <v>9</v>
      </c>
      <c r="G728" t="s">
        <v>21</v>
      </c>
      <c r="H728" t="str">
        <f t="shared" si="44"/>
        <v>over</v>
      </c>
      <c r="I728" t="str">
        <f t="shared" si="45"/>
        <v>smoking</v>
      </c>
      <c r="J728" s="11">
        <f t="shared" si="46"/>
        <v>30.684999999999999</v>
      </c>
      <c r="K728" s="11">
        <f t="shared" si="47"/>
        <v>30.684999999999999</v>
      </c>
      <c r="L728" s="11"/>
    </row>
    <row r="729" spans="1:12" x14ac:dyDescent="0.25">
      <c r="A729">
        <v>38</v>
      </c>
      <c r="B729" s="11">
        <v>30.69</v>
      </c>
      <c r="C729" s="4">
        <v>5976.8311000000003</v>
      </c>
      <c r="D729" t="s">
        <v>7</v>
      </c>
      <c r="E729">
        <v>1</v>
      </c>
      <c r="F729" t="s">
        <v>13</v>
      </c>
      <c r="G729" t="s">
        <v>14</v>
      </c>
      <c r="H729" t="str">
        <f t="shared" si="44"/>
        <v>over</v>
      </c>
      <c r="I729" t="str">
        <f t="shared" si="45"/>
        <v>no</v>
      </c>
      <c r="J729" s="11">
        <f t="shared" si="46"/>
        <v>30.69</v>
      </c>
      <c r="K729" s="11">
        <f t="shared" si="47"/>
        <v>30.69</v>
      </c>
      <c r="L729" s="11"/>
    </row>
    <row r="730" spans="1:12" x14ac:dyDescent="0.25">
      <c r="A730">
        <v>49</v>
      </c>
      <c r="B730" s="11">
        <v>30.78</v>
      </c>
      <c r="C730" s="4">
        <v>9778.3472000000002</v>
      </c>
      <c r="D730" t="s">
        <v>7</v>
      </c>
      <c r="E730">
        <v>1</v>
      </c>
      <c r="F730" t="s">
        <v>13</v>
      </c>
      <c r="G730" t="s">
        <v>21</v>
      </c>
      <c r="H730" t="str">
        <f t="shared" si="44"/>
        <v>over</v>
      </c>
      <c r="I730" t="str">
        <f t="shared" si="45"/>
        <v>no</v>
      </c>
      <c r="J730" s="11">
        <f t="shared" si="46"/>
        <v>30.78</v>
      </c>
      <c r="K730" s="11">
        <f t="shared" si="47"/>
        <v>30.78</v>
      </c>
      <c r="L730" s="11"/>
    </row>
    <row r="731" spans="1:12" x14ac:dyDescent="0.25">
      <c r="A731">
        <v>48</v>
      </c>
      <c r="B731" s="11">
        <v>30.78</v>
      </c>
      <c r="C731" s="4">
        <v>10141.136200000001</v>
      </c>
      <c r="D731" t="s">
        <v>11</v>
      </c>
      <c r="E731">
        <v>3</v>
      </c>
      <c r="F731" t="s">
        <v>13</v>
      </c>
      <c r="G731" t="s">
        <v>21</v>
      </c>
      <c r="H731" t="str">
        <f t="shared" si="44"/>
        <v>over</v>
      </c>
      <c r="I731" t="str">
        <f t="shared" si="45"/>
        <v>no</v>
      </c>
      <c r="J731" s="11">
        <f t="shared" si="46"/>
        <v>30.78</v>
      </c>
      <c r="K731" s="11">
        <f t="shared" si="47"/>
        <v>30.78</v>
      </c>
      <c r="L731" s="11"/>
    </row>
    <row r="732" spans="1:12" x14ac:dyDescent="0.25">
      <c r="A732">
        <v>37</v>
      </c>
      <c r="B732" s="11">
        <v>30.78</v>
      </c>
      <c r="C732" s="4">
        <v>37270.1512</v>
      </c>
      <c r="D732" t="s">
        <v>7</v>
      </c>
      <c r="E732">
        <v>0</v>
      </c>
      <c r="F732" t="s">
        <v>9</v>
      </c>
      <c r="G732" t="s">
        <v>21</v>
      </c>
      <c r="H732" t="str">
        <f t="shared" si="44"/>
        <v>over</v>
      </c>
      <c r="I732" t="str">
        <f t="shared" si="45"/>
        <v>smoking</v>
      </c>
      <c r="J732" s="11">
        <f t="shared" si="46"/>
        <v>30.78</v>
      </c>
      <c r="K732" s="11">
        <f t="shared" si="47"/>
        <v>30.78</v>
      </c>
      <c r="L732" s="11"/>
    </row>
    <row r="733" spans="1:12" x14ac:dyDescent="0.25">
      <c r="A733">
        <v>41</v>
      </c>
      <c r="B733" s="11">
        <v>30.78</v>
      </c>
      <c r="C733" s="4">
        <v>39597.407200000001</v>
      </c>
      <c r="D733" t="s">
        <v>11</v>
      </c>
      <c r="E733">
        <v>3</v>
      </c>
      <c r="F733" t="s">
        <v>9</v>
      </c>
      <c r="G733" t="s">
        <v>21</v>
      </c>
      <c r="H733" t="str">
        <f t="shared" si="44"/>
        <v>over</v>
      </c>
      <c r="I733" t="str">
        <f t="shared" si="45"/>
        <v>smoking</v>
      </c>
      <c r="J733" s="11">
        <f t="shared" si="46"/>
        <v>30.78</v>
      </c>
      <c r="K733" s="11">
        <f t="shared" si="47"/>
        <v>30.78</v>
      </c>
      <c r="L733" s="11"/>
    </row>
    <row r="734" spans="1:12" x14ac:dyDescent="0.25">
      <c r="A734">
        <v>46</v>
      </c>
      <c r="B734" s="11">
        <v>30.8</v>
      </c>
      <c r="C734" s="4">
        <v>9414.92</v>
      </c>
      <c r="D734" t="s">
        <v>7</v>
      </c>
      <c r="E734">
        <v>3</v>
      </c>
      <c r="F734" t="s">
        <v>13</v>
      </c>
      <c r="G734" t="s">
        <v>10</v>
      </c>
      <c r="H734" t="str">
        <f t="shared" si="44"/>
        <v>over</v>
      </c>
      <c r="I734" t="str">
        <f t="shared" si="45"/>
        <v>no</v>
      </c>
      <c r="J734" s="11">
        <f t="shared" si="46"/>
        <v>30.8</v>
      </c>
      <c r="K734" s="11">
        <f t="shared" si="47"/>
        <v>30.8</v>
      </c>
      <c r="L734" s="11"/>
    </row>
    <row r="735" spans="1:12" x14ac:dyDescent="0.25">
      <c r="A735">
        <v>63</v>
      </c>
      <c r="B735" s="11">
        <v>30.8</v>
      </c>
      <c r="C735" s="4">
        <v>13390.558999999999</v>
      </c>
      <c r="D735" t="s">
        <v>11</v>
      </c>
      <c r="E735">
        <v>0</v>
      </c>
      <c r="F735" t="s">
        <v>13</v>
      </c>
      <c r="G735" t="s">
        <v>10</v>
      </c>
      <c r="H735" t="str">
        <f t="shared" si="44"/>
        <v>over</v>
      </c>
      <c r="I735" t="str">
        <f t="shared" si="45"/>
        <v>no</v>
      </c>
      <c r="J735" s="11">
        <f t="shared" si="46"/>
        <v>30.8</v>
      </c>
      <c r="K735" s="11">
        <f t="shared" si="47"/>
        <v>30.8</v>
      </c>
      <c r="L735" s="11"/>
    </row>
    <row r="736" spans="1:12" x14ac:dyDescent="0.25">
      <c r="A736">
        <v>34</v>
      </c>
      <c r="B736" s="11">
        <v>30.8</v>
      </c>
      <c r="C736" s="4">
        <v>35491.64</v>
      </c>
      <c r="D736" t="s">
        <v>11</v>
      </c>
      <c r="E736">
        <v>0</v>
      </c>
      <c r="F736" t="s">
        <v>9</v>
      </c>
      <c r="G736" t="s">
        <v>10</v>
      </c>
      <c r="H736" t="str">
        <f t="shared" si="44"/>
        <v>over</v>
      </c>
      <c r="I736" t="str">
        <f t="shared" si="45"/>
        <v>smoking</v>
      </c>
      <c r="J736" s="11">
        <f t="shared" si="46"/>
        <v>30.8</v>
      </c>
      <c r="K736" s="11">
        <f t="shared" si="47"/>
        <v>30.8</v>
      </c>
      <c r="L736" s="11"/>
    </row>
    <row r="737" spans="1:12" x14ac:dyDescent="0.25">
      <c r="A737">
        <v>54</v>
      </c>
      <c r="B737" s="11">
        <v>30.8</v>
      </c>
      <c r="C737" s="4">
        <v>41999.519999999997</v>
      </c>
      <c r="D737" t="s">
        <v>11</v>
      </c>
      <c r="E737">
        <v>1</v>
      </c>
      <c r="F737" t="s">
        <v>9</v>
      </c>
      <c r="G737" t="s">
        <v>14</v>
      </c>
      <c r="H737" t="str">
        <f t="shared" si="44"/>
        <v>over</v>
      </c>
      <c r="I737" t="str">
        <f t="shared" si="45"/>
        <v>smoking</v>
      </c>
      <c r="J737" s="11">
        <f t="shared" si="46"/>
        <v>30.8</v>
      </c>
      <c r="K737" s="11">
        <f t="shared" si="47"/>
        <v>30.8</v>
      </c>
      <c r="L737" s="11"/>
    </row>
    <row r="738" spans="1:12" x14ac:dyDescent="0.25">
      <c r="A738">
        <v>28</v>
      </c>
      <c r="B738" s="11">
        <v>30.875</v>
      </c>
      <c r="C738" s="4">
        <v>3062.5082499999999</v>
      </c>
      <c r="D738" t="s">
        <v>11</v>
      </c>
      <c r="E738">
        <v>0</v>
      </c>
      <c r="F738" t="s">
        <v>13</v>
      </c>
      <c r="G738" t="s">
        <v>15</v>
      </c>
      <c r="H738" t="str">
        <f t="shared" si="44"/>
        <v>over</v>
      </c>
      <c r="I738" t="str">
        <f t="shared" si="45"/>
        <v>no</v>
      </c>
      <c r="J738" s="11">
        <f t="shared" si="46"/>
        <v>30.875</v>
      </c>
      <c r="K738" s="11">
        <f t="shared" si="47"/>
        <v>30.875</v>
      </c>
      <c r="L738" s="11"/>
    </row>
    <row r="739" spans="1:12" x14ac:dyDescent="0.25">
      <c r="A739">
        <v>31</v>
      </c>
      <c r="B739" s="11">
        <v>30.875</v>
      </c>
      <c r="C739" s="4">
        <v>3857.7592500000001</v>
      </c>
      <c r="D739" t="s">
        <v>11</v>
      </c>
      <c r="E739">
        <v>0</v>
      </c>
      <c r="F739" t="s">
        <v>13</v>
      </c>
      <c r="G739" t="s">
        <v>21</v>
      </c>
      <c r="H739" t="str">
        <f t="shared" si="44"/>
        <v>over</v>
      </c>
      <c r="I739" t="str">
        <f t="shared" si="45"/>
        <v>no</v>
      </c>
      <c r="J739" s="11">
        <f t="shared" si="46"/>
        <v>30.875</v>
      </c>
      <c r="K739" s="11">
        <f t="shared" si="47"/>
        <v>30.875</v>
      </c>
      <c r="L739" s="11"/>
    </row>
    <row r="740" spans="1:12" x14ac:dyDescent="0.25">
      <c r="A740">
        <v>20</v>
      </c>
      <c r="B740" s="11">
        <v>30.875</v>
      </c>
      <c r="C740" s="4">
        <v>4830.63</v>
      </c>
      <c r="D740" t="s">
        <v>7</v>
      </c>
      <c r="E740">
        <v>5</v>
      </c>
      <c r="F740" t="s">
        <v>13</v>
      </c>
      <c r="G740" t="s">
        <v>10</v>
      </c>
      <c r="H740" t="str">
        <f t="shared" si="44"/>
        <v>over</v>
      </c>
      <c r="I740" t="str">
        <f t="shared" si="45"/>
        <v>no</v>
      </c>
      <c r="J740" s="11">
        <f t="shared" si="46"/>
        <v>30.875</v>
      </c>
      <c r="K740" s="11">
        <f t="shared" si="47"/>
        <v>30.875</v>
      </c>
      <c r="L740" s="11"/>
    </row>
    <row r="741" spans="1:12" x14ac:dyDescent="0.25">
      <c r="A741">
        <v>36</v>
      </c>
      <c r="B741" s="11">
        <v>30.875</v>
      </c>
      <c r="C741" s="4">
        <v>5373.3642499999996</v>
      </c>
      <c r="D741" t="s">
        <v>11</v>
      </c>
      <c r="E741">
        <v>1</v>
      </c>
      <c r="F741" t="s">
        <v>13</v>
      </c>
      <c r="G741" t="s">
        <v>15</v>
      </c>
      <c r="H741" t="str">
        <f t="shared" si="44"/>
        <v>over</v>
      </c>
      <c r="I741" t="str">
        <f t="shared" si="45"/>
        <v>no</v>
      </c>
      <c r="J741" s="11">
        <f t="shared" si="46"/>
        <v>30.875</v>
      </c>
      <c r="K741" s="11">
        <f t="shared" si="47"/>
        <v>30.875</v>
      </c>
      <c r="L741" s="11"/>
    </row>
    <row r="742" spans="1:12" x14ac:dyDescent="0.25">
      <c r="A742">
        <v>37</v>
      </c>
      <c r="B742" s="11">
        <v>30.875</v>
      </c>
      <c r="C742" s="4">
        <v>6796.8632500000003</v>
      </c>
      <c r="D742" t="s">
        <v>11</v>
      </c>
      <c r="E742">
        <v>3</v>
      </c>
      <c r="F742" t="s">
        <v>13</v>
      </c>
      <c r="G742" t="s">
        <v>15</v>
      </c>
      <c r="H742" t="str">
        <f t="shared" si="44"/>
        <v>over</v>
      </c>
      <c r="I742" t="str">
        <f t="shared" si="45"/>
        <v>no</v>
      </c>
      <c r="J742" s="11">
        <f t="shared" si="46"/>
        <v>30.875</v>
      </c>
      <c r="K742" s="11">
        <f t="shared" si="47"/>
        <v>30.875</v>
      </c>
      <c r="L742" s="11"/>
    </row>
    <row r="743" spans="1:12" x14ac:dyDescent="0.25">
      <c r="A743">
        <v>41</v>
      </c>
      <c r="B743" s="11">
        <v>30.875</v>
      </c>
      <c r="C743" s="4">
        <v>7749.1563999999998</v>
      </c>
      <c r="D743" t="s">
        <v>7</v>
      </c>
      <c r="E743">
        <v>2</v>
      </c>
      <c r="F743" t="s">
        <v>13</v>
      </c>
      <c r="G743" t="s">
        <v>15</v>
      </c>
      <c r="H743" t="str">
        <f t="shared" si="44"/>
        <v>over</v>
      </c>
      <c r="I743" t="str">
        <f t="shared" si="45"/>
        <v>no</v>
      </c>
      <c r="J743" s="11">
        <f t="shared" si="46"/>
        <v>30.875</v>
      </c>
      <c r="K743" s="11">
        <f t="shared" si="47"/>
        <v>30.875</v>
      </c>
      <c r="L743" s="11"/>
    </row>
    <row r="744" spans="1:12" x14ac:dyDescent="0.25">
      <c r="A744">
        <v>52</v>
      </c>
      <c r="B744" s="11">
        <v>30.875</v>
      </c>
      <c r="C744" s="4">
        <v>9625.92</v>
      </c>
      <c r="D744" t="s">
        <v>7</v>
      </c>
      <c r="E744">
        <v>0</v>
      </c>
      <c r="F744" t="s">
        <v>13</v>
      </c>
      <c r="G744" t="s">
        <v>10</v>
      </c>
      <c r="H744" t="str">
        <f t="shared" si="44"/>
        <v>over</v>
      </c>
      <c r="I744" t="str">
        <f t="shared" si="45"/>
        <v>no</v>
      </c>
      <c r="J744" s="11">
        <f t="shared" si="46"/>
        <v>30.875</v>
      </c>
      <c r="K744" s="11">
        <f t="shared" si="47"/>
        <v>30.875</v>
      </c>
      <c r="L744" s="11"/>
    </row>
    <row r="745" spans="1:12" x14ac:dyDescent="0.25">
      <c r="A745">
        <v>58</v>
      </c>
      <c r="B745" s="11">
        <v>30.875</v>
      </c>
      <c r="C745" s="4">
        <v>11381.3254</v>
      </c>
      <c r="D745" t="s">
        <v>11</v>
      </c>
      <c r="E745">
        <v>0</v>
      </c>
      <c r="F745" t="s">
        <v>13</v>
      </c>
      <c r="G745" t="s">
        <v>14</v>
      </c>
      <c r="H745" t="str">
        <f t="shared" si="44"/>
        <v>over</v>
      </c>
      <c r="I745" t="str">
        <f t="shared" si="45"/>
        <v>no</v>
      </c>
      <c r="J745" s="11">
        <f t="shared" si="46"/>
        <v>30.875</v>
      </c>
      <c r="K745" s="11">
        <f t="shared" si="47"/>
        <v>30.875</v>
      </c>
      <c r="L745" s="11"/>
    </row>
    <row r="746" spans="1:12" x14ac:dyDescent="0.25">
      <c r="A746">
        <v>52</v>
      </c>
      <c r="B746" s="11">
        <v>30.875</v>
      </c>
      <c r="C746" s="4">
        <v>11488.31695</v>
      </c>
      <c r="D746" t="s">
        <v>11</v>
      </c>
      <c r="E746">
        <v>3</v>
      </c>
      <c r="F746" t="s">
        <v>13</v>
      </c>
      <c r="G746" t="s">
        <v>21</v>
      </c>
      <c r="H746" t="str">
        <f t="shared" si="44"/>
        <v>over</v>
      </c>
      <c r="I746" t="str">
        <f t="shared" si="45"/>
        <v>no</v>
      </c>
      <c r="J746" s="11">
        <f t="shared" si="46"/>
        <v>30.875</v>
      </c>
      <c r="K746" s="11">
        <f t="shared" si="47"/>
        <v>30.875</v>
      </c>
      <c r="L746" s="11"/>
    </row>
    <row r="747" spans="1:12" x14ac:dyDescent="0.25">
      <c r="A747">
        <v>52</v>
      </c>
      <c r="B747" s="11">
        <v>30.875</v>
      </c>
      <c r="C747" s="4">
        <v>23045.566159999998</v>
      </c>
      <c r="D747" t="s">
        <v>7</v>
      </c>
      <c r="E747">
        <v>0</v>
      </c>
      <c r="F747" t="s">
        <v>13</v>
      </c>
      <c r="G747" t="s">
        <v>21</v>
      </c>
      <c r="H747" t="str">
        <f t="shared" si="44"/>
        <v>over</v>
      </c>
      <c r="I747" t="str">
        <f t="shared" si="45"/>
        <v>no</v>
      </c>
      <c r="J747" s="11">
        <f t="shared" si="46"/>
        <v>30.875</v>
      </c>
      <c r="K747" s="11">
        <f t="shared" si="47"/>
        <v>30.875</v>
      </c>
      <c r="L747" s="11"/>
    </row>
    <row r="748" spans="1:12" x14ac:dyDescent="0.25">
      <c r="A748">
        <v>60</v>
      </c>
      <c r="B748" s="11">
        <v>30.875</v>
      </c>
      <c r="C748" s="4">
        <v>28923.136920000001</v>
      </c>
      <c r="D748" t="s">
        <v>7</v>
      </c>
      <c r="E748">
        <v>0</v>
      </c>
      <c r="F748" t="s">
        <v>13</v>
      </c>
      <c r="G748" t="s">
        <v>15</v>
      </c>
      <c r="H748" t="str">
        <f t="shared" si="44"/>
        <v>over</v>
      </c>
      <c r="I748" t="str">
        <f t="shared" si="45"/>
        <v>no</v>
      </c>
      <c r="J748" s="11">
        <f t="shared" si="46"/>
        <v>30.875</v>
      </c>
      <c r="K748" s="11">
        <f t="shared" si="47"/>
        <v>30.875</v>
      </c>
      <c r="L748" s="11"/>
    </row>
    <row r="749" spans="1:12" x14ac:dyDescent="0.25">
      <c r="A749">
        <v>19</v>
      </c>
      <c r="B749" s="11">
        <v>30.875</v>
      </c>
      <c r="C749" s="4">
        <v>33750.291799999999</v>
      </c>
      <c r="D749" t="s">
        <v>11</v>
      </c>
      <c r="E749">
        <v>0</v>
      </c>
      <c r="F749" t="s">
        <v>9</v>
      </c>
      <c r="G749" t="s">
        <v>15</v>
      </c>
      <c r="H749" t="str">
        <f t="shared" si="44"/>
        <v>over</v>
      </c>
      <c r="I749" t="str">
        <f t="shared" si="45"/>
        <v>smoking</v>
      </c>
      <c r="J749" s="11">
        <f t="shared" si="46"/>
        <v>30.875</v>
      </c>
      <c r="K749" s="11">
        <f t="shared" si="47"/>
        <v>30.875</v>
      </c>
      <c r="L749" s="11"/>
    </row>
    <row r="750" spans="1:12" x14ac:dyDescent="0.25">
      <c r="A750">
        <v>31</v>
      </c>
      <c r="B750" s="11">
        <v>30.875</v>
      </c>
      <c r="C750" s="4">
        <v>38711</v>
      </c>
      <c r="D750" t="s">
        <v>11</v>
      </c>
      <c r="E750">
        <v>2</v>
      </c>
      <c r="F750" t="s">
        <v>9</v>
      </c>
      <c r="G750" t="s">
        <v>10</v>
      </c>
      <c r="H750" t="str">
        <f t="shared" si="44"/>
        <v>over</v>
      </c>
      <c r="I750" t="str">
        <f t="shared" si="45"/>
        <v>smoking</v>
      </c>
      <c r="J750" s="11">
        <f t="shared" si="46"/>
        <v>30.875</v>
      </c>
      <c r="K750" s="11">
        <f t="shared" si="47"/>
        <v>30.875</v>
      </c>
      <c r="L750" s="11"/>
    </row>
    <row r="751" spans="1:12" x14ac:dyDescent="0.25">
      <c r="A751">
        <v>62</v>
      </c>
      <c r="B751" s="11">
        <v>30.875</v>
      </c>
      <c r="C751" s="4">
        <v>46718.163249999998</v>
      </c>
      <c r="D751" t="s">
        <v>11</v>
      </c>
      <c r="E751">
        <v>3</v>
      </c>
      <c r="F751" t="s">
        <v>9</v>
      </c>
      <c r="G751" t="s">
        <v>15</v>
      </c>
      <c r="H751" t="str">
        <f t="shared" si="44"/>
        <v>over</v>
      </c>
      <c r="I751" t="str">
        <f t="shared" si="45"/>
        <v>smoking</v>
      </c>
      <c r="J751" s="11">
        <f t="shared" si="46"/>
        <v>30.875</v>
      </c>
      <c r="K751" s="11">
        <f t="shared" si="47"/>
        <v>30.875</v>
      </c>
      <c r="L751" s="11"/>
    </row>
    <row r="752" spans="1:12" x14ac:dyDescent="0.25">
      <c r="A752">
        <v>49</v>
      </c>
      <c r="B752" s="11">
        <v>30.9</v>
      </c>
      <c r="C752" s="4">
        <v>39727.614000000001</v>
      </c>
      <c r="D752" t="s">
        <v>11</v>
      </c>
      <c r="E752">
        <v>0</v>
      </c>
      <c r="F752" t="s">
        <v>9</v>
      </c>
      <c r="G752" t="s">
        <v>10</v>
      </c>
      <c r="H752" t="str">
        <f t="shared" si="44"/>
        <v>over</v>
      </c>
      <c r="I752" t="str">
        <f t="shared" si="45"/>
        <v>smoking</v>
      </c>
      <c r="J752" s="11">
        <f t="shared" si="46"/>
        <v>30.9</v>
      </c>
      <c r="K752" s="11">
        <f t="shared" si="47"/>
        <v>30.9</v>
      </c>
      <c r="L752" s="11"/>
    </row>
    <row r="753" spans="1:12" x14ac:dyDescent="0.25">
      <c r="A753">
        <v>50</v>
      </c>
      <c r="B753" s="11">
        <v>30.97</v>
      </c>
      <c r="C753" s="4">
        <v>10600.5483</v>
      </c>
      <c r="D753" t="s">
        <v>11</v>
      </c>
      <c r="E753">
        <v>3</v>
      </c>
      <c r="F753" t="s">
        <v>13</v>
      </c>
      <c r="G753" t="s">
        <v>15</v>
      </c>
      <c r="H753" t="str">
        <f t="shared" si="44"/>
        <v>over</v>
      </c>
      <c r="I753" t="str">
        <f t="shared" si="45"/>
        <v>no</v>
      </c>
      <c r="J753" s="11">
        <f t="shared" si="46"/>
        <v>30.97</v>
      </c>
      <c r="K753" s="11">
        <f t="shared" si="47"/>
        <v>30.97</v>
      </c>
      <c r="L753" s="11"/>
    </row>
    <row r="754" spans="1:12" x14ac:dyDescent="0.25">
      <c r="A754">
        <v>35</v>
      </c>
      <c r="B754" s="11">
        <v>31</v>
      </c>
      <c r="C754" s="4">
        <v>5240.7650000000003</v>
      </c>
      <c r="D754" t="s">
        <v>7</v>
      </c>
      <c r="E754">
        <v>1</v>
      </c>
      <c r="F754" t="s">
        <v>13</v>
      </c>
      <c r="G754" t="s">
        <v>10</v>
      </c>
      <c r="H754" t="str">
        <f t="shared" si="44"/>
        <v>over</v>
      </c>
      <c r="I754" t="str">
        <f t="shared" si="45"/>
        <v>no</v>
      </c>
      <c r="J754" s="11">
        <f t="shared" si="46"/>
        <v>31</v>
      </c>
      <c r="K754" s="11">
        <f t="shared" si="47"/>
        <v>31</v>
      </c>
      <c r="L754" s="11"/>
    </row>
    <row r="755" spans="1:12" x14ac:dyDescent="0.25">
      <c r="A755">
        <v>38</v>
      </c>
      <c r="B755" s="11">
        <v>31</v>
      </c>
      <c r="C755" s="4">
        <v>5488.2619999999997</v>
      </c>
      <c r="D755" t="s">
        <v>11</v>
      </c>
      <c r="E755">
        <v>1</v>
      </c>
      <c r="F755" t="s">
        <v>13</v>
      </c>
      <c r="G755" t="s">
        <v>10</v>
      </c>
      <c r="H755" t="str">
        <f t="shared" si="44"/>
        <v>over</v>
      </c>
      <c r="I755" t="str">
        <f t="shared" si="45"/>
        <v>no</v>
      </c>
      <c r="J755" s="11">
        <f t="shared" si="46"/>
        <v>31</v>
      </c>
      <c r="K755" s="11">
        <f t="shared" si="47"/>
        <v>31</v>
      </c>
      <c r="L755" s="11"/>
    </row>
    <row r="756" spans="1:12" x14ac:dyDescent="0.25">
      <c r="A756">
        <v>41</v>
      </c>
      <c r="B756" s="11">
        <v>31.02</v>
      </c>
      <c r="C756" s="4">
        <v>6185.3208000000004</v>
      </c>
      <c r="D756" t="s">
        <v>7</v>
      </c>
      <c r="E756">
        <v>0</v>
      </c>
      <c r="F756" t="s">
        <v>13</v>
      </c>
      <c r="G756" t="s">
        <v>14</v>
      </c>
      <c r="H756" t="str">
        <f t="shared" si="44"/>
        <v>over</v>
      </c>
      <c r="I756" t="str">
        <f t="shared" si="45"/>
        <v>no</v>
      </c>
      <c r="J756" s="11">
        <f t="shared" si="46"/>
        <v>31.02</v>
      </c>
      <c r="K756" s="11">
        <f t="shared" si="47"/>
        <v>31.02</v>
      </c>
      <c r="L756" s="11"/>
    </row>
    <row r="757" spans="1:12" x14ac:dyDescent="0.25">
      <c r="A757">
        <v>21</v>
      </c>
      <c r="B757" s="11">
        <v>31.02</v>
      </c>
      <c r="C757" s="4">
        <v>16586.49771</v>
      </c>
      <c r="D757" t="s">
        <v>11</v>
      </c>
      <c r="E757">
        <v>0</v>
      </c>
      <c r="F757" t="s">
        <v>13</v>
      </c>
      <c r="G757" t="s">
        <v>14</v>
      </c>
      <c r="H757" t="str">
        <f t="shared" si="44"/>
        <v>over</v>
      </c>
      <c r="I757" t="str">
        <f t="shared" si="45"/>
        <v>no</v>
      </c>
      <c r="J757" s="11">
        <f t="shared" si="46"/>
        <v>31.02</v>
      </c>
      <c r="K757" s="11">
        <f t="shared" si="47"/>
        <v>31.02</v>
      </c>
      <c r="L757" s="11"/>
    </row>
    <row r="758" spans="1:12" x14ac:dyDescent="0.25">
      <c r="A758">
        <v>22</v>
      </c>
      <c r="B758" s="11">
        <v>31.02</v>
      </c>
      <c r="C758" s="4">
        <v>35595.589800000002</v>
      </c>
      <c r="D758" t="s">
        <v>7</v>
      </c>
      <c r="E758">
        <v>3</v>
      </c>
      <c r="F758" t="s">
        <v>9</v>
      </c>
      <c r="G758" t="s">
        <v>14</v>
      </c>
      <c r="H758" t="str">
        <f t="shared" si="44"/>
        <v>over</v>
      </c>
      <c r="I758" t="str">
        <f t="shared" si="45"/>
        <v>smoking</v>
      </c>
      <c r="J758" s="11">
        <f t="shared" si="46"/>
        <v>31.02</v>
      </c>
      <c r="K758" s="11">
        <f t="shared" si="47"/>
        <v>31.02</v>
      </c>
      <c r="L758" s="11"/>
    </row>
    <row r="759" spans="1:12" x14ac:dyDescent="0.25">
      <c r="A759">
        <v>21</v>
      </c>
      <c r="B759" s="11">
        <v>31.065000000000001</v>
      </c>
      <c r="C759" s="4">
        <v>2404.7338</v>
      </c>
      <c r="D759" t="s">
        <v>7</v>
      </c>
      <c r="E759">
        <v>0</v>
      </c>
      <c r="F759" t="s">
        <v>13</v>
      </c>
      <c r="G759" t="s">
        <v>15</v>
      </c>
      <c r="H759" t="str">
        <f t="shared" si="44"/>
        <v>over</v>
      </c>
      <c r="I759" t="str">
        <f t="shared" si="45"/>
        <v>no</v>
      </c>
      <c r="J759" s="11">
        <f t="shared" si="46"/>
        <v>31.065000000000001</v>
      </c>
      <c r="K759" s="11">
        <f t="shared" si="47"/>
        <v>31.065000000000001</v>
      </c>
      <c r="L759" s="11"/>
    </row>
    <row r="760" spans="1:12" x14ac:dyDescent="0.25">
      <c r="A760">
        <v>26</v>
      </c>
      <c r="B760" s="11">
        <v>31.065000000000001</v>
      </c>
      <c r="C760" s="4">
        <v>2699.56835</v>
      </c>
      <c r="D760" t="s">
        <v>11</v>
      </c>
      <c r="E760">
        <v>0</v>
      </c>
      <c r="F760" t="s">
        <v>13</v>
      </c>
      <c r="G760" t="s">
        <v>15</v>
      </c>
      <c r="H760" t="str">
        <f t="shared" si="44"/>
        <v>over</v>
      </c>
      <c r="I760" t="str">
        <f t="shared" si="45"/>
        <v>no</v>
      </c>
      <c r="J760" s="11">
        <f t="shared" si="46"/>
        <v>31.065000000000001</v>
      </c>
      <c r="K760" s="11">
        <f t="shared" si="47"/>
        <v>31.065000000000001</v>
      </c>
      <c r="L760" s="11"/>
    </row>
    <row r="761" spans="1:12" x14ac:dyDescent="0.25">
      <c r="A761">
        <v>31</v>
      </c>
      <c r="B761" s="11">
        <v>31.065000000000001</v>
      </c>
      <c r="C761" s="4">
        <v>4347.0233500000004</v>
      </c>
      <c r="D761" t="s">
        <v>7</v>
      </c>
      <c r="E761">
        <v>0</v>
      </c>
      <c r="F761" t="s">
        <v>13</v>
      </c>
      <c r="G761" t="s">
        <v>21</v>
      </c>
      <c r="H761" t="str">
        <f t="shared" si="44"/>
        <v>over</v>
      </c>
      <c r="I761" t="str">
        <f t="shared" si="45"/>
        <v>no</v>
      </c>
      <c r="J761" s="11">
        <f t="shared" si="46"/>
        <v>31.065000000000001</v>
      </c>
      <c r="K761" s="11">
        <f t="shared" si="47"/>
        <v>31.065000000000001</v>
      </c>
      <c r="L761" s="11"/>
    </row>
    <row r="762" spans="1:12" x14ac:dyDescent="0.25">
      <c r="A762">
        <v>31</v>
      </c>
      <c r="B762" s="11">
        <v>31.065000000000001</v>
      </c>
      <c r="C762" s="4">
        <v>5425.0233500000004</v>
      </c>
      <c r="D762" t="s">
        <v>11</v>
      </c>
      <c r="E762">
        <v>3</v>
      </c>
      <c r="F762" t="s">
        <v>13</v>
      </c>
      <c r="G762" t="s">
        <v>15</v>
      </c>
      <c r="H762" t="str">
        <f t="shared" si="44"/>
        <v>over</v>
      </c>
      <c r="I762" t="str">
        <f t="shared" si="45"/>
        <v>no</v>
      </c>
      <c r="J762" s="11">
        <f t="shared" si="46"/>
        <v>31.065000000000001</v>
      </c>
      <c r="K762" s="11">
        <f t="shared" si="47"/>
        <v>31.065000000000001</v>
      </c>
      <c r="L762" s="11"/>
    </row>
    <row r="763" spans="1:12" x14ac:dyDescent="0.25">
      <c r="A763">
        <v>52</v>
      </c>
      <c r="B763" s="11">
        <v>31.065000000000001</v>
      </c>
      <c r="C763" s="4">
        <v>9722.7695000000003</v>
      </c>
      <c r="D763" t="s">
        <v>11</v>
      </c>
      <c r="E763">
        <v>0</v>
      </c>
      <c r="F763" t="s">
        <v>13</v>
      </c>
      <c r="G763" t="s">
        <v>21</v>
      </c>
      <c r="H763" t="str">
        <f t="shared" si="44"/>
        <v>over</v>
      </c>
      <c r="I763" t="str">
        <f t="shared" si="45"/>
        <v>no</v>
      </c>
      <c r="J763" s="11">
        <f t="shared" si="46"/>
        <v>31.065000000000001</v>
      </c>
      <c r="K763" s="11">
        <f t="shared" si="47"/>
        <v>31.065000000000001</v>
      </c>
      <c r="L763" s="11"/>
    </row>
    <row r="764" spans="1:12" x14ac:dyDescent="0.25">
      <c r="A764">
        <v>29</v>
      </c>
      <c r="B764" s="11">
        <v>31.065000000000001</v>
      </c>
      <c r="C764" s="4">
        <v>20277.807509999999</v>
      </c>
      <c r="D764" t="s">
        <v>11</v>
      </c>
      <c r="E764">
        <v>1</v>
      </c>
      <c r="F764" t="s">
        <v>13</v>
      </c>
      <c r="G764" t="s">
        <v>21</v>
      </c>
      <c r="H764" t="str">
        <f t="shared" si="44"/>
        <v>over</v>
      </c>
      <c r="I764" t="str">
        <f t="shared" si="45"/>
        <v>no</v>
      </c>
      <c r="J764" s="11">
        <f t="shared" si="46"/>
        <v>31.065000000000001</v>
      </c>
      <c r="K764" s="11">
        <f t="shared" si="47"/>
        <v>31.065000000000001</v>
      </c>
      <c r="L764" s="11"/>
    </row>
    <row r="765" spans="1:12" x14ac:dyDescent="0.25">
      <c r="A765">
        <v>24</v>
      </c>
      <c r="B765" s="11">
        <v>31.065000000000001</v>
      </c>
      <c r="C765" s="4">
        <v>34254.053350000002</v>
      </c>
      <c r="D765" t="s">
        <v>11</v>
      </c>
      <c r="E765">
        <v>0</v>
      </c>
      <c r="F765" t="s">
        <v>9</v>
      </c>
      <c r="G765" t="s">
        <v>21</v>
      </c>
      <c r="H765" t="str">
        <f t="shared" si="44"/>
        <v>over</v>
      </c>
      <c r="I765" t="str">
        <f t="shared" si="45"/>
        <v>smoking</v>
      </c>
      <c r="J765" s="11">
        <f t="shared" si="46"/>
        <v>31.065000000000001</v>
      </c>
      <c r="K765" s="11">
        <f t="shared" si="47"/>
        <v>31.065000000000001</v>
      </c>
      <c r="L765" s="11"/>
    </row>
    <row r="766" spans="1:12" x14ac:dyDescent="0.25">
      <c r="A766">
        <v>31</v>
      </c>
      <c r="B766" s="11">
        <v>31.065000000000001</v>
      </c>
      <c r="C766" s="4">
        <v>38746.355100000001</v>
      </c>
      <c r="D766" t="s">
        <v>11</v>
      </c>
      <c r="E766">
        <v>3</v>
      </c>
      <c r="F766" t="s">
        <v>9</v>
      </c>
      <c r="G766" t="s">
        <v>15</v>
      </c>
      <c r="H766" t="str">
        <f t="shared" si="44"/>
        <v>over</v>
      </c>
      <c r="I766" t="str">
        <f t="shared" si="45"/>
        <v>smoking</v>
      </c>
      <c r="J766" s="11">
        <f t="shared" si="46"/>
        <v>31.065000000000001</v>
      </c>
      <c r="K766" s="11">
        <f t="shared" si="47"/>
        <v>31.065000000000001</v>
      </c>
      <c r="L766" s="11"/>
    </row>
    <row r="767" spans="1:12" x14ac:dyDescent="0.25">
      <c r="A767">
        <v>21</v>
      </c>
      <c r="B767" s="11">
        <v>31.1</v>
      </c>
      <c r="C767" s="4">
        <v>1526.3119999999999</v>
      </c>
      <c r="D767" t="s">
        <v>11</v>
      </c>
      <c r="E767">
        <v>0</v>
      </c>
      <c r="F767" t="s">
        <v>13</v>
      </c>
      <c r="G767" t="s">
        <v>10</v>
      </c>
      <c r="H767" t="str">
        <f t="shared" si="44"/>
        <v>over</v>
      </c>
      <c r="I767" t="str">
        <f t="shared" si="45"/>
        <v>no</v>
      </c>
      <c r="J767" s="11">
        <f t="shared" si="46"/>
        <v>31.1</v>
      </c>
      <c r="K767" s="11">
        <f t="shared" si="47"/>
        <v>31.1</v>
      </c>
      <c r="L767" s="11"/>
    </row>
    <row r="768" spans="1:12" x14ac:dyDescent="0.25">
      <c r="A768">
        <v>18</v>
      </c>
      <c r="B768" s="11">
        <v>31.13</v>
      </c>
      <c r="C768" s="4">
        <v>1621.8827000000001</v>
      </c>
      <c r="D768" t="s">
        <v>7</v>
      </c>
      <c r="E768">
        <v>0</v>
      </c>
      <c r="F768" t="s">
        <v>13</v>
      </c>
      <c r="G768" t="s">
        <v>14</v>
      </c>
      <c r="H768" t="str">
        <f t="shared" si="44"/>
        <v>over</v>
      </c>
      <c r="I768" t="str">
        <f t="shared" si="45"/>
        <v>no</v>
      </c>
      <c r="J768" s="11">
        <f t="shared" si="46"/>
        <v>31.13</v>
      </c>
      <c r="K768" s="11">
        <f t="shared" si="47"/>
        <v>31.13</v>
      </c>
      <c r="L768" s="11"/>
    </row>
    <row r="769" spans="1:12" x14ac:dyDescent="0.25">
      <c r="A769">
        <v>20</v>
      </c>
      <c r="B769" s="11">
        <v>31.13</v>
      </c>
      <c r="C769" s="4">
        <v>2566.4706999999999</v>
      </c>
      <c r="D769" t="s">
        <v>11</v>
      </c>
      <c r="E769">
        <v>2</v>
      </c>
      <c r="F769" t="s">
        <v>13</v>
      </c>
      <c r="G769" t="s">
        <v>14</v>
      </c>
      <c r="H769" t="str">
        <f t="shared" si="44"/>
        <v>over</v>
      </c>
      <c r="I769" t="str">
        <f t="shared" si="45"/>
        <v>no</v>
      </c>
      <c r="J769" s="11">
        <f t="shared" si="46"/>
        <v>31.13</v>
      </c>
      <c r="K769" s="11">
        <f t="shared" si="47"/>
        <v>31.13</v>
      </c>
      <c r="L769" s="11"/>
    </row>
    <row r="770" spans="1:12" x14ac:dyDescent="0.25">
      <c r="A770">
        <v>48</v>
      </c>
      <c r="B770" s="11">
        <v>31.13</v>
      </c>
      <c r="C770" s="4">
        <v>8280.6226999999999</v>
      </c>
      <c r="D770" t="s">
        <v>7</v>
      </c>
      <c r="E770">
        <v>0</v>
      </c>
      <c r="F770" t="s">
        <v>13</v>
      </c>
      <c r="G770" t="s">
        <v>14</v>
      </c>
      <c r="H770" t="str">
        <f t="shared" ref="H770:H833" si="48">IF(B770&lt;18.5,"below",IF(AND(B770&gt;=18.5,B770&lt;25),"normal",IF(B770&gt;=25,"over")))</f>
        <v>over</v>
      </c>
      <c r="I770" t="str">
        <f t="shared" ref="I770:I833" si="49">IF(F770="no","no","smoking")</f>
        <v>no</v>
      </c>
      <c r="J770" s="11">
        <f t="shared" ref="J770:J833" si="50">VALUE(B770)</f>
        <v>31.13</v>
      </c>
      <c r="K770" s="11">
        <f t="shared" ref="K770:K833" si="51">IF(J770&gt;=100,J770/1000,J770)</f>
        <v>31.13</v>
      </c>
      <c r="L770" s="11"/>
    </row>
    <row r="771" spans="1:12" x14ac:dyDescent="0.25">
      <c r="A771">
        <v>27</v>
      </c>
      <c r="B771" s="11">
        <v>31.13</v>
      </c>
      <c r="C771" s="4">
        <v>34806.467700000001</v>
      </c>
      <c r="D771" t="s">
        <v>11</v>
      </c>
      <c r="E771">
        <v>1</v>
      </c>
      <c r="F771" t="s">
        <v>9</v>
      </c>
      <c r="G771" t="s">
        <v>14</v>
      </c>
      <c r="H771" t="str">
        <f t="shared" si="48"/>
        <v>over</v>
      </c>
      <c r="I771" t="str">
        <f t="shared" si="49"/>
        <v>smoking</v>
      </c>
      <c r="J771" s="11">
        <f t="shared" si="50"/>
        <v>31.13</v>
      </c>
      <c r="K771" s="11">
        <f t="shared" si="51"/>
        <v>31.13</v>
      </c>
      <c r="L771" s="11"/>
    </row>
    <row r="772" spans="1:12" x14ac:dyDescent="0.25">
      <c r="A772">
        <v>29</v>
      </c>
      <c r="B772" s="11">
        <v>31.16</v>
      </c>
      <c r="C772" s="4">
        <v>3943.5954000000002</v>
      </c>
      <c r="D772" t="s">
        <v>7</v>
      </c>
      <c r="E772">
        <v>0</v>
      </c>
      <c r="F772" t="s">
        <v>13</v>
      </c>
      <c r="G772" t="s">
        <v>21</v>
      </c>
      <c r="H772" t="str">
        <f t="shared" si="48"/>
        <v>over</v>
      </c>
      <c r="I772" t="str">
        <f t="shared" si="49"/>
        <v>no</v>
      </c>
      <c r="J772" s="11">
        <f t="shared" si="50"/>
        <v>31.16</v>
      </c>
      <c r="K772" s="11">
        <f t="shared" si="51"/>
        <v>31.16</v>
      </c>
      <c r="L772" s="11"/>
    </row>
    <row r="773" spans="1:12" x14ac:dyDescent="0.25">
      <c r="A773">
        <v>53</v>
      </c>
      <c r="B773" s="11">
        <v>31.16</v>
      </c>
      <c r="C773" s="4">
        <v>10461.9794</v>
      </c>
      <c r="D773" t="s">
        <v>11</v>
      </c>
      <c r="E773">
        <v>1</v>
      </c>
      <c r="F773" t="s">
        <v>13</v>
      </c>
      <c r="G773" t="s">
        <v>15</v>
      </c>
      <c r="H773" t="str">
        <f t="shared" si="48"/>
        <v>over</v>
      </c>
      <c r="I773" t="str">
        <f t="shared" si="49"/>
        <v>no</v>
      </c>
      <c r="J773" s="11">
        <f t="shared" si="50"/>
        <v>31.16</v>
      </c>
      <c r="K773" s="11">
        <f t="shared" si="51"/>
        <v>31.16</v>
      </c>
      <c r="L773" s="11"/>
    </row>
    <row r="774" spans="1:12" x14ac:dyDescent="0.25">
      <c r="A774">
        <v>61</v>
      </c>
      <c r="B774" s="11">
        <v>31.16</v>
      </c>
      <c r="C774" s="4">
        <v>13429.035400000001</v>
      </c>
      <c r="D774" t="s">
        <v>7</v>
      </c>
      <c r="E774">
        <v>0</v>
      </c>
      <c r="F774" t="s">
        <v>13</v>
      </c>
      <c r="G774" t="s">
        <v>15</v>
      </c>
      <c r="H774" t="str">
        <f t="shared" si="48"/>
        <v>over</v>
      </c>
      <c r="I774" t="str">
        <f t="shared" si="49"/>
        <v>no</v>
      </c>
      <c r="J774" s="11">
        <f t="shared" si="50"/>
        <v>31.16</v>
      </c>
      <c r="K774" s="11">
        <f t="shared" si="51"/>
        <v>31.16</v>
      </c>
      <c r="L774" s="11"/>
    </row>
    <row r="775" spans="1:12" x14ac:dyDescent="0.25">
      <c r="A775">
        <v>54</v>
      </c>
      <c r="B775" s="11">
        <v>31.24</v>
      </c>
      <c r="C775" s="4">
        <v>10338.9316</v>
      </c>
      <c r="D775" t="s">
        <v>7</v>
      </c>
      <c r="E775">
        <v>0</v>
      </c>
      <c r="F775" t="s">
        <v>13</v>
      </c>
      <c r="G775" t="s">
        <v>14</v>
      </c>
      <c r="H775" t="str">
        <f t="shared" si="48"/>
        <v>over</v>
      </c>
      <c r="I775" t="str">
        <f t="shared" si="49"/>
        <v>no</v>
      </c>
      <c r="J775" s="11">
        <f t="shared" si="50"/>
        <v>31.24</v>
      </c>
      <c r="K775" s="11">
        <f t="shared" si="51"/>
        <v>31.24</v>
      </c>
      <c r="L775" s="11"/>
    </row>
    <row r="776" spans="1:12" x14ac:dyDescent="0.25">
      <c r="A776">
        <v>21</v>
      </c>
      <c r="B776" s="11">
        <v>31.254999999999999</v>
      </c>
      <c r="C776" s="4">
        <v>1909.52745</v>
      </c>
      <c r="D776" t="s">
        <v>11</v>
      </c>
      <c r="E776">
        <v>0</v>
      </c>
      <c r="F776" t="s">
        <v>13</v>
      </c>
      <c r="G776" t="s">
        <v>15</v>
      </c>
      <c r="H776" t="str">
        <f t="shared" si="48"/>
        <v>over</v>
      </c>
      <c r="I776" t="str">
        <f t="shared" si="49"/>
        <v>no</v>
      </c>
      <c r="J776" s="11">
        <f t="shared" si="50"/>
        <v>31.254999999999999</v>
      </c>
      <c r="K776" s="11">
        <f t="shared" si="51"/>
        <v>31.254999999999999</v>
      </c>
      <c r="L776" s="11"/>
    </row>
    <row r="777" spans="1:12" x14ac:dyDescent="0.25">
      <c r="A777">
        <v>27</v>
      </c>
      <c r="B777" s="11">
        <v>31.254999999999999</v>
      </c>
      <c r="C777" s="4">
        <v>3956.0714499999999</v>
      </c>
      <c r="D777" t="s">
        <v>7</v>
      </c>
      <c r="E777">
        <v>1</v>
      </c>
      <c r="F777" t="s">
        <v>13</v>
      </c>
      <c r="G777" t="s">
        <v>15</v>
      </c>
      <c r="H777" t="str">
        <f t="shared" si="48"/>
        <v>over</v>
      </c>
      <c r="I777" t="str">
        <f t="shared" si="49"/>
        <v>no</v>
      </c>
      <c r="J777" s="11">
        <f t="shared" si="50"/>
        <v>31.254999999999999</v>
      </c>
      <c r="K777" s="11">
        <f t="shared" si="51"/>
        <v>31.254999999999999</v>
      </c>
      <c r="L777" s="11"/>
    </row>
    <row r="778" spans="1:12" x14ac:dyDescent="0.25">
      <c r="A778">
        <v>34</v>
      </c>
      <c r="B778" s="11">
        <v>31.254999999999999</v>
      </c>
      <c r="C778" s="4">
        <v>5002.7826999999997</v>
      </c>
      <c r="D778" t="s">
        <v>7</v>
      </c>
      <c r="E778">
        <v>1</v>
      </c>
      <c r="F778" t="s">
        <v>13</v>
      </c>
      <c r="G778" t="s">
        <v>14</v>
      </c>
      <c r="H778" t="str">
        <f t="shared" si="48"/>
        <v>over</v>
      </c>
      <c r="I778" t="str">
        <f t="shared" si="49"/>
        <v>no</v>
      </c>
      <c r="J778" s="11">
        <f t="shared" si="50"/>
        <v>31.254999999999999</v>
      </c>
      <c r="K778" s="11">
        <f t="shared" si="51"/>
        <v>31.254999999999999</v>
      </c>
      <c r="L778" s="11"/>
    </row>
    <row r="779" spans="1:12" x14ac:dyDescent="0.25">
      <c r="A779">
        <v>42</v>
      </c>
      <c r="B779" s="11">
        <v>31.254999999999999</v>
      </c>
      <c r="C779" s="4">
        <v>6358.7764500000003</v>
      </c>
      <c r="D779" t="s">
        <v>11</v>
      </c>
      <c r="E779">
        <v>0</v>
      </c>
      <c r="F779" t="s">
        <v>13</v>
      </c>
      <c r="G779" t="s">
        <v>15</v>
      </c>
      <c r="H779" t="str">
        <f t="shared" si="48"/>
        <v>over</v>
      </c>
      <c r="I779" t="str">
        <f t="shared" si="49"/>
        <v>no</v>
      </c>
      <c r="J779" s="11">
        <f t="shared" si="50"/>
        <v>31.254999999999999</v>
      </c>
      <c r="K779" s="11">
        <f t="shared" si="51"/>
        <v>31.254999999999999</v>
      </c>
      <c r="L779" s="11"/>
    </row>
    <row r="780" spans="1:12" x14ac:dyDescent="0.25">
      <c r="A780">
        <v>46</v>
      </c>
      <c r="B780" s="11">
        <v>31.254999999999999</v>
      </c>
      <c r="C780" s="4">
        <v>7742.1098000000002</v>
      </c>
      <c r="D780" t="s">
        <v>11</v>
      </c>
      <c r="E780">
        <v>1</v>
      </c>
      <c r="F780" t="s">
        <v>13</v>
      </c>
      <c r="G780" t="s">
        <v>14</v>
      </c>
      <c r="H780" t="str">
        <f t="shared" si="48"/>
        <v>over</v>
      </c>
      <c r="I780" t="str">
        <f t="shared" si="49"/>
        <v>no</v>
      </c>
      <c r="J780" s="11">
        <f t="shared" si="50"/>
        <v>31.254999999999999</v>
      </c>
      <c r="K780" s="11">
        <f t="shared" si="51"/>
        <v>31.254999999999999</v>
      </c>
      <c r="L780" s="11"/>
    </row>
    <row r="781" spans="1:12" x14ac:dyDescent="0.25">
      <c r="A781">
        <v>53</v>
      </c>
      <c r="B781" s="11">
        <v>31.254999999999999</v>
      </c>
      <c r="C781" s="4">
        <v>23244.790199999999</v>
      </c>
      <c r="D781" t="s">
        <v>7</v>
      </c>
      <c r="E781">
        <v>1</v>
      </c>
      <c r="F781" t="s">
        <v>9</v>
      </c>
      <c r="G781" t="s">
        <v>14</v>
      </c>
      <c r="H781" t="str">
        <f t="shared" si="48"/>
        <v>over</v>
      </c>
      <c r="I781" t="str">
        <f t="shared" si="49"/>
        <v>smoking</v>
      </c>
      <c r="J781" s="11">
        <f t="shared" si="50"/>
        <v>31.254999999999999</v>
      </c>
      <c r="K781" s="11">
        <f t="shared" si="51"/>
        <v>31.254999999999999</v>
      </c>
      <c r="L781" s="11"/>
    </row>
    <row r="782" spans="1:12" x14ac:dyDescent="0.25">
      <c r="A782">
        <v>50</v>
      </c>
      <c r="B782" s="11">
        <v>31.254999999999999</v>
      </c>
      <c r="C782" s="4">
        <v>41097.161749999999</v>
      </c>
      <c r="D782" t="s">
        <v>11</v>
      </c>
      <c r="E782">
        <v>0</v>
      </c>
      <c r="F782" t="s">
        <v>9</v>
      </c>
      <c r="G782" t="s">
        <v>21</v>
      </c>
      <c r="H782" t="str">
        <f t="shared" si="48"/>
        <v>over</v>
      </c>
      <c r="I782" t="str">
        <f t="shared" si="49"/>
        <v>smoking</v>
      </c>
      <c r="J782" s="11">
        <f t="shared" si="50"/>
        <v>31.254999999999999</v>
      </c>
      <c r="K782" s="11">
        <f t="shared" si="51"/>
        <v>31.254999999999999</v>
      </c>
      <c r="L782" s="11"/>
    </row>
    <row r="783" spans="1:12" x14ac:dyDescent="0.25">
      <c r="A783">
        <v>18</v>
      </c>
      <c r="B783" s="11">
        <v>31.35</v>
      </c>
      <c r="C783" s="4">
        <v>1622.1885</v>
      </c>
      <c r="D783" t="s">
        <v>7</v>
      </c>
      <c r="E783">
        <v>0</v>
      </c>
      <c r="F783" t="s">
        <v>13</v>
      </c>
      <c r="G783" t="s">
        <v>14</v>
      </c>
      <c r="H783" t="str">
        <f t="shared" si="48"/>
        <v>over</v>
      </c>
      <c r="I783" t="str">
        <f t="shared" si="49"/>
        <v>no</v>
      </c>
      <c r="J783" s="11">
        <f t="shared" si="50"/>
        <v>31.35</v>
      </c>
      <c r="K783" s="11">
        <f t="shared" si="51"/>
        <v>31.35</v>
      </c>
      <c r="L783" s="11"/>
    </row>
    <row r="784" spans="1:12" x14ac:dyDescent="0.25">
      <c r="A784">
        <v>22</v>
      </c>
      <c r="B784" s="11">
        <v>31.35</v>
      </c>
      <c r="C784" s="4">
        <v>2643.2685000000001</v>
      </c>
      <c r="D784" t="s">
        <v>11</v>
      </c>
      <c r="E784">
        <v>1</v>
      </c>
      <c r="F784" t="s">
        <v>13</v>
      </c>
      <c r="G784" t="s">
        <v>15</v>
      </c>
      <c r="H784" t="str">
        <f t="shared" si="48"/>
        <v>over</v>
      </c>
      <c r="I784" t="str">
        <f t="shared" si="49"/>
        <v>no</v>
      </c>
      <c r="J784" s="11">
        <f t="shared" si="50"/>
        <v>31.35</v>
      </c>
      <c r="K784" s="11">
        <f t="shared" si="51"/>
        <v>31.35</v>
      </c>
      <c r="L784" s="11"/>
    </row>
    <row r="785" spans="1:12" x14ac:dyDescent="0.25">
      <c r="A785">
        <v>18</v>
      </c>
      <c r="B785" s="11">
        <v>31.35</v>
      </c>
      <c r="C785" s="4">
        <v>4561.1885000000002</v>
      </c>
      <c r="D785" t="s">
        <v>7</v>
      </c>
      <c r="E785">
        <v>4</v>
      </c>
      <c r="F785" t="s">
        <v>13</v>
      </c>
      <c r="G785" t="s">
        <v>21</v>
      </c>
      <c r="H785" t="str">
        <f t="shared" si="48"/>
        <v>over</v>
      </c>
      <c r="I785" t="str">
        <f t="shared" si="49"/>
        <v>no</v>
      </c>
      <c r="J785" s="11">
        <f t="shared" si="50"/>
        <v>31.35</v>
      </c>
      <c r="K785" s="11">
        <f t="shared" si="51"/>
        <v>31.35</v>
      </c>
      <c r="L785" s="11"/>
    </row>
    <row r="786" spans="1:12" x14ac:dyDescent="0.25">
      <c r="A786">
        <v>49</v>
      </c>
      <c r="B786" s="11">
        <v>31.35</v>
      </c>
      <c r="C786" s="4">
        <v>9290.1394999999993</v>
      </c>
      <c r="D786" t="s">
        <v>11</v>
      </c>
      <c r="E786">
        <v>1</v>
      </c>
      <c r="F786" t="s">
        <v>13</v>
      </c>
      <c r="G786" t="s">
        <v>21</v>
      </c>
      <c r="H786" t="str">
        <f t="shared" si="48"/>
        <v>over</v>
      </c>
      <c r="I786" t="str">
        <f t="shared" si="49"/>
        <v>no</v>
      </c>
      <c r="J786" s="11">
        <f t="shared" si="50"/>
        <v>31.35</v>
      </c>
      <c r="K786" s="11">
        <f t="shared" si="51"/>
        <v>31.35</v>
      </c>
      <c r="L786" s="11"/>
    </row>
    <row r="787" spans="1:12" x14ac:dyDescent="0.25">
      <c r="A787">
        <v>59</v>
      </c>
      <c r="B787" s="11">
        <v>31.35</v>
      </c>
      <c r="C787" s="4">
        <v>12622.1795</v>
      </c>
      <c r="D787" t="s">
        <v>7</v>
      </c>
      <c r="E787">
        <v>0</v>
      </c>
      <c r="F787" t="s">
        <v>13</v>
      </c>
      <c r="G787" t="s">
        <v>15</v>
      </c>
      <c r="H787" t="str">
        <f t="shared" si="48"/>
        <v>over</v>
      </c>
      <c r="I787" t="str">
        <f t="shared" si="49"/>
        <v>no</v>
      </c>
      <c r="J787" s="11">
        <f t="shared" si="50"/>
        <v>31.35</v>
      </c>
      <c r="K787" s="11">
        <f t="shared" si="51"/>
        <v>31.35</v>
      </c>
      <c r="L787" s="11"/>
    </row>
    <row r="788" spans="1:12" x14ac:dyDescent="0.25">
      <c r="A788">
        <v>53</v>
      </c>
      <c r="B788" s="11">
        <v>31.35</v>
      </c>
      <c r="C788" s="4">
        <v>27346.04207</v>
      </c>
      <c r="D788" t="s">
        <v>11</v>
      </c>
      <c r="E788">
        <v>0</v>
      </c>
      <c r="F788" t="s">
        <v>13</v>
      </c>
      <c r="G788" t="s">
        <v>14</v>
      </c>
      <c r="H788" t="str">
        <f t="shared" si="48"/>
        <v>over</v>
      </c>
      <c r="I788" t="str">
        <f t="shared" si="49"/>
        <v>no</v>
      </c>
      <c r="J788" s="11">
        <f t="shared" si="50"/>
        <v>31.35</v>
      </c>
      <c r="K788" s="11">
        <f t="shared" si="51"/>
        <v>31.35</v>
      </c>
      <c r="L788" s="11"/>
    </row>
    <row r="789" spans="1:12" x14ac:dyDescent="0.25">
      <c r="A789">
        <v>60</v>
      </c>
      <c r="B789" s="11">
        <v>31.35</v>
      </c>
      <c r="C789" s="4">
        <v>46130.5265</v>
      </c>
      <c r="D789" t="s">
        <v>11</v>
      </c>
      <c r="E789">
        <v>3</v>
      </c>
      <c r="F789" t="s">
        <v>9</v>
      </c>
      <c r="G789" t="s">
        <v>15</v>
      </c>
      <c r="H789" t="str">
        <f t="shared" si="48"/>
        <v>over</v>
      </c>
      <c r="I789" t="str">
        <f t="shared" si="49"/>
        <v>smoking</v>
      </c>
      <c r="J789" s="11">
        <f t="shared" si="50"/>
        <v>31.35</v>
      </c>
      <c r="K789" s="11">
        <f t="shared" si="51"/>
        <v>31.35</v>
      </c>
      <c r="L789" s="11"/>
    </row>
    <row r="790" spans="1:12" x14ac:dyDescent="0.25">
      <c r="A790">
        <v>30</v>
      </c>
      <c r="B790" s="11">
        <v>31.4</v>
      </c>
      <c r="C790" s="4">
        <v>3659.346</v>
      </c>
      <c r="D790" t="s">
        <v>11</v>
      </c>
      <c r="E790">
        <v>1</v>
      </c>
      <c r="F790" t="s">
        <v>13</v>
      </c>
      <c r="G790" t="s">
        <v>10</v>
      </c>
      <c r="H790" t="str">
        <f t="shared" si="48"/>
        <v>over</v>
      </c>
      <c r="I790" t="str">
        <f t="shared" si="49"/>
        <v>no</v>
      </c>
      <c r="J790" s="11">
        <f t="shared" si="50"/>
        <v>31.4</v>
      </c>
      <c r="K790" s="11">
        <f t="shared" si="51"/>
        <v>31.4</v>
      </c>
      <c r="L790" s="11"/>
    </row>
    <row r="791" spans="1:12" x14ac:dyDescent="0.25">
      <c r="A791">
        <v>23</v>
      </c>
      <c r="B791" s="11">
        <v>31.4</v>
      </c>
      <c r="C791" s="4">
        <v>34166.273000000001</v>
      </c>
      <c r="D791" t="s">
        <v>7</v>
      </c>
      <c r="E791">
        <v>0</v>
      </c>
      <c r="F791" t="s">
        <v>9</v>
      </c>
      <c r="G791" t="s">
        <v>10</v>
      </c>
      <c r="H791" t="str">
        <f t="shared" si="48"/>
        <v>over</v>
      </c>
      <c r="I791" t="str">
        <f t="shared" si="49"/>
        <v>smoking</v>
      </c>
      <c r="J791" s="11">
        <f t="shared" si="50"/>
        <v>31.4</v>
      </c>
      <c r="K791" s="11">
        <f t="shared" si="51"/>
        <v>31.4</v>
      </c>
      <c r="L791" s="11"/>
    </row>
    <row r="792" spans="1:12" x14ac:dyDescent="0.25">
      <c r="A792">
        <v>27</v>
      </c>
      <c r="B792" s="11">
        <v>31.445</v>
      </c>
      <c r="C792" s="4">
        <v>4260.7439999999997</v>
      </c>
      <c r="D792" t="s">
        <v>11</v>
      </c>
      <c r="E792">
        <v>3</v>
      </c>
      <c r="F792" t="s">
        <v>13</v>
      </c>
      <c r="G792" t="s">
        <v>10</v>
      </c>
      <c r="H792" t="str">
        <f t="shared" si="48"/>
        <v>over</v>
      </c>
      <c r="I792" t="str">
        <f t="shared" si="49"/>
        <v>no</v>
      </c>
      <c r="J792" s="11">
        <f t="shared" si="50"/>
        <v>31.445</v>
      </c>
      <c r="K792" s="11">
        <f t="shared" si="51"/>
        <v>31.445</v>
      </c>
      <c r="L792" s="11"/>
    </row>
    <row r="793" spans="1:12" x14ac:dyDescent="0.25">
      <c r="A793">
        <v>48</v>
      </c>
      <c r="B793" s="11">
        <v>31.445</v>
      </c>
      <c r="C793" s="4">
        <v>8964.0605500000001</v>
      </c>
      <c r="D793" t="s">
        <v>11</v>
      </c>
      <c r="E793">
        <v>1</v>
      </c>
      <c r="F793" t="s">
        <v>13</v>
      </c>
      <c r="G793" t="s">
        <v>21</v>
      </c>
      <c r="H793" t="str">
        <f t="shared" si="48"/>
        <v>over</v>
      </c>
      <c r="I793" t="str">
        <f t="shared" si="49"/>
        <v>no</v>
      </c>
      <c r="J793" s="11">
        <f t="shared" si="50"/>
        <v>31.445</v>
      </c>
      <c r="K793" s="11">
        <f t="shared" si="51"/>
        <v>31.445</v>
      </c>
      <c r="L793" s="11"/>
    </row>
    <row r="794" spans="1:12" x14ac:dyDescent="0.25">
      <c r="A794">
        <v>63</v>
      </c>
      <c r="B794" s="11">
        <v>31.445</v>
      </c>
      <c r="C794" s="4">
        <v>13974.455550000001</v>
      </c>
      <c r="D794" t="s">
        <v>11</v>
      </c>
      <c r="E794">
        <v>0</v>
      </c>
      <c r="F794" t="s">
        <v>13</v>
      </c>
      <c r="G794" t="s">
        <v>21</v>
      </c>
      <c r="H794" t="str">
        <f t="shared" si="48"/>
        <v>over</v>
      </c>
      <c r="I794" t="str">
        <f t="shared" si="49"/>
        <v>no</v>
      </c>
      <c r="J794" s="11">
        <f t="shared" si="50"/>
        <v>31.445</v>
      </c>
      <c r="K794" s="11">
        <f t="shared" si="51"/>
        <v>31.445</v>
      </c>
      <c r="L794" s="11"/>
    </row>
    <row r="795" spans="1:12" x14ac:dyDescent="0.25">
      <c r="A795">
        <v>59</v>
      </c>
      <c r="B795" s="11">
        <v>31.445</v>
      </c>
      <c r="C795" s="4">
        <v>30184.936699999998</v>
      </c>
      <c r="D795" t="s">
        <v>11</v>
      </c>
      <c r="E795">
        <v>3</v>
      </c>
      <c r="F795" t="s">
        <v>9</v>
      </c>
      <c r="G795" t="s">
        <v>21</v>
      </c>
      <c r="H795" t="str">
        <f t="shared" si="48"/>
        <v>over</v>
      </c>
      <c r="I795" t="str">
        <f t="shared" si="49"/>
        <v>smoking</v>
      </c>
      <c r="J795" s="11">
        <f t="shared" si="50"/>
        <v>31.445</v>
      </c>
      <c r="K795" s="11">
        <f t="shared" si="51"/>
        <v>31.445</v>
      </c>
      <c r="L795" s="11"/>
    </row>
    <row r="796" spans="1:12" x14ac:dyDescent="0.25">
      <c r="A796">
        <v>20</v>
      </c>
      <c r="B796" s="11">
        <v>31.46</v>
      </c>
      <c r="C796" s="4">
        <v>1877.9294</v>
      </c>
      <c r="D796" t="s">
        <v>7</v>
      </c>
      <c r="E796">
        <v>0</v>
      </c>
      <c r="F796" t="s">
        <v>13</v>
      </c>
      <c r="G796" t="s">
        <v>14</v>
      </c>
      <c r="H796" t="str">
        <f t="shared" si="48"/>
        <v>over</v>
      </c>
      <c r="I796" t="str">
        <f t="shared" si="49"/>
        <v>no</v>
      </c>
      <c r="J796" s="11">
        <f t="shared" si="50"/>
        <v>31.46</v>
      </c>
      <c r="K796" s="11">
        <f t="shared" si="51"/>
        <v>31.46</v>
      </c>
      <c r="L796" s="11"/>
    </row>
    <row r="797" spans="1:12" x14ac:dyDescent="0.25">
      <c r="A797">
        <v>62</v>
      </c>
      <c r="B797" s="11">
        <v>31.46</v>
      </c>
      <c r="C797" s="4">
        <v>27000.98473</v>
      </c>
      <c r="D797" t="s">
        <v>11</v>
      </c>
      <c r="E797">
        <v>1</v>
      </c>
      <c r="F797" t="s">
        <v>13</v>
      </c>
      <c r="G797" t="s">
        <v>14</v>
      </c>
      <c r="H797" t="str">
        <f t="shared" si="48"/>
        <v>over</v>
      </c>
      <c r="I797" t="str">
        <f t="shared" si="49"/>
        <v>no</v>
      </c>
      <c r="J797" s="11">
        <f t="shared" si="50"/>
        <v>31.46</v>
      </c>
      <c r="K797" s="11">
        <f t="shared" si="51"/>
        <v>31.46</v>
      </c>
      <c r="L797" s="11"/>
    </row>
    <row r="798" spans="1:12" x14ac:dyDescent="0.25">
      <c r="A798">
        <v>32</v>
      </c>
      <c r="B798" s="11">
        <v>31.5</v>
      </c>
      <c r="C798" s="4">
        <v>4076.4969999999998</v>
      </c>
      <c r="D798" t="s">
        <v>11</v>
      </c>
      <c r="E798">
        <v>1</v>
      </c>
      <c r="F798" t="s">
        <v>13</v>
      </c>
      <c r="G798" t="s">
        <v>10</v>
      </c>
      <c r="H798" t="str">
        <f t="shared" si="48"/>
        <v>over</v>
      </c>
      <c r="I798" t="str">
        <f t="shared" si="49"/>
        <v>no</v>
      </c>
      <c r="J798" s="11">
        <f t="shared" si="50"/>
        <v>31.5</v>
      </c>
      <c r="K798" s="11">
        <f t="shared" si="51"/>
        <v>31.5</v>
      </c>
      <c r="L798" s="11"/>
    </row>
    <row r="799" spans="1:12" x14ac:dyDescent="0.25">
      <c r="A799">
        <v>36</v>
      </c>
      <c r="B799" s="11">
        <v>31.5</v>
      </c>
      <c r="C799" s="4">
        <v>4402.2330000000002</v>
      </c>
      <c r="D799" t="s">
        <v>11</v>
      </c>
      <c r="E799">
        <v>0</v>
      </c>
      <c r="F799" t="s">
        <v>13</v>
      </c>
      <c r="G799" t="s">
        <v>10</v>
      </c>
      <c r="H799" t="str">
        <f t="shared" si="48"/>
        <v>over</v>
      </c>
      <c r="I799" t="str">
        <f t="shared" si="49"/>
        <v>no</v>
      </c>
      <c r="J799" s="11">
        <f t="shared" si="50"/>
        <v>31.5</v>
      </c>
      <c r="K799" s="11">
        <f t="shared" si="51"/>
        <v>31.5</v>
      </c>
      <c r="L799" s="11"/>
    </row>
    <row r="800" spans="1:12" x14ac:dyDescent="0.25">
      <c r="A800">
        <v>32</v>
      </c>
      <c r="B800" s="11">
        <v>31.54</v>
      </c>
      <c r="C800" s="4">
        <v>5148.5526</v>
      </c>
      <c r="D800" t="s">
        <v>7</v>
      </c>
      <c r="E800">
        <v>1</v>
      </c>
      <c r="F800" t="s">
        <v>13</v>
      </c>
      <c r="G800" t="s">
        <v>21</v>
      </c>
      <c r="H800" t="str">
        <f t="shared" si="48"/>
        <v>over</v>
      </c>
      <c r="I800" t="str">
        <f t="shared" si="49"/>
        <v>no</v>
      </c>
      <c r="J800" s="11">
        <f t="shared" si="50"/>
        <v>31.54</v>
      </c>
      <c r="K800" s="11">
        <f t="shared" si="51"/>
        <v>31.54</v>
      </c>
      <c r="L800" s="11"/>
    </row>
    <row r="801" spans="1:12" x14ac:dyDescent="0.25">
      <c r="A801">
        <v>57</v>
      </c>
      <c r="B801" s="11">
        <v>31.54</v>
      </c>
      <c r="C801" s="4">
        <v>11353.2276</v>
      </c>
      <c r="D801" t="s">
        <v>11</v>
      </c>
      <c r="E801">
        <v>0</v>
      </c>
      <c r="F801" t="s">
        <v>13</v>
      </c>
      <c r="G801" t="s">
        <v>15</v>
      </c>
      <c r="H801" t="str">
        <f t="shared" si="48"/>
        <v>over</v>
      </c>
      <c r="I801" t="str">
        <f t="shared" si="49"/>
        <v>no</v>
      </c>
      <c r="J801" s="11">
        <f t="shared" si="50"/>
        <v>31.54</v>
      </c>
      <c r="K801" s="11">
        <f t="shared" si="51"/>
        <v>31.54</v>
      </c>
      <c r="L801" s="11"/>
    </row>
    <row r="802" spans="1:12" x14ac:dyDescent="0.25">
      <c r="A802">
        <v>30</v>
      </c>
      <c r="B802" s="11">
        <v>31.57</v>
      </c>
      <c r="C802" s="4">
        <v>4837.5823</v>
      </c>
      <c r="D802" t="s">
        <v>11</v>
      </c>
      <c r="E802">
        <v>3</v>
      </c>
      <c r="F802" t="s">
        <v>13</v>
      </c>
      <c r="G802" t="s">
        <v>14</v>
      </c>
      <c r="H802" t="str">
        <f t="shared" si="48"/>
        <v>over</v>
      </c>
      <c r="I802" t="str">
        <f t="shared" si="49"/>
        <v>no</v>
      </c>
      <c r="J802" s="11">
        <f t="shared" si="50"/>
        <v>31.57</v>
      </c>
      <c r="K802" s="11">
        <f t="shared" si="51"/>
        <v>31.57</v>
      </c>
      <c r="L802" s="11"/>
    </row>
    <row r="803" spans="1:12" x14ac:dyDescent="0.25">
      <c r="A803">
        <v>54</v>
      </c>
      <c r="B803" s="11">
        <v>31.6</v>
      </c>
      <c r="C803" s="4">
        <v>9850.4320000000007</v>
      </c>
      <c r="D803" t="s">
        <v>11</v>
      </c>
      <c r="E803">
        <v>0</v>
      </c>
      <c r="F803" t="s">
        <v>13</v>
      </c>
      <c r="G803" t="s">
        <v>10</v>
      </c>
      <c r="H803" t="str">
        <f t="shared" si="48"/>
        <v>over</v>
      </c>
      <c r="I803" t="str">
        <f t="shared" si="49"/>
        <v>no</v>
      </c>
      <c r="J803" s="11">
        <f t="shared" si="50"/>
        <v>31.6</v>
      </c>
      <c r="K803" s="11">
        <f t="shared" si="51"/>
        <v>31.6</v>
      </c>
      <c r="L803" s="11"/>
    </row>
    <row r="804" spans="1:12" x14ac:dyDescent="0.25">
      <c r="A804">
        <v>50</v>
      </c>
      <c r="B804" s="11">
        <v>31.6</v>
      </c>
      <c r="C804" s="4">
        <v>10118.424000000001</v>
      </c>
      <c r="D804" t="s">
        <v>7</v>
      </c>
      <c r="E804">
        <v>2</v>
      </c>
      <c r="F804" t="s">
        <v>13</v>
      </c>
      <c r="G804" t="s">
        <v>10</v>
      </c>
      <c r="H804" t="str">
        <f t="shared" si="48"/>
        <v>over</v>
      </c>
      <c r="I804" t="str">
        <f t="shared" si="49"/>
        <v>no</v>
      </c>
      <c r="J804" s="11">
        <f t="shared" si="50"/>
        <v>31.6</v>
      </c>
      <c r="K804" s="11">
        <f t="shared" si="51"/>
        <v>31.6</v>
      </c>
      <c r="L804" s="11"/>
    </row>
    <row r="805" spans="1:12" x14ac:dyDescent="0.25">
      <c r="A805">
        <v>19</v>
      </c>
      <c r="B805" s="11">
        <v>31.635000000000002</v>
      </c>
      <c r="C805" s="4">
        <v>1632.5644500000001</v>
      </c>
      <c r="D805" t="s">
        <v>11</v>
      </c>
      <c r="E805">
        <v>0</v>
      </c>
      <c r="F805" t="s">
        <v>13</v>
      </c>
      <c r="G805" t="s">
        <v>15</v>
      </c>
      <c r="H805" t="str">
        <f t="shared" si="48"/>
        <v>over</v>
      </c>
      <c r="I805" t="str">
        <f t="shared" si="49"/>
        <v>no</v>
      </c>
      <c r="J805" s="11">
        <f t="shared" si="50"/>
        <v>31.635000000000002</v>
      </c>
      <c r="K805" s="11">
        <f t="shared" si="51"/>
        <v>31.635000000000002</v>
      </c>
      <c r="L805" s="11"/>
    </row>
    <row r="806" spans="1:12" x14ac:dyDescent="0.25">
      <c r="A806">
        <v>51</v>
      </c>
      <c r="B806" s="11">
        <v>31.635000000000002</v>
      </c>
      <c r="C806" s="4">
        <v>9174.1356500000002</v>
      </c>
      <c r="D806" t="s">
        <v>11</v>
      </c>
      <c r="E806">
        <v>0</v>
      </c>
      <c r="F806" t="s">
        <v>13</v>
      </c>
      <c r="G806" t="s">
        <v>15</v>
      </c>
      <c r="H806" t="str">
        <f t="shared" si="48"/>
        <v>over</v>
      </c>
      <c r="I806" t="str">
        <f t="shared" si="49"/>
        <v>no</v>
      </c>
      <c r="J806" s="11">
        <f t="shared" si="50"/>
        <v>31.635000000000002</v>
      </c>
      <c r="K806" s="11">
        <f t="shared" si="51"/>
        <v>31.635000000000002</v>
      </c>
      <c r="L806" s="11"/>
    </row>
    <row r="807" spans="1:12" x14ac:dyDescent="0.25">
      <c r="A807">
        <v>62</v>
      </c>
      <c r="B807" s="11">
        <v>31.635000000000005</v>
      </c>
      <c r="C807" s="4">
        <v>15612.19335</v>
      </c>
      <c r="D807" t="s">
        <v>7</v>
      </c>
      <c r="E807">
        <v>3</v>
      </c>
      <c r="F807" t="s">
        <v>13</v>
      </c>
      <c r="G807" t="s">
        <v>15</v>
      </c>
      <c r="H807" t="str">
        <f t="shared" si="48"/>
        <v>over</v>
      </c>
      <c r="I807" t="str">
        <f t="shared" si="49"/>
        <v>no</v>
      </c>
      <c r="J807" s="11">
        <f t="shared" si="50"/>
        <v>31.635000000000005</v>
      </c>
      <c r="K807" s="11">
        <f t="shared" si="51"/>
        <v>31.635000000000005</v>
      </c>
      <c r="L807" s="11"/>
    </row>
    <row r="808" spans="1:12" x14ac:dyDescent="0.25">
      <c r="A808">
        <v>28</v>
      </c>
      <c r="B808" s="11">
        <v>31.68</v>
      </c>
      <c r="C808" s="4">
        <v>34672.147199999999</v>
      </c>
      <c r="D808" t="s">
        <v>11</v>
      </c>
      <c r="E808">
        <v>0</v>
      </c>
      <c r="F808" t="s">
        <v>9</v>
      </c>
      <c r="G808" t="s">
        <v>14</v>
      </c>
      <c r="H808" t="str">
        <f t="shared" si="48"/>
        <v>over</v>
      </c>
      <c r="I808" t="str">
        <f t="shared" si="49"/>
        <v>smoking</v>
      </c>
      <c r="J808" s="11">
        <f t="shared" si="50"/>
        <v>31.68</v>
      </c>
      <c r="K808" s="11">
        <f t="shared" si="51"/>
        <v>31.68</v>
      </c>
      <c r="L808" s="11"/>
    </row>
    <row r="809" spans="1:12" x14ac:dyDescent="0.25">
      <c r="A809">
        <v>22</v>
      </c>
      <c r="B809" s="11">
        <v>31.73</v>
      </c>
      <c r="C809" s="4">
        <v>2254.7966999999999</v>
      </c>
      <c r="D809" t="s">
        <v>11</v>
      </c>
      <c r="E809">
        <v>0</v>
      </c>
      <c r="F809" t="s">
        <v>13</v>
      </c>
      <c r="G809" t="s">
        <v>21</v>
      </c>
      <c r="H809" t="str">
        <f t="shared" si="48"/>
        <v>over</v>
      </c>
      <c r="I809" t="str">
        <f t="shared" si="49"/>
        <v>no</v>
      </c>
      <c r="J809" s="11">
        <f t="shared" si="50"/>
        <v>31.73</v>
      </c>
      <c r="K809" s="11">
        <f t="shared" si="51"/>
        <v>31.73</v>
      </c>
      <c r="L809" s="11"/>
    </row>
    <row r="810" spans="1:12" x14ac:dyDescent="0.25">
      <c r="A810">
        <v>29</v>
      </c>
      <c r="B810" s="11">
        <v>31.73</v>
      </c>
      <c r="C810" s="4">
        <v>4433.3877000000002</v>
      </c>
      <c r="D810" t="s">
        <v>11</v>
      </c>
      <c r="E810">
        <v>2</v>
      </c>
      <c r="F810" t="s">
        <v>13</v>
      </c>
      <c r="G810" t="s">
        <v>15</v>
      </c>
      <c r="H810" t="str">
        <f t="shared" si="48"/>
        <v>over</v>
      </c>
      <c r="I810" t="str">
        <f t="shared" si="49"/>
        <v>no</v>
      </c>
      <c r="J810" s="11">
        <f t="shared" si="50"/>
        <v>31.73</v>
      </c>
      <c r="K810" s="11">
        <f t="shared" si="51"/>
        <v>31.73</v>
      </c>
      <c r="L810" s="11"/>
    </row>
    <row r="811" spans="1:12" x14ac:dyDescent="0.25">
      <c r="A811">
        <v>52</v>
      </c>
      <c r="B811" s="11">
        <v>31.73</v>
      </c>
      <c r="C811" s="4">
        <v>11187.6567</v>
      </c>
      <c r="D811" t="s">
        <v>7</v>
      </c>
      <c r="E811">
        <v>2</v>
      </c>
      <c r="F811" t="s">
        <v>13</v>
      </c>
      <c r="G811" t="s">
        <v>15</v>
      </c>
      <c r="H811" t="str">
        <f t="shared" si="48"/>
        <v>over</v>
      </c>
      <c r="I811" t="str">
        <f t="shared" si="49"/>
        <v>no</v>
      </c>
      <c r="J811" s="11">
        <f t="shared" si="50"/>
        <v>31.73</v>
      </c>
      <c r="K811" s="11">
        <f t="shared" si="51"/>
        <v>31.73</v>
      </c>
      <c r="L811" s="11"/>
    </row>
    <row r="812" spans="1:12" x14ac:dyDescent="0.25">
      <c r="A812">
        <v>62</v>
      </c>
      <c r="B812" s="11">
        <v>31.73</v>
      </c>
      <c r="C812" s="4">
        <v>14043.476699999999</v>
      </c>
      <c r="D812" t="s">
        <v>7</v>
      </c>
      <c r="E812">
        <v>0</v>
      </c>
      <c r="F812" t="s">
        <v>13</v>
      </c>
      <c r="G812" t="s">
        <v>21</v>
      </c>
      <c r="H812" t="str">
        <f t="shared" si="48"/>
        <v>over</v>
      </c>
      <c r="I812" t="str">
        <f t="shared" si="49"/>
        <v>no</v>
      </c>
      <c r="J812" s="11">
        <f t="shared" si="50"/>
        <v>31.73</v>
      </c>
      <c r="K812" s="11">
        <f t="shared" si="51"/>
        <v>31.73</v>
      </c>
      <c r="L812" s="11"/>
    </row>
    <row r="813" spans="1:12" x14ac:dyDescent="0.25">
      <c r="A813">
        <v>18</v>
      </c>
      <c r="B813" s="11">
        <v>31.73</v>
      </c>
      <c r="C813" s="4">
        <v>33732.686699999998</v>
      </c>
      <c r="D813" t="s">
        <v>11</v>
      </c>
      <c r="E813">
        <v>0</v>
      </c>
      <c r="F813" t="s">
        <v>9</v>
      </c>
      <c r="G813" t="s">
        <v>21</v>
      </c>
      <c r="H813" t="str">
        <f t="shared" si="48"/>
        <v>over</v>
      </c>
      <c r="I813" t="str">
        <f t="shared" si="49"/>
        <v>smoking</v>
      </c>
      <c r="J813" s="11">
        <f t="shared" si="50"/>
        <v>31.73</v>
      </c>
      <c r="K813" s="11">
        <f t="shared" si="51"/>
        <v>31.73</v>
      </c>
      <c r="L813" s="11"/>
    </row>
    <row r="814" spans="1:12" x14ac:dyDescent="0.25">
      <c r="A814">
        <v>23</v>
      </c>
      <c r="B814" s="11">
        <v>31.73</v>
      </c>
      <c r="C814" s="4">
        <v>36189.101699999999</v>
      </c>
      <c r="D814" t="s">
        <v>11</v>
      </c>
      <c r="E814">
        <v>3</v>
      </c>
      <c r="F814" t="s">
        <v>9</v>
      </c>
      <c r="G814" t="s">
        <v>21</v>
      </c>
      <c r="H814" t="str">
        <f t="shared" si="48"/>
        <v>over</v>
      </c>
      <c r="I814" t="str">
        <f t="shared" si="49"/>
        <v>smoking</v>
      </c>
      <c r="J814" s="11">
        <f t="shared" si="50"/>
        <v>31.73</v>
      </c>
      <c r="K814" s="11">
        <f t="shared" si="51"/>
        <v>31.73</v>
      </c>
      <c r="L814" s="11"/>
    </row>
    <row r="815" spans="1:12" x14ac:dyDescent="0.25">
      <c r="A815">
        <v>20</v>
      </c>
      <c r="B815" s="11">
        <v>31.79</v>
      </c>
      <c r="C815" s="4">
        <v>3056.3881000000001</v>
      </c>
      <c r="D815" t="s">
        <v>7</v>
      </c>
      <c r="E815">
        <v>2</v>
      </c>
      <c r="F815" t="s">
        <v>13</v>
      </c>
      <c r="G815" t="s">
        <v>14</v>
      </c>
      <c r="H815" t="str">
        <f t="shared" si="48"/>
        <v>over</v>
      </c>
      <c r="I815" t="str">
        <f t="shared" si="49"/>
        <v>no</v>
      </c>
      <c r="J815" s="11">
        <f t="shared" si="50"/>
        <v>31.79</v>
      </c>
      <c r="K815" s="11">
        <f t="shared" si="51"/>
        <v>31.79</v>
      </c>
      <c r="L815" s="11"/>
    </row>
    <row r="816" spans="1:12" x14ac:dyDescent="0.25">
      <c r="A816">
        <v>45</v>
      </c>
      <c r="B816" s="11">
        <v>31.79</v>
      </c>
      <c r="C816" s="4">
        <v>17929.303370000001</v>
      </c>
      <c r="D816" t="s">
        <v>7</v>
      </c>
      <c r="E816">
        <v>0</v>
      </c>
      <c r="F816" t="s">
        <v>13</v>
      </c>
      <c r="G816" t="s">
        <v>14</v>
      </c>
      <c r="H816" t="str">
        <f t="shared" si="48"/>
        <v>over</v>
      </c>
      <c r="I816" t="str">
        <f t="shared" si="49"/>
        <v>no</v>
      </c>
      <c r="J816" s="11">
        <f t="shared" si="50"/>
        <v>31.79</v>
      </c>
      <c r="K816" s="11">
        <f t="shared" si="51"/>
        <v>31.79</v>
      </c>
      <c r="L816" s="11"/>
    </row>
    <row r="817" spans="1:12" x14ac:dyDescent="0.25">
      <c r="A817">
        <v>56</v>
      </c>
      <c r="B817" s="11">
        <v>31.79</v>
      </c>
      <c r="C817" s="4">
        <v>43813.866099999999</v>
      </c>
      <c r="D817" t="s">
        <v>11</v>
      </c>
      <c r="E817">
        <v>2</v>
      </c>
      <c r="F817" t="s">
        <v>9</v>
      </c>
      <c r="G817" t="s">
        <v>14</v>
      </c>
      <c r="H817" t="str">
        <f t="shared" si="48"/>
        <v>over</v>
      </c>
      <c r="I817" t="str">
        <f t="shared" si="49"/>
        <v>smoking</v>
      </c>
      <c r="J817" s="11">
        <f t="shared" si="50"/>
        <v>31.79</v>
      </c>
      <c r="K817" s="11">
        <f t="shared" si="51"/>
        <v>31.79</v>
      </c>
      <c r="L817" s="11"/>
    </row>
    <row r="818" spans="1:12" x14ac:dyDescent="0.25">
      <c r="A818">
        <v>44</v>
      </c>
      <c r="B818" s="11">
        <v>31.824999999999999</v>
      </c>
      <c r="C818" s="4">
        <v>7419.4778999999999</v>
      </c>
      <c r="D818" t="s">
        <v>7</v>
      </c>
      <c r="E818">
        <v>0</v>
      </c>
      <c r="F818" t="s">
        <v>13</v>
      </c>
      <c r="G818" t="s">
        <v>15</v>
      </c>
      <c r="H818" t="str">
        <f t="shared" si="48"/>
        <v>over</v>
      </c>
      <c r="I818" t="str">
        <f t="shared" si="49"/>
        <v>no</v>
      </c>
      <c r="J818" s="11">
        <f t="shared" si="50"/>
        <v>31.824999999999999</v>
      </c>
      <c r="K818" s="11">
        <f t="shared" si="51"/>
        <v>31.824999999999999</v>
      </c>
      <c r="L818" s="11"/>
    </row>
    <row r="819" spans="1:12" x14ac:dyDescent="0.25">
      <c r="A819">
        <v>49</v>
      </c>
      <c r="B819" s="11">
        <v>31.824999999999999</v>
      </c>
      <c r="C819" s="4">
        <v>8116.68</v>
      </c>
      <c r="D819" t="s">
        <v>11</v>
      </c>
      <c r="E819">
        <v>0</v>
      </c>
      <c r="F819" t="s">
        <v>13</v>
      </c>
      <c r="G819" t="s">
        <v>10</v>
      </c>
      <c r="H819" t="str">
        <f t="shared" si="48"/>
        <v>over</v>
      </c>
      <c r="I819" t="str">
        <f t="shared" si="49"/>
        <v>no</v>
      </c>
      <c r="J819" s="11">
        <f t="shared" si="50"/>
        <v>31.824999999999999</v>
      </c>
      <c r="K819" s="11">
        <f t="shared" si="51"/>
        <v>31.824999999999999</v>
      </c>
      <c r="L819" s="11"/>
    </row>
    <row r="820" spans="1:12" x14ac:dyDescent="0.25">
      <c r="A820">
        <v>57</v>
      </c>
      <c r="B820" s="11">
        <v>31.824999999999999</v>
      </c>
      <c r="C820" s="4">
        <v>11842.623750000001</v>
      </c>
      <c r="D820" t="s">
        <v>7</v>
      </c>
      <c r="E820">
        <v>0</v>
      </c>
      <c r="F820" t="s">
        <v>13</v>
      </c>
      <c r="G820" t="s">
        <v>15</v>
      </c>
      <c r="H820" t="str">
        <f t="shared" si="48"/>
        <v>over</v>
      </c>
      <c r="I820" t="str">
        <f t="shared" si="49"/>
        <v>no</v>
      </c>
      <c r="J820" s="11">
        <f t="shared" si="50"/>
        <v>31.824999999999999</v>
      </c>
      <c r="K820" s="11">
        <f t="shared" si="51"/>
        <v>31.824999999999999</v>
      </c>
      <c r="L820" s="11"/>
    </row>
    <row r="821" spans="1:12" x14ac:dyDescent="0.25">
      <c r="A821">
        <v>64</v>
      </c>
      <c r="B821" s="11">
        <v>31.824999999999999</v>
      </c>
      <c r="C821" s="4">
        <v>16069.08475</v>
      </c>
      <c r="D821" t="s">
        <v>7</v>
      </c>
      <c r="E821">
        <v>2</v>
      </c>
      <c r="F821" t="s">
        <v>13</v>
      </c>
      <c r="G821" t="s">
        <v>21</v>
      </c>
      <c r="H821" t="str">
        <f t="shared" si="48"/>
        <v>over</v>
      </c>
      <c r="I821" t="str">
        <f t="shared" si="49"/>
        <v>no</v>
      </c>
      <c r="J821" s="11">
        <f t="shared" si="50"/>
        <v>31.824999999999999</v>
      </c>
      <c r="K821" s="11">
        <f t="shared" si="51"/>
        <v>31.824999999999999</v>
      </c>
      <c r="L821" s="11"/>
    </row>
    <row r="822" spans="1:12" x14ac:dyDescent="0.25">
      <c r="A822">
        <v>54</v>
      </c>
      <c r="B822" s="11">
        <v>31.9</v>
      </c>
      <c r="C822" s="4">
        <v>10928.849</v>
      </c>
      <c r="D822" t="s">
        <v>7</v>
      </c>
      <c r="E822">
        <v>1</v>
      </c>
      <c r="F822" t="s">
        <v>13</v>
      </c>
      <c r="G822" t="s">
        <v>14</v>
      </c>
      <c r="H822" t="str">
        <f t="shared" si="48"/>
        <v>over</v>
      </c>
      <c r="I822" t="str">
        <f t="shared" si="49"/>
        <v>no</v>
      </c>
      <c r="J822" s="11">
        <f t="shared" si="50"/>
        <v>31.9</v>
      </c>
      <c r="K822" s="11">
        <f t="shared" si="51"/>
        <v>31.9</v>
      </c>
      <c r="L822" s="11"/>
    </row>
    <row r="823" spans="1:12" x14ac:dyDescent="0.25">
      <c r="A823">
        <v>49</v>
      </c>
      <c r="B823" s="11">
        <v>31.9</v>
      </c>
      <c r="C823" s="4">
        <v>11552.904</v>
      </c>
      <c r="D823" t="s">
        <v>7</v>
      </c>
      <c r="E823">
        <v>5</v>
      </c>
      <c r="F823" t="s">
        <v>13</v>
      </c>
      <c r="G823" t="s">
        <v>10</v>
      </c>
      <c r="H823" t="str">
        <f t="shared" si="48"/>
        <v>over</v>
      </c>
      <c r="I823" t="str">
        <f t="shared" si="49"/>
        <v>no</v>
      </c>
      <c r="J823" s="11">
        <f t="shared" si="50"/>
        <v>31.9</v>
      </c>
      <c r="K823" s="11">
        <f t="shared" si="51"/>
        <v>31.9</v>
      </c>
      <c r="L823" s="11"/>
    </row>
    <row r="824" spans="1:12" x14ac:dyDescent="0.25">
      <c r="A824">
        <v>18</v>
      </c>
      <c r="B824" s="11">
        <v>31.92</v>
      </c>
      <c r="C824" s="4">
        <v>2205.9807999999998</v>
      </c>
      <c r="D824" t="s">
        <v>7</v>
      </c>
      <c r="E824">
        <v>0</v>
      </c>
      <c r="F824" t="s">
        <v>13</v>
      </c>
      <c r="G824" t="s">
        <v>21</v>
      </c>
      <c r="H824" t="str">
        <f t="shared" si="48"/>
        <v>over</v>
      </c>
      <c r="I824" t="str">
        <f t="shared" si="49"/>
        <v>no</v>
      </c>
      <c r="J824" s="11">
        <f t="shared" si="50"/>
        <v>31.92</v>
      </c>
      <c r="K824" s="11">
        <f t="shared" si="51"/>
        <v>31.92</v>
      </c>
      <c r="L824" s="11"/>
    </row>
    <row r="825" spans="1:12" x14ac:dyDescent="0.25">
      <c r="A825">
        <v>20</v>
      </c>
      <c r="B825" s="11">
        <v>31.92</v>
      </c>
      <c r="C825" s="4">
        <v>2261.5688</v>
      </c>
      <c r="D825" t="s">
        <v>7</v>
      </c>
      <c r="E825">
        <v>0</v>
      </c>
      <c r="F825" t="s">
        <v>13</v>
      </c>
      <c r="G825" t="s">
        <v>15</v>
      </c>
      <c r="H825" t="str">
        <f t="shared" si="48"/>
        <v>over</v>
      </c>
      <c r="I825" t="str">
        <f t="shared" si="49"/>
        <v>no</v>
      </c>
      <c r="J825" s="11">
        <f t="shared" si="50"/>
        <v>31.92</v>
      </c>
      <c r="K825" s="11">
        <f t="shared" si="51"/>
        <v>31.92</v>
      </c>
      <c r="L825" s="11"/>
    </row>
    <row r="826" spans="1:12" x14ac:dyDescent="0.25">
      <c r="A826">
        <v>39</v>
      </c>
      <c r="B826" s="11">
        <v>31.92</v>
      </c>
      <c r="C826" s="4">
        <v>7209.4917999999998</v>
      </c>
      <c r="D826" t="s">
        <v>7</v>
      </c>
      <c r="E826">
        <v>2</v>
      </c>
      <c r="F826" t="s">
        <v>13</v>
      </c>
      <c r="G826" t="s">
        <v>15</v>
      </c>
      <c r="H826" t="str">
        <f t="shared" si="48"/>
        <v>over</v>
      </c>
      <c r="I826" t="str">
        <f t="shared" si="49"/>
        <v>no</v>
      </c>
      <c r="J826" s="11">
        <f t="shared" si="50"/>
        <v>31.92</v>
      </c>
      <c r="K826" s="11">
        <f t="shared" si="51"/>
        <v>31.92</v>
      </c>
      <c r="L826" s="11"/>
    </row>
    <row r="827" spans="1:12" x14ac:dyDescent="0.25">
      <c r="A827">
        <v>47</v>
      </c>
      <c r="B827" s="11">
        <v>32</v>
      </c>
      <c r="C827" s="4">
        <v>8551.3469999999998</v>
      </c>
      <c r="D827" t="s">
        <v>7</v>
      </c>
      <c r="E827">
        <v>1</v>
      </c>
      <c r="F827" t="s">
        <v>13</v>
      </c>
      <c r="G827" t="s">
        <v>10</v>
      </c>
      <c r="H827" t="str">
        <f t="shared" si="48"/>
        <v>over</v>
      </c>
      <c r="I827" t="str">
        <f t="shared" si="49"/>
        <v>no</v>
      </c>
      <c r="J827" s="11">
        <f t="shared" si="50"/>
        <v>32</v>
      </c>
      <c r="K827" s="11">
        <f t="shared" si="51"/>
        <v>32</v>
      </c>
      <c r="L827" s="11"/>
    </row>
    <row r="828" spans="1:12" x14ac:dyDescent="0.25">
      <c r="A828">
        <v>24</v>
      </c>
      <c r="B828" s="11">
        <v>32.01</v>
      </c>
      <c r="C828" s="4">
        <v>1981.5818999999999</v>
      </c>
      <c r="D828" t="s">
        <v>11</v>
      </c>
      <c r="E828">
        <v>0</v>
      </c>
      <c r="F828" t="s">
        <v>13</v>
      </c>
      <c r="G828" t="s">
        <v>14</v>
      </c>
      <c r="H828" t="str">
        <f t="shared" si="48"/>
        <v>over</v>
      </c>
      <c r="I828" t="str">
        <f t="shared" si="49"/>
        <v>no</v>
      </c>
      <c r="J828" s="11">
        <f t="shared" si="50"/>
        <v>32.01</v>
      </c>
      <c r="K828" s="11">
        <f t="shared" si="51"/>
        <v>32.01</v>
      </c>
      <c r="L828" s="11"/>
    </row>
    <row r="829" spans="1:12" x14ac:dyDescent="0.25">
      <c r="A829">
        <v>44</v>
      </c>
      <c r="B829" s="11">
        <v>32.015000000000001</v>
      </c>
      <c r="C829" s="4">
        <v>8116.2688500000004</v>
      </c>
      <c r="D829" t="s">
        <v>11</v>
      </c>
      <c r="E829">
        <v>2</v>
      </c>
      <c r="F829" t="s">
        <v>13</v>
      </c>
      <c r="G829" t="s">
        <v>15</v>
      </c>
      <c r="H829" t="str">
        <f t="shared" si="48"/>
        <v>over</v>
      </c>
      <c r="I829" t="str">
        <f t="shared" si="49"/>
        <v>no</v>
      </c>
      <c r="J829" s="11">
        <f t="shared" si="50"/>
        <v>32.015000000000001</v>
      </c>
      <c r="K829" s="11">
        <f t="shared" si="51"/>
        <v>32.015000000000001</v>
      </c>
      <c r="L829" s="11"/>
    </row>
    <row r="830" spans="1:12" x14ac:dyDescent="0.25">
      <c r="A830">
        <v>51</v>
      </c>
      <c r="B830" s="11">
        <v>32.015000000000001</v>
      </c>
      <c r="C830" s="4">
        <v>9877.6077000000005</v>
      </c>
      <c r="D830" t="s">
        <v>7</v>
      </c>
      <c r="E830">
        <v>1</v>
      </c>
      <c r="F830" t="s">
        <v>13</v>
      </c>
      <c r="G830" t="s">
        <v>14</v>
      </c>
      <c r="H830" t="str">
        <f t="shared" si="48"/>
        <v>over</v>
      </c>
      <c r="I830" t="str">
        <f t="shared" si="49"/>
        <v>no</v>
      </c>
      <c r="J830" s="11">
        <f t="shared" si="50"/>
        <v>32.015000000000001</v>
      </c>
      <c r="K830" s="11">
        <f t="shared" si="51"/>
        <v>32.015000000000001</v>
      </c>
      <c r="L830" s="11"/>
    </row>
    <row r="831" spans="1:12" x14ac:dyDescent="0.25">
      <c r="A831">
        <v>37</v>
      </c>
      <c r="B831" s="11">
        <v>32.015000000000001</v>
      </c>
      <c r="C831" s="4">
        <v>39836.519</v>
      </c>
      <c r="D831" t="s">
        <v>7</v>
      </c>
      <c r="E831">
        <v>2</v>
      </c>
      <c r="F831" t="s">
        <v>9</v>
      </c>
      <c r="G831" t="s">
        <v>10</v>
      </c>
      <c r="H831" t="str">
        <f t="shared" si="48"/>
        <v>over</v>
      </c>
      <c r="I831" t="str">
        <f t="shared" si="49"/>
        <v>smoking</v>
      </c>
      <c r="J831" s="11">
        <f t="shared" si="50"/>
        <v>32.015000000000001</v>
      </c>
      <c r="K831" s="11">
        <f t="shared" si="51"/>
        <v>32.015000000000001</v>
      </c>
      <c r="L831" s="11"/>
    </row>
    <row r="832" spans="1:12" x14ac:dyDescent="0.25">
      <c r="A832">
        <v>62</v>
      </c>
      <c r="B832" s="11">
        <v>32.015000000000001</v>
      </c>
      <c r="C832" s="4">
        <v>45710.207849999999</v>
      </c>
      <c r="D832" t="s">
        <v>11</v>
      </c>
      <c r="E832">
        <v>0</v>
      </c>
      <c r="F832" t="s">
        <v>9</v>
      </c>
      <c r="G832" t="s">
        <v>21</v>
      </c>
      <c r="H832" t="str">
        <f t="shared" si="48"/>
        <v>over</v>
      </c>
      <c r="I832" t="str">
        <f t="shared" si="49"/>
        <v>smoking</v>
      </c>
      <c r="J832" s="11">
        <f t="shared" si="50"/>
        <v>32.015000000000001</v>
      </c>
      <c r="K832" s="11">
        <f t="shared" si="51"/>
        <v>32.015000000000001</v>
      </c>
      <c r="L832" s="11"/>
    </row>
    <row r="833" spans="1:12" x14ac:dyDescent="0.25">
      <c r="A833">
        <v>59</v>
      </c>
      <c r="B833" s="11">
        <v>32.1</v>
      </c>
      <c r="C833" s="4">
        <v>14007.222</v>
      </c>
      <c r="D833" t="s">
        <v>7</v>
      </c>
      <c r="E833">
        <v>3</v>
      </c>
      <c r="F833" t="s">
        <v>13</v>
      </c>
      <c r="G833" t="s">
        <v>10</v>
      </c>
      <c r="H833" t="str">
        <f t="shared" si="48"/>
        <v>over</v>
      </c>
      <c r="I833" t="str">
        <f t="shared" si="49"/>
        <v>no</v>
      </c>
      <c r="J833" s="11">
        <f t="shared" si="50"/>
        <v>32.1</v>
      </c>
      <c r="K833" s="11">
        <f t="shared" si="51"/>
        <v>32.1</v>
      </c>
      <c r="L833" s="11"/>
    </row>
    <row r="834" spans="1:12" x14ac:dyDescent="0.25">
      <c r="A834">
        <v>22</v>
      </c>
      <c r="B834" s="11">
        <v>32.11</v>
      </c>
      <c r="C834" s="4">
        <v>2055.3249000000001</v>
      </c>
      <c r="D834" t="s">
        <v>11</v>
      </c>
      <c r="E834">
        <v>0</v>
      </c>
      <c r="F834" t="s">
        <v>13</v>
      </c>
      <c r="G834" t="s">
        <v>15</v>
      </c>
      <c r="H834" t="str">
        <f t="shared" ref="H834:H897" si="52">IF(B834&lt;18.5,"below",IF(AND(B834&gt;=18.5,B834&lt;25),"normal",IF(B834&gt;=25,"over")))</f>
        <v>over</v>
      </c>
      <c r="I834" t="str">
        <f t="shared" ref="I834:I897" si="53">IF(F834="no","no","smoking")</f>
        <v>no</v>
      </c>
      <c r="J834" s="11">
        <f t="shared" ref="J834:J897" si="54">VALUE(B834)</f>
        <v>32.11</v>
      </c>
      <c r="K834" s="11">
        <f t="shared" ref="K834:K897" si="55">IF(J834&gt;=100,J834/1000,J834)</f>
        <v>32.11</v>
      </c>
      <c r="L834" s="11"/>
    </row>
    <row r="835" spans="1:12" x14ac:dyDescent="0.25">
      <c r="A835">
        <v>29</v>
      </c>
      <c r="B835" s="11">
        <v>32.11</v>
      </c>
      <c r="C835" s="4">
        <v>4433.9159</v>
      </c>
      <c r="D835" t="s">
        <v>11</v>
      </c>
      <c r="E835">
        <v>2</v>
      </c>
      <c r="F835" t="s">
        <v>13</v>
      </c>
      <c r="G835" t="s">
        <v>15</v>
      </c>
      <c r="H835" t="str">
        <f t="shared" si="52"/>
        <v>over</v>
      </c>
      <c r="I835" t="str">
        <f t="shared" si="53"/>
        <v>no</v>
      </c>
      <c r="J835" s="11">
        <f t="shared" si="54"/>
        <v>32.11</v>
      </c>
      <c r="K835" s="11">
        <f t="shared" si="55"/>
        <v>32.11</v>
      </c>
      <c r="L835" s="11"/>
    </row>
    <row r="836" spans="1:12" x14ac:dyDescent="0.25">
      <c r="A836">
        <v>56</v>
      </c>
      <c r="B836" s="11">
        <v>32.11</v>
      </c>
      <c r="C836" s="4">
        <v>11763.000899999999</v>
      </c>
      <c r="D836" t="s">
        <v>11</v>
      </c>
      <c r="E836">
        <v>1</v>
      </c>
      <c r="F836" t="s">
        <v>13</v>
      </c>
      <c r="G836" t="s">
        <v>21</v>
      </c>
      <c r="H836" t="str">
        <f t="shared" si="52"/>
        <v>over</v>
      </c>
      <c r="I836" t="str">
        <f t="shared" si="53"/>
        <v>no</v>
      </c>
      <c r="J836" s="11">
        <f t="shared" si="54"/>
        <v>32.11</v>
      </c>
      <c r="K836" s="11">
        <f t="shared" si="55"/>
        <v>32.11</v>
      </c>
      <c r="L836" s="11"/>
    </row>
    <row r="837" spans="1:12" x14ac:dyDescent="0.25">
      <c r="A837">
        <v>62</v>
      </c>
      <c r="B837" s="11">
        <v>32.11</v>
      </c>
      <c r="C837" s="4">
        <v>13555.0049</v>
      </c>
      <c r="D837" t="s">
        <v>11</v>
      </c>
      <c r="E837">
        <v>0</v>
      </c>
      <c r="F837" t="s">
        <v>13</v>
      </c>
      <c r="G837" t="s">
        <v>21</v>
      </c>
      <c r="H837" t="str">
        <f t="shared" si="52"/>
        <v>over</v>
      </c>
      <c r="I837" t="str">
        <f t="shared" si="53"/>
        <v>no</v>
      </c>
      <c r="J837" s="11">
        <f t="shared" si="54"/>
        <v>32.11</v>
      </c>
      <c r="K837" s="11">
        <f t="shared" si="55"/>
        <v>32.11</v>
      </c>
      <c r="L837" s="11"/>
    </row>
    <row r="838" spans="1:12" x14ac:dyDescent="0.25">
      <c r="A838">
        <v>50</v>
      </c>
      <c r="B838" s="11">
        <v>32.11</v>
      </c>
      <c r="C838" s="4">
        <v>25333.332839999999</v>
      </c>
      <c r="D838" t="s">
        <v>11</v>
      </c>
      <c r="E838">
        <v>2</v>
      </c>
      <c r="F838" t="s">
        <v>13</v>
      </c>
      <c r="G838" t="s">
        <v>21</v>
      </c>
      <c r="H838" t="str">
        <f t="shared" si="52"/>
        <v>over</v>
      </c>
      <c r="I838" t="str">
        <f t="shared" si="53"/>
        <v>no</v>
      </c>
      <c r="J838" s="11">
        <f t="shared" si="54"/>
        <v>32.11</v>
      </c>
      <c r="K838" s="11">
        <f t="shared" si="55"/>
        <v>32.11</v>
      </c>
      <c r="L838" s="11"/>
    </row>
    <row r="839" spans="1:12" x14ac:dyDescent="0.25">
      <c r="A839">
        <v>18</v>
      </c>
      <c r="B839" s="11">
        <v>32.119999999999997</v>
      </c>
      <c r="C839" s="4">
        <v>2801.2588000000001</v>
      </c>
      <c r="D839" t="s">
        <v>7</v>
      </c>
      <c r="E839">
        <v>2</v>
      </c>
      <c r="F839" t="s">
        <v>13</v>
      </c>
      <c r="G839" t="s">
        <v>14</v>
      </c>
      <c r="H839" t="str">
        <f t="shared" si="52"/>
        <v>over</v>
      </c>
      <c r="I839" t="str">
        <f t="shared" si="53"/>
        <v>no</v>
      </c>
      <c r="J839" s="11">
        <f t="shared" si="54"/>
        <v>32.119999999999997</v>
      </c>
      <c r="K839" s="11">
        <f t="shared" si="55"/>
        <v>32.119999999999997</v>
      </c>
      <c r="L839" s="11"/>
    </row>
    <row r="840" spans="1:12" x14ac:dyDescent="0.25">
      <c r="A840">
        <v>41</v>
      </c>
      <c r="B840" s="11">
        <v>32.200000000000003</v>
      </c>
      <c r="C840" s="4">
        <v>6875.9610000000002</v>
      </c>
      <c r="D840" t="s">
        <v>11</v>
      </c>
      <c r="E840">
        <v>2</v>
      </c>
      <c r="F840" t="s">
        <v>13</v>
      </c>
      <c r="G840" t="s">
        <v>10</v>
      </c>
      <c r="H840" t="str">
        <f t="shared" si="52"/>
        <v>over</v>
      </c>
      <c r="I840" t="str">
        <f t="shared" si="53"/>
        <v>no</v>
      </c>
      <c r="J840" s="11">
        <f t="shared" si="54"/>
        <v>32.200000000000003</v>
      </c>
      <c r="K840" s="11">
        <f t="shared" si="55"/>
        <v>32.200000000000003</v>
      </c>
      <c r="L840" s="11"/>
    </row>
    <row r="841" spans="1:12" x14ac:dyDescent="0.25">
      <c r="A841">
        <v>25</v>
      </c>
      <c r="B841" s="11">
        <v>32.229999999999997</v>
      </c>
      <c r="C841" s="4">
        <v>18218.161390000001</v>
      </c>
      <c r="D841" t="s">
        <v>7</v>
      </c>
      <c r="E841">
        <v>1</v>
      </c>
      <c r="F841" t="s">
        <v>13</v>
      </c>
      <c r="G841" t="s">
        <v>14</v>
      </c>
      <c r="H841" t="str">
        <f t="shared" si="52"/>
        <v>over</v>
      </c>
      <c r="I841" t="str">
        <f t="shared" si="53"/>
        <v>no</v>
      </c>
      <c r="J841" s="11">
        <f t="shared" si="54"/>
        <v>32.229999999999997</v>
      </c>
      <c r="K841" s="11">
        <f t="shared" si="55"/>
        <v>32.229999999999997</v>
      </c>
      <c r="L841" s="11"/>
    </row>
    <row r="842" spans="1:12" x14ac:dyDescent="0.25">
      <c r="A842">
        <v>40</v>
      </c>
      <c r="B842" s="11">
        <v>32.299999999999997</v>
      </c>
      <c r="C842" s="4">
        <v>6986.6970000000001</v>
      </c>
      <c r="D842" t="s">
        <v>11</v>
      </c>
      <c r="E842">
        <v>2</v>
      </c>
      <c r="F842" t="s">
        <v>13</v>
      </c>
      <c r="G842" t="s">
        <v>15</v>
      </c>
      <c r="H842" t="str">
        <f t="shared" si="52"/>
        <v>over</v>
      </c>
      <c r="I842" t="str">
        <f t="shared" si="53"/>
        <v>no</v>
      </c>
      <c r="J842" s="11">
        <f t="shared" si="54"/>
        <v>32.299999999999997</v>
      </c>
      <c r="K842" s="11">
        <f t="shared" si="55"/>
        <v>32.299999999999997</v>
      </c>
      <c r="L842" s="11"/>
    </row>
    <row r="843" spans="1:12" x14ac:dyDescent="0.25">
      <c r="A843">
        <v>47</v>
      </c>
      <c r="B843" s="11">
        <v>32.299999999999997</v>
      </c>
      <c r="C843" s="4">
        <v>8062.7640000000001</v>
      </c>
      <c r="D843" t="s">
        <v>11</v>
      </c>
      <c r="E843">
        <v>1</v>
      </c>
      <c r="F843" t="s">
        <v>13</v>
      </c>
      <c r="G843" t="s">
        <v>10</v>
      </c>
      <c r="H843" t="str">
        <f t="shared" si="52"/>
        <v>over</v>
      </c>
      <c r="I843" t="str">
        <f t="shared" si="53"/>
        <v>no</v>
      </c>
      <c r="J843" s="11">
        <f t="shared" si="54"/>
        <v>32.299999999999997</v>
      </c>
      <c r="K843" s="11">
        <f t="shared" si="55"/>
        <v>32.299999999999997</v>
      </c>
      <c r="L843" s="11"/>
    </row>
    <row r="844" spans="1:12" x14ac:dyDescent="0.25">
      <c r="A844">
        <v>48</v>
      </c>
      <c r="B844" s="11">
        <v>32.299999999999997</v>
      </c>
      <c r="C844" s="4">
        <v>8765.2489999999998</v>
      </c>
      <c r="D844" t="s">
        <v>11</v>
      </c>
      <c r="E844">
        <v>1</v>
      </c>
      <c r="F844" t="s">
        <v>13</v>
      </c>
      <c r="G844" t="s">
        <v>15</v>
      </c>
      <c r="H844" t="str">
        <f t="shared" si="52"/>
        <v>over</v>
      </c>
      <c r="I844" t="str">
        <f t="shared" si="53"/>
        <v>no</v>
      </c>
      <c r="J844" s="11">
        <f t="shared" si="54"/>
        <v>32.299999999999997</v>
      </c>
      <c r="K844" s="11">
        <f t="shared" si="55"/>
        <v>32.299999999999997</v>
      </c>
      <c r="L844" s="11"/>
    </row>
    <row r="845" spans="1:12" x14ac:dyDescent="0.25">
      <c r="A845">
        <v>46</v>
      </c>
      <c r="B845" s="11">
        <v>32.299999999999997</v>
      </c>
      <c r="C845" s="4">
        <v>9411.0049999999992</v>
      </c>
      <c r="D845" t="s">
        <v>7</v>
      </c>
      <c r="E845">
        <v>2</v>
      </c>
      <c r="F845" t="s">
        <v>13</v>
      </c>
      <c r="G845" t="s">
        <v>21</v>
      </c>
      <c r="H845" t="str">
        <f t="shared" si="52"/>
        <v>over</v>
      </c>
      <c r="I845" t="str">
        <f t="shared" si="53"/>
        <v>no</v>
      </c>
      <c r="J845" s="11">
        <f t="shared" si="54"/>
        <v>32.299999999999997</v>
      </c>
      <c r="K845" s="11">
        <f t="shared" si="55"/>
        <v>32.299999999999997</v>
      </c>
      <c r="L845" s="11"/>
    </row>
    <row r="846" spans="1:12" x14ac:dyDescent="0.25">
      <c r="A846">
        <v>50</v>
      </c>
      <c r="B846" s="11">
        <v>32.299999999999997</v>
      </c>
      <c r="C846" s="4">
        <v>9630.3970000000008</v>
      </c>
      <c r="D846" t="s">
        <v>11</v>
      </c>
      <c r="E846">
        <v>2</v>
      </c>
      <c r="F846" t="s">
        <v>13</v>
      </c>
      <c r="G846" t="s">
        <v>10</v>
      </c>
      <c r="H846" t="str">
        <f t="shared" si="52"/>
        <v>over</v>
      </c>
      <c r="I846" t="str">
        <f t="shared" si="53"/>
        <v>no</v>
      </c>
      <c r="J846" s="11">
        <f t="shared" si="54"/>
        <v>32.299999999999997</v>
      </c>
      <c r="K846" s="11">
        <f t="shared" si="55"/>
        <v>32.299999999999997</v>
      </c>
      <c r="L846" s="11"/>
    </row>
    <row r="847" spans="1:12" x14ac:dyDescent="0.25">
      <c r="A847">
        <v>51</v>
      </c>
      <c r="B847" s="11">
        <v>32.299999999999997</v>
      </c>
      <c r="C847" s="4">
        <v>9964.06</v>
      </c>
      <c r="D847" t="s">
        <v>11</v>
      </c>
      <c r="E847">
        <v>1</v>
      </c>
      <c r="F847" t="s">
        <v>13</v>
      </c>
      <c r="G847" t="s">
        <v>21</v>
      </c>
      <c r="H847" t="str">
        <f t="shared" si="52"/>
        <v>over</v>
      </c>
      <c r="I847" t="str">
        <f t="shared" si="53"/>
        <v>no</v>
      </c>
      <c r="J847" s="11">
        <f t="shared" si="54"/>
        <v>32.299999999999997</v>
      </c>
      <c r="K847" s="11">
        <f t="shared" si="55"/>
        <v>32.299999999999997</v>
      </c>
      <c r="L847" s="11"/>
    </row>
    <row r="848" spans="1:12" x14ac:dyDescent="0.25">
      <c r="A848">
        <v>48</v>
      </c>
      <c r="B848" s="11">
        <v>32.299999999999997</v>
      </c>
      <c r="C848" s="4">
        <v>10043.249</v>
      </c>
      <c r="D848" t="s">
        <v>7</v>
      </c>
      <c r="E848">
        <v>2</v>
      </c>
      <c r="F848" t="s">
        <v>13</v>
      </c>
      <c r="G848" t="s">
        <v>21</v>
      </c>
      <c r="H848" t="str">
        <f t="shared" si="52"/>
        <v>over</v>
      </c>
      <c r="I848" t="str">
        <f t="shared" si="53"/>
        <v>no</v>
      </c>
      <c r="J848" s="11">
        <f t="shared" si="54"/>
        <v>32.299999999999997</v>
      </c>
      <c r="K848" s="11">
        <f t="shared" si="55"/>
        <v>32.299999999999997</v>
      </c>
      <c r="L848" s="11"/>
    </row>
    <row r="849" spans="1:12" x14ac:dyDescent="0.25">
      <c r="A849">
        <v>49</v>
      </c>
      <c r="B849" s="11">
        <v>32.299999999999997</v>
      </c>
      <c r="C849" s="4">
        <v>10269.459999999999</v>
      </c>
      <c r="D849" t="s">
        <v>11</v>
      </c>
      <c r="E849">
        <v>3</v>
      </c>
      <c r="F849" t="s">
        <v>13</v>
      </c>
      <c r="G849" t="s">
        <v>15</v>
      </c>
      <c r="H849" t="str">
        <f t="shared" si="52"/>
        <v>over</v>
      </c>
      <c r="I849" t="str">
        <f t="shared" si="53"/>
        <v>no</v>
      </c>
      <c r="J849" s="11">
        <f t="shared" si="54"/>
        <v>32.299999999999997</v>
      </c>
      <c r="K849" s="11">
        <f t="shared" si="55"/>
        <v>32.299999999999997</v>
      </c>
      <c r="L849" s="11"/>
    </row>
    <row r="850" spans="1:12" x14ac:dyDescent="0.25">
      <c r="A850">
        <v>54</v>
      </c>
      <c r="B850" s="11">
        <v>32.299999999999997</v>
      </c>
      <c r="C850" s="4">
        <v>11512.405000000001</v>
      </c>
      <c r="D850" t="s">
        <v>7</v>
      </c>
      <c r="E850">
        <v>1</v>
      </c>
      <c r="F850" t="s">
        <v>13</v>
      </c>
      <c r="G850" t="s">
        <v>21</v>
      </c>
      <c r="H850" t="str">
        <f t="shared" si="52"/>
        <v>over</v>
      </c>
      <c r="I850" t="str">
        <f t="shared" si="53"/>
        <v>no</v>
      </c>
      <c r="J850" s="11">
        <f t="shared" si="54"/>
        <v>32.299999999999997</v>
      </c>
      <c r="K850" s="11">
        <f t="shared" si="55"/>
        <v>32.299999999999997</v>
      </c>
      <c r="L850" s="11"/>
    </row>
    <row r="851" spans="1:12" x14ac:dyDescent="0.25">
      <c r="A851">
        <v>56</v>
      </c>
      <c r="B851" s="11">
        <v>32.299999999999997</v>
      </c>
      <c r="C851" s="4">
        <v>13430.264999999999</v>
      </c>
      <c r="D851" t="s">
        <v>7</v>
      </c>
      <c r="E851">
        <v>3</v>
      </c>
      <c r="F851" t="s">
        <v>13</v>
      </c>
      <c r="G851" t="s">
        <v>21</v>
      </c>
      <c r="H851" t="str">
        <f t="shared" si="52"/>
        <v>over</v>
      </c>
      <c r="I851" t="str">
        <f t="shared" si="53"/>
        <v>no</v>
      </c>
      <c r="J851" s="11">
        <f t="shared" si="54"/>
        <v>32.299999999999997</v>
      </c>
      <c r="K851" s="11">
        <f t="shared" si="55"/>
        <v>32.299999999999997</v>
      </c>
      <c r="L851" s="11"/>
    </row>
    <row r="852" spans="1:12" x14ac:dyDescent="0.25">
      <c r="A852">
        <v>61</v>
      </c>
      <c r="B852" s="11">
        <v>32.299999999999997</v>
      </c>
      <c r="C852" s="4">
        <v>14119.62</v>
      </c>
      <c r="D852" t="s">
        <v>11</v>
      </c>
      <c r="E852">
        <v>2</v>
      </c>
      <c r="F852" t="s">
        <v>13</v>
      </c>
      <c r="G852" t="s">
        <v>15</v>
      </c>
      <c r="H852" t="str">
        <f t="shared" si="52"/>
        <v>over</v>
      </c>
      <c r="I852" t="str">
        <f t="shared" si="53"/>
        <v>no</v>
      </c>
      <c r="J852" s="11">
        <f t="shared" si="54"/>
        <v>32.299999999999997</v>
      </c>
      <c r="K852" s="11">
        <f t="shared" si="55"/>
        <v>32.299999999999997</v>
      </c>
      <c r="L852" s="11"/>
    </row>
    <row r="853" spans="1:12" x14ac:dyDescent="0.25">
      <c r="A853">
        <v>53</v>
      </c>
      <c r="B853" s="11">
        <v>32.299999999999997</v>
      </c>
      <c r="C853" s="4">
        <v>29186.482360000002</v>
      </c>
      <c r="D853" t="s">
        <v>7</v>
      </c>
      <c r="E853">
        <v>2</v>
      </c>
      <c r="F853" t="s">
        <v>13</v>
      </c>
      <c r="G853" t="s">
        <v>21</v>
      </c>
      <c r="H853" t="str">
        <f t="shared" si="52"/>
        <v>over</v>
      </c>
      <c r="I853" t="str">
        <f t="shared" si="53"/>
        <v>no</v>
      </c>
      <c r="J853" s="11">
        <f t="shared" si="54"/>
        <v>32.299999999999997</v>
      </c>
      <c r="K853" s="11">
        <f t="shared" si="55"/>
        <v>32.299999999999997</v>
      </c>
      <c r="L853" s="11"/>
    </row>
    <row r="854" spans="1:12" x14ac:dyDescent="0.25">
      <c r="A854">
        <v>50</v>
      </c>
      <c r="B854" s="11">
        <v>32.299999999999997</v>
      </c>
      <c r="C854" s="4">
        <v>41919.097000000002</v>
      </c>
      <c r="D854" t="s">
        <v>11</v>
      </c>
      <c r="E854">
        <v>1</v>
      </c>
      <c r="F854" t="s">
        <v>9</v>
      </c>
      <c r="G854" t="s">
        <v>21</v>
      </c>
      <c r="H854" t="str">
        <f t="shared" si="52"/>
        <v>over</v>
      </c>
      <c r="I854" t="str">
        <f t="shared" si="53"/>
        <v>smoking</v>
      </c>
      <c r="J854" s="11">
        <f t="shared" si="54"/>
        <v>32.299999999999997</v>
      </c>
      <c r="K854" s="11">
        <f t="shared" si="55"/>
        <v>32.299999999999997</v>
      </c>
      <c r="L854" s="11"/>
    </row>
    <row r="855" spans="1:12" x14ac:dyDescent="0.25">
      <c r="A855">
        <v>39</v>
      </c>
      <c r="B855" s="11">
        <v>32.340000000000003</v>
      </c>
      <c r="C855" s="4">
        <v>6338.0756000000001</v>
      </c>
      <c r="D855" t="s">
        <v>11</v>
      </c>
      <c r="E855">
        <v>2</v>
      </c>
      <c r="F855" t="s">
        <v>13</v>
      </c>
      <c r="G855" t="s">
        <v>14</v>
      </c>
      <c r="H855" t="str">
        <f t="shared" si="52"/>
        <v>over</v>
      </c>
      <c r="I855" t="str">
        <f t="shared" si="53"/>
        <v>no</v>
      </c>
      <c r="J855" s="11">
        <f t="shared" si="54"/>
        <v>32.340000000000003</v>
      </c>
      <c r="K855" s="11">
        <f t="shared" si="55"/>
        <v>32.340000000000003</v>
      </c>
      <c r="L855" s="11"/>
    </row>
    <row r="856" spans="1:12" x14ac:dyDescent="0.25">
      <c r="A856">
        <v>44</v>
      </c>
      <c r="B856" s="11">
        <v>32.340000000000003</v>
      </c>
      <c r="C856" s="4">
        <v>7633.7205999999996</v>
      </c>
      <c r="D856" t="s">
        <v>7</v>
      </c>
      <c r="E856">
        <v>1</v>
      </c>
      <c r="F856" t="s">
        <v>13</v>
      </c>
      <c r="G856" t="s">
        <v>14</v>
      </c>
      <c r="H856" t="str">
        <f t="shared" si="52"/>
        <v>over</v>
      </c>
      <c r="I856" t="str">
        <f t="shared" si="53"/>
        <v>no</v>
      </c>
      <c r="J856" s="11">
        <f t="shared" si="54"/>
        <v>32.340000000000003</v>
      </c>
      <c r="K856" s="11">
        <f t="shared" si="55"/>
        <v>32.340000000000003</v>
      </c>
      <c r="L856" s="11"/>
    </row>
    <row r="857" spans="1:12" x14ac:dyDescent="0.25">
      <c r="A857">
        <v>20</v>
      </c>
      <c r="B857" s="11">
        <v>32.395000000000003</v>
      </c>
      <c r="C857" s="4">
        <v>2362.2290499999999</v>
      </c>
      <c r="D857" t="s">
        <v>11</v>
      </c>
      <c r="E857">
        <v>1</v>
      </c>
      <c r="F857" t="s">
        <v>13</v>
      </c>
      <c r="G857" t="s">
        <v>15</v>
      </c>
      <c r="H857" t="str">
        <f t="shared" si="52"/>
        <v>over</v>
      </c>
      <c r="I857" t="str">
        <f t="shared" si="53"/>
        <v>no</v>
      </c>
      <c r="J857" s="11">
        <f t="shared" si="54"/>
        <v>32.395000000000003</v>
      </c>
      <c r="K857" s="11">
        <f t="shared" si="55"/>
        <v>32.395000000000003</v>
      </c>
    </row>
    <row r="858" spans="1:12" x14ac:dyDescent="0.25">
      <c r="A858">
        <v>25</v>
      </c>
      <c r="B858" s="11">
        <v>32.395000000000003</v>
      </c>
      <c r="C858" s="4">
        <v>4504.6624000000002</v>
      </c>
      <c r="D858" t="s">
        <v>11</v>
      </c>
      <c r="E858">
        <v>4</v>
      </c>
      <c r="F858" t="s">
        <v>13</v>
      </c>
      <c r="G858" t="s">
        <v>14</v>
      </c>
      <c r="H858" t="str">
        <f t="shared" si="52"/>
        <v>over</v>
      </c>
      <c r="I858" t="str">
        <f t="shared" si="53"/>
        <v>no</v>
      </c>
      <c r="J858" s="11">
        <f t="shared" si="54"/>
        <v>32.395000000000003</v>
      </c>
      <c r="K858" s="11">
        <f t="shared" si="55"/>
        <v>32.395000000000003</v>
      </c>
      <c r="L858" s="11"/>
    </row>
    <row r="859" spans="1:12" x14ac:dyDescent="0.25">
      <c r="A859">
        <v>35</v>
      </c>
      <c r="B859" s="11">
        <v>32.395000000000003</v>
      </c>
      <c r="C859" s="4">
        <v>5125.2156999999997</v>
      </c>
      <c r="D859" t="s">
        <v>11</v>
      </c>
      <c r="E859">
        <v>1</v>
      </c>
      <c r="F859" t="s">
        <v>13</v>
      </c>
      <c r="G859" t="s">
        <v>15</v>
      </c>
      <c r="H859" t="str">
        <f t="shared" si="52"/>
        <v>over</v>
      </c>
      <c r="I859" t="str">
        <f t="shared" si="53"/>
        <v>no</v>
      </c>
      <c r="J859" s="11">
        <f t="shared" si="54"/>
        <v>32.395000000000003</v>
      </c>
      <c r="K859" s="11">
        <f t="shared" si="55"/>
        <v>32.395000000000003</v>
      </c>
      <c r="L859" s="11"/>
    </row>
    <row r="860" spans="1:12" x14ac:dyDescent="0.25">
      <c r="A860">
        <v>59</v>
      </c>
      <c r="B860" s="11">
        <v>32.395000000000003</v>
      </c>
      <c r="C860" s="4">
        <v>12928.7911</v>
      </c>
      <c r="D860" t="s">
        <v>11</v>
      </c>
      <c r="E860">
        <v>2</v>
      </c>
      <c r="F860" t="s">
        <v>13</v>
      </c>
      <c r="G860" t="s">
        <v>14</v>
      </c>
      <c r="H860" t="str">
        <f t="shared" si="52"/>
        <v>over</v>
      </c>
      <c r="I860" t="str">
        <f t="shared" si="53"/>
        <v>no</v>
      </c>
      <c r="J860" s="11">
        <f t="shared" si="54"/>
        <v>32.395000000000003</v>
      </c>
      <c r="K860" s="11">
        <f t="shared" si="55"/>
        <v>32.395000000000003</v>
      </c>
      <c r="L860" s="11"/>
    </row>
    <row r="861" spans="1:12" x14ac:dyDescent="0.25">
      <c r="A861">
        <v>58</v>
      </c>
      <c r="B861" s="11">
        <v>32.395000000000003</v>
      </c>
      <c r="C861" s="4">
        <v>13019.161050000001</v>
      </c>
      <c r="D861" t="s">
        <v>7</v>
      </c>
      <c r="E861">
        <v>1</v>
      </c>
      <c r="F861" t="s">
        <v>13</v>
      </c>
      <c r="G861" t="s">
        <v>21</v>
      </c>
      <c r="H861" t="str">
        <f t="shared" si="52"/>
        <v>over</v>
      </c>
      <c r="I861" t="str">
        <f t="shared" si="53"/>
        <v>no</v>
      </c>
      <c r="J861" s="11">
        <f t="shared" si="54"/>
        <v>32.395000000000003</v>
      </c>
      <c r="K861" s="11">
        <f t="shared" si="55"/>
        <v>32.395000000000003</v>
      </c>
      <c r="L861" s="11"/>
    </row>
    <row r="862" spans="1:12" x14ac:dyDescent="0.25">
      <c r="A862">
        <v>27</v>
      </c>
      <c r="B862" s="11">
        <v>32.395000000000003</v>
      </c>
      <c r="C862" s="4">
        <v>18903.491409999999</v>
      </c>
      <c r="D862" t="s">
        <v>7</v>
      </c>
      <c r="E862">
        <v>1</v>
      </c>
      <c r="F862" t="s">
        <v>13</v>
      </c>
      <c r="G862" t="s">
        <v>21</v>
      </c>
      <c r="H862" t="str">
        <f t="shared" si="52"/>
        <v>over</v>
      </c>
      <c r="I862" t="str">
        <f t="shared" si="53"/>
        <v>no</v>
      </c>
      <c r="J862" s="11">
        <f t="shared" si="54"/>
        <v>32.395000000000003</v>
      </c>
      <c r="K862" s="11">
        <f t="shared" si="55"/>
        <v>32.395000000000003</v>
      </c>
      <c r="L862" s="11"/>
    </row>
    <row r="863" spans="1:12" x14ac:dyDescent="0.25">
      <c r="A863">
        <v>19</v>
      </c>
      <c r="B863" s="11">
        <v>32.395000000000003</v>
      </c>
      <c r="C863" s="4">
        <v>36219.405449999998</v>
      </c>
      <c r="D863" t="s">
        <v>11</v>
      </c>
      <c r="E863">
        <v>0</v>
      </c>
      <c r="F863" t="s">
        <v>9</v>
      </c>
      <c r="G863" t="s">
        <v>15</v>
      </c>
      <c r="H863" t="str">
        <f t="shared" si="52"/>
        <v>over</v>
      </c>
      <c r="I863" t="str">
        <f t="shared" si="53"/>
        <v>smoking</v>
      </c>
      <c r="J863" s="11">
        <f t="shared" si="54"/>
        <v>32.395000000000003</v>
      </c>
      <c r="K863" s="11">
        <f t="shared" si="55"/>
        <v>32.395000000000003</v>
      </c>
      <c r="L863" s="11"/>
    </row>
    <row r="864" spans="1:12" x14ac:dyDescent="0.25">
      <c r="A864">
        <v>30</v>
      </c>
      <c r="B864" s="11">
        <v>32.395000000000003</v>
      </c>
      <c r="C864" s="4">
        <v>36837.466999999997</v>
      </c>
      <c r="D864" t="s">
        <v>11</v>
      </c>
      <c r="E864">
        <v>0</v>
      </c>
      <c r="F864" t="s">
        <v>9</v>
      </c>
      <c r="G864" t="s">
        <v>10</v>
      </c>
      <c r="H864" t="str">
        <f t="shared" si="52"/>
        <v>over</v>
      </c>
      <c r="I864" t="str">
        <f t="shared" si="53"/>
        <v>smoking</v>
      </c>
      <c r="J864" s="11">
        <f t="shared" si="54"/>
        <v>32.395000000000003</v>
      </c>
      <c r="K864" s="11">
        <f t="shared" si="55"/>
        <v>32.395000000000003</v>
      </c>
      <c r="L864" s="11"/>
    </row>
    <row r="865" spans="1:12" x14ac:dyDescent="0.25">
      <c r="A865">
        <v>60</v>
      </c>
      <c r="B865" s="11">
        <v>32.450000000000003</v>
      </c>
      <c r="C865" s="4">
        <v>45008.955499999996</v>
      </c>
      <c r="D865" t="s">
        <v>7</v>
      </c>
      <c r="E865">
        <v>0</v>
      </c>
      <c r="F865" t="s">
        <v>9</v>
      </c>
      <c r="G865" t="s">
        <v>14</v>
      </c>
      <c r="H865" t="str">
        <f t="shared" si="52"/>
        <v>over</v>
      </c>
      <c r="I865" t="str">
        <f t="shared" si="53"/>
        <v>smoking</v>
      </c>
      <c r="J865" s="11">
        <f t="shared" si="54"/>
        <v>32.450000000000003</v>
      </c>
      <c r="K865" s="11">
        <f t="shared" si="55"/>
        <v>32.450000000000003</v>
      </c>
      <c r="L865" s="11"/>
    </row>
    <row r="866" spans="1:12" x14ac:dyDescent="0.25">
      <c r="A866">
        <v>19</v>
      </c>
      <c r="B866" s="11">
        <v>32.49</v>
      </c>
      <c r="C866" s="4">
        <v>36898.733079999998</v>
      </c>
      <c r="D866" t="s">
        <v>7</v>
      </c>
      <c r="E866">
        <v>0</v>
      </c>
      <c r="F866" t="s">
        <v>9</v>
      </c>
      <c r="G866" t="s">
        <v>15</v>
      </c>
      <c r="H866" t="str">
        <f t="shared" si="52"/>
        <v>over</v>
      </c>
      <c r="I866" t="str">
        <f t="shared" si="53"/>
        <v>smoking</v>
      </c>
      <c r="J866" s="11">
        <f t="shared" si="54"/>
        <v>32.49</v>
      </c>
      <c r="K866" s="11">
        <f t="shared" si="55"/>
        <v>32.49</v>
      </c>
      <c r="L866" s="11"/>
    </row>
    <row r="867" spans="1:12" x14ac:dyDescent="0.25">
      <c r="A867">
        <v>39</v>
      </c>
      <c r="B867" s="11">
        <v>32.5</v>
      </c>
      <c r="C867" s="4">
        <v>6238.2979999999998</v>
      </c>
      <c r="D867" t="s">
        <v>7</v>
      </c>
      <c r="E867">
        <v>1</v>
      </c>
      <c r="F867" t="s">
        <v>13</v>
      </c>
      <c r="G867" t="s">
        <v>10</v>
      </c>
      <c r="H867" t="str">
        <f t="shared" si="52"/>
        <v>over</v>
      </c>
      <c r="I867" t="str">
        <f t="shared" si="53"/>
        <v>no</v>
      </c>
      <c r="J867" s="11">
        <f t="shared" si="54"/>
        <v>32.5</v>
      </c>
      <c r="K867" s="11">
        <f t="shared" si="55"/>
        <v>32.5</v>
      </c>
      <c r="L867" s="11"/>
    </row>
    <row r="868" spans="1:12" x14ac:dyDescent="0.25">
      <c r="A868">
        <v>23</v>
      </c>
      <c r="B868" s="11">
        <v>32.56</v>
      </c>
      <c r="C868" s="4">
        <v>1824.2854</v>
      </c>
      <c r="D868" t="s">
        <v>11</v>
      </c>
      <c r="E868">
        <v>0</v>
      </c>
      <c r="F868" t="s">
        <v>13</v>
      </c>
      <c r="G868" t="s">
        <v>14</v>
      </c>
      <c r="H868" t="str">
        <f t="shared" si="52"/>
        <v>over</v>
      </c>
      <c r="I868" t="str">
        <f t="shared" si="53"/>
        <v>no</v>
      </c>
      <c r="J868" s="11">
        <f t="shared" si="54"/>
        <v>32.56</v>
      </c>
      <c r="K868" s="11">
        <f t="shared" si="55"/>
        <v>32.56</v>
      </c>
      <c r="L868" s="11"/>
    </row>
    <row r="869" spans="1:12" x14ac:dyDescent="0.25">
      <c r="A869">
        <v>43</v>
      </c>
      <c r="B869" s="11">
        <v>32.56</v>
      </c>
      <c r="C869" s="4">
        <v>40941.285400000001</v>
      </c>
      <c r="D869" t="s">
        <v>7</v>
      </c>
      <c r="E869">
        <v>3</v>
      </c>
      <c r="F869" t="s">
        <v>9</v>
      </c>
      <c r="G869" t="s">
        <v>14</v>
      </c>
      <c r="H869" t="str">
        <f t="shared" si="52"/>
        <v>over</v>
      </c>
      <c r="I869" t="str">
        <f t="shared" si="53"/>
        <v>smoking</v>
      </c>
      <c r="J869" s="11">
        <f t="shared" si="54"/>
        <v>32.56</v>
      </c>
      <c r="K869" s="11">
        <f t="shared" si="55"/>
        <v>32.56</v>
      </c>
      <c r="L869" s="11"/>
    </row>
    <row r="870" spans="1:12" x14ac:dyDescent="0.25">
      <c r="A870">
        <v>27</v>
      </c>
      <c r="B870" s="11">
        <v>32.585000000000001</v>
      </c>
      <c r="C870" s="4">
        <v>4846.9201499999999</v>
      </c>
      <c r="D870" t="s">
        <v>11</v>
      </c>
      <c r="E870">
        <v>3</v>
      </c>
      <c r="F870" t="s">
        <v>13</v>
      </c>
      <c r="G870" t="s">
        <v>21</v>
      </c>
      <c r="H870" t="str">
        <f t="shared" si="52"/>
        <v>over</v>
      </c>
      <c r="I870" t="str">
        <f t="shared" si="53"/>
        <v>no</v>
      </c>
      <c r="J870" s="11">
        <f t="shared" si="54"/>
        <v>32.585000000000001</v>
      </c>
      <c r="K870" s="11">
        <f t="shared" si="55"/>
        <v>32.585000000000001</v>
      </c>
      <c r="L870" s="11"/>
    </row>
    <row r="871" spans="1:12" x14ac:dyDescent="0.25">
      <c r="A871">
        <v>46</v>
      </c>
      <c r="B871" s="11">
        <v>32.585000000000001</v>
      </c>
      <c r="C871" s="4">
        <v>7147.1049999999996</v>
      </c>
      <c r="D871" t="s">
        <v>11</v>
      </c>
      <c r="E871">
        <v>0</v>
      </c>
      <c r="F871" t="s">
        <v>13</v>
      </c>
      <c r="G871" t="s">
        <v>10</v>
      </c>
      <c r="H871" t="str">
        <f t="shared" si="52"/>
        <v>over</v>
      </c>
      <c r="I871" t="str">
        <f t="shared" si="53"/>
        <v>no</v>
      </c>
      <c r="J871" s="11">
        <f t="shared" si="54"/>
        <v>32.585000000000001</v>
      </c>
      <c r="K871" s="11">
        <f t="shared" si="55"/>
        <v>32.585000000000001</v>
      </c>
      <c r="L871" s="11"/>
    </row>
    <row r="872" spans="1:12" x14ac:dyDescent="0.25">
      <c r="A872">
        <v>43</v>
      </c>
      <c r="B872" s="11">
        <v>32.6</v>
      </c>
      <c r="C872" s="4">
        <v>7441.5010000000002</v>
      </c>
      <c r="D872" t="s">
        <v>11</v>
      </c>
      <c r="E872">
        <v>2</v>
      </c>
      <c r="F872" t="s">
        <v>13</v>
      </c>
      <c r="G872" t="s">
        <v>10</v>
      </c>
      <c r="H872" t="str">
        <f t="shared" si="52"/>
        <v>over</v>
      </c>
      <c r="I872" t="str">
        <f t="shared" si="53"/>
        <v>no</v>
      </c>
      <c r="J872" s="11">
        <f t="shared" si="54"/>
        <v>32.6</v>
      </c>
      <c r="K872" s="11">
        <f t="shared" si="55"/>
        <v>32.6</v>
      </c>
      <c r="L872" s="11"/>
    </row>
    <row r="873" spans="1:12" x14ac:dyDescent="0.25">
      <c r="A873">
        <v>41</v>
      </c>
      <c r="B873" s="11">
        <v>32.6</v>
      </c>
      <c r="C873" s="4">
        <v>7954.5169999999998</v>
      </c>
      <c r="D873" t="s">
        <v>7</v>
      </c>
      <c r="E873">
        <v>3</v>
      </c>
      <c r="F873" t="s">
        <v>13</v>
      </c>
      <c r="G873" t="s">
        <v>10</v>
      </c>
      <c r="H873" t="str">
        <f t="shared" si="52"/>
        <v>over</v>
      </c>
      <c r="I873" t="str">
        <f t="shared" si="53"/>
        <v>no</v>
      </c>
      <c r="J873" s="11">
        <f t="shared" si="54"/>
        <v>32.6</v>
      </c>
      <c r="K873" s="11">
        <f t="shared" si="55"/>
        <v>32.6</v>
      </c>
      <c r="L873" s="11"/>
    </row>
    <row r="874" spans="1:12" x14ac:dyDescent="0.25">
      <c r="A874">
        <v>27</v>
      </c>
      <c r="B874" s="11">
        <v>32.67</v>
      </c>
      <c r="C874" s="4">
        <v>2497.0383000000002</v>
      </c>
      <c r="D874" t="s">
        <v>11</v>
      </c>
      <c r="E874">
        <v>0</v>
      </c>
      <c r="F874" t="s">
        <v>13</v>
      </c>
      <c r="G874" t="s">
        <v>14</v>
      </c>
      <c r="H874" t="str">
        <f t="shared" si="52"/>
        <v>over</v>
      </c>
      <c r="I874" t="str">
        <f t="shared" si="53"/>
        <v>no</v>
      </c>
      <c r="J874" s="11">
        <f t="shared" si="54"/>
        <v>32.67</v>
      </c>
      <c r="K874" s="11">
        <f t="shared" si="55"/>
        <v>32.67</v>
      </c>
      <c r="L874" s="11"/>
    </row>
    <row r="875" spans="1:12" x14ac:dyDescent="0.25">
      <c r="A875">
        <v>55</v>
      </c>
      <c r="B875" s="11">
        <v>32.67</v>
      </c>
      <c r="C875" s="4">
        <v>10807.4863</v>
      </c>
      <c r="D875" t="s">
        <v>11</v>
      </c>
      <c r="E875">
        <v>1</v>
      </c>
      <c r="F875" t="s">
        <v>13</v>
      </c>
      <c r="G875" t="s">
        <v>14</v>
      </c>
      <c r="H875" t="str">
        <f t="shared" si="52"/>
        <v>over</v>
      </c>
      <c r="I875" t="str">
        <f t="shared" si="53"/>
        <v>no</v>
      </c>
      <c r="J875" s="11">
        <f t="shared" si="54"/>
        <v>32.67</v>
      </c>
      <c r="K875" s="11">
        <f t="shared" si="55"/>
        <v>32.67</v>
      </c>
      <c r="L875" s="11"/>
    </row>
    <row r="876" spans="1:12" x14ac:dyDescent="0.25">
      <c r="A876">
        <v>31</v>
      </c>
      <c r="B876" s="11">
        <v>32.68</v>
      </c>
      <c r="C876" s="4">
        <v>4738.2682000000004</v>
      </c>
      <c r="D876" t="s">
        <v>7</v>
      </c>
      <c r="E876">
        <v>1</v>
      </c>
      <c r="F876" t="s">
        <v>13</v>
      </c>
      <c r="G876" t="s">
        <v>15</v>
      </c>
      <c r="H876" t="str">
        <f t="shared" si="52"/>
        <v>over</v>
      </c>
      <c r="I876" t="str">
        <f t="shared" si="53"/>
        <v>no</v>
      </c>
      <c r="J876" s="11">
        <f t="shared" si="54"/>
        <v>32.68</v>
      </c>
      <c r="K876" s="11">
        <f t="shared" si="55"/>
        <v>32.68</v>
      </c>
      <c r="L876" s="11"/>
    </row>
    <row r="877" spans="1:12" x14ac:dyDescent="0.25">
      <c r="A877">
        <v>54</v>
      </c>
      <c r="B877" s="11">
        <v>32.68</v>
      </c>
      <c r="C877" s="4">
        <v>10923.933199999999</v>
      </c>
      <c r="D877" t="s">
        <v>7</v>
      </c>
      <c r="E877">
        <v>0</v>
      </c>
      <c r="F877" t="s">
        <v>13</v>
      </c>
      <c r="G877" t="s">
        <v>21</v>
      </c>
      <c r="H877" t="str">
        <f t="shared" si="52"/>
        <v>over</v>
      </c>
      <c r="I877" t="str">
        <f t="shared" si="53"/>
        <v>no</v>
      </c>
      <c r="J877" s="11">
        <f t="shared" si="54"/>
        <v>32.68</v>
      </c>
      <c r="K877" s="11">
        <f t="shared" si="55"/>
        <v>32.68</v>
      </c>
      <c r="L877" s="11"/>
    </row>
    <row r="878" spans="1:12" x14ac:dyDescent="0.25">
      <c r="A878">
        <v>62</v>
      </c>
      <c r="B878" s="11">
        <v>32.68</v>
      </c>
      <c r="C878" s="4">
        <v>13844.797200000001</v>
      </c>
      <c r="D878" t="s">
        <v>7</v>
      </c>
      <c r="E878">
        <v>0</v>
      </c>
      <c r="F878" t="s">
        <v>13</v>
      </c>
      <c r="G878" t="s">
        <v>15</v>
      </c>
      <c r="H878" t="str">
        <f t="shared" si="52"/>
        <v>over</v>
      </c>
      <c r="I878" t="str">
        <f t="shared" si="53"/>
        <v>no</v>
      </c>
      <c r="J878" s="11">
        <f t="shared" si="54"/>
        <v>32.68</v>
      </c>
      <c r="K878" s="11">
        <f t="shared" si="55"/>
        <v>32.68</v>
      </c>
      <c r="L878" s="11"/>
    </row>
    <row r="879" spans="1:12" x14ac:dyDescent="0.25">
      <c r="A879">
        <v>21</v>
      </c>
      <c r="B879" s="11">
        <v>32.68</v>
      </c>
      <c r="C879" s="4">
        <v>26018.950519999999</v>
      </c>
      <c r="D879" t="s">
        <v>7</v>
      </c>
      <c r="E879">
        <v>2</v>
      </c>
      <c r="F879" t="s">
        <v>13</v>
      </c>
      <c r="G879" t="s">
        <v>15</v>
      </c>
      <c r="H879" t="str">
        <f t="shared" si="52"/>
        <v>over</v>
      </c>
      <c r="I879" t="str">
        <f t="shared" si="53"/>
        <v>no</v>
      </c>
      <c r="J879" s="11">
        <f t="shared" si="54"/>
        <v>32.68</v>
      </c>
      <c r="K879" s="11">
        <f t="shared" si="55"/>
        <v>32.68</v>
      </c>
      <c r="L879" s="11"/>
    </row>
    <row r="880" spans="1:12" x14ac:dyDescent="0.25">
      <c r="A880">
        <v>23</v>
      </c>
      <c r="B880" s="11">
        <v>32.700000000000003</v>
      </c>
      <c r="C880" s="4">
        <v>3591.48</v>
      </c>
      <c r="D880" t="s">
        <v>11</v>
      </c>
      <c r="E880">
        <v>3</v>
      </c>
      <c r="F880" t="s">
        <v>13</v>
      </c>
      <c r="G880" t="s">
        <v>10</v>
      </c>
      <c r="H880" t="str">
        <f t="shared" si="52"/>
        <v>over</v>
      </c>
      <c r="I880" t="str">
        <f t="shared" si="53"/>
        <v>no</v>
      </c>
      <c r="J880" s="11">
        <f t="shared" si="54"/>
        <v>32.700000000000003</v>
      </c>
      <c r="K880" s="11">
        <f t="shared" si="55"/>
        <v>32.700000000000003</v>
      </c>
      <c r="L880" s="11"/>
    </row>
    <row r="881" spans="1:12" x14ac:dyDescent="0.25">
      <c r="A881">
        <v>24</v>
      </c>
      <c r="B881" s="11">
        <v>32.700000000000003</v>
      </c>
      <c r="C881" s="4">
        <v>34472.841</v>
      </c>
      <c r="D881" t="s">
        <v>11</v>
      </c>
      <c r="E881">
        <v>0</v>
      </c>
      <c r="F881" t="s">
        <v>9</v>
      </c>
      <c r="G881" t="s">
        <v>10</v>
      </c>
      <c r="H881" t="str">
        <f t="shared" si="52"/>
        <v>over</v>
      </c>
      <c r="I881" t="str">
        <f t="shared" si="53"/>
        <v>smoking</v>
      </c>
      <c r="J881" s="11">
        <f t="shared" si="54"/>
        <v>32.700000000000003</v>
      </c>
      <c r="K881" s="11">
        <f t="shared" si="55"/>
        <v>32.700000000000003</v>
      </c>
      <c r="L881" s="11"/>
    </row>
    <row r="882" spans="1:12" x14ac:dyDescent="0.25">
      <c r="A882">
        <v>19</v>
      </c>
      <c r="B882" s="11">
        <v>32.774999999999999</v>
      </c>
      <c r="C882" s="4">
        <v>2803.69785</v>
      </c>
      <c r="D882" t="s">
        <v>11</v>
      </c>
      <c r="E882">
        <v>2</v>
      </c>
      <c r="F882" t="s">
        <v>13</v>
      </c>
      <c r="G882" t="s">
        <v>15</v>
      </c>
      <c r="H882" t="str">
        <f t="shared" si="52"/>
        <v>over</v>
      </c>
      <c r="I882" t="str">
        <f t="shared" si="53"/>
        <v>no</v>
      </c>
      <c r="J882" s="11">
        <f t="shared" si="54"/>
        <v>32.774999999999999</v>
      </c>
      <c r="K882" s="11">
        <f t="shared" si="55"/>
        <v>32.774999999999999</v>
      </c>
      <c r="L882" s="11"/>
    </row>
    <row r="883" spans="1:12" x14ac:dyDescent="0.25">
      <c r="A883">
        <v>24</v>
      </c>
      <c r="B883" s="11">
        <v>32.774999999999999</v>
      </c>
      <c r="C883" s="4">
        <v>3046.0619999999999</v>
      </c>
      <c r="D883" t="s">
        <v>7</v>
      </c>
      <c r="E883">
        <v>0</v>
      </c>
      <c r="F883" t="s">
        <v>13</v>
      </c>
      <c r="G883" t="s">
        <v>21</v>
      </c>
      <c r="H883" t="str">
        <f t="shared" si="52"/>
        <v>over</v>
      </c>
      <c r="I883" t="str">
        <f t="shared" si="53"/>
        <v>no</v>
      </c>
      <c r="J883" s="11">
        <f t="shared" si="54"/>
        <v>32.774999999999999</v>
      </c>
      <c r="K883" s="11">
        <f t="shared" si="55"/>
        <v>32.774999999999999</v>
      </c>
      <c r="L883" s="11"/>
    </row>
    <row r="884" spans="1:12" x14ac:dyDescent="0.25">
      <c r="A884">
        <v>31</v>
      </c>
      <c r="B884" s="11">
        <v>32.774999999999999</v>
      </c>
      <c r="C884" s="4">
        <v>5327.4002499999997</v>
      </c>
      <c r="D884" t="s">
        <v>7</v>
      </c>
      <c r="E884">
        <v>2</v>
      </c>
      <c r="F884" t="s">
        <v>13</v>
      </c>
      <c r="G884" t="s">
        <v>15</v>
      </c>
      <c r="H884" t="str">
        <f t="shared" si="52"/>
        <v>over</v>
      </c>
      <c r="I884" t="str">
        <f t="shared" si="53"/>
        <v>no</v>
      </c>
      <c r="J884" s="11">
        <f t="shared" si="54"/>
        <v>32.774999999999999</v>
      </c>
      <c r="K884" s="11">
        <f t="shared" si="55"/>
        <v>32.774999999999999</v>
      </c>
      <c r="L884" s="11"/>
    </row>
    <row r="885" spans="1:12" x14ac:dyDescent="0.25">
      <c r="A885">
        <v>41</v>
      </c>
      <c r="B885" s="11">
        <v>32.774999999999999</v>
      </c>
      <c r="C885" s="4">
        <v>6775.9610000000002</v>
      </c>
      <c r="D885" t="s">
        <v>7</v>
      </c>
      <c r="E885">
        <v>1</v>
      </c>
      <c r="F885" t="s">
        <v>13</v>
      </c>
      <c r="G885" t="s">
        <v>10</v>
      </c>
      <c r="H885" t="str">
        <f t="shared" si="52"/>
        <v>over</v>
      </c>
      <c r="I885" t="str">
        <f t="shared" si="53"/>
        <v>no</v>
      </c>
      <c r="J885" s="11">
        <f t="shared" si="54"/>
        <v>32.774999999999999</v>
      </c>
      <c r="K885" s="11">
        <f t="shared" si="55"/>
        <v>32.774999999999999</v>
      </c>
      <c r="L885" s="11"/>
    </row>
    <row r="886" spans="1:12" x14ac:dyDescent="0.25">
      <c r="A886">
        <v>55</v>
      </c>
      <c r="B886" s="11">
        <v>32.774999999999999</v>
      </c>
      <c r="C886" s="4">
        <v>10226.2842</v>
      </c>
      <c r="D886" t="s">
        <v>11</v>
      </c>
      <c r="E886">
        <v>0</v>
      </c>
      <c r="F886" t="s">
        <v>13</v>
      </c>
      <c r="G886" t="s">
        <v>14</v>
      </c>
      <c r="H886" t="str">
        <f t="shared" si="52"/>
        <v>over</v>
      </c>
      <c r="I886" t="str">
        <f t="shared" si="53"/>
        <v>no</v>
      </c>
      <c r="J886" s="11">
        <f t="shared" si="54"/>
        <v>32.774999999999999</v>
      </c>
      <c r="K886" s="11">
        <f t="shared" si="55"/>
        <v>32.774999999999999</v>
      </c>
      <c r="L886" s="11"/>
    </row>
    <row r="887" spans="1:12" x14ac:dyDescent="0.25">
      <c r="A887">
        <v>55</v>
      </c>
      <c r="B887" s="11">
        <v>32.774999999999999</v>
      </c>
      <c r="C887" s="4">
        <v>10601.632250000001</v>
      </c>
      <c r="D887" t="s">
        <v>11</v>
      </c>
      <c r="E887">
        <v>0</v>
      </c>
      <c r="F887" t="s">
        <v>13</v>
      </c>
      <c r="G887" t="s">
        <v>15</v>
      </c>
      <c r="H887" t="str">
        <f t="shared" si="52"/>
        <v>over</v>
      </c>
      <c r="I887" t="str">
        <f t="shared" si="53"/>
        <v>no</v>
      </c>
      <c r="J887" s="11">
        <f t="shared" si="54"/>
        <v>32.774999999999999</v>
      </c>
      <c r="K887" s="11">
        <f t="shared" si="55"/>
        <v>32.774999999999999</v>
      </c>
      <c r="L887" s="11"/>
    </row>
    <row r="888" spans="1:12" x14ac:dyDescent="0.25">
      <c r="A888">
        <v>52</v>
      </c>
      <c r="B888" s="11">
        <v>32.774999999999999</v>
      </c>
      <c r="C888" s="4">
        <v>11289.10925</v>
      </c>
      <c r="D888" t="s">
        <v>11</v>
      </c>
      <c r="E888">
        <v>3</v>
      </c>
      <c r="F888" t="s">
        <v>13</v>
      </c>
      <c r="G888" t="s">
        <v>15</v>
      </c>
      <c r="H888" t="str">
        <f t="shared" si="52"/>
        <v>over</v>
      </c>
      <c r="I888" t="str">
        <f t="shared" si="53"/>
        <v>no</v>
      </c>
      <c r="J888" s="11">
        <f t="shared" si="54"/>
        <v>32.774999999999999</v>
      </c>
      <c r="K888" s="11">
        <f t="shared" si="55"/>
        <v>32.774999999999999</v>
      </c>
      <c r="L888" s="11"/>
    </row>
    <row r="889" spans="1:12" x14ac:dyDescent="0.25">
      <c r="A889">
        <v>20</v>
      </c>
      <c r="B889" s="11">
        <v>32.774999999999999</v>
      </c>
      <c r="C889" s="4">
        <v>14711.7438</v>
      </c>
      <c r="D889" t="s">
        <v>7</v>
      </c>
      <c r="E889">
        <v>0</v>
      </c>
      <c r="F889" t="s">
        <v>9</v>
      </c>
      <c r="G889" t="s">
        <v>15</v>
      </c>
      <c r="H889" t="str">
        <f t="shared" si="52"/>
        <v>over</v>
      </c>
      <c r="I889" t="str">
        <f t="shared" si="53"/>
        <v>smoking</v>
      </c>
      <c r="J889" s="11">
        <f t="shared" si="54"/>
        <v>32.774999999999999</v>
      </c>
      <c r="K889" s="11">
        <f t="shared" si="55"/>
        <v>32.774999999999999</v>
      </c>
      <c r="L889" s="11"/>
    </row>
    <row r="890" spans="1:12" x14ac:dyDescent="0.25">
      <c r="A890">
        <v>40</v>
      </c>
      <c r="B890" s="11">
        <v>32.774999999999999</v>
      </c>
      <c r="C890" s="4">
        <v>39125.332249999999</v>
      </c>
      <c r="D890" t="s">
        <v>11</v>
      </c>
      <c r="E890">
        <v>1</v>
      </c>
      <c r="F890" t="s">
        <v>9</v>
      </c>
      <c r="G890" t="s">
        <v>21</v>
      </c>
      <c r="H890" t="str">
        <f t="shared" si="52"/>
        <v>over</v>
      </c>
      <c r="I890" t="str">
        <f t="shared" si="53"/>
        <v>smoking</v>
      </c>
      <c r="J890" s="11">
        <f t="shared" si="54"/>
        <v>32.774999999999999</v>
      </c>
      <c r="K890" s="11">
        <f t="shared" si="55"/>
        <v>32.774999999999999</v>
      </c>
      <c r="L890" s="11"/>
    </row>
    <row r="891" spans="1:12" x14ac:dyDescent="0.25">
      <c r="A891">
        <v>40</v>
      </c>
      <c r="B891" s="11">
        <v>32.774999999999999</v>
      </c>
      <c r="C891" s="4">
        <v>40003.332249999999</v>
      </c>
      <c r="D891" t="s">
        <v>7</v>
      </c>
      <c r="E891">
        <v>2</v>
      </c>
      <c r="F891" t="s">
        <v>9</v>
      </c>
      <c r="G891" t="s">
        <v>15</v>
      </c>
      <c r="H891" t="str">
        <f t="shared" si="52"/>
        <v>over</v>
      </c>
      <c r="I891" t="str">
        <f t="shared" si="53"/>
        <v>smoking</v>
      </c>
      <c r="J891" s="11">
        <f t="shared" si="54"/>
        <v>32.774999999999999</v>
      </c>
      <c r="K891" s="11">
        <f t="shared" si="55"/>
        <v>32.774999999999999</v>
      </c>
      <c r="L891" s="11"/>
    </row>
    <row r="892" spans="1:12" x14ac:dyDescent="0.25">
      <c r="A892">
        <v>46</v>
      </c>
      <c r="B892" s="11">
        <v>32.774999999999999</v>
      </c>
      <c r="C892" s="4">
        <v>40720.551050000002</v>
      </c>
      <c r="D892" t="s">
        <v>11</v>
      </c>
      <c r="E892">
        <v>3</v>
      </c>
      <c r="F892" t="s">
        <v>9</v>
      </c>
      <c r="G892" t="s">
        <v>15</v>
      </c>
      <c r="H892" t="str">
        <f t="shared" si="52"/>
        <v>over</v>
      </c>
      <c r="I892" t="str">
        <f t="shared" si="53"/>
        <v>smoking</v>
      </c>
      <c r="J892" s="11">
        <f t="shared" si="54"/>
        <v>32.774999999999999</v>
      </c>
      <c r="K892" s="11">
        <f t="shared" si="55"/>
        <v>32.774999999999999</v>
      </c>
      <c r="L892" s="11"/>
    </row>
    <row r="893" spans="1:12" x14ac:dyDescent="0.25">
      <c r="A893">
        <v>46</v>
      </c>
      <c r="B893" s="11">
        <v>32.774999999999999</v>
      </c>
      <c r="C893" s="4">
        <v>46151.124499999998</v>
      </c>
      <c r="D893" t="s">
        <v>11</v>
      </c>
      <c r="E893">
        <v>3</v>
      </c>
      <c r="F893" t="s">
        <v>9</v>
      </c>
      <c r="G893" t="s">
        <v>14</v>
      </c>
      <c r="H893" t="str">
        <f t="shared" si="52"/>
        <v>over</v>
      </c>
      <c r="I893" t="str">
        <f t="shared" si="53"/>
        <v>smoking</v>
      </c>
      <c r="J893" s="11">
        <f t="shared" si="54"/>
        <v>32.774999999999999</v>
      </c>
      <c r="K893" s="11">
        <f t="shared" si="55"/>
        <v>32.774999999999999</v>
      </c>
      <c r="L893" s="11"/>
    </row>
    <row r="894" spans="1:12" x14ac:dyDescent="0.25">
      <c r="A894">
        <v>23</v>
      </c>
      <c r="B894" s="11">
        <v>32.78</v>
      </c>
      <c r="C894" s="4">
        <v>36021.011200000001</v>
      </c>
      <c r="D894" t="s">
        <v>7</v>
      </c>
      <c r="E894">
        <v>2</v>
      </c>
      <c r="F894" t="s">
        <v>9</v>
      </c>
      <c r="G894" t="s">
        <v>14</v>
      </c>
      <c r="H894" t="str">
        <f t="shared" si="52"/>
        <v>over</v>
      </c>
      <c r="I894" t="str">
        <f t="shared" si="53"/>
        <v>smoking</v>
      </c>
      <c r="J894" s="11">
        <f t="shared" si="54"/>
        <v>32.78</v>
      </c>
      <c r="K894" s="11">
        <f t="shared" si="55"/>
        <v>32.78</v>
      </c>
      <c r="L894" s="11"/>
    </row>
    <row r="895" spans="1:12" x14ac:dyDescent="0.25">
      <c r="A895">
        <v>34</v>
      </c>
      <c r="B895" s="11">
        <v>32.799999999999997</v>
      </c>
      <c r="C895" s="4">
        <v>14358.364369999999</v>
      </c>
      <c r="D895" t="s">
        <v>11</v>
      </c>
      <c r="E895">
        <v>1</v>
      </c>
      <c r="F895" t="s">
        <v>13</v>
      </c>
      <c r="G895" t="s">
        <v>10</v>
      </c>
      <c r="H895" t="str">
        <f t="shared" si="52"/>
        <v>over</v>
      </c>
      <c r="I895" t="str">
        <f t="shared" si="53"/>
        <v>no</v>
      </c>
      <c r="J895" s="11">
        <f t="shared" si="54"/>
        <v>32.799999999999997</v>
      </c>
      <c r="K895" s="11">
        <f t="shared" si="55"/>
        <v>32.799999999999997</v>
      </c>
      <c r="L895" s="11"/>
    </row>
    <row r="896" spans="1:12" x14ac:dyDescent="0.25">
      <c r="A896">
        <v>60</v>
      </c>
      <c r="B896" s="11">
        <v>32.799999999999997</v>
      </c>
      <c r="C896" s="4">
        <v>52590.829389999999</v>
      </c>
      <c r="D896" t="s">
        <v>11</v>
      </c>
      <c r="E896">
        <v>0</v>
      </c>
      <c r="F896" t="s">
        <v>9</v>
      </c>
      <c r="G896" t="s">
        <v>10</v>
      </c>
      <c r="H896" t="str">
        <f t="shared" si="52"/>
        <v>over</v>
      </c>
      <c r="I896" t="str">
        <f t="shared" si="53"/>
        <v>smoking</v>
      </c>
      <c r="J896" s="11">
        <f t="shared" si="54"/>
        <v>32.799999999999997</v>
      </c>
      <c r="K896" s="11">
        <f t="shared" si="55"/>
        <v>32.799999999999997</v>
      </c>
      <c r="L896" s="11"/>
    </row>
    <row r="897" spans="1:12" x14ac:dyDescent="0.25">
      <c r="A897">
        <v>42</v>
      </c>
      <c r="B897" s="11">
        <v>32.869999999999997</v>
      </c>
      <c r="C897" s="4">
        <v>7050.0213000000003</v>
      </c>
      <c r="D897" t="s">
        <v>7</v>
      </c>
      <c r="E897">
        <v>0</v>
      </c>
      <c r="F897" t="s">
        <v>13</v>
      </c>
      <c r="G897" t="s">
        <v>21</v>
      </c>
      <c r="H897" t="str">
        <f t="shared" si="52"/>
        <v>over</v>
      </c>
      <c r="I897" t="str">
        <f t="shared" si="53"/>
        <v>no</v>
      </c>
      <c r="J897" s="11">
        <f t="shared" si="54"/>
        <v>32.869999999999997</v>
      </c>
      <c r="K897" s="11">
        <f t="shared" si="55"/>
        <v>32.869999999999997</v>
      </c>
      <c r="L897" s="11"/>
    </row>
    <row r="898" spans="1:12" x14ac:dyDescent="0.25">
      <c r="A898">
        <v>19</v>
      </c>
      <c r="B898" s="11">
        <v>32.9</v>
      </c>
      <c r="C898" s="4">
        <v>1748.7739999999999</v>
      </c>
      <c r="D898" t="s">
        <v>7</v>
      </c>
      <c r="E898">
        <v>0</v>
      </c>
      <c r="F898" t="s">
        <v>13</v>
      </c>
      <c r="G898" t="s">
        <v>10</v>
      </c>
      <c r="H898" t="str">
        <f t="shared" ref="H898:H961" si="56">IF(B898&lt;18.5,"below",IF(AND(B898&gt;=18.5,B898&lt;25),"normal",IF(B898&gt;=25,"over")))</f>
        <v>over</v>
      </c>
      <c r="I898" t="str">
        <f t="shared" ref="I898:I961" si="57">IF(F898="no","no","smoking")</f>
        <v>no</v>
      </c>
      <c r="J898" s="11">
        <f t="shared" ref="J898:J961" si="58">VALUE(B898)</f>
        <v>32.9</v>
      </c>
      <c r="K898" s="11">
        <f t="shared" ref="K898:K961" si="59">IF(J898&gt;=100,J898/1000,J898)</f>
        <v>32.9</v>
      </c>
      <c r="L898" s="11"/>
    </row>
    <row r="899" spans="1:12" x14ac:dyDescent="0.25">
      <c r="A899">
        <v>33</v>
      </c>
      <c r="B899" s="11">
        <v>32.9</v>
      </c>
      <c r="C899" s="4">
        <v>5375.0379999999996</v>
      </c>
      <c r="D899" t="s">
        <v>7</v>
      </c>
      <c r="E899">
        <v>2</v>
      </c>
      <c r="F899" t="s">
        <v>13</v>
      </c>
      <c r="G899" t="s">
        <v>10</v>
      </c>
      <c r="H899" t="str">
        <f t="shared" si="56"/>
        <v>over</v>
      </c>
      <c r="I899" t="str">
        <f t="shared" si="57"/>
        <v>no</v>
      </c>
      <c r="J899" s="11">
        <f t="shared" si="58"/>
        <v>32.9</v>
      </c>
      <c r="K899" s="11">
        <f t="shared" si="59"/>
        <v>32.9</v>
      </c>
      <c r="L899" s="11"/>
    </row>
    <row r="900" spans="1:12" x14ac:dyDescent="0.25">
      <c r="A900">
        <v>26</v>
      </c>
      <c r="B900" s="11">
        <v>32.9</v>
      </c>
      <c r="C900" s="4">
        <v>36085.218999999997</v>
      </c>
      <c r="D900" t="s">
        <v>11</v>
      </c>
      <c r="E900">
        <v>2</v>
      </c>
      <c r="F900" t="s">
        <v>9</v>
      </c>
      <c r="G900" t="s">
        <v>10</v>
      </c>
      <c r="H900" t="str">
        <f t="shared" si="56"/>
        <v>over</v>
      </c>
      <c r="I900" t="str">
        <f t="shared" si="57"/>
        <v>smoking</v>
      </c>
      <c r="J900" s="11">
        <f t="shared" si="58"/>
        <v>32.9</v>
      </c>
      <c r="K900" s="11">
        <f t="shared" si="59"/>
        <v>32.9</v>
      </c>
      <c r="L900" s="11"/>
    </row>
    <row r="901" spans="1:12" x14ac:dyDescent="0.25">
      <c r="A901">
        <v>58</v>
      </c>
      <c r="B901" s="11">
        <v>32.965000000000003</v>
      </c>
      <c r="C901" s="4">
        <v>12430.95335</v>
      </c>
      <c r="D901" t="s">
        <v>7</v>
      </c>
      <c r="E901">
        <v>0</v>
      </c>
      <c r="F901" t="s">
        <v>13</v>
      </c>
      <c r="G901" t="s">
        <v>21</v>
      </c>
      <c r="H901" t="str">
        <f t="shared" si="56"/>
        <v>over</v>
      </c>
      <c r="I901" t="str">
        <f t="shared" si="57"/>
        <v>no</v>
      </c>
      <c r="J901" s="11">
        <f t="shared" si="58"/>
        <v>32.965000000000003</v>
      </c>
      <c r="K901" s="11">
        <f t="shared" si="59"/>
        <v>32.965000000000003</v>
      </c>
      <c r="L901" s="11"/>
    </row>
    <row r="902" spans="1:12" x14ac:dyDescent="0.25">
      <c r="A902">
        <v>64</v>
      </c>
      <c r="B902" s="11">
        <v>32.965000000000003</v>
      </c>
      <c r="C902" s="4">
        <v>14692.66935</v>
      </c>
      <c r="D902" t="s">
        <v>7</v>
      </c>
      <c r="E902">
        <v>0</v>
      </c>
      <c r="F902" t="s">
        <v>13</v>
      </c>
      <c r="G902" t="s">
        <v>15</v>
      </c>
      <c r="H902" t="str">
        <f t="shared" si="56"/>
        <v>over</v>
      </c>
      <c r="I902" t="str">
        <f t="shared" si="57"/>
        <v>no</v>
      </c>
      <c r="J902" s="11">
        <f t="shared" si="58"/>
        <v>32.965000000000003</v>
      </c>
      <c r="K902" s="11">
        <f t="shared" si="59"/>
        <v>32.965000000000003</v>
      </c>
      <c r="L902" s="11"/>
    </row>
    <row r="903" spans="1:12" x14ac:dyDescent="0.25">
      <c r="A903">
        <v>29</v>
      </c>
      <c r="B903" s="11">
        <v>32.965000000000003</v>
      </c>
      <c r="C903" s="4">
        <v>18157.876</v>
      </c>
      <c r="D903" t="s">
        <v>11</v>
      </c>
      <c r="E903">
        <v>2</v>
      </c>
      <c r="F903" t="s">
        <v>13</v>
      </c>
      <c r="G903" t="s">
        <v>15</v>
      </c>
      <c r="H903" t="str">
        <f t="shared" si="56"/>
        <v>over</v>
      </c>
      <c r="I903" t="str">
        <f t="shared" si="57"/>
        <v>no</v>
      </c>
      <c r="J903" s="11">
        <f t="shared" si="58"/>
        <v>32.965000000000003</v>
      </c>
      <c r="K903" s="11">
        <f t="shared" si="59"/>
        <v>32.965000000000003</v>
      </c>
      <c r="L903" s="11"/>
    </row>
    <row r="904" spans="1:12" x14ac:dyDescent="0.25">
      <c r="A904">
        <v>64</v>
      </c>
      <c r="B904" s="11">
        <v>32.965000000000003</v>
      </c>
      <c r="C904" s="4">
        <v>47291.055</v>
      </c>
      <c r="D904" t="s">
        <v>7</v>
      </c>
      <c r="E904">
        <v>2</v>
      </c>
      <c r="F904" t="s">
        <v>9</v>
      </c>
      <c r="G904" t="s">
        <v>10</v>
      </c>
      <c r="H904" t="str">
        <f t="shared" si="56"/>
        <v>over</v>
      </c>
      <c r="I904" t="str">
        <f t="shared" si="57"/>
        <v>smoking</v>
      </c>
      <c r="J904" s="11">
        <f t="shared" si="58"/>
        <v>32.965000000000003</v>
      </c>
      <c r="K904" s="11">
        <f t="shared" si="59"/>
        <v>32.965000000000003</v>
      </c>
      <c r="L904" s="11"/>
    </row>
    <row r="905" spans="1:12" x14ac:dyDescent="0.25">
      <c r="A905">
        <v>60</v>
      </c>
      <c r="B905" s="11">
        <v>32.965000000000003</v>
      </c>
      <c r="C905" s="4">
        <v>48173.360999999997</v>
      </c>
      <c r="D905" t="s">
        <v>11</v>
      </c>
      <c r="E905">
        <v>0</v>
      </c>
      <c r="F905" t="s">
        <v>9</v>
      </c>
      <c r="G905" t="s">
        <v>10</v>
      </c>
      <c r="H905" t="str">
        <f t="shared" si="56"/>
        <v>over</v>
      </c>
      <c r="I905" t="str">
        <f t="shared" si="57"/>
        <v>smoking</v>
      </c>
      <c r="J905" s="11">
        <f t="shared" si="58"/>
        <v>32.965000000000003</v>
      </c>
      <c r="K905" s="11">
        <f t="shared" si="59"/>
        <v>32.965000000000003</v>
      </c>
      <c r="L905" s="11"/>
    </row>
    <row r="906" spans="1:12" x14ac:dyDescent="0.25">
      <c r="A906">
        <v>20</v>
      </c>
      <c r="B906" s="11">
        <v>33</v>
      </c>
      <c r="C906" s="4">
        <v>1880.07</v>
      </c>
      <c r="D906" t="s">
        <v>7</v>
      </c>
      <c r="E906">
        <v>0</v>
      </c>
      <c r="F906" t="s">
        <v>13</v>
      </c>
      <c r="G906" t="s">
        <v>14</v>
      </c>
      <c r="H906" t="str">
        <f t="shared" si="56"/>
        <v>over</v>
      </c>
      <c r="I906" t="str">
        <f t="shared" si="57"/>
        <v>no</v>
      </c>
      <c r="J906" s="11">
        <f t="shared" si="58"/>
        <v>33</v>
      </c>
      <c r="K906" s="11">
        <f t="shared" si="59"/>
        <v>33</v>
      </c>
      <c r="L906" s="11"/>
    </row>
    <row r="907" spans="1:12" x14ac:dyDescent="0.25">
      <c r="A907">
        <v>28</v>
      </c>
      <c r="B907" s="11">
        <v>33</v>
      </c>
      <c r="C907" s="4">
        <v>4449.4620000000004</v>
      </c>
      <c r="D907" t="s">
        <v>11</v>
      </c>
      <c r="E907">
        <v>3</v>
      </c>
      <c r="F907" t="s">
        <v>13</v>
      </c>
      <c r="G907" t="s">
        <v>14</v>
      </c>
      <c r="H907" t="str">
        <f t="shared" si="56"/>
        <v>over</v>
      </c>
      <c r="I907" t="str">
        <f t="shared" si="57"/>
        <v>no</v>
      </c>
      <c r="J907" s="11">
        <f t="shared" si="58"/>
        <v>33</v>
      </c>
      <c r="K907" s="11">
        <f t="shared" si="59"/>
        <v>33</v>
      </c>
      <c r="L907" s="11"/>
    </row>
    <row r="908" spans="1:12" x14ac:dyDescent="0.25">
      <c r="A908">
        <v>40</v>
      </c>
      <c r="B908" s="11">
        <v>33</v>
      </c>
      <c r="C908" s="4">
        <v>7682.67</v>
      </c>
      <c r="D908" t="s">
        <v>7</v>
      </c>
      <c r="E908">
        <v>3</v>
      </c>
      <c r="F908" t="s">
        <v>13</v>
      </c>
      <c r="G908" t="s">
        <v>14</v>
      </c>
      <c r="H908" t="str">
        <f t="shared" si="56"/>
        <v>over</v>
      </c>
      <c r="I908" t="str">
        <f t="shared" si="57"/>
        <v>no</v>
      </c>
      <c r="J908" s="11">
        <f t="shared" si="58"/>
        <v>33</v>
      </c>
      <c r="K908" s="11">
        <f t="shared" si="59"/>
        <v>33</v>
      </c>
      <c r="L908" s="11"/>
    </row>
    <row r="909" spans="1:12" x14ac:dyDescent="0.25">
      <c r="A909">
        <v>55</v>
      </c>
      <c r="B909" s="11">
        <v>33</v>
      </c>
      <c r="C909" s="4">
        <v>20781.48892</v>
      </c>
      <c r="D909" t="s">
        <v>11</v>
      </c>
      <c r="E909">
        <v>0</v>
      </c>
      <c r="F909" t="s">
        <v>13</v>
      </c>
      <c r="G909" t="s">
        <v>14</v>
      </c>
      <c r="H909" t="str">
        <f t="shared" si="56"/>
        <v>over</v>
      </c>
      <c r="I909" t="str">
        <f t="shared" si="57"/>
        <v>no</v>
      </c>
      <c r="J909" s="11">
        <f t="shared" si="58"/>
        <v>33</v>
      </c>
      <c r="K909" s="11">
        <f t="shared" si="59"/>
        <v>33</v>
      </c>
      <c r="L909" s="11"/>
    </row>
    <row r="910" spans="1:12" x14ac:dyDescent="0.25">
      <c r="A910">
        <v>45</v>
      </c>
      <c r="B910" s="11">
        <v>33.1</v>
      </c>
      <c r="C910" s="4">
        <v>7345.0839999999998</v>
      </c>
      <c r="D910" t="s">
        <v>7</v>
      </c>
      <c r="E910">
        <v>0</v>
      </c>
      <c r="F910" t="s">
        <v>13</v>
      </c>
      <c r="G910" t="s">
        <v>10</v>
      </c>
      <c r="H910" t="str">
        <f t="shared" si="56"/>
        <v>over</v>
      </c>
      <c r="I910" t="str">
        <f t="shared" si="57"/>
        <v>no</v>
      </c>
      <c r="J910" s="11">
        <f t="shared" si="58"/>
        <v>33.1</v>
      </c>
      <c r="K910" s="11">
        <f t="shared" si="59"/>
        <v>33.1</v>
      </c>
      <c r="L910" s="11"/>
    </row>
    <row r="911" spans="1:12" x14ac:dyDescent="0.25">
      <c r="A911">
        <v>58</v>
      </c>
      <c r="B911" s="11">
        <v>33.1</v>
      </c>
      <c r="C911" s="4">
        <v>11848.141</v>
      </c>
      <c r="D911" t="s">
        <v>7</v>
      </c>
      <c r="E911">
        <v>0</v>
      </c>
      <c r="F911" t="s">
        <v>13</v>
      </c>
      <c r="G911" t="s">
        <v>10</v>
      </c>
      <c r="H911" t="str">
        <f t="shared" si="56"/>
        <v>over</v>
      </c>
      <c r="I911" t="str">
        <f t="shared" si="57"/>
        <v>no</v>
      </c>
      <c r="J911" s="11">
        <f t="shared" si="58"/>
        <v>33.1</v>
      </c>
      <c r="K911" s="11">
        <f t="shared" si="59"/>
        <v>33.1</v>
      </c>
      <c r="L911" s="11"/>
    </row>
    <row r="912" spans="1:12" x14ac:dyDescent="0.25">
      <c r="A912">
        <v>63</v>
      </c>
      <c r="B912" s="11">
        <v>33.1</v>
      </c>
      <c r="C912" s="4">
        <v>13393.755999999999</v>
      </c>
      <c r="D912" t="s">
        <v>11</v>
      </c>
      <c r="E912">
        <v>0</v>
      </c>
      <c r="F912" t="s">
        <v>13</v>
      </c>
      <c r="G912" t="s">
        <v>10</v>
      </c>
      <c r="H912" t="str">
        <f t="shared" si="56"/>
        <v>over</v>
      </c>
      <c r="I912" t="str">
        <f t="shared" si="57"/>
        <v>no</v>
      </c>
      <c r="J912" s="11">
        <f t="shared" si="58"/>
        <v>33.1</v>
      </c>
      <c r="K912" s="11">
        <f t="shared" si="59"/>
        <v>33.1</v>
      </c>
      <c r="L912" s="11"/>
    </row>
    <row r="913" spans="1:12" x14ac:dyDescent="0.25">
      <c r="A913">
        <v>19</v>
      </c>
      <c r="B913" s="11">
        <v>33.1</v>
      </c>
      <c r="C913" s="4">
        <v>23082.955330000001</v>
      </c>
      <c r="D913" t="s">
        <v>11</v>
      </c>
      <c r="E913">
        <v>0</v>
      </c>
      <c r="F913" t="s">
        <v>13</v>
      </c>
      <c r="G913" t="s">
        <v>10</v>
      </c>
      <c r="H913" t="str">
        <f t="shared" si="56"/>
        <v>over</v>
      </c>
      <c r="I913" t="str">
        <f t="shared" si="57"/>
        <v>no</v>
      </c>
      <c r="J913" s="11">
        <f t="shared" si="58"/>
        <v>33.1</v>
      </c>
      <c r="K913" s="11">
        <f t="shared" si="59"/>
        <v>33.1</v>
      </c>
      <c r="L913" s="11"/>
    </row>
    <row r="914" spans="1:12" x14ac:dyDescent="0.25">
      <c r="A914">
        <v>28</v>
      </c>
      <c r="B914" s="11">
        <v>33.11</v>
      </c>
      <c r="C914" s="4">
        <v>3171.6149</v>
      </c>
      <c r="D914" t="s">
        <v>7</v>
      </c>
      <c r="E914">
        <v>0</v>
      </c>
      <c r="F914" t="s">
        <v>13</v>
      </c>
      <c r="G914" t="s">
        <v>14</v>
      </c>
      <c r="H914" t="str">
        <f t="shared" si="56"/>
        <v>over</v>
      </c>
      <c r="I914" t="str">
        <f t="shared" si="57"/>
        <v>no</v>
      </c>
      <c r="J914" s="11">
        <f t="shared" si="58"/>
        <v>33.11</v>
      </c>
      <c r="K914" s="11">
        <f t="shared" si="59"/>
        <v>33.11</v>
      </c>
      <c r="L914" s="11"/>
    </row>
    <row r="915" spans="1:12" x14ac:dyDescent="0.25">
      <c r="A915">
        <v>60</v>
      </c>
      <c r="B915" s="11">
        <v>33.11</v>
      </c>
      <c r="C915" s="4">
        <v>13919.822899999999</v>
      </c>
      <c r="D915" t="s">
        <v>11</v>
      </c>
      <c r="E915">
        <v>3</v>
      </c>
      <c r="F915" t="s">
        <v>13</v>
      </c>
      <c r="G915" t="s">
        <v>14</v>
      </c>
      <c r="H915" t="str">
        <f t="shared" si="56"/>
        <v>over</v>
      </c>
      <c r="I915" t="str">
        <f t="shared" si="57"/>
        <v>no</v>
      </c>
      <c r="J915" s="11">
        <f t="shared" si="58"/>
        <v>33.11</v>
      </c>
      <c r="K915" s="11">
        <f t="shared" si="59"/>
        <v>33.11</v>
      </c>
      <c r="L915" s="11"/>
    </row>
    <row r="916" spans="1:12" x14ac:dyDescent="0.25">
      <c r="A916">
        <v>19</v>
      </c>
      <c r="B916" s="11">
        <v>33.11</v>
      </c>
      <c r="C916" s="4">
        <v>34439.855900000002</v>
      </c>
      <c r="D916" t="s">
        <v>7</v>
      </c>
      <c r="E916">
        <v>0</v>
      </c>
      <c r="F916" t="s">
        <v>9</v>
      </c>
      <c r="G916" t="s">
        <v>14</v>
      </c>
      <c r="H916" t="str">
        <f t="shared" si="56"/>
        <v>over</v>
      </c>
      <c r="I916" t="str">
        <f t="shared" si="57"/>
        <v>smoking</v>
      </c>
      <c r="J916" s="11">
        <f t="shared" si="58"/>
        <v>33.11</v>
      </c>
      <c r="K916" s="11">
        <f t="shared" si="59"/>
        <v>33.11</v>
      </c>
      <c r="L916" s="11"/>
    </row>
    <row r="917" spans="1:12" x14ac:dyDescent="0.25">
      <c r="A917">
        <v>48</v>
      </c>
      <c r="B917" s="11">
        <v>33.11</v>
      </c>
      <c r="C917" s="4">
        <v>40974.164900000003</v>
      </c>
      <c r="D917" t="s">
        <v>7</v>
      </c>
      <c r="E917">
        <v>0</v>
      </c>
      <c r="F917" t="s">
        <v>9</v>
      </c>
      <c r="G917" t="s">
        <v>14</v>
      </c>
      <c r="H917" t="str">
        <f t="shared" si="56"/>
        <v>over</v>
      </c>
      <c r="I917" t="str">
        <f t="shared" si="57"/>
        <v>smoking</v>
      </c>
      <c r="J917" s="11">
        <f t="shared" si="58"/>
        <v>33.11</v>
      </c>
      <c r="K917" s="11">
        <f t="shared" si="59"/>
        <v>33.11</v>
      </c>
      <c r="L917" s="11"/>
    </row>
    <row r="918" spans="1:12" x14ac:dyDescent="0.25">
      <c r="A918">
        <v>19</v>
      </c>
      <c r="B918" s="11">
        <v>33.155000000000001</v>
      </c>
      <c r="C918" s="4">
        <v>1261.442</v>
      </c>
      <c r="D918" t="s">
        <v>11</v>
      </c>
      <c r="E918">
        <v>0</v>
      </c>
      <c r="F918" t="s">
        <v>13</v>
      </c>
      <c r="G918" t="s">
        <v>10</v>
      </c>
      <c r="H918" t="str">
        <f t="shared" si="56"/>
        <v>over</v>
      </c>
      <c r="I918" t="str">
        <f t="shared" si="57"/>
        <v>no</v>
      </c>
      <c r="J918" s="11">
        <f t="shared" si="58"/>
        <v>33.155000000000001</v>
      </c>
      <c r="K918" s="11">
        <f t="shared" si="59"/>
        <v>33.155000000000001</v>
      </c>
      <c r="L918" s="11"/>
    </row>
    <row r="919" spans="1:12" x14ac:dyDescent="0.25">
      <c r="A919">
        <v>18</v>
      </c>
      <c r="B919" s="11">
        <v>33.155000000000001</v>
      </c>
      <c r="C919" s="4">
        <v>2207.6974500000001</v>
      </c>
      <c r="D919" t="s">
        <v>7</v>
      </c>
      <c r="E919">
        <v>0</v>
      </c>
      <c r="F919" t="s">
        <v>13</v>
      </c>
      <c r="G919" t="s">
        <v>21</v>
      </c>
      <c r="H919" t="str">
        <f t="shared" si="56"/>
        <v>over</v>
      </c>
      <c r="I919" t="str">
        <f t="shared" si="57"/>
        <v>no</v>
      </c>
      <c r="J919" s="11">
        <f t="shared" si="58"/>
        <v>33.155000000000001</v>
      </c>
      <c r="K919" s="11">
        <f t="shared" si="59"/>
        <v>33.155000000000001</v>
      </c>
      <c r="L919" s="11"/>
    </row>
    <row r="920" spans="1:12" x14ac:dyDescent="0.25">
      <c r="A920">
        <v>27</v>
      </c>
      <c r="B920" s="11">
        <v>33.155000000000001</v>
      </c>
      <c r="C920" s="4">
        <v>4058.71245</v>
      </c>
      <c r="D920" t="s">
        <v>11</v>
      </c>
      <c r="E920">
        <v>2</v>
      </c>
      <c r="F920" t="s">
        <v>13</v>
      </c>
      <c r="G920" t="s">
        <v>15</v>
      </c>
      <c r="H920" t="str">
        <f t="shared" si="56"/>
        <v>over</v>
      </c>
      <c r="I920" t="str">
        <f t="shared" si="57"/>
        <v>no</v>
      </c>
      <c r="J920" s="11">
        <f t="shared" si="58"/>
        <v>33.155000000000001</v>
      </c>
      <c r="K920" s="11">
        <f t="shared" si="59"/>
        <v>33.155000000000001</v>
      </c>
      <c r="L920" s="11"/>
    </row>
    <row r="921" spans="1:12" x14ac:dyDescent="0.25">
      <c r="A921">
        <v>37</v>
      </c>
      <c r="B921" s="11">
        <v>33.155000000000001</v>
      </c>
      <c r="C921" s="4">
        <v>6203.90175</v>
      </c>
      <c r="D921" t="s">
        <v>11</v>
      </c>
      <c r="E921">
        <v>2</v>
      </c>
      <c r="F921" t="s">
        <v>13</v>
      </c>
      <c r="G921" t="s">
        <v>15</v>
      </c>
      <c r="H921" t="str">
        <f t="shared" si="56"/>
        <v>over</v>
      </c>
      <c r="I921" t="str">
        <f t="shared" si="57"/>
        <v>no</v>
      </c>
      <c r="J921" s="11">
        <f t="shared" si="58"/>
        <v>33.155000000000001</v>
      </c>
      <c r="K921" s="11">
        <f t="shared" si="59"/>
        <v>33.155000000000001</v>
      </c>
      <c r="L921" s="11"/>
    </row>
    <row r="922" spans="1:12" x14ac:dyDescent="0.25">
      <c r="A922">
        <v>42</v>
      </c>
      <c r="B922" s="11">
        <v>33.155000000000001</v>
      </c>
      <c r="C922" s="4">
        <v>7639.4174499999999</v>
      </c>
      <c r="D922" t="s">
        <v>7</v>
      </c>
      <c r="E922">
        <v>1</v>
      </c>
      <c r="F922" t="s">
        <v>13</v>
      </c>
      <c r="G922" t="s">
        <v>21</v>
      </c>
      <c r="H922" t="str">
        <f t="shared" si="56"/>
        <v>over</v>
      </c>
      <c r="I922" t="str">
        <f t="shared" si="57"/>
        <v>no</v>
      </c>
      <c r="J922" s="11">
        <f t="shared" si="58"/>
        <v>33.155000000000001</v>
      </c>
      <c r="K922" s="11">
        <f t="shared" si="59"/>
        <v>33.155000000000001</v>
      </c>
      <c r="L922" s="11"/>
    </row>
    <row r="923" spans="1:12" x14ac:dyDescent="0.25">
      <c r="A923">
        <v>30</v>
      </c>
      <c r="B923" s="11">
        <v>33.155000000000001</v>
      </c>
      <c r="C923" s="4">
        <v>20745.989099999999</v>
      </c>
      <c r="D923" t="s">
        <v>11</v>
      </c>
      <c r="E923">
        <v>3</v>
      </c>
      <c r="F923" t="s">
        <v>9</v>
      </c>
      <c r="G923" t="s">
        <v>15</v>
      </c>
      <c r="H923" t="str">
        <f t="shared" si="56"/>
        <v>over</v>
      </c>
      <c r="I923" t="str">
        <f t="shared" si="57"/>
        <v>smoking</v>
      </c>
      <c r="J923" s="11">
        <f t="shared" si="58"/>
        <v>33.155000000000001</v>
      </c>
      <c r="K923" s="11">
        <f t="shared" si="59"/>
        <v>33.155000000000001</v>
      </c>
      <c r="L923" s="11"/>
    </row>
    <row r="924" spans="1:12" x14ac:dyDescent="0.25">
      <c r="A924">
        <v>45</v>
      </c>
      <c r="B924" s="11">
        <v>33.155000000000001</v>
      </c>
      <c r="C924" s="4">
        <v>21098.554049999999</v>
      </c>
      <c r="D924" t="s">
        <v>11</v>
      </c>
      <c r="E924">
        <v>2</v>
      </c>
      <c r="F924" t="s">
        <v>9</v>
      </c>
      <c r="G924" t="s">
        <v>15</v>
      </c>
      <c r="H924" t="str">
        <f t="shared" si="56"/>
        <v>over</v>
      </c>
      <c r="I924" t="str">
        <f t="shared" si="57"/>
        <v>smoking</v>
      </c>
      <c r="J924" s="11">
        <f t="shared" si="58"/>
        <v>33.155000000000001</v>
      </c>
      <c r="K924" s="11">
        <f t="shared" si="59"/>
        <v>33.155000000000001</v>
      </c>
      <c r="L924" s="11"/>
    </row>
    <row r="925" spans="1:12" x14ac:dyDescent="0.25">
      <c r="A925">
        <v>62</v>
      </c>
      <c r="B925" s="11">
        <v>33.200000000000003</v>
      </c>
      <c r="C925" s="4">
        <v>13462.52</v>
      </c>
      <c r="D925" t="s">
        <v>7</v>
      </c>
      <c r="E925">
        <v>0</v>
      </c>
      <c r="F925" t="s">
        <v>13</v>
      </c>
      <c r="G925" t="s">
        <v>10</v>
      </c>
      <c r="H925" t="str">
        <f t="shared" si="56"/>
        <v>over</v>
      </c>
      <c r="I925" t="str">
        <f t="shared" si="57"/>
        <v>no</v>
      </c>
      <c r="J925" s="11">
        <f t="shared" si="58"/>
        <v>33.200000000000003</v>
      </c>
      <c r="K925" s="11">
        <f t="shared" si="59"/>
        <v>33.200000000000003</v>
      </c>
      <c r="L925" s="11"/>
    </row>
    <row r="926" spans="1:12" x14ac:dyDescent="0.25">
      <c r="A926">
        <v>34</v>
      </c>
      <c r="B926" s="11">
        <v>33.25</v>
      </c>
      <c r="C926" s="4">
        <v>5594.8455000000004</v>
      </c>
      <c r="D926" t="s">
        <v>7</v>
      </c>
      <c r="E926">
        <v>1</v>
      </c>
      <c r="F926" t="s">
        <v>13</v>
      </c>
      <c r="G926" t="s">
        <v>21</v>
      </c>
      <c r="H926" t="str">
        <f t="shared" si="56"/>
        <v>over</v>
      </c>
      <c r="I926" t="str">
        <f t="shared" si="57"/>
        <v>no</v>
      </c>
      <c r="J926" s="11">
        <f t="shared" si="58"/>
        <v>33.25</v>
      </c>
      <c r="K926" s="11">
        <f t="shared" si="59"/>
        <v>33.25</v>
      </c>
      <c r="L926" s="11"/>
    </row>
    <row r="927" spans="1:12" x14ac:dyDescent="0.25">
      <c r="A927">
        <v>20</v>
      </c>
      <c r="B927" s="11">
        <v>33.299999999999997</v>
      </c>
      <c r="C927" s="4">
        <v>1880.4870000000001</v>
      </c>
      <c r="D927" t="s">
        <v>7</v>
      </c>
      <c r="E927">
        <v>0</v>
      </c>
      <c r="F927" t="s">
        <v>13</v>
      </c>
      <c r="G927" t="s">
        <v>10</v>
      </c>
      <c r="H927" t="str">
        <f t="shared" si="56"/>
        <v>over</v>
      </c>
      <c r="I927" t="str">
        <f t="shared" si="57"/>
        <v>no</v>
      </c>
      <c r="J927" s="11">
        <f t="shared" si="58"/>
        <v>33.299999999999997</v>
      </c>
      <c r="K927" s="11">
        <f t="shared" si="59"/>
        <v>33.299999999999997</v>
      </c>
      <c r="L927" s="11"/>
    </row>
    <row r="928" spans="1:12" x14ac:dyDescent="0.25">
      <c r="A928">
        <v>52</v>
      </c>
      <c r="B928" s="11">
        <v>33.299999999999997</v>
      </c>
      <c r="C928" s="4">
        <v>10806.839</v>
      </c>
      <c r="D928" t="s">
        <v>7</v>
      </c>
      <c r="E928">
        <v>2</v>
      </c>
      <c r="F928" t="s">
        <v>13</v>
      </c>
      <c r="G928" t="s">
        <v>10</v>
      </c>
      <c r="H928" t="str">
        <f t="shared" si="56"/>
        <v>over</v>
      </c>
      <c r="I928" t="str">
        <f t="shared" si="57"/>
        <v>no</v>
      </c>
      <c r="J928" s="11">
        <f t="shared" si="58"/>
        <v>33.299999999999997</v>
      </c>
      <c r="K928" s="11">
        <f t="shared" si="59"/>
        <v>33.299999999999997</v>
      </c>
      <c r="L928" s="11"/>
    </row>
    <row r="929" spans="1:12" x14ac:dyDescent="0.25">
      <c r="A929">
        <v>18</v>
      </c>
      <c r="B929" s="11">
        <v>33.33</v>
      </c>
      <c r="C929" s="4">
        <v>1135.9407000000001</v>
      </c>
      <c r="D929" t="s">
        <v>11</v>
      </c>
      <c r="E929">
        <v>0</v>
      </c>
      <c r="F929" t="s">
        <v>13</v>
      </c>
      <c r="G929" t="s">
        <v>14</v>
      </c>
      <c r="H929" t="str">
        <f t="shared" si="56"/>
        <v>over</v>
      </c>
      <c r="I929" t="str">
        <f t="shared" si="57"/>
        <v>no</v>
      </c>
      <c r="J929" s="11">
        <f t="shared" si="58"/>
        <v>33.33</v>
      </c>
      <c r="K929" s="11">
        <f t="shared" si="59"/>
        <v>33.33</v>
      </c>
      <c r="L929" s="11"/>
    </row>
    <row r="930" spans="1:12" x14ac:dyDescent="0.25">
      <c r="A930">
        <v>20</v>
      </c>
      <c r="B930" s="11">
        <v>33.33</v>
      </c>
      <c r="C930" s="4">
        <v>1391.5287000000001</v>
      </c>
      <c r="D930" t="s">
        <v>11</v>
      </c>
      <c r="E930">
        <v>0</v>
      </c>
      <c r="F930" t="s">
        <v>13</v>
      </c>
      <c r="G930" t="s">
        <v>14</v>
      </c>
      <c r="H930" t="str">
        <f t="shared" si="56"/>
        <v>over</v>
      </c>
      <c r="I930" t="str">
        <f t="shared" si="57"/>
        <v>no</v>
      </c>
      <c r="J930" s="11">
        <f t="shared" si="58"/>
        <v>33.33</v>
      </c>
      <c r="K930" s="11">
        <f t="shared" si="59"/>
        <v>33.33</v>
      </c>
      <c r="L930" s="11"/>
    </row>
    <row r="931" spans="1:12" x14ac:dyDescent="0.25">
      <c r="A931">
        <v>48</v>
      </c>
      <c r="B931" s="11">
        <v>33.33</v>
      </c>
      <c r="C931" s="4">
        <v>8283.6807000000008</v>
      </c>
      <c r="D931" t="s">
        <v>7</v>
      </c>
      <c r="E931">
        <v>0</v>
      </c>
      <c r="F931" t="s">
        <v>13</v>
      </c>
      <c r="G931" t="s">
        <v>14</v>
      </c>
      <c r="H931" t="str">
        <f t="shared" si="56"/>
        <v>over</v>
      </c>
      <c r="I931" t="str">
        <f t="shared" si="57"/>
        <v>no</v>
      </c>
      <c r="J931" s="11">
        <f t="shared" si="58"/>
        <v>33.33</v>
      </c>
      <c r="K931" s="11">
        <f t="shared" si="59"/>
        <v>33.33</v>
      </c>
      <c r="L931" s="11"/>
    </row>
    <row r="932" spans="1:12" x14ac:dyDescent="0.25">
      <c r="A932">
        <v>51</v>
      </c>
      <c r="B932" s="11">
        <v>33.33</v>
      </c>
      <c r="C932" s="4">
        <v>10560.4917</v>
      </c>
      <c r="D932" t="s">
        <v>11</v>
      </c>
      <c r="E932">
        <v>3</v>
      </c>
      <c r="F932" t="s">
        <v>13</v>
      </c>
      <c r="G932" t="s">
        <v>14</v>
      </c>
      <c r="H932" t="str">
        <f t="shared" si="56"/>
        <v>over</v>
      </c>
      <c r="I932" t="str">
        <f t="shared" si="57"/>
        <v>no</v>
      </c>
      <c r="J932" s="11">
        <f t="shared" si="58"/>
        <v>33.33</v>
      </c>
      <c r="K932" s="11">
        <f t="shared" si="59"/>
        <v>33.33</v>
      </c>
      <c r="L932" s="11"/>
    </row>
    <row r="933" spans="1:12" x14ac:dyDescent="0.25">
      <c r="A933">
        <v>25</v>
      </c>
      <c r="B933" s="11">
        <v>33.33</v>
      </c>
      <c r="C933" s="4">
        <v>36124.573700000001</v>
      </c>
      <c r="D933" t="s">
        <v>11</v>
      </c>
      <c r="E933">
        <v>2</v>
      </c>
      <c r="F933" t="s">
        <v>9</v>
      </c>
      <c r="G933" t="s">
        <v>14</v>
      </c>
      <c r="H933" t="str">
        <f t="shared" si="56"/>
        <v>over</v>
      </c>
      <c r="I933" t="str">
        <f t="shared" si="57"/>
        <v>smoking</v>
      </c>
      <c r="J933" s="11">
        <f t="shared" si="58"/>
        <v>33.33</v>
      </c>
      <c r="K933" s="11">
        <f t="shared" si="59"/>
        <v>33.33</v>
      </c>
      <c r="L933" s="11"/>
    </row>
    <row r="934" spans="1:12" x14ac:dyDescent="0.25">
      <c r="A934">
        <v>61</v>
      </c>
      <c r="B934" s="11">
        <v>33.33</v>
      </c>
      <c r="C934" s="4">
        <v>36580.282160000002</v>
      </c>
      <c r="D934" t="s">
        <v>7</v>
      </c>
      <c r="E934">
        <v>4</v>
      </c>
      <c r="F934" t="s">
        <v>13</v>
      </c>
      <c r="G934" t="s">
        <v>14</v>
      </c>
      <c r="H934" t="str">
        <f t="shared" si="56"/>
        <v>over</v>
      </c>
      <c r="I934" t="str">
        <f t="shared" si="57"/>
        <v>no</v>
      </c>
      <c r="J934" s="11">
        <f t="shared" si="58"/>
        <v>33.33</v>
      </c>
      <c r="K934" s="11">
        <f t="shared" si="59"/>
        <v>33.33</v>
      </c>
      <c r="L934" s="11"/>
    </row>
    <row r="935" spans="1:12" x14ac:dyDescent="0.25">
      <c r="A935">
        <v>18</v>
      </c>
      <c r="B935" s="11">
        <v>33.344999999999999</v>
      </c>
      <c r="C935" s="4">
        <v>1137.011</v>
      </c>
      <c r="D935" t="s">
        <v>11</v>
      </c>
      <c r="E935">
        <v>0</v>
      </c>
      <c r="F935" t="s">
        <v>13</v>
      </c>
      <c r="G935" t="s">
        <v>14</v>
      </c>
      <c r="H935" t="str">
        <f t="shared" si="56"/>
        <v>over</v>
      </c>
      <c r="I935" t="str">
        <f t="shared" si="57"/>
        <v>no</v>
      </c>
      <c r="J935" s="11">
        <f t="shared" si="58"/>
        <v>33.344999999999999</v>
      </c>
      <c r="K935" s="11">
        <f t="shared" si="59"/>
        <v>33.344999999999999</v>
      </c>
      <c r="L935" s="11"/>
    </row>
    <row r="936" spans="1:12" x14ac:dyDescent="0.25">
      <c r="A936">
        <v>31</v>
      </c>
      <c r="B936" s="11">
        <v>33.344999999999999</v>
      </c>
      <c r="C936" s="4">
        <v>4441.2131499999996</v>
      </c>
      <c r="D936" t="s">
        <v>11</v>
      </c>
      <c r="E936">
        <v>1</v>
      </c>
      <c r="F936" t="s">
        <v>13</v>
      </c>
      <c r="G936" t="s">
        <v>21</v>
      </c>
      <c r="H936" t="str">
        <f t="shared" si="56"/>
        <v>over</v>
      </c>
      <c r="I936" t="str">
        <f t="shared" si="57"/>
        <v>no</v>
      </c>
      <c r="J936" s="11">
        <f t="shared" si="58"/>
        <v>33.344999999999999</v>
      </c>
      <c r="K936" s="11">
        <f t="shared" si="59"/>
        <v>33.344999999999999</v>
      </c>
      <c r="L936" s="11"/>
    </row>
    <row r="937" spans="1:12" x14ac:dyDescent="0.25">
      <c r="A937">
        <v>46</v>
      </c>
      <c r="B937" s="11">
        <v>33.344999999999999</v>
      </c>
      <c r="C937" s="4">
        <v>8334.4575499999992</v>
      </c>
      <c r="D937" t="s">
        <v>11</v>
      </c>
      <c r="E937">
        <v>1</v>
      </c>
      <c r="F937" t="s">
        <v>13</v>
      </c>
      <c r="G937" t="s">
        <v>21</v>
      </c>
      <c r="H937" t="str">
        <f t="shared" si="56"/>
        <v>over</v>
      </c>
      <c r="I937" t="str">
        <f t="shared" si="57"/>
        <v>no</v>
      </c>
      <c r="J937" s="11">
        <f t="shared" si="58"/>
        <v>33.344999999999999</v>
      </c>
      <c r="K937" s="11">
        <f t="shared" si="59"/>
        <v>33.344999999999999</v>
      </c>
      <c r="L937" s="11"/>
    </row>
    <row r="938" spans="1:12" x14ac:dyDescent="0.25">
      <c r="A938">
        <v>49</v>
      </c>
      <c r="B938" s="11">
        <v>33.344999999999999</v>
      </c>
      <c r="C938" s="4">
        <v>10370.912549999999</v>
      </c>
      <c r="D938" t="s">
        <v>7</v>
      </c>
      <c r="E938">
        <v>2</v>
      </c>
      <c r="F938" t="s">
        <v>13</v>
      </c>
      <c r="G938" t="s">
        <v>21</v>
      </c>
      <c r="H938" t="str">
        <f t="shared" si="56"/>
        <v>over</v>
      </c>
      <c r="I938" t="str">
        <f t="shared" si="57"/>
        <v>no</v>
      </c>
      <c r="J938" s="11">
        <f t="shared" si="58"/>
        <v>33.344999999999999</v>
      </c>
      <c r="K938" s="11">
        <f t="shared" si="59"/>
        <v>33.344999999999999</v>
      </c>
      <c r="L938" s="11"/>
    </row>
    <row r="939" spans="1:12" x14ac:dyDescent="0.25">
      <c r="A939">
        <v>54</v>
      </c>
      <c r="B939" s="11">
        <v>33.344999999999999</v>
      </c>
      <c r="C939" s="4">
        <v>10825.253699999999</v>
      </c>
      <c r="D939" t="s">
        <v>11</v>
      </c>
      <c r="E939">
        <v>1</v>
      </c>
      <c r="F939" t="s">
        <v>13</v>
      </c>
      <c r="G939" t="s">
        <v>15</v>
      </c>
      <c r="H939" t="str">
        <f t="shared" si="56"/>
        <v>over</v>
      </c>
      <c r="I939" t="str">
        <f t="shared" si="57"/>
        <v>no</v>
      </c>
      <c r="J939" s="11">
        <f t="shared" si="58"/>
        <v>33.344999999999999</v>
      </c>
      <c r="K939" s="11">
        <f t="shared" si="59"/>
        <v>33.344999999999999</v>
      </c>
      <c r="L939" s="11"/>
    </row>
    <row r="940" spans="1:12" x14ac:dyDescent="0.25">
      <c r="A940">
        <v>47</v>
      </c>
      <c r="B940" s="11">
        <v>33.344999999999999</v>
      </c>
      <c r="C940" s="4">
        <v>20878.78443</v>
      </c>
      <c r="D940" t="s">
        <v>7</v>
      </c>
      <c r="E940">
        <v>0</v>
      </c>
      <c r="F940" t="s">
        <v>13</v>
      </c>
      <c r="G940" t="s">
        <v>21</v>
      </c>
      <c r="H940" t="str">
        <f t="shared" si="56"/>
        <v>over</v>
      </c>
      <c r="I940" t="str">
        <f t="shared" si="57"/>
        <v>no</v>
      </c>
      <c r="J940" s="11">
        <f t="shared" si="58"/>
        <v>33.344999999999999</v>
      </c>
      <c r="K940" s="11">
        <f t="shared" si="59"/>
        <v>33.344999999999999</v>
      </c>
      <c r="L940" s="11"/>
    </row>
    <row r="941" spans="1:12" x14ac:dyDescent="0.25">
      <c r="A941">
        <v>47</v>
      </c>
      <c r="B941" s="11">
        <v>33.344999999999999</v>
      </c>
      <c r="C941" s="4">
        <v>21978.676899999999</v>
      </c>
      <c r="D941" t="s">
        <v>11</v>
      </c>
      <c r="E941">
        <v>1</v>
      </c>
      <c r="F941" t="s">
        <v>9</v>
      </c>
      <c r="G941" t="s">
        <v>14</v>
      </c>
      <c r="H941" t="str">
        <f t="shared" si="56"/>
        <v>over</v>
      </c>
      <c r="I941" t="str">
        <f t="shared" si="57"/>
        <v>smoking</v>
      </c>
      <c r="J941" s="11">
        <f t="shared" si="58"/>
        <v>33.344999999999999</v>
      </c>
      <c r="K941" s="11">
        <f t="shared" si="59"/>
        <v>33.344999999999999</v>
      </c>
      <c r="L941" s="11"/>
    </row>
    <row r="942" spans="1:12" x14ac:dyDescent="0.25">
      <c r="A942">
        <v>23</v>
      </c>
      <c r="B942" s="11">
        <v>33.4</v>
      </c>
      <c r="C942" s="4">
        <v>10795.937330000001</v>
      </c>
      <c r="D942" t="s">
        <v>7</v>
      </c>
      <c r="E942">
        <v>0</v>
      </c>
      <c r="F942" t="s">
        <v>13</v>
      </c>
      <c r="G942" t="s">
        <v>10</v>
      </c>
      <c r="H942" t="str">
        <f t="shared" si="56"/>
        <v>over</v>
      </c>
      <c r="I942" t="str">
        <f t="shared" si="57"/>
        <v>no</v>
      </c>
      <c r="J942" s="11">
        <f t="shared" si="58"/>
        <v>33.4</v>
      </c>
      <c r="K942" s="11">
        <f t="shared" si="59"/>
        <v>33.4</v>
      </c>
      <c r="L942" s="11"/>
    </row>
    <row r="943" spans="1:12" x14ac:dyDescent="0.25">
      <c r="A943">
        <v>36</v>
      </c>
      <c r="B943" s="11">
        <v>33.4</v>
      </c>
      <c r="C943" s="4">
        <v>38415.474000000002</v>
      </c>
      <c r="D943" t="s">
        <v>11</v>
      </c>
      <c r="E943">
        <v>2</v>
      </c>
      <c r="F943" t="s">
        <v>9</v>
      </c>
      <c r="G943" t="s">
        <v>10</v>
      </c>
      <c r="H943" t="str">
        <f t="shared" si="56"/>
        <v>over</v>
      </c>
      <c r="I943" t="str">
        <f t="shared" si="57"/>
        <v>smoking</v>
      </c>
      <c r="J943" s="11">
        <f t="shared" si="58"/>
        <v>33.4</v>
      </c>
      <c r="K943" s="11">
        <f t="shared" si="59"/>
        <v>33.4</v>
      </c>
      <c r="L943" s="11"/>
    </row>
    <row r="944" spans="1:12" x14ac:dyDescent="0.25">
      <c r="A944">
        <v>33</v>
      </c>
      <c r="B944" s="11">
        <v>33.44</v>
      </c>
      <c r="C944" s="4">
        <v>6653.7885999999999</v>
      </c>
      <c r="D944" t="s">
        <v>11</v>
      </c>
      <c r="E944">
        <v>5</v>
      </c>
      <c r="F944" t="s">
        <v>13</v>
      </c>
      <c r="G944" t="s">
        <v>14</v>
      </c>
      <c r="H944" t="str">
        <f t="shared" si="56"/>
        <v>over</v>
      </c>
      <c r="I944" t="str">
        <f t="shared" si="57"/>
        <v>no</v>
      </c>
      <c r="J944" s="11">
        <f t="shared" si="58"/>
        <v>33.44</v>
      </c>
      <c r="K944" s="11">
        <f t="shared" si="59"/>
        <v>33.44</v>
      </c>
      <c r="L944" s="11"/>
    </row>
    <row r="945" spans="1:12" x14ac:dyDescent="0.25">
      <c r="A945">
        <v>46</v>
      </c>
      <c r="B945" s="11">
        <v>33.44</v>
      </c>
      <c r="C945" s="4">
        <v>8334.5895999999993</v>
      </c>
      <c r="D945" t="s">
        <v>11</v>
      </c>
      <c r="E945">
        <v>1</v>
      </c>
      <c r="F945" t="s">
        <v>13</v>
      </c>
      <c r="G945" t="s">
        <v>21</v>
      </c>
      <c r="H945" t="str">
        <f t="shared" si="56"/>
        <v>over</v>
      </c>
      <c r="I945" t="str">
        <f t="shared" si="57"/>
        <v>no</v>
      </c>
      <c r="J945" s="11">
        <f t="shared" si="58"/>
        <v>33.44</v>
      </c>
      <c r="K945" s="11">
        <f t="shared" si="59"/>
        <v>33.44</v>
      </c>
      <c r="L945" s="11"/>
    </row>
    <row r="946" spans="1:12" x14ac:dyDescent="0.25">
      <c r="A946">
        <v>58</v>
      </c>
      <c r="B946" s="11">
        <v>33.44</v>
      </c>
      <c r="C946" s="4">
        <v>12231.613600000001</v>
      </c>
      <c r="D946" t="s">
        <v>7</v>
      </c>
      <c r="E946">
        <v>0</v>
      </c>
      <c r="F946" t="s">
        <v>13</v>
      </c>
      <c r="G946" t="s">
        <v>15</v>
      </c>
      <c r="H946" t="str">
        <f t="shared" si="56"/>
        <v>over</v>
      </c>
      <c r="I946" t="str">
        <f t="shared" si="57"/>
        <v>no</v>
      </c>
      <c r="J946" s="11">
        <f t="shared" si="58"/>
        <v>33.44</v>
      </c>
      <c r="K946" s="11">
        <f t="shared" si="59"/>
        <v>33.44</v>
      </c>
      <c r="L946" s="11"/>
    </row>
    <row r="947" spans="1:12" x14ac:dyDescent="0.25">
      <c r="A947">
        <v>33</v>
      </c>
      <c r="B947" s="11">
        <v>33.5</v>
      </c>
      <c r="C947" s="4">
        <v>37079.372000000003</v>
      </c>
      <c r="D947" t="s">
        <v>7</v>
      </c>
      <c r="E947">
        <v>0</v>
      </c>
      <c r="F947" t="s">
        <v>9</v>
      </c>
      <c r="G947" t="s">
        <v>10</v>
      </c>
      <c r="H947" t="str">
        <f t="shared" si="56"/>
        <v>over</v>
      </c>
      <c r="I947" t="str">
        <f t="shared" si="57"/>
        <v>smoking</v>
      </c>
      <c r="J947" s="11">
        <f t="shared" si="58"/>
        <v>33.5</v>
      </c>
      <c r="K947" s="11">
        <f t="shared" si="59"/>
        <v>33.5</v>
      </c>
      <c r="L947" s="11"/>
    </row>
    <row r="948" spans="1:12" x14ac:dyDescent="0.25">
      <c r="A948">
        <v>44</v>
      </c>
      <c r="B948" s="11">
        <v>33.534999999999997</v>
      </c>
      <c r="C948" s="4">
        <v>7421.1945500000002</v>
      </c>
      <c r="D948" t="s">
        <v>7</v>
      </c>
      <c r="E948">
        <v>0</v>
      </c>
      <c r="F948" t="s">
        <v>13</v>
      </c>
      <c r="G948" t="s">
        <v>15</v>
      </c>
      <c r="H948" t="str">
        <f t="shared" si="56"/>
        <v>over</v>
      </c>
      <c r="I948" t="str">
        <f t="shared" si="57"/>
        <v>no</v>
      </c>
      <c r="J948" s="11">
        <f t="shared" si="58"/>
        <v>33.534999999999997</v>
      </c>
      <c r="K948" s="11">
        <f t="shared" si="59"/>
        <v>33.534999999999997</v>
      </c>
      <c r="L948" s="11"/>
    </row>
    <row r="949" spans="1:12" x14ac:dyDescent="0.25">
      <c r="A949">
        <v>58</v>
      </c>
      <c r="B949" s="11">
        <v>33.534999999999997</v>
      </c>
      <c r="C949" s="4">
        <v>11946.625899999999</v>
      </c>
      <c r="D949" t="s">
        <v>11</v>
      </c>
      <c r="E949">
        <v>1</v>
      </c>
      <c r="F949" t="s">
        <v>13</v>
      </c>
      <c r="G949" t="s">
        <v>14</v>
      </c>
      <c r="H949" t="str">
        <f t="shared" si="56"/>
        <v>over</v>
      </c>
      <c r="I949" t="str">
        <f t="shared" si="57"/>
        <v>no</v>
      </c>
      <c r="J949" s="11">
        <f t="shared" si="58"/>
        <v>33.534999999999997</v>
      </c>
      <c r="K949" s="11">
        <f t="shared" si="59"/>
        <v>33.534999999999997</v>
      </c>
      <c r="L949" s="11"/>
    </row>
    <row r="950" spans="1:12" x14ac:dyDescent="0.25">
      <c r="A950">
        <v>55</v>
      </c>
      <c r="B950" s="11">
        <v>33.534999999999997</v>
      </c>
      <c r="C950" s="4">
        <v>12269.68865</v>
      </c>
      <c r="D950" t="s">
        <v>7</v>
      </c>
      <c r="E950">
        <v>2</v>
      </c>
      <c r="F950" t="s">
        <v>13</v>
      </c>
      <c r="G950" t="s">
        <v>15</v>
      </c>
      <c r="H950" t="str">
        <f t="shared" si="56"/>
        <v>over</v>
      </c>
      <c r="I950" t="str">
        <f t="shared" si="57"/>
        <v>no</v>
      </c>
      <c r="J950" s="11">
        <f t="shared" si="58"/>
        <v>33.534999999999997</v>
      </c>
      <c r="K950" s="11">
        <f t="shared" si="59"/>
        <v>33.534999999999997</v>
      </c>
      <c r="L950" s="11"/>
    </row>
    <row r="951" spans="1:12" x14ac:dyDescent="0.25">
      <c r="A951">
        <v>61</v>
      </c>
      <c r="B951" s="11">
        <v>33.534999999999997</v>
      </c>
      <c r="C951" s="4">
        <v>12557.605299999999</v>
      </c>
      <c r="D951" t="s">
        <v>11</v>
      </c>
      <c r="E951">
        <v>0</v>
      </c>
      <c r="F951" t="s">
        <v>13</v>
      </c>
      <c r="G951" t="s">
        <v>14</v>
      </c>
      <c r="H951" t="str">
        <f t="shared" si="56"/>
        <v>over</v>
      </c>
      <c r="I951" t="str">
        <f t="shared" si="57"/>
        <v>no</v>
      </c>
      <c r="J951" s="11">
        <f t="shared" si="58"/>
        <v>33.534999999999997</v>
      </c>
      <c r="K951" s="11">
        <f t="shared" si="59"/>
        <v>33.534999999999997</v>
      </c>
      <c r="L951" s="11"/>
    </row>
    <row r="952" spans="1:12" x14ac:dyDescent="0.25">
      <c r="A952">
        <v>61</v>
      </c>
      <c r="B952" s="11">
        <v>33.534999999999997</v>
      </c>
      <c r="C952" s="4">
        <v>13143.336649999999</v>
      </c>
      <c r="D952" t="s">
        <v>11</v>
      </c>
      <c r="E952">
        <v>0</v>
      </c>
      <c r="F952" t="s">
        <v>13</v>
      </c>
      <c r="G952" t="s">
        <v>21</v>
      </c>
      <c r="H952" t="str">
        <f t="shared" si="56"/>
        <v>over</v>
      </c>
      <c r="I952" t="str">
        <f t="shared" si="57"/>
        <v>no</v>
      </c>
      <c r="J952" s="11">
        <f t="shared" si="58"/>
        <v>33.534999999999997</v>
      </c>
      <c r="K952" s="11">
        <f t="shared" si="59"/>
        <v>33.534999999999997</v>
      </c>
      <c r="L952" s="11"/>
    </row>
    <row r="953" spans="1:12" x14ac:dyDescent="0.25">
      <c r="A953">
        <v>54</v>
      </c>
      <c r="B953" s="11">
        <v>33.534999999999997</v>
      </c>
      <c r="C953" s="4">
        <v>27322.73386</v>
      </c>
      <c r="D953" t="s">
        <v>7</v>
      </c>
      <c r="E953">
        <v>3</v>
      </c>
      <c r="F953" t="s">
        <v>13</v>
      </c>
      <c r="G953" t="s">
        <v>14</v>
      </c>
      <c r="H953" t="str">
        <f t="shared" si="56"/>
        <v>over</v>
      </c>
      <c r="I953" t="str">
        <f t="shared" si="57"/>
        <v>no</v>
      </c>
      <c r="J953" s="11">
        <f t="shared" si="58"/>
        <v>33.534999999999997</v>
      </c>
      <c r="K953" s="11">
        <f t="shared" si="59"/>
        <v>33.534999999999997</v>
      </c>
      <c r="L953" s="11"/>
    </row>
    <row r="954" spans="1:12" x14ac:dyDescent="0.25">
      <c r="A954">
        <v>18</v>
      </c>
      <c r="B954" s="11">
        <v>33.534999999999997</v>
      </c>
      <c r="C954" s="4">
        <v>34617.840649999998</v>
      </c>
      <c r="D954" t="s">
        <v>11</v>
      </c>
      <c r="E954">
        <v>0</v>
      </c>
      <c r="F954" t="s">
        <v>9</v>
      </c>
      <c r="G954" t="s">
        <v>21</v>
      </c>
      <c r="H954" t="str">
        <f t="shared" si="56"/>
        <v>over</v>
      </c>
      <c r="I954" t="str">
        <f t="shared" si="57"/>
        <v>smoking</v>
      </c>
      <c r="J954" s="11">
        <f t="shared" si="58"/>
        <v>33.534999999999997</v>
      </c>
      <c r="K954" s="11">
        <f t="shared" si="59"/>
        <v>33.534999999999997</v>
      </c>
      <c r="L954" s="11"/>
    </row>
    <row r="955" spans="1:12" x14ac:dyDescent="0.25">
      <c r="A955">
        <v>41</v>
      </c>
      <c r="B955" s="11">
        <v>33.549999999999997</v>
      </c>
      <c r="C955" s="4">
        <v>5699.8374999999996</v>
      </c>
      <c r="D955" t="s">
        <v>11</v>
      </c>
      <c r="E955">
        <v>0</v>
      </c>
      <c r="F955" t="s">
        <v>13</v>
      </c>
      <c r="G955" t="s">
        <v>14</v>
      </c>
      <c r="H955" t="str">
        <f t="shared" si="56"/>
        <v>over</v>
      </c>
      <c r="I955" t="str">
        <f t="shared" si="57"/>
        <v>no</v>
      </c>
      <c r="J955" s="11">
        <f t="shared" si="58"/>
        <v>33.549999999999997</v>
      </c>
      <c r="K955" s="11">
        <f t="shared" si="59"/>
        <v>33.549999999999997</v>
      </c>
      <c r="L955" s="11"/>
    </row>
    <row r="956" spans="1:12" x14ac:dyDescent="0.25">
      <c r="A956">
        <v>57</v>
      </c>
      <c r="B956" s="11">
        <v>33.630000000000003</v>
      </c>
      <c r="C956" s="4">
        <v>11945.1327</v>
      </c>
      <c r="D956" t="s">
        <v>11</v>
      </c>
      <c r="E956">
        <v>1</v>
      </c>
      <c r="F956" t="s">
        <v>13</v>
      </c>
      <c r="G956" t="s">
        <v>15</v>
      </c>
      <c r="H956" t="str">
        <f t="shared" si="56"/>
        <v>over</v>
      </c>
      <c r="I956" t="str">
        <f t="shared" si="57"/>
        <v>no</v>
      </c>
      <c r="J956" s="11">
        <f t="shared" si="58"/>
        <v>33.630000000000003</v>
      </c>
      <c r="K956" s="11">
        <f t="shared" si="59"/>
        <v>33.630000000000003</v>
      </c>
      <c r="L956" s="11"/>
    </row>
    <row r="957" spans="1:12" x14ac:dyDescent="0.25">
      <c r="A957">
        <v>24</v>
      </c>
      <c r="B957" s="11">
        <v>33.630000000000003</v>
      </c>
      <c r="C957" s="4">
        <v>17128.426080000001</v>
      </c>
      <c r="D957" t="s">
        <v>11</v>
      </c>
      <c r="E957">
        <v>4</v>
      </c>
      <c r="F957" t="s">
        <v>13</v>
      </c>
      <c r="G957" t="s">
        <v>21</v>
      </c>
      <c r="H957" t="str">
        <f t="shared" si="56"/>
        <v>over</v>
      </c>
      <c r="I957" t="str">
        <f t="shared" si="57"/>
        <v>no</v>
      </c>
      <c r="J957" s="11">
        <f t="shared" si="58"/>
        <v>33.630000000000003</v>
      </c>
      <c r="K957" s="11">
        <f t="shared" si="59"/>
        <v>33.630000000000003</v>
      </c>
      <c r="L957" s="11"/>
    </row>
    <row r="958" spans="1:12" x14ac:dyDescent="0.25">
      <c r="A958">
        <v>32</v>
      </c>
      <c r="B958" s="11">
        <v>33.630000000000003</v>
      </c>
      <c r="C958" s="4">
        <v>37607.527699999999</v>
      </c>
      <c r="D958" t="s">
        <v>11</v>
      </c>
      <c r="E958">
        <v>1</v>
      </c>
      <c r="F958" t="s">
        <v>9</v>
      </c>
      <c r="G958" t="s">
        <v>21</v>
      </c>
      <c r="H958" t="str">
        <f t="shared" si="56"/>
        <v>over</v>
      </c>
      <c r="I958" t="str">
        <f t="shared" si="57"/>
        <v>smoking</v>
      </c>
      <c r="J958" s="11">
        <f t="shared" si="58"/>
        <v>33.630000000000003</v>
      </c>
      <c r="K958" s="11">
        <f t="shared" si="59"/>
        <v>33.630000000000003</v>
      </c>
      <c r="L958" s="11"/>
    </row>
    <row r="959" spans="1:12" x14ac:dyDescent="0.25">
      <c r="A959">
        <v>18</v>
      </c>
      <c r="B959" s="11">
        <v>33.659999999999997</v>
      </c>
      <c r="C959" s="4">
        <v>1136.3994</v>
      </c>
      <c r="D959" t="s">
        <v>11</v>
      </c>
      <c r="E959">
        <v>0</v>
      </c>
      <c r="F959" t="s">
        <v>13</v>
      </c>
      <c r="G959" t="s">
        <v>14</v>
      </c>
      <c r="H959" t="str">
        <f t="shared" si="56"/>
        <v>over</v>
      </c>
      <c r="I959" t="str">
        <f t="shared" si="57"/>
        <v>no</v>
      </c>
      <c r="J959" s="11">
        <f t="shared" si="58"/>
        <v>33.659999999999997</v>
      </c>
      <c r="K959" s="11">
        <f t="shared" si="59"/>
        <v>33.659999999999997</v>
      </c>
      <c r="L959" s="11"/>
    </row>
    <row r="960" spans="1:12" x14ac:dyDescent="0.25">
      <c r="A960">
        <v>27</v>
      </c>
      <c r="B960" s="11">
        <v>33.659999999999997</v>
      </c>
      <c r="C960" s="4">
        <v>2498.4144000000001</v>
      </c>
      <c r="D960" t="s">
        <v>11</v>
      </c>
      <c r="E960">
        <v>0</v>
      </c>
      <c r="F960" t="s">
        <v>13</v>
      </c>
      <c r="G960" t="s">
        <v>14</v>
      </c>
      <c r="H960" t="str">
        <f t="shared" si="56"/>
        <v>over</v>
      </c>
      <c r="I960" t="str">
        <f t="shared" si="57"/>
        <v>no</v>
      </c>
      <c r="J960" s="11">
        <f t="shared" si="58"/>
        <v>33.659999999999997</v>
      </c>
      <c r="K960" s="11">
        <f t="shared" si="59"/>
        <v>33.659999999999997</v>
      </c>
      <c r="L960" s="11"/>
    </row>
    <row r="961" spans="1:12" x14ac:dyDescent="0.25">
      <c r="A961">
        <v>56</v>
      </c>
      <c r="B961" s="11">
        <v>33.659999999999997</v>
      </c>
      <c r="C961" s="4">
        <v>12949.1554</v>
      </c>
      <c r="D961" t="s">
        <v>11</v>
      </c>
      <c r="E961">
        <v>4</v>
      </c>
      <c r="F961" t="s">
        <v>13</v>
      </c>
      <c r="G961" t="s">
        <v>14</v>
      </c>
      <c r="H961" t="str">
        <f t="shared" si="56"/>
        <v>over</v>
      </c>
      <c r="I961" t="str">
        <f t="shared" si="57"/>
        <v>no</v>
      </c>
      <c r="J961" s="11">
        <f t="shared" si="58"/>
        <v>33.659999999999997</v>
      </c>
      <c r="K961" s="11">
        <f t="shared" si="59"/>
        <v>33.659999999999997</v>
      </c>
      <c r="L961" s="11"/>
    </row>
    <row r="962" spans="1:12" x14ac:dyDescent="0.25">
      <c r="A962">
        <v>63</v>
      </c>
      <c r="B962" s="11">
        <v>33.659999999999997</v>
      </c>
      <c r="C962" s="4">
        <v>15161.5344</v>
      </c>
      <c r="D962" t="s">
        <v>11</v>
      </c>
      <c r="E962">
        <v>3</v>
      </c>
      <c r="F962" t="s">
        <v>13</v>
      </c>
      <c r="G962" t="s">
        <v>14</v>
      </c>
      <c r="H962" t="str">
        <f t="shared" ref="H962:H1025" si="60">IF(B962&lt;18.5,"below",IF(AND(B962&gt;=18.5,B962&lt;25),"normal",IF(B962&gt;=25,"over")))</f>
        <v>over</v>
      </c>
      <c r="I962" t="str">
        <f t="shared" ref="I962:I1025" si="61">IF(F962="no","no","smoking")</f>
        <v>no</v>
      </c>
      <c r="J962" s="11">
        <f t="shared" ref="J962:J1025" si="62">VALUE(B962)</f>
        <v>33.659999999999997</v>
      </c>
      <c r="K962" s="11">
        <f t="shared" ref="K962:K1025" si="63">IF(J962&gt;=100,J962/1000,J962)</f>
        <v>33.659999999999997</v>
      </c>
      <c r="L962" s="11"/>
    </row>
    <row r="963" spans="1:12" x14ac:dyDescent="0.25">
      <c r="A963">
        <v>45</v>
      </c>
      <c r="B963" s="11">
        <v>33.700000000000003</v>
      </c>
      <c r="C963" s="4">
        <v>7445.9179999999997</v>
      </c>
      <c r="D963" t="s">
        <v>11</v>
      </c>
      <c r="E963">
        <v>1</v>
      </c>
      <c r="F963" t="s">
        <v>13</v>
      </c>
      <c r="G963" t="s">
        <v>10</v>
      </c>
      <c r="H963" t="str">
        <f t="shared" si="60"/>
        <v>over</v>
      </c>
      <c r="I963" t="str">
        <f t="shared" si="61"/>
        <v>no</v>
      </c>
      <c r="J963" s="11">
        <f t="shared" si="62"/>
        <v>33.700000000000003</v>
      </c>
      <c r="K963" s="11">
        <f t="shared" si="63"/>
        <v>33.700000000000003</v>
      </c>
      <c r="L963" s="11"/>
    </row>
    <row r="964" spans="1:12" x14ac:dyDescent="0.25">
      <c r="A964">
        <v>50</v>
      </c>
      <c r="B964" s="11">
        <v>33.700000000000003</v>
      </c>
      <c r="C964" s="4">
        <v>11299.343000000001</v>
      </c>
      <c r="D964" t="s">
        <v>7</v>
      </c>
      <c r="E964">
        <v>4</v>
      </c>
      <c r="F964" t="s">
        <v>13</v>
      </c>
      <c r="G964" t="s">
        <v>10</v>
      </c>
      <c r="H964" t="str">
        <f t="shared" si="60"/>
        <v>over</v>
      </c>
      <c r="I964" t="str">
        <f t="shared" si="61"/>
        <v>no</v>
      </c>
      <c r="J964" s="11">
        <f t="shared" si="62"/>
        <v>33.700000000000003</v>
      </c>
      <c r="K964" s="11">
        <f t="shared" si="63"/>
        <v>33.700000000000003</v>
      </c>
      <c r="L964" s="11"/>
    </row>
    <row r="965" spans="1:12" x14ac:dyDescent="0.25">
      <c r="A965">
        <v>46</v>
      </c>
      <c r="B965" s="11">
        <v>33.725000000000001</v>
      </c>
      <c r="C965" s="4">
        <v>8823.9857499999998</v>
      </c>
      <c r="D965" t="s">
        <v>7</v>
      </c>
      <c r="E965">
        <v>1</v>
      </c>
      <c r="F965" t="s">
        <v>13</v>
      </c>
      <c r="G965" t="s">
        <v>21</v>
      </c>
      <c r="H965" t="str">
        <f t="shared" si="60"/>
        <v>over</v>
      </c>
      <c r="I965" t="str">
        <f t="shared" si="61"/>
        <v>no</v>
      </c>
      <c r="J965" s="11">
        <f t="shared" si="62"/>
        <v>33.725000000000001</v>
      </c>
      <c r="K965" s="11">
        <f t="shared" si="63"/>
        <v>33.725000000000001</v>
      </c>
      <c r="L965" s="11"/>
    </row>
    <row r="966" spans="1:12" x14ac:dyDescent="0.25">
      <c r="A966">
        <v>56</v>
      </c>
      <c r="B966" s="11">
        <v>33.725000000000001</v>
      </c>
      <c r="C966" s="4">
        <v>10976.24575</v>
      </c>
      <c r="D966" t="s">
        <v>11</v>
      </c>
      <c r="E966">
        <v>0</v>
      </c>
      <c r="F966" t="s">
        <v>13</v>
      </c>
      <c r="G966" t="s">
        <v>15</v>
      </c>
      <c r="H966" t="str">
        <f t="shared" si="60"/>
        <v>over</v>
      </c>
      <c r="I966" t="str">
        <f t="shared" si="61"/>
        <v>no</v>
      </c>
      <c r="J966" s="11">
        <f t="shared" si="62"/>
        <v>33.725000000000001</v>
      </c>
      <c r="K966" s="11">
        <f t="shared" si="63"/>
        <v>33.725000000000001</v>
      </c>
      <c r="L966" s="11"/>
    </row>
    <row r="967" spans="1:12" x14ac:dyDescent="0.25">
      <c r="A967">
        <v>61</v>
      </c>
      <c r="B967" s="11">
        <v>33.725000000000001</v>
      </c>
      <c r="C967" s="4">
        <v>13616.3586</v>
      </c>
      <c r="D967" t="s">
        <v>7</v>
      </c>
      <c r="E967">
        <v>0</v>
      </c>
      <c r="F967" t="s">
        <v>13</v>
      </c>
      <c r="G967" t="s">
        <v>21</v>
      </c>
      <c r="H967" t="str">
        <f t="shared" si="60"/>
        <v>over</v>
      </c>
      <c r="I967" t="str">
        <f t="shared" si="61"/>
        <v>no</v>
      </c>
      <c r="J967" s="11">
        <f t="shared" si="62"/>
        <v>33.725000000000001</v>
      </c>
      <c r="K967" s="11">
        <f t="shared" si="63"/>
        <v>33.725000000000001</v>
      </c>
      <c r="L967" s="11"/>
    </row>
    <row r="968" spans="1:12" x14ac:dyDescent="0.25">
      <c r="A968">
        <v>42</v>
      </c>
      <c r="B968" s="11">
        <v>33.725000000000001</v>
      </c>
      <c r="C968" s="4">
        <v>19964.746299999999</v>
      </c>
      <c r="D968" t="s">
        <v>7</v>
      </c>
      <c r="E968">
        <v>0</v>
      </c>
      <c r="F968" t="s">
        <v>9</v>
      </c>
      <c r="G968" t="s">
        <v>21</v>
      </c>
      <c r="H968" t="str">
        <f t="shared" si="60"/>
        <v>over</v>
      </c>
      <c r="I968" t="str">
        <f t="shared" si="61"/>
        <v>smoking</v>
      </c>
      <c r="J968" s="11">
        <f t="shared" si="62"/>
        <v>33.725000000000001</v>
      </c>
      <c r="K968" s="11">
        <f t="shared" si="63"/>
        <v>33.725000000000001</v>
      </c>
      <c r="L968" s="11"/>
    </row>
    <row r="969" spans="1:12" x14ac:dyDescent="0.25">
      <c r="A969">
        <v>22</v>
      </c>
      <c r="B969" s="11">
        <v>33.770000000000003</v>
      </c>
      <c r="C969" s="4">
        <v>1674.6323</v>
      </c>
      <c r="D969" t="s">
        <v>11</v>
      </c>
      <c r="E969">
        <v>0</v>
      </c>
      <c r="F969" t="s">
        <v>13</v>
      </c>
      <c r="G969" t="s">
        <v>14</v>
      </c>
      <c r="H969" t="str">
        <f t="shared" si="60"/>
        <v>over</v>
      </c>
      <c r="I969" t="str">
        <f t="shared" si="61"/>
        <v>no</v>
      </c>
      <c r="J969" s="11">
        <f t="shared" si="62"/>
        <v>33.770000000000003</v>
      </c>
      <c r="K969" s="11">
        <f t="shared" si="63"/>
        <v>33.770000000000003</v>
      </c>
      <c r="L969" s="11"/>
    </row>
    <row r="970" spans="1:12" x14ac:dyDescent="0.25">
      <c r="A970">
        <v>18</v>
      </c>
      <c r="B970" s="11">
        <v>33.770000000000003</v>
      </c>
      <c r="C970" s="4">
        <v>1725.5523000000001</v>
      </c>
      <c r="D970" t="s">
        <v>11</v>
      </c>
      <c r="E970">
        <v>1</v>
      </c>
      <c r="F970" t="s">
        <v>13</v>
      </c>
      <c r="G970" t="s">
        <v>14</v>
      </c>
      <c r="H970" t="str">
        <f t="shared" si="60"/>
        <v>over</v>
      </c>
      <c r="I970" t="str">
        <f t="shared" si="61"/>
        <v>no</v>
      </c>
      <c r="J970" s="11">
        <f t="shared" si="62"/>
        <v>33.770000000000003</v>
      </c>
      <c r="K970" s="11">
        <f t="shared" si="63"/>
        <v>33.770000000000003</v>
      </c>
      <c r="L970" s="11"/>
    </row>
    <row r="971" spans="1:12" x14ac:dyDescent="0.25">
      <c r="A971">
        <v>64</v>
      </c>
      <c r="B971" s="11">
        <v>33.799999999999997</v>
      </c>
      <c r="C971" s="4">
        <v>47928.03</v>
      </c>
      <c r="D971" t="s">
        <v>7</v>
      </c>
      <c r="E971">
        <v>1</v>
      </c>
      <c r="F971" t="s">
        <v>9</v>
      </c>
      <c r="G971" t="s">
        <v>10</v>
      </c>
      <c r="H971" t="str">
        <f t="shared" si="60"/>
        <v>over</v>
      </c>
      <c r="I971" t="str">
        <f t="shared" si="61"/>
        <v>smoking</v>
      </c>
      <c r="J971" s="11">
        <f t="shared" si="62"/>
        <v>33.799999999999997</v>
      </c>
      <c r="K971" s="11">
        <f t="shared" si="63"/>
        <v>33.799999999999997</v>
      </c>
      <c r="L971" s="11"/>
    </row>
    <row r="972" spans="1:12" x14ac:dyDescent="0.25">
      <c r="A972">
        <v>32</v>
      </c>
      <c r="B972" s="11">
        <v>33.82</v>
      </c>
      <c r="C972" s="4">
        <v>4462.7218000000003</v>
      </c>
      <c r="D972" t="s">
        <v>11</v>
      </c>
      <c r="E972">
        <v>1</v>
      </c>
      <c r="F972" t="s">
        <v>13</v>
      </c>
      <c r="G972" t="s">
        <v>15</v>
      </c>
      <c r="H972" t="str">
        <f t="shared" si="60"/>
        <v>over</v>
      </c>
      <c r="I972" t="str">
        <f t="shared" si="61"/>
        <v>no</v>
      </c>
      <c r="J972" s="11">
        <f t="shared" si="62"/>
        <v>33.82</v>
      </c>
      <c r="K972" s="11">
        <f t="shared" si="63"/>
        <v>33.82</v>
      </c>
      <c r="L972" s="11"/>
    </row>
    <row r="973" spans="1:12" x14ac:dyDescent="0.25">
      <c r="A973">
        <v>36</v>
      </c>
      <c r="B973" s="11">
        <v>33.82</v>
      </c>
      <c r="C973" s="4">
        <v>5377.4578000000001</v>
      </c>
      <c r="D973" t="s">
        <v>11</v>
      </c>
      <c r="E973">
        <v>1</v>
      </c>
      <c r="F973" t="s">
        <v>13</v>
      </c>
      <c r="G973" t="s">
        <v>15</v>
      </c>
      <c r="H973" t="str">
        <f t="shared" si="60"/>
        <v>over</v>
      </c>
      <c r="I973" t="str">
        <f t="shared" si="61"/>
        <v>no</v>
      </c>
      <c r="J973" s="11">
        <f t="shared" si="62"/>
        <v>33.82</v>
      </c>
      <c r="K973" s="11">
        <f t="shared" si="63"/>
        <v>33.82</v>
      </c>
      <c r="L973" s="11"/>
    </row>
    <row r="974" spans="1:12" x14ac:dyDescent="0.25">
      <c r="A974">
        <v>56</v>
      </c>
      <c r="B974" s="11">
        <v>33.82</v>
      </c>
      <c r="C974" s="4">
        <v>12643.3778</v>
      </c>
      <c r="D974" t="s">
        <v>7</v>
      </c>
      <c r="E974">
        <v>2</v>
      </c>
      <c r="F974" t="s">
        <v>13</v>
      </c>
      <c r="G974" t="s">
        <v>15</v>
      </c>
      <c r="H974" t="str">
        <f t="shared" si="60"/>
        <v>over</v>
      </c>
      <c r="I974" t="str">
        <f t="shared" si="61"/>
        <v>no</v>
      </c>
      <c r="J974" s="11">
        <f t="shared" si="62"/>
        <v>33.82</v>
      </c>
      <c r="K974" s="11">
        <f t="shared" si="63"/>
        <v>33.82</v>
      </c>
      <c r="L974" s="11"/>
    </row>
    <row r="975" spans="1:12" x14ac:dyDescent="0.25">
      <c r="A975">
        <v>28</v>
      </c>
      <c r="B975" s="11">
        <v>33.82</v>
      </c>
      <c r="C975" s="4">
        <v>19673.335729999999</v>
      </c>
      <c r="D975" t="s">
        <v>11</v>
      </c>
      <c r="E975">
        <v>0</v>
      </c>
      <c r="F975" t="s">
        <v>13</v>
      </c>
      <c r="G975" t="s">
        <v>15</v>
      </c>
      <c r="H975" t="str">
        <f t="shared" si="60"/>
        <v>over</v>
      </c>
      <c r="I975" t="str">
        <f t="shared" si="61"/>
        <v>no</v>
      </c>
      <c r="J975" s="11">
        <f t="shared" si="62"/>
        <v>33.82</v>
      </c>
      <c r="K975" s="11">
        <f t="shared" si="63"/>
        <v>33.82</v>
      </c>
      <c r="L975" s="11"/>
    </row>
    <row r="976" spans="1:12" x14ac:dyDescent="0.25">
      <c r="A976">
        <v>18</v>
      </c>
      <c r="B976" s="11">
        <v>33.880000000000003</v>
      </c>
      <c r="C976" s="4">
        <v>11482.63485</v>
      </c>
      <c r="D976" t="s">
        <v>7</v>
      </c>
      <c r="E976">
        <v>0</v>
      </c>
      <c r="F976" t="s">
        <v>13</v>
      </c>
      <c r="G976" t="s">
        <v>14</v>
      </c>
      <c r="H976" t="str">
        <f t="shared" si="60"/>
        <v>over</v>
      </c>
      <c r="I976" t="str">
        <f t="shared" si="61"/>
        <v>no</v>
      </c>
      <c r="J976" s="11">
        <f t="shared" si="62"/>
        <v>33.880000000000003</v>
      </c>
      <c r="K976" s="11">
        <f t="shared" si="63"/>
        <v>33.880000000000003</v>
      </c>
      <c r="L976" s="11"/>
    </row>
    <row r="977" spans="1:12" x14ac:dyDescent="0.25">
      <c r="A977">
        <v>64</v>
      </c>
      <c r="B977" s="11">
        <v>33.880000000000003</v>
      </c>
      <c r="C977" s="4">
        <v>46889.261200000001</v>
      </c>
      <c r="D977" t="s">
        <v>11</v>
      </c>
      <c r="E977">
        <v>0</v>
      </c>
      <c r="F977" t="s">
        <v>9</v>
      </c>
      <c r="G977" t="s">
        <v>14</v>
      </c>
      <c r="H977" t="str">
        <f t="shared" si="60"/>
        <v>over</v>
      </c>
      <c r="I977" t="str">
        <f t="shared" si="61"/>
        <v>smoking</v>
      </c>
      <c r="J977" s="11">
        <f t="shared" si="62"/>
        <v>33.880000000000003</v>
      </c>
      <c r="K977" s="11">
        <f t="shared" si="63"/>
        <v>33.880000000000003</v>
      </c>
      <c r="L977" s="11"/>
    </row>
    <row r="978" spans="1:12" x14ac:dyDescent="0.25">
      <c r="A978">
        <v>26</v>
      </c>
      <c r="B978" s="11">
        <v>33.914999999999999</v>
      </c>
      <c r="C978" s="4">
        <v>3292.5298499999999</v>
      </c>
      <c r="D978" t="s">
        <v>11</v>
      </c>
      <c r="E978">
        <v>1</v>
      </c>
      <c r="F978" t="s">
        <v>13</v>
      </c>
      <c r="G978" t="s">
        <v>15</v>
      </c>
      <c r="H978" t="str">
        <f t="shared" si="60"/>
        <v>over</v>
      </c>
      <c r="I978" t="str">
        <f t="shared" si="61"/>
        <v>no</v>
      </c>
      <c r="J978" s="11">
        <f t="shared" si="62"/>
        <v>33.914999999999999</v>
      </c>
      <c r="K978" s="11">
        <f t="shared" si="63"/>
        <v>33.914999999999999</v>
      </c>
      <c r="L978" s="11"/>
    </row>
    <row r="979" spans="1:12" x14ac:dyDescent="0.25">
      <c r="A979">
        <v>48</v>
      </c>
      <c r="B979" s="11">
        <v>33.914999999999999</v>
      </c>
      <c r="C979" s="4">
        <v>9249.4951999999994</v>
      </c>
      <c r="D979" t="s">
        <v>7</v>
      </c>
      <c r="E979">
        <v>1</v>
      </c>
      <c r="F979" t="s">
        <v>13</v>
      </c>
      <c r="G979" t="s">
        <v>15</v>
      </c>
      <c r="H979" t="str">
        <f t="shared" si="60"/>
        <v>over</v>
      </c>
      <c r="I979" t="str">
        <f t="shared" si="61"/>
        <v>no</v>
      </c>
      <c r="J979" s="11">
        <f t="shared" si="62"/>
        <v>33.914999999999999</v>
      </c>
      <c r="K979" s="11">
        <f t="shared" si="63"/>
        <v>33.914999999999999</v>
      </c>
      <c r="L979" s="11"/>
    </row>
    <row r="980" spans="1:12" x14ac:dyDescent="0.25">
      <c r="A980">
        <v>51</v>
      </c>
      <c r="B980" s="11">
        <v>33.914999999999999</v>
      </c>
      <c r="C980" s="4">
        <v>9866.3048500000004</v>
      </c>
      <c r="D980" t="s">
        <v>7</v>
      </c>
      <c r="E980">
        <v>0</v>
      </c>
      <c r="F980" t="s">
        <v>13</v>
      </c>
      <c r="G980" t="s">
        <v>21</v>
      </c>
      <c r="H980" t="str">
        <f t="shared" si="60"/>
        <v>over</v>
      </c>
      <c r="I980" t="str">
        <f t="shared" si="61"/>
        <v>no</v>
      </c>
      <c r="J980" s="11">
        <f t="shared" si="62"/>
        <v>33.914999999999999</v>
      </c>
      <c r="K980" s="11">
        <f t="shared" si="63"/>
        <v>33.914999999999999</v>
      </c>
      <c r="L980" s="11"/>
    </row>
    <row r="981" spans="1:12" x14ac:dyDescent="0.25">
      <c r="A981">
        <v>61</v>
      </c>
      <c r="B981" s="11">
        <v>33.914999999999999</v>
      </c>
      <c r="C981" s="4">
        <v>13143.86485</v>
      </c>
      <c r="D981" t="s">
        <v>11</v>
      </c>
      <c r="E981">
        <v>0</v>
      </c>
      <c r="F981" t="s">
        <v>13</v>
      </c>
      <c r="G981" t="s">
        <v>21</v>
      </c>
      <c r="H981" t="str">
        <f t="shared" si="60"/>
        <v>over</v>
      </c>
      <c r="I981" t="str">
        <f t="shared" si="61"/>
        <v>no</v>
      </c>
      <c r="J981" s="11">
        <f t="shared" si="62"/>
        <v>33.914999999999999</v>
      </c>
      <c r="K981" s="11">
        <f t="shared" si="63"/>
        <v>33.914999999999999</v>
      </c>
      <c r="L981" s="11"/>
    </row>
    <row r="982" spans="1:12" x14ac:dyDescent="0.25">
      <c r="A982">
        <v>34</v>
      </c>
      <c r="B982" s="11">
        <v>33.914999999999999</v>
      </c>
      <c r="C982" s="4">
        <v>18972.494999999999</v>
      </c>
      <c r="D982" t="s">
        <v>11</v>
      </c>
      <c r="E982">
        <v>2</v>
      </c>
      <c r="F982" t="s">
        <v>9</v>
      </c>
      <c r="G982" t="s">
        <v>14</v>
      </c>
      <c r="H982" t="str">
        <f t="shared" si="60"/>
        <v>over</v>
      </c>
      <c r="I982" t="str">
        <f t="shared" si="61"/>
        <v>smoking</v>
      </c>
      <c r="J982" s="11">
        <f t="shared" si="62"/>
        <v>33.914999999999999</v>
      </c>
      <c r="K982" s="11">
        <f t="shared" si="63"/>
        <v>33.914999999999999</v>
      </c>
      <c r="L982" s="11"/>
    </row>
    <row r="983" spans="1:12" x14ac:dyDescent="0.25">
      <c r="A983">
        <v>29</v>
      </c>
      <c r="B983" s="11">
        <v>33.914999999999999</v>
      </c>
      <c r="C983" s="4">
        <v>19107.779600000002</v>
      </c>
      <c r="D983" t="s">
        <v>7</v>
      </c>
      <c r="E983">
        <v>1</v>
      </c>
      <c r="F983" t="s">
        <v>9</v>
      </c>
      <c r="G983" t="s">
        <v>14</v>
      </c>
      <c r="H983" t="str">
        <f t="shared" si="60"/>
        <v>over</v>
      </c>
      <c r="I983" t="str">
        <f t="shared" si="61"/>
        <v>smoking</v>
      </c>
      <c r="J983" s="11">
        <f t="shared" si="62"/>
        <v>33.914999999999999</v>
      </c>
      <c r="K983" s="11">
        <f t="shared" si="63"/>
        <v>33.914999999999999</v>
      </c>
      <c r="L983" s="11"/>
    </row>
    <row r="984" spans="1:12" x14ac:dyDescent="0.25">
      <c r="A984">
        <v>24</v>
      </c>
      <c r="B984" s="11">
        <v>33.99</v>
      </c>
      <c r="C984" s="4">
        <v>2473.3341</v>
      </c>
      <c r="D984" t="s">
        <v>7</v>
      </c>
      <c r="E984">
        <v>0</v>
      </c>
      <c r="F984" t="s">
        <v>13</v>
      </c>
      <c r="G984" t="s">
        <v>14</v>
      </c>
      <c r="H984" t="str">
        <f t="shared" si="60"/>
        <v>over</v>
      </c>
      <c r="I984" t="str">
        <f t="shared" si="61"/>
        <v>no</v>
      </c>
      <c r="J984" s="11">
        <f t="shared" si="62"/>
        <v>33.99</v>
      </c>
      <c r="K984" s="11">
        <f t="shared" si="63"/>
        <v>33.99</v>
      </c>
      <c r="L984" s="11"/>
    </row>
    <row r="985" spans="1:12" x14ac:dyDescent="0.25">
      <c r="A985">
        <v>25</v>
      </c>
      <c r="B985" s="11">
        <v>33.99</v>
      </c>
      <c r="C985" s="4">
        <v>3227.1210999999998</v>
      </c>
      <c r="D985" t="s">
        <v>7</v>
      </c>
      <c r="E985">
        <v>1</v>
      </c>
      <c r="F985" t="s">
        <v>13</v>
      </c>
      <c r="G985" t="s">
        <v>14</v>
      </c>
      <c r="H985" t="str">
        <f t="shared" si="60"/>
        <v>over</v>
      </c>
      <c r="I985" t="str">
        <f t="shared" si="61"/>
        <v>no</v>
      </c>
      <c r="J985" s="11">
        <f t="shared" si="62"/>
        <v>33.99</v>
      </c>
      <c r="K985" s="11">
        <f t="shared" si="63"/>
        <v>33.99</v>
      </c>
      <c r="L985" s="11"/>
    </row>
    <row r="986" spans="1:12" x14ac:dyDescent="0.25">
      <c r="A986">
        <v>42</v>
      </c>
      <c r="B986" s="11">
        <v>34.1</v>
      </c>
      <c r="C986" s="4">
        <v>5979.7309999999998</v>
      </c>
      <c r="D986" t="s">
        <v>11</v>
      </c>
      <c r="E986">
        <v>0</v>
      </c>
      <c r="F986" t="s">
        <v>13</v>
      </c>
      <c r="G986" t="s">
        <v>10</v>
      </c>
      <c r="H986" t="str">
        <f t="shared" si="60"/>
        <v>over</v>
      </c>
      <c r="I986" t="str">
        <f t="shared" si="61"/>
        <v>no</v>
      </c>
      <c r="J986" s="11">
        <f t="shared" si="62"/>
        <v>34.1</v>
      </c>
      <c r="K986" s="11">
        <f t="shared" si="63"/>
        <v>34.1</v>
      </c>
      <c r="L986" s="11"/>
    </row>
    <row r="987" spans="1:12" x14ac:dyDescent="0.25">
      <c r="A987">
        <v>39</v>
      </c>
      <c r="B987" s="11">
        <v>34.1</v>
      </c>
      <c r="C987" s="4">
        <v>7418.5219999999999</v>
      </c>
      <c r="D987" t="s">
        <v>7</v>
      </c>
      <c r="E987">
        <v>3</v>
      </c>
      <c r="F987" t="s">
        <v>13</v>
      </c>
      <c r="G987" t="s">
        <v>10</v>
      </c>
      <c r="H987" t="str">
        <f t="shared" si="60"/>
        <v>over</v>
      </c>
      <c r="I987" t="str">
        <f t="shared" si="61"/>
        <v>no</v>
      </c>
      <c r="J987" s="11">
        <f t="shared" si="62"/>
        <v>34.1</v>
      </c>
      <c r="K987" s="11">
        <f t="shared" si="63"/>
        <v>34.1</v>
      </c>
      <c r="L987" s="11"/>
    </row>
    <row r="988" spans="1:12" x14ac:dyDescent="0.25">
      <c r="A988">
        <v>52</v>
      </c>
      <c r="B988" s="11">
        <v>34.1</v>
      </c>
      <c r="C988" s="4">
        <v>9140.9509999999991</v>
      </c>
      <c r="D988" t="s">
        <v>11</v>
      </c>
      <c r="E988">
        <v>0</v>
      </c>
      <c r="F988" t="s">
        <v>13</v>
      </c>
      <c r="G988" t="s">
        <v>14</v>
      </c>
      <c r="H988" t="str">
        <f t="shared" si="60"/>
        <v>over</v>
      </c>
      <c r="I988" t="str">
        <f t="shared" si="61"/>
        <v>no</v>
      </c>
      <c r="J988" s="11">
        <f t="shared" si="62"/>
        <v>34.1</v>
      </c>
      <c r="K988" s="11">
        <f t="shared" si="63"/>
        <v>34.1</v>
      </c>
      <c r="L988" s="11"/>
    </row>
    <row r="989" spans="1:12" x14ac:dyDescent="0.25">
      <c r="A989">
        <v>51</v>
      </c>
      <c r="B989" s="11">
        <v>34.1</v>
      </c>
      <c r="C989" s="4">
        <v>9283.5619999999999</v>
      </c>
      <c r="D989" t="s">
        <v>7</v>
      </c>
      <c r="E989">
        <v>0</v>
      </c>
      <c r="F989" t="s">
        <v>13</v>
      </c>
      <c r="G989" t="s">
        <v>14</v>
      </c>
      <c r="H989" t="str">
        <f t="shared" si="60"/>
        <v>over</v>
      </c>
      <c r="I989" t="str">
        <f t="shared" si="61"/>
        <v>no</v>
      </c>
      <c r="J989" s="11">
        <f t="shared" si="62"/>
        <v>34.1</v>
      </c>
      <c r="K989" s="11">
        <f t="shared" si="63"/>
        <v>34.1</v>
      </c>
      <c r="L989" s="11"/>
    </row>
    <row r="990" spans="1:12" x14ac:dyDescent="0.25">
      <c r="A990">
        <v>39</v>
      </c>
      <c r="B990" s="11">
        <v>34.1</v>
      </c>
      <c r="C990" s="4">
        <v>23563.016179999999</v>
      </c>
      <c r="D990" t="s">
        <v>11</v>
      </c>
      <c r="E990">
        <v>2</v>
      </c>
      <c r="F990" t="s">
        <v>13</v>
      </c>
      <c r="G990" t="s">
        <v>14</v>
      </c>
      <c r="H990" t="str">
        <f t="shared" si="60"/>
        <v>over</v>
      </c>
      <c r="I990" t="str">
        <f t="shared" si="61"/>
        <v>no</v>
      </c>
      <c r="J990" s="11">
        <f t="shared" si="62"/>
        <v>34.1</v>
      </c>
      <c r="K990" s="11">
        <f t="shared" si="63"/>
        <v>34.1</v>
      </c>
      <c r="L990" s="11"/>
    </row>
    <row r="991" spans="1:12" x14ac:dyDescent="0.25">
      <c r="A991">
        <v>37</v>
      </c>
      <c r="B991" s="11">
        <v>34.1</v>
      </c>
      <c r="C991" s="4">
        <v>40182.245999999999</v>
      </c>
      <c r="D991" t="s">
        <v>11</v>
      </c>
      <c r="E991">
        <v>4</v>
      </c>
      <c r="F991" t="s">
        <v>9</v>
      </c>
      <c r="G991" t="s">
        <v>10</v>
      </c>
      <c r="H991" t="str">
        <f t="shared" si="60"/>
        <v>over</v>
      </c>
      <c r="I991" t="str">
        <f t="shared" si="61"/>
        <v>smoking</v>
      </c>
      <c r="J991" s="11">
        <f t="shared" si="62"/>
        <v>34.1</v>
      </c>
      <c r="K991" s="11">
        <f t="shared" si="63"/>
        <v>34.1</v>
      </c>
      <c r="L991" s="11"/>
    </row>
    <row r="992" spans="1:12" x14ac:dyDescent="0.25">
      <c r="A992">
        <v>29</v>
      </c>
      <c r="B992" s="11">
        <v>34.104999999999997</v>
      </c>
      <c r="C992" s="4">
        <v>3947.4131000000002</v>
      </c>
      <c r="D992" t="s">
        <v>7</v>
      </c>
      <c r="E992">
        <v>1</v>
      </c>
      <c r="F992" t="s">
        <v>13</v>
      </c>
      <c r="G992" t="s">
        <v>14</v>
      </c>
      <c r="H992" t="str">
        <f t="shared" si="60"/>
        <v>over</v>
      </c>
      <c r="I992" t="str">
        <f t="shared" si="61"/>
        <v>no</v>
      </c>
      <c r="J992" s="11">
        <f t="shared" si="62"/>
        <v>34.104999999999997</v>
      </c>
      <c r="K992" s="11">
        <f t="shared" si="63"/>
        <v>34.104999999999997</v>
      </c>
      <c r="L992" s="11"/>
    </row>
    <row r="993" spans="1:12" x14ac:dyDescent="0.25">
      <c r="A993">
        <v>32</v>
      </c>
      <c r="B993" s="11">
        <v>34.104999999999997</v>
      </c>
      <c r="C993" s="4">
        <v>5152.134</v>
      </c>
      <c r="D993" t="s">
        <v>7</v>
      </c>
      <c r="E993">
        <v>2</v>
      </c>
      <c r="F993" t="s">
        <v>13</v>
      </c>
      <c r="G993" t="s">
        <v>10</v>
      </c>
      <c r="H993" t="str">
        <f t="shared" si="60"/>
        <v>over</v>
      </c>
      <c r="I993" t="str">
        <f t="shared" si="61"/>
        <v>no</v>
      </c>
      <c r="J993" s="11">
        <f t="shared" si="62"/>
        <v>34.104999999999997</v>
      </c>
      <c r="K993" s="11">
        <f t="shared" si="63"/>
        <v>34.104999999999997</v>
      </c>
      <c r="L993" s="11"/>
    </row>
    <row r="994" spans="1:12" x14ac:dyDescent="0.25">
      <c r="A994">
        <v>37</v>
      </c>
      <c r="B994" s="11">
        <v>34.104999999999997</v>
      </c>
      <c r="C994" s="4">
        <v>6112.3529500000004</v>
      </c>
      <c r="D994" t="s">
        <v>7</v>
      </c>
      <c r="E994">
        <v>1</v>
      </c>
      <c r="F994" t="s">
        <v>13</v>
      </c>
      <c r="G994" t="s">
        <v>15</v>
      </c>
      <c r="H994" t="str">
        <f t="shared" si="60"/>
        <v>over</v>
      </c>
      <c r="I994" t="str">
        <f t="shared" si="61"/>
        <v>no</v>
      </c>
      <c r="J994" s="11">
        <f t="shared" si="62"/>
        <v>34.104999999999997</v>
      </c>
      <c r="K994" s="11">
        <f t="shared" si="63"/>
        <v>34.104999999999997</v>
      </c>
      <c r="L994" s="11"/>
    </row>
    <row r="995" spans="1:12" x14ac:dyDescent="0.25">
      <c r="A995">
        <v>40</v>
      </c>
      <c r="B995" s="11">
        <v>34.104999999999997</v>
      </c>
      <c r="C995" s="4">
        <v>6600.2059499999996</v>
      </c>
      <c r="D995" t="s">
        <v>11</v>
      </c>
      <c r="E995">
        <v>1</v>
      </c>
      <c r="F995" t="s">
        <v>13</v>
      </c>
      <c r="G995" t="s">
        <v>21</v>
      </c>
      <c r="H995" t="str">
        <f t="shared" si="60"/>
        <v>over</v>
      </c>
      <c r="I995" t="str">
        <f t="shared" si="61"/>
        <v>no</v>
      </c>
      <c r="J995" s="11">
        <f t="shared" si="62"/>
        <v>34.104999999999997</v>
      </c>
      <c r="K995" s="11">
        <f t="shared" si="63"/>
        <v>34.104999999999997</v>
      </c>
      <c r="L995" s="11"/>
    </row>
    <row r="996" spans="1:12" x14ac:dyDescent="0.25">
      <c r="A996">
        <v>44</v>
      </c>
      <c r="B996" s="11">
        <v>34.104999999999997</v>
      </c>
      <c r="C996" s="4">
        <v>39556.494500000001</v>
      </c>
      <c r="D996" t="s">
        <v>11</v>
      </c>
      <c r="E996">
        <v>1</v>
      </c>
      <c r="F996" t="s">
        <v>9</v>
      </c>
      <c r="G996" t="s">
        <v>21</v>
      </c>
      <c r="H996" t="str">
        <f t="shared" si="60"/>
        <v>over</v>
      </c>
      <c r="I996" t="str">
        <f t="shared" si="61"/>
        <v>smoking</v>
      </c>
      <c r="J996" s="11">
        <f t="shared" si="62"/>
        <v>34.104999999999997</v>
      </c>
      <c r="K996" s="11">
        <f t="shared" si="63"/>
        <v>34.104999999999997</v>
      </c>
      <c r="L996" s="11"/>
    </row>
    <row r="997" spans="1:12" x14ac:dyDescent="0.25">
      <c r="A997">
        <v>35</v>
      </c>
      <c r="B997" s="11">
        <v>34.104999999999997</v>
      </c>
      <c r="C997" s="4">
        <v>39983.425949999997</v>
      </c>
      <c r="D997" t="s">
        <v>7</v>
      </c>
      <c r="E997">
        <v>3</v>
      </c>
      <c r="F997" t="s">
        <v>9</v>
      </c>
      <c r="G997" t="s">
        <v>15</v>
      </c>
      <c r="H997" t="str">
        <f t="shared" si="60"/>
        <v>over</v>
      </c>
      <c r="I997" t="str">
        <f t="shared" si="61"/>
        <v>smoking</v>
      </c>
      <c r="J997" s="11">
        <f t="shared" si="62"/>
        <v>34.104999999999997</v>
      </c>
      <c r="K997" s="11">
        <f t="shared" si="63"/>
        <v>34.104999999999997</v>
      </c>
      <c r="L997" s="11"/>
    </row>
    <row r="998" spans="1:12" x14ac:dyDescent="0.25">
      <c r="A998">
        <v>50</v>
      </c>
      <c r="B998" s="11">
        <v>34.104999999999997</v>
      </c>
      <c r="C998" s="4">
        <v>42856.838000000003</v>
      </c>
      <c r="D998" t="s">
        <v>11</v>
      </c>
      <c r="E998">
        <v>2</v>
      </c>
      <c r="F998" t="s">
        <v>9</v>
      </c>
      <c r="G998" t="s">
        <v>10</v>
      </c>
      <c r="H998" t="str">
        <f t="shared" si="60"/>
        <v>over</v>
      </c>
      <c r="I998" t="str">
        <f t="shared" si="61"/>
        <v>smoking</v>
      </c>
      <c r="J998" s="11">
        <f t="shared" si="62"/>
        <v>34.104999999999997</v>
      </c>
      <c r="K998" s="11">
        <f t="shared" si="63"/>
        <v>34.104999999999997</v>
      </c>
      <c r="L998" s="11"/>
    </row>
    <row r="999" spans="1:12" x14ac:dyDescent="0.25">
      <c r="A999">
        <v>53</v>
      </c>
      <c r="B999" s="11">
        <v>34.104999999999997</v>
      </c>
      <c r="C999" s="4">
        <v>43254.417950000003</v>
      </c>
      <c r="D999" t="s">
        <v>11</v>
      </c>
      <c r="E999">
        <v>0</v>
      </c>
      <c r="F999" t="s">
        <v>9</v>
      </c>
      <c r="G999" t="s">
        <v>21</v>
      </c>
      <c r="H999" t="str">
        <f t="shared" si="60"/>
        <v>over</v>
      </c>
      <c r="I999" t="str">
        <f t="shared" si="61"/>
        <v>smoking</v>
      </c>
      <c r="J999" s="11">
        <f t="shared" si="62"/>
        <v>34.104999999999997</v>
      </c>
      <c r="K999" s="11">
        <f t="shared" si="63"/>
        <v>34.104999999999997</v>
      </c>
      <c r="L999" s="11"/>
    </row>
    <row r="1000" spans="1:12" x14ac:dyDescent="0.25">
      <c r="A1000">
        <v>26</v>
      </c>
      <c r="B1000" s="11">
        <v>34.200000000000003</v>
      </c>
      <c r="C1000" s="4">
        <v>3987.9259999999999</v>
      </c>
      <c r="D1000" t="s">
        <v>7</v>
      </c>
      <c r="E1000">
        <v>2</v>
      </c>
      <c r="F1000" t="s">
        <v>13</v>
      </c>
      <c r="G1000" t="s">
        <v>10</v>
      </c>
      <c r="H1000" t="str">
        <f t="shared" si="60"/>
        <v>over</v>
      </c>
      <c r="I1000" t="str">
        <f t="shared" si="61"/>
        <v>no</v>
      </c>
      <c r="J1000" s="11">
        <f t="shared" si="62"/>
        <v>34.200000000000003</v>
      </c>
      <c r="K1000" s="11">
        <f t="shared" si="63"/>
        <v>34.200000000000003</v>
      </c>
      <c r="L1000" s="11"/>
    </row>
    <row r="1001" spans="1:12" x14ac:dyDescent="0.25">
      <c r="A1001">
        <v>41</v>
      </c>
      <c r="B1001" s="11">
        <v>34.200000000000003</v>
      </c>
      <c r="C1001" s="4">
        <v>7261.741</v>
      </c>
      <c r="D1001" t="s">
        <v>11</v>
      </c>
      <c r="E1001">
        <v>2</v>
      </c>
      <c r="F1001" t="s">
        <v>13</v>
      </c>
      <c r="G1001" t="s">
        <v>15</v>
      </c>
      <c r="H1001" t="str">
        <f t="shared" si="60"/>
        <v>over</v>
      </c>
      <c r="I1001" t="str">
        <f t="shared" si="61"/>
        <v>no</v>
      </c>
      <c r="J1001" s="11">
        <f t="shared" si="62"/>
        <v>34.200000000000003</v>
      </c>
      <c r="K1001" s="11">
        <f t="shared" si="63"/>
        <v>34.200000000000003</v>
      </c>
      <c r="L1001" s="11"/>
    </row>
    <row r="1002" spans="1:12" x14ac:dyDescent="0.25">
      <c r="A1002">
        <v>51</v>
      </c>
      <c r="B1002" s="11">
        <v>34.200000000000003</v>
      </c>
      <c r="C1002" s="4">
        <v>9872.7009999999991</v>
      </c>
      <c r="D1002" t="s">
        <v>7</v>
      </c>
      <c r="E1002">
        <v>1</v>
      </c>
      <c r="F1002" t="s">
        <v>13</v>
      </c>
      <c r="G1002" t="s">
        <v>10</v>
      </c>
      <c r="H1002" t="str">
        <f t="shared" si="60"/>
        <v>over</v>
      </c>
      <c r="I1002" t="str">
        <f t="shared" si="61"/>
        <v>no</v>
      </c>
      <c r="J1002" s="11">
        <f t="shared" si="62"/>
        <v>34.200000000000003</v>
      </c>
      <c r="K1002" s="11">
        <f t="shared" si="63"/>
        <v>34.200000000000003</v>
      </c>
      <c r="L1002" s="11"/>
    </row>
    <row r="1003" spans="1:12" x14ac:dyDescent="0.25">
      <c r="A1003">
        <v>37</v>
      </c>
      <c r="B1003" s="11">
        <v>34.200000000000003</v>
      </c>
      <c r="C1003" s="4">
        <v>39047.285000000003</v>
      </c>
      <c r="D1003" t="s">
        <v>11</v>
      </c>
      <c r="E1003">
        <v>1</v>
      </c>
      <c r="F1003" t="s">
        <v>9</v>
      </c>
      <c r="G1003" t="s">
        <v>21</v>
      </c>
      <c r="H1003" t="str">
        <f t="shared" si="60"/>
        <v>over</v>
      </c>
      <c r="I1003" t="str">
        <f t="shared" si="61"/>
        <v>smoking</v>
      </c>
      <c r="J1003" s="11">
        <f t="shared" si="62"/>
        <v>34.200000000000003</v>
      </c>
      <c r="K1003" s="11">
        <f t="shared" si="63"/>
        <v>34.200000000000003</v>
      </c>
      <c r="L1003" s="11"/>
    </row>
    <row r="1004" spans="1:12" x14ac:dyDescent="0.25">
      <c r="A1004">
        <v>34</v>
      </c>
      <c r="B1004" s="11">
        <v>34.21</v>
      </c>
      <c r="C1004" s="4">
        <v>3935.1799000000001</v>
      </c>
      <c r="D1004" t="s">
        <v>11</v>
      </c>
      <c r="E1004">
        <v>0</v>
      </c>
      <c r="F1004" t="s">
        <v>13</v>
      </c>
      <c r="G1004" t="s">
        <v>14</v>
      </c>
      <c r="H1004" t="str">
        <f t="shared" si="60"/>
        <v>over</v>
      </c>
      <c r="I1004" t="str">
        <f t="shared" si="61"/>
        <v>no</v>
      </c>
      <c r="J1004" s="11">
        <f t="shared" si="62"/>
        <v>34.21</v>
      </c>
      <c r="K1004" s="11">
        <f t="shared" si="63"/>
        <v>34.21</v>
      </c>
      <c r="L1004" s="11"/>
    </row>
    <row r="1005" spans="1:12" x14ac:dyDescent="0.25">
      <c r="A1005">
        <v>35</v>
      </c>
      <c r="B1005" s="11">
        <v>34.21</v>
      </c>
      <c r="C1005" s="4">
        <v>5245.2268999999997</v>
      </c>
      <c r="D1005" t="s">
        <v>7</v>
      </c>
      <c r="E1005">
        <v>1</v>
      </c>
      <c r="F1005" t="s">
        <v>13</v>
      </c>
      <c r="G1005" t="s">
        <v>14</v>
      </c>
      <c r="H1005" t="str">
        <f t="shared" si="60"/>
        <v>over</v>
      </c>
      <c r="I1005" t="str">
        <f t="shared" si="61"/>
        <v>no</v>
      </c>
      <c r="J1005" s="11">
        <f t="shared" si="62"/>
        <v>34.21</v>
      </c>
      <c r="K1005" s="11">
        <f t="shared" si="63"/>
        <v>34.21</v>
      </c>
      <c r="L1005" s="11"/>
    </row>
    <row r="1006" spans="1:12" x14ac:dyDescent="0.25">
      <c r="A1006">
        <v>41</v>
      </c>
      <c r="B1006" s="11">
        <v>34.21</v>
      </c>
      <c r="C1006" s="4">
        <v>6289.7548999999999</v>
      </c>
      <c r="D1006" t="s">
        <v>11</v>
      </c>
      <c r="E1006">
        <v>1</v>
      </c>
      <c r="F1006" t="s">
        <v>13</v>
      </c>
      <c r="G1006" t="s">
        <v>14</v>
      </c>
      <c r="H1006" t="str">
        <f t="shared" si="60"/>
        <v>over</v>
      </c>
      <c r="I1006" t="str">
        <f t="shared" si="61"/>
        <v>no</v>
      </c>
      <c r="J1006" s="11">
        <f t="shared" si="62"/>
        <v>34.21</v>
      </c>
      <c r="K1006" s="11">
        <f t="shared" si="63"/>
        <v>34.21</v>
      </c>
      <c r="L1006" s="11"/>
    </row>
    <row r="1007" spans="1:12" x14ac:dyDescent="0.25">
      <c r="A1007">
        <v>52</v>
      </c>
      <c r="B1007" s="11">
        <v>34.295000000000002</v>
      </c>
      <c r="C1007" s="4">
        <v>9634.5380000000005</v>
      </c>
      <c r="D1007" t="s">
        <v>7</v>
      </c>
      <c r="E1007">
        <v>0</v>
      </c>
      <c r="F1007" t="s">
        <v>13</v>
      </c>
      <c r="G1007" t="s">
        <v>10</v>
      </c>
      <c r="H1007" t="str">
        <f t="shared" si="60"/>
        <v>over</v>
      </c>
      <c r="I1007" t="str">
        <f t="shared" si="61"/>
        <v>no</v>
      </c>
      <c r="J1007" s="11">
        <f t="shared" si="62"/>
        <v>34.295000000000002</v>
      </c>
      <c r="K1007" s="11">
        <f t="shared" si="63"/>
        <v>34.295000000000002</v>
      </c>
      <c r="L1007" s="11"/>
    </row>
    <row r="1008" spans="1:12" x14ac:dyDescent="0.25">
      <c r="A1008">
        <v>57</v>
      </c>
      <c r="B1008" s="11">
        <v>34.295000000000002</v>
      </c>
      <c r="C1008" s="4">
        <v>13224.057049999999</v>
      </c>
      <c r="D1008" t="s">
        <v>7</v>
      </c>
      <c r="E1008">
        <v>2</v>
      </c>
      <c r="F1008" t="s">
        <v>13</v>
      </c>
      <c r="G1008" t="s">
        <v>21</v>
      </c>
      <c r="H1008" t="str">
        <f t="shared" si="60"/>
        <v>over</v>
      </c>
      <c r="I1008" t="str">
        <f t="shared" si="61"/>
        <v>no</v>
      </c>
      <c r="J1008" s="11">
        <f t="shared" si="62"/>
        <v>34.295000000000002</v>
      </c>
      <c r="K1008" s="11">
        <f t="shared" si="63"/>
        <v>34.295000000000002</v>
      </c>
      <c r="L1008" s="11"/>
    </row>
    <row r="1009" spans="1:12" x14ac:dyDescent="0.25">
      <c r="A1009">
        <v>48</v>
      </c>
      <c r="B1009" s="11">
        <v>34.299999999999997</v>
      </c>
      <c r="C1009" s="4">
        <v>9563.0290000000005</v>
      </c>
      <c r="D1009" t="s">
        <v>11</v>
      </c>
      <c r="E1009">
        <v>3</v>
      </c>
      <c r="F1009" t="s">
        <v>13</v>
      </c>
      <c r="G1009" t="s">
        <v>10</v>
      </c>
      <c r="H1009" t="str">
        <f t="shared" si="60"/>
        <v>over</v>
      </c>
      <c r="I1009" t="str">
        <f t="shared" si="61"/>
        <v>no</v>
      </c>
      <c r="J1009" s="11">
        <f t="shared" si="62"/>
        <v>34.299999999999997</v>
      </c>
      <c r="K1009" s="11">
        <f t="shared" si="63"/>
        <v>34.299999999999997</v>
      </c>
      <c r="L1009" s="11"/>
    </row>
    <row r="1010" spans="1:12" x14ac:dyDescent="0.25">
      <c r="A1010">
        <v>35</v>
      </c>
      <c r="B1010" s="11">
        <v>34.32</v>
      </c>
      <c r="C1010" s="4">
        <v>5934.3797999999997</v>
      </c>
      <c r="D1010" t="s">
        <v>11</v>
      </c>
      <c r="E1010">
        <v>3</v>
      </c>
      <c r="F1010" t="s">
        <v>13</v>
      </c>
      <c r="G1010" t="s">
        <v>14</v>
      </c>
      <c r="H1010" t="str">
        <f t="shared" si="60"/>
        <v>over</v>
      </c>
      <c r="I1010" t="str">
        <f t="shared" si="61"/>
        <v>no</v>
      </c>
      <c r="J1010" s="11">
        <f t="shared" si="62"/>
        <v>34.32</v>
      </c>
      <c r="K1010" s="11">
        <f t="shared" si="63"/>
        <v>34.32</v>
      </c>
      <c r="L1010" s="11"/>
    </row>
    <row r="1011" spans="1:12" x14ac:dyDescent="0.25">
      <c r="A1011">
        <v>44</v>
      </c>
      <c r="B1011" s="11">
        <v>34.32</v>
      </c>
      <c r="C1011" s="4">
        <v>7147.4727999999996</v>
      </c>
      <c r="D1011" t="s">
        <v>11</v>
      </c>
      <c r="E1011">
        <v>1</v>
      </c>
      <c r="F1011" t="s">
        <v>13</v>
      </c>
      <c r="G1011" t="s">
        <v>14</v>
      </c>
      <c r="H1011" t="str">
        <f t="shared" si="60"/>
        <v>over</v>
      </c>
      <c r="I1011" t="str">
        <f t="shared" si="61"/>
        <v>no</v>
      </c>
      <c r="J1011" s="11">
        <f t="shared" si="62"/>
        <v>34.32</v>
      </c>
      <c r="K1011" s="11">
        <f t="shared" si="63"/>
        <v>34.32</v>
      </c>
      <c r="L1011" s="11"/>
    </row>
    <row r="1012" spans="1:12" x14ac:dyDescent="0.25">
      <c r="A1012">
        <v>39</v>
      </c>
      <c r="B1012" s="11">
        <v>34.32</v>
      </c>
      <c r="C1012" s="4">
        <v>8596.8277999999991</v>
      </c>
      <c r="D1012" t="s">
        <v>7</v>
      </c>
      <c r="E1012">
        <v>5</v>
      </c>
      <c r="F1012" t="s">
        <v>13</v>
      </c>
      <c r="G1012" t="s">
        <v>14</v>
      </c>
      <c r="H1012" t="str">
        <f t="shared" si="60"/>
        <v>over</v>
      </c>
      <c r="I1012" t="str">
        <f t="shared" si="61"/>
        <v>no</v>
      </c>
      <c r="J1012" s="11">
        <f t="shared" si="62"/>
        <v>34.32</v>
      </c>
      <c r="K1012" s="11">
        <f t="shared" si="63"/>
        <v>34.32</v>
      </c>
      <c r="L1012" s="11"/>
    </row>
    <row r="1013" spans="1:12" x14ac:dyDescent="0.25">
      <c r="A1013">
        <v>58</v>
      </c>
      <c r="B1013" s="11">
        <v>34.39</v>
      </c>
      <c r="C1013" s="4">
        <v>11743.9341</v>
      </c>
      <c r="D1013" t="s">
        <v>11</v>
      </c>
      <c r="E1013">
        <v>0</v>
      </c>
      <c r="F1013" t="s">
        <v>13</v>
      </c>
      <c r="G1013" t="s">
        <v>15</v>
      </c>
      <c r="H1013" t="str">
        <f t="shared" si="60"/>
        <v>over</v>
      </c>
      <c r="I1013" t="str">
        <f t="shared" si="61"/>
        <v>no</v>
      </c>
      <c r="J1013" s="11">
        <f t="shared" si="62"/>
        <v>34.39</v>
      </c>
      <c r="K1013" s="11">
        <f t="shared" si="63"/>
        <v>34.39</v>
      </c>
      <c r="L1013" s="11"/>
    </row>
    <row r="1014" spans="1:12" x14ac:dyDescent="0.25">
      <c r="A1014">
        <v>19</v>
      </c>
      <c r="B1014" s="11">
        <v>34.4</v>
      </c>
      <c r="C1014" s="4">
        <v>1261.8589999999999</v>
      </c>
      <c r="D1014" t="s">
        <v>11</v>
      </c>
      <c r="E1014">
        <v>0</v>
      </c>
      <c r="F1014" t="s">
        <v>13</v>
      </c>
      <c r="G1014" t="s">
        <v>10</v>
      </c>
      <c r="H1014" t="str">
        <f t="shared" si="60"/>
        <v>over</v>
      </c>
      <c r="I1014" t="str">
        <f t="shared" si="61"/>
        <v>no</v>
      </c>
      <c r="J1014" s="11">
        <f t="shared" si="62"/>
        <v>34.4</v>
      </c>
      <c r="K1014" s="11">
        <f t="shared" si="63"/>
        <v>34.4</v>
      </c>
      <c r="L1014" s="11"/>
    </row>
    <row r="1015" spans="1:12" x14ac:dyDescent="0.25">
      <c r="A1015">
        <v>43</v>
      </c>
      <c r="B1015" s="11">
        <v>34.4</v>
      </c>
      <c r="C1015" s="4">
        <v>8522.0030000000006</v>
      </c>
      <c r="D1015" t="s">
        <v>7</v>
      </c>
      <c r="E1015">
        <v>3</v>
      </c>
      <c r="F1015" t="s">
        <v>13</v>
      </c>
      <c r="G1015" t="s">
        <v>10</v>
      </c>
      <c r="H1015" t="str">
        <f t="shared" si="60"/>
        <v>over</v>
      </c>
      <c r="I1015" t="str">
        <f t="shared" si="61"/>
        <v>no</v>
      </c>
      <c r="J1015" s="11">
        <f t="shared" si="62"/>
        <v>34.4</v>
      </c>
      <c r="K1015" s="11">
        <f t="shared" si="63"/>
        <v>34.4</v>
      </c>
      <c r="L1015" s="11"/>
    </row>
    <row r="1016" spans="1:12" x14ac:dyDescent="0.25">
      <c r="A1016">
        <v>29</v>
      </c>
      <c r="B1016" s="11">
        <v>34.4</v>
      </c>
      <c r="C1016" s="4">
        <v>36197.699000000001</v>
      </c>
      <c r="D1016" t="s">
        <v>11</v>
      </c>
      <c r="E1016">
        <v>0</v>
      </c>
      <c r="F1016" t="s">
        <v>9</v>
      </c>
      <c r="G1016" t="s">
        <v>10</v>
      </c>
      <c r="H1016" t="str">
        <f t="shared" si="60"/>
        <v>over</v>
      </c>
      <c r="I1016" t="str">
        <f t="shared" si="61"/>
        <v>smoking</v>
      </c>
      <c r="J1016" s="11">
        <f t="shared" si="62"/>
        <v>34.4</v>
      </c>
      <c r="K1016" s="11">
        <f t="shared" si="63"/>
        <v>34.4</v>
      </c>
      <c r="L1016" s="11"/>
    </row>
    <row r="1017" spans="1:12" x14ac:dyDescent="0.25">
      <c r="A1017">
        <v>36</v>
      </c>
      <c r="B1017" s="11">
        <v>34.43</v>
      </c>
      <c r="C1017" s="4">
        <v>5584.3056999999999</v>
      </c>
      <c r="D1017" t="s">
        <v>11</v>
      </c>
      <c r="E1017">
        <v>2</v>
      </c>
      <c r="F1017" t="s">
        <v>13</v>
      </c>
      <c r="G1017" t="s">
        <v>14</v>
      </c>
      <c r="H1017" t="str">
        <f t="shared" si="60"/>
        <v>over</v>
      </c>
      <c r="I1017" t="str">
        <f t="shared" si="61"/>
        <v>no</v>
      </c>
      <c r="J1017" s="11">
        <f t="shared" si="62"/>
        <v>34.43</v>
      </c>
      <c r="K1017" s="11">
        <f t="shared" si="63"/>
        <v>34.43</v>
      </c>
      <c r="L1017" s="11"/>
    </row>
    <row r="1018" spans="1:12" x14ac:dyDescent="0.25">
      <c r="A1018">
        <v>56</v>
      </c>
      <c r="B1018" s="11">
        <v>34.43</v>
      </c>
      <c r="C1018" s="4">
        <v>10594.225700000001</v>
      </c>
      <c r="D1018" t="s">
        <v>11</v>
      </c>
      <c r="E1018">
        <v>0</v>
      </c>
      <c r="F1018" t="s">
        <v>13</v>
      </c>
      <c r="G1018" t="s">
        <v>14</v>
      </c>
      <c r="H1018" t="str">
        <f t="shared" si="60"/>
        <v>over</v>
      </c>
      <c r="I1018" t="str">
        <f t="shared" si="61"/>
        <v>no</v>
      </c>
      <c r="J1018" s="11">
        <f t="shared" si="62"/>
        <v>34.43</v>
      </c>
      <c r="K1018" s="11">
        <f t="shared" si="63"/>
        <v>34.43</v>
      </c>
      <c r="L1018" s="11"/>
    </row>
    <row r="1019" spans="1:12" x14ac:dyDescent="0.25">
      <c r="A1019">
        <v>25</v>
      </c>
      <c r="B1019" s="11">
        <v>34.484999999999999</v>
      </c>
      <c r="C1019" s="4">
        <v>3021.80915</v>
      </c>
      <c r="D1019" t="s">
        <v>7</v>
      </c>
      <c r="E1019">
        <v>0</v>
      </c>
      <c r="F1019" t="s">
        <v>13</v>
      </c>
      <c r="G1019" t="s">
        <v>15</v>
      </c>
      <c r="H1019" t="str">
        <f t="shared" si="60"/>
        <v>over</v>
      </c>
      <c r="I1019" t="str">
        <f t="shared" si="61"/>
        <v>no</v>
      </c>
      <c r="J1019" s="11">
        <f t="shared" si="62"/>
        <v>34.484999999999999</v>
      </c>
      <c r="K1019" s="11">
        <f t="shared" si="63"/>
        <v>34.484999999999999</v>
      </c>
      <c r="L1019" s="11"/>
    </row>
    <row r="1020" spans="1:12" x14ac:dyDescent="0.25">
      <c r="A1020">
        <v>36</v>
      </c>
      <c r="B1020" s="11">
        <v>34.484999999999999</v>
      </c>
      <c r="C1020" s="4">
        <v>6746.7425000000003</v>
      </c>
      <c r="D1020" t="s">
        <v>11</v>
      </c>
      <c r="E1020">
        <v>3</v>
      </c>
      <c r="F1020" t="s">
        <v>13</v>
      </c>
      <c r="G1020" t="s">
        <v>21</v>
      </c>
      <c r="H1020" t="str">
        <f t="shared" si="60"/>
        <v>over</v>
      </c>
      <c r="I1020" t="str">
        <f t="shared" si="61"/>
        <v>no</v>
      </c>
      <c r="J1020" s="11">
        <f t="shared" si="62"/>
        <v>34.484999999999999</v>
      </c>
      <c r="K1020" s="11">
        <f t="shared" si="63"/>
        <v>34.484999999999999</v>
      </c>
      <c r="L1020" s="11"/>
    </row>
    <row r="1021" spans="1:12" x14ac:dyDescent="0.25">
      <c r="A1021">
        <v>52</v>
      </c>
      <c r="B1021" s="11">
        <v>34.484999999999999</v>
      </c>
      <c r="C1021" s="4">
        <v>25992.821039999999</v>
      </c>
      <c r="D1021" t="s">
        <v>11</v>
      </c>
      <c r="E1021">
        <v>3</v>
      </c>
      <c r="F1021" t="s">
        <v>13</v>
      </c>
      <c r="G1021" t="s">
        <v>14</v>
      </c>
      <c r="H1021" t="str">
        <f t="shared" si="60"/>
        <v>over</v>
      </c>
      <c r="I1021" t="str">
        <f t="shared" si="61"/>
        <v>no</v>
      </c>
      <c r="J1021" s="11">
        <f t="shared" si="62"/>
        <v>34.484999999999999</v>
      </c>
      <c r="K1021" s="11">
        <f t="shared" si="63"/>
        <v>34.484999999999999</v>
      </c>
      <c r="L1021" s="11"/>
    </row>
    <row r="1022" spans="1:12" x14ac:dyDescent="0.25">
      <c r="A1022">
        <v>52</v>
      </c>
      <c r="B1022" s="11">
        <v>34.484999999999999</v>
      </c>
      <c r="C1022" s="4">
        <v>60021.398970000002</v>
      </c>
      <c r="D1022" t="s">
        <v>11</v>
      </c>
      <c r="E1022">
        <v>3</v>
      </c>
      <c r="F1022" t="s">
        <v>9</v>
      </c>
      <c r="G1022" t="s">
        <v>15</v>
      </c>
      <c r="H1022" t="str">
        <f t="shared" si="60"/>
        <v>over</v>
      </c>
      <c r="I1022" t="str">
        <f t="shared" si="61"/>
        <v>smoking</v>
      </c>
      <c r="J1022" s="11">
        <f t="shared" si="62"/>
        <v>34.484999999999999</v>
      </c>
      <c r="K1022" s="11">
        <f t="shared" si="63"/>
        <v>34.484999999999999</v>
      </c>
      <c r="L1022" s="11"/>
    </row>
    <row r="1023" spans="1:12" x14ac:dyDescent="0.25">
      <c r="A1023">
        <v>64</v>
      </c>
      <c r="B1023" s="11">
        <v>34.5</v>
      </c>
      <c r="C1023" s="4">
        <v>13822.803</v>
      </c>
      <c r="D1023" t="s">
        <v>11</v>
      </c>
      <c r="E1023">
        <v>0</v>
      </c>
      <c r="F1023" t="s">
        <v>13</v>
      </c>
      <c r="G1023" t="s">
        <v>10</v>
      </c>
      <c r="H1023" t="str">
        <f t="shared" si="60"/>
        <v>over</v>
      </c>
      <c r="I1023" t="str">
        <f t="shared" si="61"/>
        <v>no</v>
      </c>
      <c r="J1023" s="11">
        <f t="shared" si="62"/>
        <v>34.5</v>
      </c>
      <c r="K1023" s="11">
        <f t="shared" si="63"/>
        <v>34.5</v>
      </c>
      <c r="L1023" s="11"/>
    </row>
    <row r="1024" spans="1:12" x14ac:dyDescent="0.25">
      <c r="A1024">
        <v>22</v>
      </c>
      <c r="B1024" s="11">
        <v>34.58</v>
      </c>
      <c r="C1024" s="4">
        <v>3925.7582000000002</v>
      </c>
      <c r="D1024" t="s">
        <v>7</v>
      </c>
      <c r="E1024">
        <v>2</v>
      </c>
      <c r="F1024" t="s">
        <v>13</v>
      </c>
      <c r="G1024" t="s">
        <v>21</v>
      </c>
      <c r="H1024" t="str">
        <f t="shared" si="60"/>
        <v>over</v>
      </c>
      <c r="I1024" t="str">
        <f t="shared" si="61"/>
        <v>no</v>
      </c>
      <c r="J1024" s="11">
        <f t="shared" si="62"/>
        <v>34.58</v>
      </c>
      <c r="K1024" s="11">
        <f t="shared" si="63"/>
        <v>34.58</v>
      </c>
      <c r="L1024" s="11"/>
    </row>
    <row r="1025" spans="1:12" x14ac:dyDescent="0.25">
      <c r="A1025">
        <v>43</v>
      </c>
      <c r="B1025" s="11">
        <v>34.58</v>
      </c>
      <c r="C1025" s="4">
        <v>7727.2532000000001</v>
      </c>
      <c r="D1025" t="s">
        <v>7</v>
      </c>
      <c r="E1025">
        <v>1</v>
      </c>
      <c r="F1025" t="s">
        <v>13</v>
      </c>
      <c r="G1025" t="s">
        <v>15</v>
      </c>
      <c r="H1025" t="str">
        <f t="shared" si="60"/>
        <v>over</v>
      </c>
      <c r="I1025" t="str">
        <f t="shared" si="61"/>
        <v>no</v>
      </c>
      <c r="J1025" s="11">
        <f t="shared" si="62"/>
        <v>34.58</v>
      </c>
      <c r="K1025" s="11">
        <f t="shared" si="63"/>
        <v>34.58</v>
      </c>
      <c r="L1025" s="11"/>
    </row>
    <row r="1026" spans="1:12" x14ac:dyDescent="0.25">
      <c r="A1026">
        <v>21</v>
      </c>
      <c r="B1026" s="11">
        <v>34.6</v>
      </c>
      <c r="C1026" s="4">
        <v>2020.1769999999999</v>
      </c>
      <c r="D1026" t="s">
        <v>7</v>
      </c>
      <c r="E1026">
        <v>0</v>
      </c>
      <c r="F1026" t="s">
        <v>13</v>
      </c>
      <c r="G1026" t="s">
        <v>10</v>
      </c>
      <c r="H1026" t="str">
        <f t="shared" ref="H1026:H1089" si="64">IF(B1026&lt;18.5,"below",IF(AND(B1026&gt;=18.5,B1026&lt;25),"normal",IF(B1026&gt;=25,"over")))</f>
        <v>over</v>
      </c>
      <c r="I1026" t="str">
        <f t="shared" ref="I1026:I1089" si="65">IF(F1026="no","no","smoking")</f>
        <v>no</v>
      </c>
      <c r="J1026" s="11">
        <f t="shared" ref="J1026:J1089" si="66">VALUE(B1026)</f>
        <v>34.6</v>
      </c>
      <c r="K1026" s="11">
        <f t="shared" ref="K1026:K1089" si="67">IF(J1026&gt;=100,J1026/1000,J1026)</f>
        <v>34.6</v>
      </c>
      <c r="L1026" s="11"/>
    </row>
    <row r="1027" spans="1:12" x14ac:dyDescent="0.25">
      <c r="A1027">
        <v>46</v>
      </c>
      <c r="B1027" s="11">
        <v>34.6</v>
      </c>
      <c r="C1027" s="4">
        <v>41661.601999999999</v>
      </c>
      <c r="D1027" t="s">
        <v>7</v>
      </c>
      <c r="E1027">
        <v>1</v>
      </c>
      <c r="F1027" t="s">
        <v>9</v>
      </c>
      <c r="G1027" t="s">
        <v>10</v>
      </c>
      <c r="H1027" t="str">
        <f t="shared" si="64"/>
        <v>over</v>
      </c>
      <c r="I1027" t="str">
        <f t="shared" si="65"/>
        <v>smoking</v>
      </c>
      <c r="J1027" s="11">
        <f t="shared" si="66"/>
        <v>34.6</v>
      </c>
      <c r="K1027" s="11">
        <f t="shared" si="67"/>
        <v>34.6</v>
      </c>
      <c r="L1027" s="11"/>
    </row>
    <row r="1028" spans="1:12" x14ac:dyDescent="0.25">
      <c r="A1028">
        <v>34</v>
      </c>
      <c r="B1028" s="11">
        <v>34.674999999999997</v>
      </c>
      <c r="C1028" s="4">
        <v>4518.8262500000001</v>
      </c>
      <c r="D1028" t="s">
        <v>11</v>
      </c>
      <c r="E1028">
        <v>0</v>
      </c>
      <c r="F1028" t="s">
        <v>13</v>
      </c>
      <c r="G1028" t="s">
        <v>21</v>
      </c>
      <c r="H1028" t="str">
        <f t="shared" si="64"/>
        <v>over</v>
      </c>
      <c r="I1028" t="str">
        <f t="shared" si="65"/>
        <v>no</v>
      </c>
      <c r="J1028" s="11">
        <f t="shared" si="66"/>
        <v>34.674999999999997</v>
      </c>
      <c r="K1028" s="11">
        <f t="shared" si="67"/>
        <v>34.674999999999997</v>
      </c>
      <c r="L1028" s="11"/>
    </row>
    <row r="1029" spans="1:12" x14ac:dyDescent="0.25">
      <c r="A1029">
        <v>42</v>
      </c>
      <c r="B1029" s="11">
        <v>34.674999999999997</v>
      </c>
      <c r="C1029" s="4">
        <v>7443.6430499999997</v>
      </c>
      <c r="D1029" t="s">
        <v>7</v>
      </c>
      <c r="E1029">
        <v>1</v>
      </c>
      <c r="F1029" t="s">
        <v>13</v>
      </c>
      <c r="G1029" t="s">
        <v>15</v>
      </c>
      <c r="H1029" t="str">
        <f t="shared" si="64"/>
        <v>over</v>
      </c>
      <c r="I1029" t="str">
        <f t="shared" si="65"/>
        <v>no</v>
      </c>
      <c r="J1029" s="11">
        <f t="shared" si="66"/>
        <v>34.674999999999997</v>
      </c>
      <c r="K1029" s="11">
        <f t="shared" si="67"/>
        <v>34.674999999999997</v>
      </c>
      <c r="L1029" s="11"/>
    </row>
    <row r="1030" spans="1:12" x14ac:dyDescent="0.25">
      <c r="A1030">
        <v>58</v>
      </c>
      <c r="B1030" s="11">
        <v>34.674999999999997</v>
      </c>
      <c r="C1030" s="4">
        <v>47496.494449999998</v>
      </c>
      <c r="D1030" t="s">
        <v>11</v>
      </c>
      <c r="E1030">
        <v>2</v>
      </c>
      <c r="F1030" t="s">
        <v>9</v>
      </c>
      <c r="G1030" t="s">
        <v>15</v>
      </c>
      <c r="H1030" t="str">
        <f t="shared" si="64"/>
        <v>over</v>
      </c>
      <c r="I1030" t="str">
        <f t="shared" si="65"/>
        <v>smoking</v>
      </c>
      <c r="J1030" s="11">
        <f t="shared" si="66"/>
        <v>34.674999999999997</v>
      </c>
      <c r="K1030" s="11">
        <f t="shared" si="67"/>
        <v>34.674999999999997</v>
      </c>
      <c r="L1030" s="11"/>
    </row>
    <row r="1031" spans="1:12" x14ac:dyDescent="0.25">
      <c r="A1031">
        <v>19</v>
      </c>
      <c r="B1031" s="11">
        <v>34.700000000000003</v>
      </c>
      <c r="C1031" s="4">
        <v>36397.576000000001</v>
      </c>
      <c r="D1031" t="s">
        <v>7</v>
      </c>
      <c r="E1031">
        <v>2</v>
      </c>
      <c r="F1031" t="s">
        <v>9</v>
      </c>
      <c r="G1031" t="s">
        <v>10</v>
      </c>
      <c r="H1031" t="str">
        <f t="shared" si="64"/>
        <v>over</v>
      </c>
      <c r="I1031" t="str">
        <f t="shared" si="65"/>
        <v>smoking</v>
      </c>
      <c r="J1031" s="11">
        <f t="shared" si="66"/>
        <v>34.700000000000003</v>
      </c>
      <c r="K1031" s="11">
        <f t="shared" si="67"/>
        <v>34.700000000000003</v>
      </c>
      <c r="L1031" s="11"/>
    </row>
    <row r="1032" spans="1:12" x14ac:dyDescent="0.25">
      <c r="A1032">
        <v>49</v>
      </c>
      <c r="B1032" s="11">
        <v>34.770000000000003</v>
      </c>
      <c r="C1032" s="4">
        <v>9583.8932999999997</v>
      </c>
      <c r="D1032" t="s">
        <v>7</v>
      </c>
      <c r="E1032">
        <v>1</v>
      </c>
      <c r="F1032" t="s">
        <v>13</v>
      </c>
      <c r="G1032" t="s">
        <v>15</v>
      </c>
      <c r="H1032" t="str">
        <f t="shared" si="64"/>
        <v>over</v>
      </c>
      <c r="I1032" t="str">
        <f t="shared" si="65"/>
        <v>no</v>
      </c>
      <c r="J1032" s="11">
        <f t="shared" si="66"/>
        <v>34.770000000000003</v>
      </c>
      <c r="K1032" s="11">
        <f t="shared" si="67"/>
        <v>34.770000000000003</v>
      </c>
      <c r="L1032" s="11"/>
    </row>
    <row r="1033" spans="1:12" x14ac:dyDescent="0.25">
      <c r="A1033">
        <v>22</v>
      </c>
      <c r="B1033" s="11">
        <v>34.799999999999997</v>
      </c>
      <c r="C1033" s="4">
        <v>3443.0639999999999</v>
      </c>
      <c r="D1033" t="s">
        <v>11</v>
      </c>
      <c r="E1033">
        <v>3</v>
      </c>
      <c r="F1033" t="s">
        <v>13</v>
      </c>
      <c r="G1033" t="s">
        <v>10</v>
      </c>
      <c r="H1033" t="str">
        <f t="shared" si="64"/>
        <v>over</v>
      </c>
      <c r="I1033" t="str">
        <f t="shared" si="65"/>
        <v>no</v>
      </c>
      <c r="J1033" s="11">
        <f t="shared" si="66"/>
        <v>34.799999999999997</v>
      </c>
      <c r="K1033" s="11">
        <f t="shared" si="67"/>
        <v>34.799999999999997</v>
      </c>
      <c r="L1033" s="11"/>
    </row>
    <row r="1034" spans="1:12" x14ac:dyDescent="0.25">
      <c r="A1034">
        <v>27</v>
      </c>
      <c r="B1034" s="11">
        <v>34.799999999999997</v>
      </c>
      <c r="C1034" s="4">
        <v>3577.9989999999998</v>
      </c>
      <c r="D1034" t="s">
        <v>7</v>
      </c>
      <c r="E1034">
        <v>1</v>
      </c>
      <c r="F1034" t="s">
        <v>13</v>
      </c>
      <c r="G1034" t="s">
        <v>10</v>
      </c>
      <c r="H1034" t="str">
        <f t="shared" si="64"/>
        <v>over</v>
      </c>
      <c r="I1034" t="str">
        <f t="shared" si="65"/>
        <v>no</v>
      </c>
      <c r="J1034" s="11">
        <f t="shared" si="66"/>
        <v>34.799999999999997</v>
      </c>
      <c r="K1034" s="11">
        <f t="shared" si="67"/>
        <v>34.799999999999997</v>
      </c>
      <c r="L1034" s="11"/>
    </row>
    <row r="1035" spans="1:12" x14ac:dyDescent="0.25">
      <c r="A1035">
        <v>38</v>
      </c>
      <c r="B1035" s="11">
        <v>34.799999999999997</v>
      </c>
      <c r="C1035" s="4">
        <v>6571.5439999999999</v>
      </c>
      <c r="D1035" t="s">
        <v>7</v>
      </c>
      <c r="E1035">
        <v>2</v>
      </c>
      <c r="F1035" t="s">
        <v>13</v>
      </c>
      <c r="G1035" t="s">
        <v>10</v>
      </c>
      <c r="H1035" t="str">
        <f t="shared" si="64"/>
        <v>over</v>
      </c>
      <c r="I1035" t="str">
        <f t="shared" si="65"/>
        <v>no</v>
      </c>
      <c r="J1035" s="11">
        <f t="shared" si="66"/>
        <v>34.799999999999997</v>
      </c>
      <c r="K1035" s="11">
        <f t="shared" si="67"/>
        <v>34.799999999999997</v>
      </c>
      <c r="L1035" s="11"/>
    </row>
    <row r="1036" spans="1:12" x14ac:dyDescent="0.25">
      <c r="A1036">
        <v>59</v>
      </c>
      <c r="B1036" s="11">
        <v>34.799999999999997</v>
      </c>
      <c r="C1036" s="4">
        <v>36910.608030000003</v>
      </c>
      <c r="D1036" t="s">
        <v>7</v>
      </c>
      <c r="E1036">
        <v>2</v>
      </c>
      <c r="F1036" t="s">
        <v>13</v>
      </c>
      <c r="G1036" t="s">
        <v>10</v>
      </c>
      <c r="H1036" t="str">
        <f t="shared" si="64"/>
        <v>over</v>
      </c>
      <c r="I1036" t="str">
        <f t="shared" si="65"/>
        <v>no</v>
      </c>
      <c r="J1036" s="11">
        <f t="shared" si="66"/>
        <v>34.799999999999997</v>
      </c>
      <c r="K1036" s="11">
        <f t="shared" si="67"/>
        <v>34.799999999999997</v>
      </c>
      <c r="L1036" s="11"/>
    </row>
    <row r="1037" spans="1:12" x14ac:dyDescent="0.25">
      <c r="A1037">
        <v>23</v>
      </c>
      <c r="B1037" s="11">
        <v>34.865000000000002</v>
      </c>
      <c r="C1037" s="4">
        <v>2899.4893499999998</v>
      </c>
      <c r="D1037" t="s">
        <v>7</v>
      </c>
      <c r="E1037">
        <v>0</v>
      </c>
      <c r="F1037" t="s">
        <v>13</v>
      </c>
      <c r="G1037" t="s">
        <v>21</v>
      </c>
      <c r="H1037" t="str">
        <f t="shared" si="64"/>
        <v>over</v>
      </c>
      <c r="I1037" t="str">
        <f t="shared" si="65"/>
        <v>no</v>
      </c>
      <c r="J1037" s="11">
        <f t="shared" si="66"/>
        <v>34.865000000000002</v>
      </c>
      <c r="K1037" s="11">
        <f t="shared" si="67"/>
        <v>34.865000000000002</v>
      </c>
      <c r="L1037" s="11"/>
    </row>
    <row r="1038" spans="1:12" x14ac:dyDescent="0.25">
      <c r="A1038">
        <v>41</v>
      </c>
      <c r="B1038" s="11">
        <v>34.865000000000002</v>
      </c>
      <c r="C1038" s="4">
        <v>7265.7025000000003</v>
      </c>
      <c r="D1038" t="s">
        <v>11</v>
      </c>
      <c r="E1038">
        <v>2</v>
      </c>
      <c r="F1038" t="s">
        <v>13</v>
      </c>
      <c r="G1038" t="s">
        <v>15</v>
      </c>
      <c r="H1038" t="str">
        <f t="shared" si="64"/>
        <v>over</v>
      </c>
      <c r="I1038" t="str">
        <f t="shared" si="65"/>
        <v>no</v>
      </c>
      <c r="J1038" s="11">
        <f t="shared" si="66"/>
        <v>34.865000000000002</v>
      </c>
      <c r="K1038" s="11">
        <f t="shared" si="67"/>
        <v>34.865000000000002</v>
      </c>
      <c r="L1038" s="11"/>
    </row>
    <row r="1039" spans="1:12" x14ac:dyDescent="0.25">
      <c r="A1039">
        <v>21</v>
      </c>
      <c r="B1039" s="11">
        <v>34.869999999999997</v>
      </c>
      <c r="C1039" s="4">
        <v>2020.5523000000001</v>
      </c>
      <c r="D1039" t="s">
        <v>7</v>
      </c>
      <c r="E1039">
        <v>0</v>
      </c>
      <c r="F1039" t="s">
        <v>13</v>
      </c>
      <c r="G1039" t="s">
        <v>14</v>
      </c>
      <c r="H1039" t="str">
        <f t="shared" si="64"/>
        <v>over</v>
      </c>
      <c r="I1039" t="str">
        <f t="shared" si="65"/>
        <v>no</v>
      </c>
      <c r="J1039" s="11">
        <f t="shared" si="66"/>
        <v>34.869999999999997</v>
      </c>
      <c r="K1039" s="11">
        <f t="shared" si="67"/>
        <v>34.869999999999997</v>
      </c>
      <c r="L1039" s="11"/>
    </row>
    <row r="1040" spans="1:12" x14ac:dyDescent="0.25">
      <c r="A1040">
        <v>19</v>
      </c>
      <c r="B1040" s="11">
        <v>34.9</v>
      </c>
      <c r="C1040" s="4">
        <v>34828.654000000002</v>
      </c>
      <c r="D1040" t="s">
        <v>11</v>
      </c>
      <c r="E1040">
        <v>0</v>
      </c>
      <c r="F1040" t="s">
        <v>9</v>
      </c>
      <c r="G1040" t="s">
        <v>10</v>
      </c>
      <c r="H1040" t="str">
        <f t="shared" si="64"/>
        <v>over</v>
      </c>
      <c r="I1040" t="str">
        <f t="shared" si="65"/>
        <v>smoking</v>
      </c>
      <c r="J1040" s="11">
        <f t="shared" si="66"/>
        <v>34.9</v>
      </c>
      <c r="K1040" s="11">
        <f t="shared" si="67"/>
        <v>34.9</v>
      </c>
      <c r="L1040" s="11"/>
    </row>
    <row r="1041" spans="1:12" x14ac:dyDescent="0.25">
      <c r="A1041">
        <v>23</v>
      </c>
      <c r="B1041" s="11">
        <v>34.96</v>
      </c>
      <c r="C1041" s="4">
        <v>4466.6214</v>
      </c>
      <c r="D1041" t="s">
        <v>7</v>
      </c>
      <c r="E1041">
        <v>3</v>
      </c>
      <c r="F1041" t="s">
        <v>13</v>
      </c>
      <c r="G1041" t="s">
        <v>15</v>
      </c>
      <c r="H1041" t="str">
        <f t="shared" si="64"/>
        <v>over</v>
      </c>
      <c r="I1041" t="str">
        <f t="shared" si="65"/>
        <v>no</v>
      </c>
      <c r="J1041" s="11">
        <f t="shared" si="66"/>
        <v>34.96</v>
      </c>
      <c r="K1041" s="11">
        <f t="shared" si="67"/>
        <v>34.96</v>
      </c>
      <c r="L1041" s="11"/>
    </row>
    <row r="1042" spans="1:12" x14ac:dyDescent="0.25">
      <c r="A1042">
        <v>43</v>
      </c>
      <c r="B1042" s="11">
        <v>34.96</v>
      </c>
      <c r="C1042" s="4">
        <v>41034.221400000002</v>
      </c>
      <c r="D1042" t="s">
        <v>11</v>
      </c>
      <c r="E1042">
        <v>1</v>
      </c>
      <c r="F1042" t="s">
        <v>9</v>
      </c>
      <c r="G1042" t="s">
        <v>21</v>
      </c>
      <c r="H1042" t="str">
        <f t="shared" si="64"/>
        <v>over</v>
      </c>
      <c r="I1042" t="str">
        <f t="shared" si="65"/>
        <v>smoking</v>
      </c>
      <c r="J1042" s="11">
        <f t="shared" si="66"/>
        <v>34.96</v>
      </c>
      <c r="K1042" s="11">
        <f t="shared" si="67"/>
        <v>34.96</v>
      </c>
      <c r="L1042" s="11"/>
    </row>
    <row r="1043" spans="1:12" x14ac:dyDescent="0.25">
      <c r="A1043">
        <v>51</v>
      </c>
      <c r="B1043" s="11">
        <v>34.96</v>
      </c>
      <c r="C1043" s="4">
        <v>44641.197399999997</v>
      </c>
      <c r="D1043" t="s">
        <v>7</v>
      </c>
      <c r="E1043">
        <v>2</v>
      </c>
      <c r="F1043" t="s">
        <v>9</v>
      </c>
      <c r="G1043" t="s">
        <v>21</v>
      </c>
      <c r="H1043" t="str">
        <f t="shared" si="64"/>
        <v>over</v>
      </c>
      <c r="I1043" t="str">
        <f t="shared" si="65"/>
        <v>smoking</v>
      </c>
      <c r="J1043" s="11">
        <f t="shared" si="66"/>
        <v>34.96</v>
      </c>
      <c r="K1043" s="11">
        <f t="shared" si="67"/>
        <v>34.96</v>
      </c>
      <c r="L1043" s="11"/>
    </row>
    <row r="1044" spans="1:12" x14ac:dyDescent="0.25">
      <c r="A1044">
        <v>60</v>
      </c>
      <c r="B1044" s="11">
        <v>35.1</v>
      </c>
      <c r="C1044" s="4">
        <v>12644.589</v>
      </c>
      <c r="D1044" t="s">
        <v>7</v>
      </c>
      <c r="E1044">
        <v>0</v>
      </c>
      <c r="F1044" t="s">
        <v>13</v>
      </c>
      <c r="G1044" t="s">
        <v>10</v>
      </c>
      <c r="H1044" t="str">
        <f t="shared" si="64"/>
        <v>over</v>
      </c>
      <c r="I1044" t="str">
        <f t="shared" si="65"/>
        <v>no</v>
      </c>
      <c r="J1044" s="11">
        <f t="shared" si="66"/>
        <v>35.1</v>
      </c>
      <c r="K1044" s="11">
        <f t="shared" si="67"/>
        <v>35.1</v>
      </c>
      <c r="L1044" s="11"/>
    </row>
    <row r="1045" spans="1:12" x14ac:dyDescent="0.25">
      <c r="A1045">
        <v>19</v>
      </c>
      <c r="B1045" s="11">
        <v>35.15</v>
      </c>
      <c r="C1045" s="4">
        <v>2134.9014999999999</v>
      </c>
      <c r="D1045" t="s">
        <v>7</v>
      </c>
      <c r="E1045">
        <v>0</v>
      </c>
      <c r="F1045" t="s">
        <v>13</v>
      </c>
      <c r="G1045" t="s">
        <v>15</v>
      </c>
      <c r="H1045" t="str">
        <f t="shared" si="64"/>
        <v>over</v>
      </c>
      <c r="I1045" t="str">
        <f t="shared" si="65"/>
        <v>no</v>
      </c>
      <c r="J1045" s="11">
        <f t="shared" si="66"/>
        <v>35.15</v>
      </c>
      <c r="K1045" s="11">
        <f t="shared" si="67"/>
        <v>35.15</v>
      </c>
      <c r="L1045" s="11"/>
    </row>
    <row r="1046" spans="1:12" x14ac:dyDescent="0.25">
      <c r="A1046">
        <v>18</v>
      </c>
      <c r="B1046" s="11">
        <v>35.200000000000003</v>
      </c>
      <c r="C1046" s="4">
        <v>1727.54</v>
      </c>
      <c r="D1046" t="s">
        <v>11</v>
      </c>
      <c r="E1046">
        <v>1</v>
      </c>
      <c r="F1046" t="s">
        <v>13</v>
      </c>
      <c r="G1046" t="s">
        <v>14</v>
      </c>
      <c r="H1046" t="str">
        <f t="shared" si="64"/>
        <v>over</v>
      </c>
      <c r="I1046" t="str">
        <f t="shared" si="65"/>
        <v>no</v>
      </c>
      <c r="J1046" s="11">
        <f t="shared" si="66"/>
        <v>35.200000000000003</v>
      </c>
      <c r="K1046" s="11">
        <f t="shared" si="67"/>
        <v>35.200000000000003</v>
      </c>
      <c r="L1046" s="11"/>
    </row>
    <row r="1047" spans="1:12" x14ac:dyDescent="0.25">
      <c r="A1047">
        <v>23</v>
      </c>
      <c r="B1047" s="11">
        <v>35.200000000000003</v>
      </c>
      <c r="C1047" s="4">
        <v>2416.9549999999999</v>
      </c>
      <c r="D1047" t="s">
        <v>11</v>
      </c>
      <c r="E1047">
        <v>1</v>
      </c>
      <c r="F1047" t="s">
        <v>13</v>
      </c>
      <c r="G1047" t="s">
        <v>10</v>
      </c>
      <c r="H1047" t="str">
        <f t="shared" si="64"/>
        <v>over</v>
      </c>
      <c r="I1047" t="str">
        <f t="shared" si="65"/>
        <v>no</v>
      </c>
      <c r="J1047" s="11">
        <f t="shared" si="66"/>
        <v>35.200000000000003</v>
      </c>
      <c r="K1047" s="11">
        <f t="shared" si="67"/>
        <v>35.200000000000003</v>
      </c>
      <c r="L1047" s="11"/>
    </row>
    <row r="1048" spans="1:12" x14ac:dyDescent="0.25">
      <c r="A1048">
        <v>32</v>
      </c>
      <c r="B1048" s="11">
        <v>35.200000000000003</v>
      </c>
      <c r="C1048" s="4">
        <v>4670.6400000000003</v>
      </c>
      <c r="D1048" t="s">
        <v>11</v>
      </c>
      <c r="E1048">
        <v>2</v>
      </c>
      <c r="F1048" t="s">
        <v>13</v>
      </c>
      <c r="G1048" t="s">
        <v>10</v>
      </c>
      <c r="H1048" t="str">
        <f t="shared" si="64"/>
        <v>over</v>
      </c>
      <c r="I1048" t="str">
        <f t="shared" si="65"/>
        <v>no</v>
      </c>
      <c r="J1048" s="11">
        <f t="shared" si="66"/>
        <v>35.200000000000003</v>
      </c>
      <c r="K1048" s="11">
        <f t="shared" si="67"/>
        <v>35.200000000000003</v>
      </c>
      <c r="L1048" s="11"/>
    </row>
    <row r="1049" spans="1:12" x14ac:dyDescent="0.25">
      <c r="A1049">
        <v>59</v>
      </c>
      <c r="B1049" s="11">
        <v>35.200000000000003</v>
      </c>
      <c r="C1049" s="4">
        <v>12244.531000000001</v>
      </c>
      <c r="D1049" t="s">
        <v>7</v>
      </c>
      <c r="E1049">
        <v>0</v>
      </c>
      <c r="F1049" t="s">
        <v>13</v>
      </c>
      <c r="G1049" t="s">
        <v>14</v>
      </c>
      <c r="H1049" t="str">
        <f t="shared" si="64"/>
        <v>over</v>
      </c>
      <c r="I1049" t="str">
        <f t="shared" si="65"/>
        <v>no</v>
      </c>
      <c r="J1049" s="11">
        <f t="shared" si="66"/>
        <v>35.200000000000003</v>
      </c>
      <c r="K1049" s="11">
        <f t="shared" si="67"/>
        <v>35.200000000000003</v>
      </c>
      <c r="L1049" s="11"/>
    </row>
    <row r="1050" spans="1:12" x14ac:dyDescent="0.25">
      <c r="A1050">
        <v>63</v>
      </c>
      <c r="B1050" s="11">
        <v>35.200000000000003</v>
      </c>
      <c r="C1050" s="4">
        <v>14474.674999999999</v>
      </c>
      <c r="D1050" t="s">
        <v>7</v>
      </c>
      <c r="E1050">
        <v>1</v>
      </c>
      <c r="F1050" t="s">
        <v>13</v>
      </c>
      <c r="G1050" t="s">
        <v>14</v>
      </c>
      <c r="H1050" t="str">
        <f t="shared" si="64"/>
        <v>over</v>
      </c>
      <c r="I1050" t="str">
        <f t="shared" si="65"/>
        <v>no</v>
      </c>
      <c r="J1050" s="11">
        <f t="shared" si="66"/>
        <v>35.200000000000003</v>
      </c>
      <c r="K1050" s="11">
        <f t="shared" si="67"/>
        <v>35.200000000000003</v>
      </c>
      <c r="L1050" s="11"/>
    </row>
    <row r="1051" spans="1:12" x14ac:dyDescent="0.25">
      <c r="A1051">
        <v>55</v>
      </c>
      <c r="B1051" s="11">
        <v>35.200000000000003</v>
      </c>
      <c r="C1051" s="4">
        <v>44423.803</v>
      </c>
      <c r="D1051" t="s">
        <v>7</v>
      </c>
      <c r="E1051">
        <v>0</v>
      </c>
      <c r="F1051" t="s">
        <v>9</v>
      </c>
      <c r="G1051" t="s">
        <v>14</v>
      </c>
      <c r="H1051" t="str">
        <f t="shared" si="64"/>
        <v>over</v>
      </c>
      <c r="I1051" t="str">
        <f t="shared" si="65"/>
        <v>smoking</v>
      </c>
      <c r="J1051" s="11">
        <f t="shared" si="66"/>
        <v>35.200000000000003</v>
      </c>
      <c r="K1051" s="11">
        <f t="shared" si="67"/>
        <v>35.200000000000003</v>
      </c>
      <c r="L1051" s="11"/>
    </row>
    <row r="1052" spans="1:12" x14ac:dyDescent="0.25">
      <c r="A1052">
        <v>24</v>
      </c>
      <c r="B1052" s="11">
        <v>35.244999999999997</v>
      </c>
      <c r="C1052" s="4">
        <v>1986.9333999999999</v>
      </c>
      <c r="D1052" t="s">
        <v>11</v>
      </c>
      <c r="E1052">
        <v>0</v>
      </c>
      <c r="F1052" t="s">
        <v>13</v>
      </c>
      <c r="G1052" t="s">
        <v>14</v>
      </c>
      <c r="H1052" t="str">
        <f t="shared" si="64"/>
        <v>over</v>
      </c>
      <c r="I1052" t="str">
        <f t="shared" si="65"/>
        <v>no</v>
      </c>
      <c r="J1052" s="11">
        <f t="shared" si="66"/>
        <v>35.244999999999997</v>
      </c>
      <c r="K1052" s="11">
        <f t="shared" si="67"/>
        <v>35.244999999999997</v>
      </c>
      <c r="L1052" s="11"/>
    </row>
    <row r="1053" spans="1:12" x14ac:dyDescent="0.25">
      <c r="A1053">
        <v>55</v>
      </c>
      <c r="B1053" s="11">
        <v>35.244999999999997</v>
      </c>
      <c r="C1053" s="4">
        <v>11394.065549999999</v>
      </c>
      <c r="D1053" t="s">
        <v>11</v>
      </c>
      <c r="E1053">
        <v>1</v>
      </c>
      <c r="F1053" t="s">
        <v>13</v>
      </c>
      <c r="G1053" t="s">
        <v>21</v>
      </c>
      <c r="H1053" t="str">
        <f t="shared" si="64"/>
        <v>over</v>
      </c>
      <c r="I1053" t="str">
        <f t="shared" si="65"/>
        <v>no</v>
      </c>
      <c r="J1053" s="11">
        <f t="shared" si="66"/>
        <v>35.244999999999997</v>
      </c>
      <c r="K1053" s="11">
        <f t="shared" si="67"/>
        <v>35.244999999999997</v>
      </c>
      <c r="L1053" s="11"/>
    </row>
    <row r="1054" spans="1:12" x14ac:dyDescent="0.25">
      <c r="A1054">
        <v>33</v>
      </c>
      <c r="B1054" s="11">
        <v>35.244999999999997</v>
      </c>
      <c r="C1054" s="4">
        <v>12404.8791</v>
      </c>
      <c r="D1054" t="s">
        <v>11</v>
      </c>
      <c r="E1054">
        <v>0</v>
      </c>
      <c r="F1054" t="s">
        <v>13</v>
      </c>
      <c r="G1054" t="s">
        <v>21</v>
      </c>
      <c r="H1054" t="str">
        <f t="shared" si="64"/>
        <v>over</v>
      </c>
      <c r="I1054" t="str">
        <f t="shared" si="65"/>
        <v>no</v>
      </c>
      <c r="J1054" s="11">
        <f t="shared" si="66"/>
        <v>35.244999999999997</v>
      </c>
      <c r="K1054" s="11">
        <f t="shared" si="67"/>
        <v>35.244999999999997</v>
      </c>
      <c r="L1054" s="11"/>
    </row>
    <row r="1055" spans="1:12" x14ac:dyDescent="0.25">
      <c r="A1055">
        <v>22</v>
      </c>
      <c r="B1055" s="11">
        <v>35.244999999999997</v>
      </c>
      <c r="C1055" s="4">
        <v>37165.163800000002</v>
      </c>
      <c r="D1055" t="s">
        <v>11</v>
      </c>
      <c r="E1055">
        <v>1</v>
      </c>
      <c r="F1055" t="s">
        <v>9</v>
      </c>
      <c r="G1055" t="s">
        <v>14</v>
      </c>
      <c r="H1055" t="str">
        <f t="shared" si="64"/>
        <v>over</v>
      </c>
      <c r="I1055" t="str">
        <f t="shared" si="65"/>
        <v>smoking</v>
      </c>
      <c r="J1055" s="11">
        <f t="shared" si="66"/>
        <v>35.244999999999997</v>
      </c>
      <c r="K1055" s="11">
        <f t="shared" si="67"/>
        <v>35.244999999999997</v>
      </c>
      <c r="L1055" s="11"/>
    </row>
    <row r="1056" spans="1:12" x14ac:dyDescent="0.25">
      <c r="A1056">
        <v>45</v>
      </c>
      <c r="B1056" s="11">
        <v>35.299999999999997</v>
      </c>
      <c r="C1056" s="4">
        <v>7348.1419999999998</v>
      </c>
      <c r="D1056" t="s">
        <v>7</v>
      </c>
      <c r="E1056">
        <v>0</v>
      </c>
      <c r="F1056" t="s">
        <v>13</v>
      </c>
      <c r="G1056" t="s">
        <v>10</v>
      </c>
      <c r="H1056" t="str">
        <f t="shared" si="64"/>
        <v>over</v>
      </c>
      <c r="I1056" t="str">
        <f t="shared" si="65"/>
        <v>no</v>
      </c>
      <c r="J1056" s="11">
        <f t="shared" si="66"/>
        <v>35.299999999999997</v>
      </c>
      <c r="K1056" s="11">
        <f t="shared" si="67"/>
        <v>35.299999999999997</v>
      </c>
      <c r="L1056" s="11"/>
    </row>
    <row r="1057" spans="1:12" x14ac:dyDescent="0.25">
      <c r="A1057">
        <v>39</v>
      </c>
      <c r="B1057" s="11">
        <v>35.299999999999997</v>
      </c>
      <c r="C1057" s="4">
        <v>40103.89</v>
      </c>
      <c r="D1057" t="s">
        <v>11</v>
      </c>
      <c r="E1057">
        <v>2</v>
      </c>
      <c r="F1057" t="s">
        <v>9</v>
      </c>
      <c r="G1057" t="s">
        <v>10</v>
      </c>
      <c r="H1057" t="str">
        <f t="shared" si="64"/>
        <v>over</v>
      </c>
      <c r="I1057" t="str">
        <f t="shared" si="65"/>
        <v>smoking</v>
      </c>
      <c r="J1057" s="11">
        <f t="shared" si="66"/>
        <v>35.299999999999997</v>
      </c>
      <c r="K1057" s="11">
        <f t="shared" si="67"/>
        <v>35.299999999999997</v>
      </c>
      <c r="L1057" s="11"/>
    </row>
    <row r="1058" spans="1:12" x14ac:dyDescent="0.25">
      <c r="A1058">
        <v>43</v>
      </c>
      <c r="B1058" s="11">
        <v>35.31</v>
      </c>
      <c r="C1058" s="4">
        <v>18806.145469999999</v>
      </c>
      <c r="D1058" t="s">
        <v>11</v>
      </c>
      <c r="E1058">
        <v>2</v>
      </c>
      <c r="F1058" t="s">
        <v>13</v>
      </c>
      <c r="G1058" t="s">
        <v>14</v>
      </c>
      <c r="H1058" t="str">
        <f t="shared" si="64"/>
        <v>over</v>
      </c>
      <c r="I1058" t="str">
        <f t="shared" si="65"/>
        <v>no</v>
      </c>
      <c r="J1058" s="11">
        <f t="shared" si="66"/>
        <v>35.31</v>
      </c>
      <c r="K1058" s="11">
        <f t="shared" si="67"/>
        <v>35.31</v>
      </c>
      <c r="L1058" s="11"/>
    </row>
    <row r="1059" spans="1:12" x14ac:dyDescent="0.25">
      <c r="A1059">
        <v>20</v>
      </c>
      <c r="B1059" s="11">
        <v>35.31</v>
      </c>
      <c r="C1059" s="4">
        <v>27724.28875</v>
      </c>
      <c r="D1059" t="s">
        <v>11</v>
      </c>
      <c r="E1059">
        <v>1</v>
      </c>
      <c r="F1059" t="s">
        <v>13</v>
      </c>
      <c r="G1059" t="s">
        <v>14</v>
      </c>
      <c r="H1059" t="str">
        <f t="shared" si="64"/>
        <v>over</v>
      </c>
      <c r="I1059" t="str">
        <f t="shared" si="65"/>
        <v>no</v>
      </c>
      <c r="J1059" s="11">
        <f t="shared" si="66"/>
        <v>35.31</v>
      </c>
      <c r="K1059" s="11">
        <f t="shared" si="67"/>
        <v>35.31</v>
      </c>
      <c r="L1059" s="11"/>
    </row>
    <row r="1060" spans="1:12" x14ac:dyDescent="0.25">
      <c r="A1060">
        <v>19</v>
      </c>
      <c r="B1060" s="11">
        <v>35.4</v>
      </c>
      <c r="C1060" s="4">
        <v>1263.249</v>
      </c>
      <c r="D1060" t="s">
        <v>11</v>
      </c>
      <c r="E1060">
        <v>0</v>
      </c>
      <c r="F1060" t="s">
        <v>13</v>
      </c>
      <c r="G1060" t="s">
        <v>10</v>
      </c>
      <c r="H1060" t="str">
        <f t="shared" si="64"/>
        <v>over</v>
      </c>
      <c r="I1060" t="str">
        <f t="shared" si="65"/>
        <v>no</v>
      </c>
      <c r="J1060" s="11">
        <f t="shared" si="66"/>
        <v>35.4</v>
      </c>
      <c r="K1060" s="11">
        <f t="shared" si="67"/>
        <v>35.4</v>
      </c>
      <c r="L1060" s="11"/>
    </row>
    <row r="1061" spans="1:12" x14ac:dyDescent="0.25">
      <c r="A1061">
        <v>26</v>
      </c>
      <c r="B1061" s="11">
        <v>35.42</v>
      </c>
      <c r="C1061" s="4">
        <v>2322.6217999999999</v>
      </c>
      <c r="D1061" t="s">
        <v>11</v>
      </c>
      <c r="E1061">
        <v>0</v>
      </c>
      <c r="F1061" t="s">
        <v>13</v>
      </c>
      <c r="G1061" t="s">
        <v>14</v>
      </c>
      <c r="H1061" t="str">
        <f t="shared" si="64"/>
        <v>over</v>
      </c>
      <c r="I1061" t="str">
        <f t="shared" si="65"/>
        <v>no</v>
      </c>
      <c r="J1061" s="11">
        <f t="shared" si="66"/>
        <v>35.42</v>
      </c>
      <c r="K1061" s="11">
        <f t="shared" si="67"/>
        <v>35.42</v>
      </c>
      <c r="L1061" s="11"/>
    </row>
    <row r="1062" spans="1:12" x14ac:dyDescent="0.25">
      <c r="A1062">
        <v>28</v>
      </c>
      <c r="B1062" s="11">
        <v>35.435000000000002</v>
      </c>
      <c r="C1062" s="4">
        <v>3268.84665</v>
      </c>
      <c r="D1062" t="s">
        <v>11</v>
      </c>
      <c r="E1062">
        <v>0</v>
      </c>
      <c r="F1062" t="s">
        <v>13</v>
      </c>
      <c r="G1062" t="s">
        <v>21</v>
      </c>
      <c r="H1062" t="str">
        <f t="shared" si="64"/>
        <v>over</v>
      </c>
      <c r="I1062" t="str">
        <f t="shared" si="65"/>
        <v>no</v>
      </c>
      <c r="J1062" s="11">
        <f t="shared" si="66"/>
        <v>35.435000000000002</v>
      </c>
      <c r="K1062" s="11">
        <f t="shared" si="67"/>
        <v>35.435000000000002</v>
      </c>
      <c r="L1062" s="11"/>
    </row>
    <row r="1063" spans="1:12" x14ac:dyDescent="0.25">
      <c r="A1063">
        <v>44</v>
      </c>
      <c r="B1063" s="11">
        <v>35.435000000000002</v>
      </c>
      <c r="C1063" s="4">
        <v>7740.3370000000004</v>
      </c>
      <c r="D1063" t="s">
        <v>11</v>
      </c>
      <c r="E1063">
        <v>2</v>
      </c>
      <c r="F1063" t="s">
        <v>13</v>
      </c>
      <c r="G1063" t="s">
        <v>10</v>
      </c>
      <c r="H1063" t="str">
        <f t="shared" si="64"/>
        <v>over</v>
      </c>
      <c r="I1063" t="str">
        <f t="shared" si="65"/>
        <v>no</v>
      </c>
      <c r="J1063" s="11">
        <f t="shared" si="66"/>
        <v>35.435000000000002</v>
      </c>
      <c r="K1063" s="11">
        <f t="shared" si="67"/>
        <v>35.435000000000002</v>
      </c>
      <c r="L1063" s="11"/>
    </row>
    <row r="1064" spans="1:12" x14ac:dyDescent="0.25">
      <c r="A1064">
        <v>29</v>
      </c>
      <c r="B1064" s="11">
        <v>35.5</v>
      </c>
      <c r="C1064" s="4">
        <v>44585.455869999998</v>
      </c>
      <c r="D1064" t="s">
        <v>11</v>
      </c>
      <c r="E1064">
        <v>2</v>
      </c>
      <c r="F1064" t="s">
        <v>9</v>
      </c>
      <c r="G1064" t="s">
        <v>10</v>
      </c>
      <c r="H1064" t="str">
        <f t="shared" si="64"/>
        <v>over</v>
      </c>
      <c r="I1064" t="str">
        <f t="shared" si="65"/>
        <v>smoking</v>
      </c>
      <c r="J1064" s="11">
        <f t="shared" si="66"/>
        <v>35.5</v>
      </c>
      <c r="K1064" s="11">
        <f t="shared" si="67"/>
        <v>35.5</v>
      </c>
      <c r="L1064" s="11"/>
    </row>
    <row r="1065" spans="1:12" x14ac:dyDescent="0.25">
      <c r="A1065">
        <v>19</v>
      </c>
      <c r="B1065" s="11">
        <v>35.53</v>
      </c>
      <c r="C1065" s="4">
        <v>1646.4296999999999</v>
      </c>
      <c r="D1065" t="s">
        <v>11</v>
      </c>
      <c r="E1065">
        <v>0</v>
      </c>
      <c r="F1065" t="s">
        <v>13</v>
      </c>
      <c r="G1065" t="s">
        <v>15</v>
      </c>
      <c r="H1065" t="str">
        <f t="shared" si="64"/>
        <v>over</v>
      </c>
      <c r="I1065" t="str">
        <f t="shared" si="65"/>
        <v>no</v>
      </c>
      <c r="J1065" s="11">
        <f t="shared" si="66"/>
        <v>35.53</v>
      </c>
      <c r="K1065" s="11">
        <f t="shared" si="67"/>
        <v>35.53</v>
      </c>
      <c r="L1065" s="11"/>
    </row>
    <row r="1066" spans="1:12" x14ac:dyDescent="0.25">
      <c r="A1066">
        <v>29</v>
      </c>
      <c r="B1066" s="11">
        <v>35.53</v>
      </c>
      <c r="C1066" s="4">
        <v>3366.6696999999999</v>
      </c>
      <c r="D1066" t="s">
        <v>7</v>
      </c>
      <c r="E1066">
        <v>0</v>
      </c>
      <c r="F1066" t="s">
        <v>13</v>
      </c>
      <c r="G1066" t="s">
        <v>14</v>
      </c>
      <c r="H1066" t="str">
        <f t="shared" si="64"/>
        <v>over</v>
      </c>
      <c r="I1066" t="str">
        <f t="shared" si="65"/>
        <v>no</v>
      </c>
      <c r="J1066" s="11">
        <f t="shared" si="66"/>
        <v>35.53</v>
      </c>
      <c r="K1066" s="11">
        <f t="shared" si="67"/>
        <v>35.53</v>
      </c>
      <c r="L1066" s="11"/>
    </row>
    <row r="1067" spans="1:12" x14ac:dyDescent="0.25">
      <c r="A1067">
        <v>46</v>
      </c>
      <c r="B1067" s="11">
        <v>35.53</v>
      </c>
      <c r="C1067" s="4">
        <v>42111.664700000001</v>
      </c>
      <c r="D1067" t="s">
        <v>7</v>
      </c>
      <c r="E1067">
        <v>0</v>
      </c>
      <c r="F1067" t="s">
        <v>9</v>
      </c>
      <c r="G1067" t="s">
        <v>21</v>
      </c>
      <c r="H1067" t="str">
        <f t="shared" si="64"/>
        <v>over</v>
      </c>
      <c r="I1067" t="str">
        <f t="shared" si="65"/>
        <v>smoking</v>
      </c>
      <c r="J1067" s="11">
        <f t="shared" si="66"/>
        <v>35.53</v>
      </c>
      <c r="K1067" s="11">
        <f t="shared" si="67"/>
        <v>35.53</v>
      </c>
      <c r="L1067" s="11"/>
    </row>
    <row r="1068" spans="1:12" x14ac:dyDescent="0.25">
      <c r="A1068">
        <v>33</v>
      </c>
      <c r="B1068" s="11">
        <v>35.53</v>
      </c>
      <c r="C1068" s="4">
        <v>55135.402090000003</v>
      </c>
      <c r="D1068" t="s">
        <v>7</v>
      </c>
      <c r="E1068">
        <v>0</v>
      </c>
      <c r="F1068" t="s">
        <v>9</v>
      </c>
      <c r="G1068" t="s">
        <v>15</v>
      </c>
      <c r="H1068" t="str">
        <f t="shared" si="64"/>
        <v>over</v>
      </c>
      <c r="I1068" t="str">
        <f t="shared" si="65"/>
        <v>smoking</v>
      </c>
      <c r="J1068" s="11">
        <f t="shared" si="66"/>
        <v>35.53</v>
      </c>
      <c r="K1068" s="11">
        <f t="shared" si="67"/>
        <v>35.53</v>
      </c>
      <c r="L1068" s="11"/>
    </row>
    <row r="1069" spans="1:12" x14ac:dyDescent="0.25">
      <c r="A1069">
        <v>25</v>
      </c>
      <c r="B1069" s="11">
        <v>35.625</v>
      </c>
      <c r="C1069" s="4">
        <v>2534.3937500000002</v>
      </c>
      <c r="D1069" t="s">
        <v>11</v>
      </c>
      <c r="E1069">
        <v>0</v>
      </c>
      <c r="F1069" t="s">
        <v>13</v>
      </c>
      <c r="G1069" t="s">
        <v>15</v>
      </c>
      <c r="H1069" t="str">
        <f t="shared" si="64"/>
        <v>over</v>
      </c>
      <c r="I1069" t="str">
        <f t="shared" si="65"/>
        <v>no</v>
      </c>
      <c r="J1069" s="11">
        <f t="shared" si="66"/>
        <v>35.625</v>
      </c>
      <c r="K1069" s="11">
        <f t="shared" si="67"/>
        <v>35.625</v>
      </c>
      <c r="L1069" s="11"/>
    </row>
    <row r="1070" spans="1:12" x14ac:dyDescent="0.25">
      <c r="A1070">
        <v>47</v>
      </c>
      <c r="B1070" s="11">
        <v>35.625</v>
      </c>
      <c r="C1070" s="4">
        <v>9715.8410000000003</v>
      </c>
      <c r="D1070" t="s">
        <v>7</v>
      </c>
      <c r="E1070">
        <v>2</v>
      </c>
      <c r="F1070" t="s">
        <v>13</v>
      </c>
      <c r="G1070" t="s">
        <v>21</v>
      </c>
      <c r="H1070" t="str">
        <f t="shared" si="64"/>
        <v>over</v>
      </c>
      <c r="I1070" t="str">
        <f t="shared" si="65"/>
        <v>no</v>
      </c>
      <c r="J1070" s="11">
        <f t="shared" si="66"/>
        <v>35.625</v>
      </c>
      <c r="K1070" s="11">
        <f t="shared" si="67"/>
        <v>35.625</v>
      </c>
      <c r="L1070" s="11"/>
    </row>
    <row r="1071" spans="1:12" x14ac:dyDescent="0.25">
      <c r="A1071">
        <v>48</v>
      </c>
      <c r="B1071" s="11">
        <v>35.625</v>
      </c>
      <c r="C1071" s="4">
        <v>10736.87075</v>
      </c>
      <c r="D1071" t="s">
        <v>11</v>
      </c>
      <c r="E1071">
        <v>4</v>
      </c>
      <c r="F1071" t="s">
        <v>13</v>
      </c>
      <c r="G1071" t="s">
        <v>21</v>
      </c>
      <c r="H1071" t="str">
        <f t="shared" si="64"/>
        <v>over</v>
      </c>
      <c r="I1071" t="str">
        <f t="shared" si="65"/>
        <v>no</v>
      </c>
      <c r="J1071" s="11">
        <f t="shared" si="66"/>
        <v>35.625</v>
      </c>
      <c r="K1071" s="11">
        <f t="shared" si="67"/>
        <v>35.625</v>
      </c>
      <c r="L1071" s="11"/>
    </row>
    <row r="1072" spans="1:12" x14ac:dyDescent="0.25">
      <c r="A1072">
        <v>53</v>
      </c>
      <c r="B1072" s="11">
        <v>35.625</v>
      </c>
      <c r="C1072" s="4">
        <v>10942.13205</v>
      </c>
      <c r="D1072" t="s">
        <v>7</v>
      </c>
      <c r="E1072">
        <v>1</v>
      </c>
      <c r="F1072" t="s">
        <v>13</v>
      </c>
      <c r="G1072" t="s">
        <v>15</v>
      </c>
      <c r="H1072" t="str">
        <f t="shared" si="64"/>
        <v>over</v>
      </c>
      <c r="I1072" t="str">
        <f t="shared" si="65"/>
        <v>no</v>
      </c>
      <c r="J1072" s="11">
        <f t="shared" si="66"/>
        <v>35.625</v>
      </c>
      <c r="K1072" s="11">
        <f t="shared" si="67"/>
        <v>35.625</v>
      </c>
      <c r="L1072" s="11"/>
    </row>
    <row r="1073" spans="1:12" x14ac:dyDescent="0.25">
      <c r="A1073">
        <v>55</v>
      </c>
      <c r="B1073" s="11">
        <v>35.625</v>
      </c>
      <c r="C1073" s="4">
        <v>11881.358</v>
      </c>
      <c r="D1073" t="s">
        <v>7</v>
      </c>
      <c r="E1073">
        <v>2</v>
      </c>
      <c r="F1073" t="s">
        <v>13</v>
      </c>
      <c r="G1073" t="s">
        <v>10</v>
      </c>
      <c r="H1073" t="str">
        <f t="shared" si="64"/>
        <v>over</v>
      </c>
      <c r="I1073" t="str">
        <f t="shared" si="65"/>
        <v>no</v>
      </c>
      <c r="J1073" s="11">
        <f t="shared" si="66"/>
        <v>35.625</v>
      </c>
      <c r="K1073" s="11">
        <f t="shared" si="67"/>
        <v>35.625</v>
      </c>
      <c r="L1073" s="11"/>
    </row>
    <row r="1074" spans="1:12" x14ac:dyDescent="0.25">
      <c r="A1074">
        <v>59</v>
      </c>
      <c r="B1074" s="11">
        <v>35.625</v>
      </c>
      <c r="C1074" s="4">
        <v>14001.1338</v>
      </c>
      <c r="D1074" t="s">
        <v>7</v>
      </c>
      <c r="E1074">
        <v>3</v>
      </c>
      <c r="F1074" t="s">
        <v>13</v>
      </c>
      <c r="G1074" t="s">
        <v>14</v>
      </c>
      <c r="H1074" t="str">
        <f t="shared" si="64"/>
        <v>over</v>
      </c>
      <c r="I1074" t="str">
        <f t="shared" si="65"/>
        <v>no</v>
      </c>
      <c r="J1074" s="11">
        <f t="shared" si="66"/>
        <v>35.625</v>
      </c>
      <c r="K1074" s="11">
        <f t="shared" si="67"/>
        <v>35.625</v>
      </c>
      <c r="L1074" s="11"/>
    </row>
    <row r="1075" spans="1:12" x14ac:dyDescent="0.25">
      <c r="A1075">
        <v>20</v>
      </c>
      <c r="B1075" s="11">
        <v>35.625</v>
      </c>
      <c r="C1075" s="4">
        <v>37465.34375</v>
      </c>
      <c r="D1075" t="s">
        <v>11</v>
      </c>
      <c r="E1075">
        <v>3</v>
      </c>
      <c r="F1075" t="s">
        <v>9</v>
      </c>
      <c r="G1075" t="s">
        <v>15</v>
      </c>
      <c r="H1075" t="str">
        <f t="shared" si="64"/>
        <v>over</v>
      </c>
      <c r="I1075" t="str">
        <f t="shared" si="65"/>
        <v>smoking</v>
      </c>
      <c r="J1075" s="11">
        <f t="shared" si="66"/>
        <v>35.625</v>
      </c>
      <c r="K1075" s="11">
        <f t="shared" si="67"/>
        <v>35.625</v>
      </c>
      <c r="L1075" s="11"/>
    </row>
    <row r="1076" spans="1:12" x14ac:dyDescent="0.25">
      <c r="A1076">
        <v>43</v>
      </c>
      <c r="B1076" s="11">
        <v>35.64</v>
      </c>
      <c r="C1076" s="4">
        <v>7345.7266</v>
      </c>
      <c r="D1076" t="s">
        <v>7</v>
      </c>
      <c r="E1076">
        <v>1</v>
      </c>
      <c r="F1076" t="s">
        <v>13</v>
      </c>
      <c r="G1076" t="s">
        <v>14</v>
      </c>
      <c r="H1076" t="str">
        <f t="shared" si="64"/>
        <v>over</v>
      </c>
      <c r="I1076" t="str">
        <f t="shared" si="65"/>
        <v>no</v>
      </c>
      <c r="J1076" s="11">
        <f t="shared" si="66"/>
        <v>35.64</v>
      </c>
      <c r="K1076" s="11">
        <f t="shared" si="67"/>
        <v>35.64</v>
      </c>
      <c r="L1076" s="11"/>
    </row>
    <row r="1077" spans="1:12" x14ac:dyDescent="0.25">
      <c r="A1077">
        <v>58</v>
      </c>
      <c r="B1077" s="11">
        <v>35.700000000000003</v>
      </c>
      <c r="C1077" s="4">
        <v>11362.754999999999</v>
      </c>
      <c r="D1077" t="s">
        <v>11</v>
      </c>
      <c r="E1077">
        <v>0</v>
      </c>
      <c r="F1077" t="s">
        <v>13</v>
      </c>
      <c r="G1077" t="s">
        <v>10</v>
      </c>
      <c r="H1077" t="str">
        <f t="shared" si="64"/>
        <v>over</v>
      </c>
      <c r="I1077" t="str">
        <f t="shared" si="65"/>
        <v>no</v>
      </c>
      <c r="J1077" s="11">
        <f t="shared" si="66"/>
        <v>35.700000000000003</v>
      </c>
      <c r="K1077" s="11">
        <f t="shared" si="67"/>
        <v>35.700000000000003</v>
      </c>
      <c r="L1077" s="11"/>
    </row>
    <row r="1078" spans="1:12" x14ac:dyDescent="0.25">
      <c r="A1078">
        <v>43</v>
      </c>
      <c r="B1078" s="11">
        <v>35.72</v>
      </c>
      <c r="C1078" s="4">
        <v>19144.576519999999</v>
      </c>
      <c r="D1078" t="s">
        <v>7</v>
      </c>
      <c r="E1078">
        <v>2</v>
      </c>
      <c r="F1078" t="s">
        <v>13</v>
      </c>
      <c r="G1078" t="s">
        <v>21</v>
      </c>
      <c r="H1078" t="str">
        <f t="shared" si="64"/>
        <v>over</v>
      </c>
      <c r="I1078" t="str">
        <f t="shared" si="65"/>
        <v>no</v>
      </c>
      <c r="J1078" s="11">
        <f t="shared" si="66"/>
        <v>35.72</v>
      </c>
      <c r="K1078" s="11">
        <f t="shared" si="67"/>
        <v>35.72</v>
      </c>
      <c r="L1078" s="11"/>
    </row>
    <row r="1079" spans="1:12" x14ac:dyDescent="0.25">
      <c r="A1079">
        <v>33</v>
      </c>
      <c r="B1079" s="11">
        <v>35.75</v>
      </c>
      <c r="C1079" s="4">
        <v>4889.9994999999999</v>
      </c>
      <c r="D1079" t="s">
        <v>11</v>
      </c>
      <c r="E1079">
        <v>2</v>
      </c>
      <c r="F1079" t="s">
        <v>13</v>
      </c>
      <c r="G1079" t="s">
        <v>14</v>
      </c>
      <c r="H1079" t="str">
        <f t="shared" si="64"/>
        <v>over</v>
      </c>
      <c r="I1079" t="str">
        <f t="shared" si="65"/>
        <v>no</v>
      </c>
      <c r="J1079" s="11">
        <f t="shared" si="66"/>
        <v>35.75</v>
      </c>
      <c r="K1079" s="11">
        <f t="shared" si="67"/>
        <v>35.75</v>
      </c>
      <c r="L1079" s="11"/>
    </row>
    <row r="1080" spans="1:12" x14ac:dyDescent="0.25">
      <c r="A1080">
        <v>33</v>
      </c>
      <c r="B1080" s="11">
        <v>35.75</v>
      </c>
      <c r="C1080" s="4">
        <v>38282.749499999998</v>
      </c>
      <c r="D1080" t="s">
        <v>11</v>
      </c>
      <c r="E1080">
        <v>1</v>
      </c>
      <c r="F1080" t="s">
        <v>9</v>
      </c>
      <c r="G1080" t="s">
        <v>14</v>
      </c>
      <c r="H1080" t="str">
        <f t="shared" si="64"/>
        <v>over</v>
      </c>
      <c r="I1080" t="str">
        <f t="shared" si="65"/>
        <v>smoking</v>
      </c>
      <c r="J1080" s="11">
        <f t="shared" si="66"/>
        <v>35.75</v>
      </c>
      <c r="K1080" s="11">
        <f t="shared" si="67"/>
        <v>35.75</v>
      </c>
      <c r="L1080" s="11"/>
    </row>
    <row r="1081" spans="1:12" x14ac:dyDescent="0.25">
      <c r="A1081">
        <v>41</v>
      </c>
      <c r="B1081" s="11">
        <v>35.75</v>
      </c>
      <c r="C1081" s="4">
        <v>40273.645499999999</v>
      </c>
      <c r="D1081" t="s">
        <v>11</v>
      </c>
      <c r="E1081">
        <v>1</v>
      </c>
      <c r="F1081" t="s">
        <v>9</v>
      </c>
      <c r="G1081" t="s">
        <v>14</v>
      </c>
      <c r="H1081" t="str">
        <f t="shared" si="64"/>
        <v>over</v>
      </c>
      <c r="I1081" t="str">
        <f t="shared" si="65"/>
        <v>smoking</v>
      </c>
      <c r="J1081" s="11">
        <f t="shared" si="66"/>
        <v>35.75</v>
      </c>
      <c r="K1081" s="11">
        <f t="shared" si="67"/>
        <v>35.75</v>
      </c>
      <c r="L1081" s="11"/>
    </row>
    <row r="1082" spans="1:12" x14ac:dyDescent="0.25">
      <c r="A1082">
        <v>42</v>
      </c>
      <c r="B1082" s="11">
        <v>35.799999999999997</v>
      </c>
      <c r="C1082" s="4">
        <v>7160.0940000000001</v>
      </c>
      <c r="D1082" t="s">
        <v>11</v>
      </c>
      <c r="E1082">
        <v>2</v>
      </c>
      <c r="F1082" t="s">
        <v>13</v>
      </c>
      <c r="G1082" t="s">
        <v>10</v>
      </c>
      <c r="H1082" t="str">
        <f t="shared" si="64"/>
        <v>over</v>
      </c>
      <c r="I1082" t="str">
        <f t="shared" si="65"/>
        <v>no</v>
      </c>
      <c r="J1082" s="11">
        <f t="shared" si="66"/>
        <v>35.799999999999997</v>
      </c>
      <c r="K1082" s="11">
        <f t="shared" si="67"/>
        <v>35.799999999999997</v>
      </c>
      <c r="L1082" s="11"/>
    </row>
    <row r="1083" spans="1:12" x14ac:dyDescent="0.25">
      <c r="A1083">
        <v>56</v>
      </c>
      <c r="B1083" s="11">
        <v>35.799999999999997</v>
      </c>
      <c r="C1083" s="4">
        <v>11674.13</v>
      </c>
      <c r="D1083" t="s">
        <v>7</v>
      </c>
      <c r="E1083">
        <v>1</v>
      </c>
      <c r="F1083" t="s">
        <v>13</v>
      </c>
      <c r="G1083" t="s">
        <v>10</v>
      </c>
      <c r="H1083" t="str">
        <f t="shared" si="64"/>
        <v>over</v>
      </c>
      <c r="I1083" t="str">
        <f t="shared" si="65"/>
        <v>no</v>
      </c>
      <c r="J1083" s="11">
        <f t="shared" si="66"/>
        <v>35.799999999999997</v>
      </c>
      <c r="K1083" s="11">
        <f t="shared" si="67"/>
        <v>35.799999999999997</v>
      </c>
      <c r="L1083" s="11"/>
    </row>
    <row r="1084" spans="1:12" x14ac:dyDescent="0.25">
      <c r="A1084">
        <v>34</v>
      </c>
      <c r="B1084" s="11">
        <v>35.814999999999998</v>
      </c>
      <c r="C1084" s="4">
        <v>4320.4108500000002</v>
      </c>
      <c r="D1084" t="s">
        <v>11</v>
      </c>
      <c r="E1084">
        <v>0</v>
      </c>
      <c r="F1084" t="s">
        <v>13</v>
      </c>
      <c r="G1084" t="s">
        <v>15</v>
      </c>
      <c r="H1084" t="str">
        <f t="shared" si="64"/>
        <v>over</v>
      </c>
      <c r="I1084" t="str">
        <f t="shared" si="65"/>
        <v>no</v>
      </c>
      <c r="J1084" s="11">
        <f t="shared" si="66"/>
        <v>35.814999999999998</v>
      </c>
      <c r="K1084" s="11">
        <f t="shared" si="67"/>
        <v>35.814999999999998</v>
      </c>
      <c r="L1084" s="11"/>
    </row>
    <row r="1085" spans="1:12" x14ac:dyDescent="0.25">
      <c r="A1085">
        <v>35</v>
      </c>
      <c r="B1085" s="11">
        <v>35.814999999999998</v>
      </c>
      <c r="C1085" s="4">
        <v>5630.4578499999998</v>
      </c>
      <c r="D1085" t="s">
        <v>7</v>
      </c>
      <c r="E1085">
        <v>1</v>
      </c>
      <c r="F1085" t="s">
        <v>13</v>
      </c>
      <c r="G1085" t="s">
        <v>15</v>
      </c>
      <c r="H1085" t="str">
        <f t="shared" si="64"/>
        <v>over</v>
      </c>
      <c r="I1085" t="str">
        <f t="shared" si="65"/>
        <v>no</v>
      </c>
      <c r="J1085" s="11">
        <f t="shared" si="66"/>
        <v>35.814999999999998</v>
      </c>
      <c r="K1085" s="11">
        <f t="shared" si="67"/>
        <v>35.814999999999998</v>
      </c>
      <c r="L1085" s="11"/>
    </row>
    <row r="1086" spans="1:12" x14ac:dyDescent="0.25">
      <c r="A1086">
        <v>40</v>
      </c>
      <c r="B1086" s="11">
        <v>35.814999999999998</v>
      </c>
      <c r="C1086" s="4">
        <v>6610.1097</v>
      </c>
      <c r="D1086" t="s">
        <v>11</v>
      </c>
      <c r="E1086">
        <v>1</v>
      </c>
      <c r="F1086" t="s">
        <v>13</v>
      </c>
      <c r="G1086" t="s">
        <v>21</v>
      </c>
      <c r="H1086" t="str">
        <f t="shared" si="64"/>
        <v>over</v>
      </c>
      <c r="I1086" t="str">
        <f t="shared" si="65"/>
        <v>no</v>
      </c>
      <c r="J1086" s="11">
        <f t="shared" si="66"/>
        <v>35.814999999999998</v>
      </c>
      <c r="K1086" s="11">
        <f t="shared" si="67"/>
        <v>35.814999999999998</v>
      </c>
      <c r="L1086" s="11"/>
    </row>
    <row r="1087" spans="1:12" x14ac:dyDescent="0.25">
      <c r="A1087">
        <v>45</v>
      </c>
      <c r="B1087" s="11">
        <v>35.814999999999998</v>
      </c>
      <c r="C1087" s="4">
        <v>7731.8578500000003</v>
      </c>
      <c r="D1087" t="s">
        <v>7</v>
      </c>
      <c r="E1087">
        <v>0</v>
      </c>
      <c r="F1087" t="s">
        <v>13</v>
      </c>
      <c r="G1087" t="s">
        <v>15</v>
      </c>
      <c r="H1087" t="str">
        <f t="shared" si="64"/>
        <v>over</v>
      </c>
      <c r="I1087" t="str">
        <f t="shared" si="65"/>
        <v>no</v>
      </c>
      <c r="J1087" s="11">
        <f t="shared" si="66"/>
        <v>35.814999999999998</v>
      </c>
      <c r="K1087" s="11">
        <f t="shared" si="67"/>
        <v>35.814999999999998</v>
      </c>
      <c r="L1087" s="11"/>
    </row>
    <row r="1088" spans="1:12" x14ac:dyDescent="0.25">
      <c r="A1088">
        <v>46</v>
      </c>
      <c r="B1088" s="11">
        <v>35.814999999999998</v>
      </c>
      <c r="C1088" s="4">
        <v>8823.2790000000005</v>
      </c>
      <c r="D1088" t="s">
        <v>7</v>
      </c>
      <c r="E1088">
        <v>2</v>
      </c>
      <c r="F1088" t="s">
        <v>13</v>
      </c>
      <c r="G1088" t="s">
        <v>10</v>
      </c>
      <c r="H1088" t="str">
        <f t="shared" si="64"/>
        <v>over</v>
      </c>
      <c r="I1088" t="str">
        <f t="shared" si="65"/>
        <v>no</v>
      </c>
      <c r="J1088" s="11">
        <f t="shared" si="66"/>
        <v>35.814999999999998</v>
      </c>
      <c r="K1088" s="11">
        <f t="shared" si="67"/>
        <v>35.814999999999998</v>
      </c>
      <c r="L1088" s="11"/>
    </row>
    <row r="1089" spans="1:12" x14ac:dyDescent="0.25">
      <c r="A1089">
        <v>54</v>
      </c>
      <c r="B1089" s="11">
        <v>35.814999999999998</v>
      </c>
      <c r="C1089" s="4">
        <v>12495.290849999999</v>
      </c>
      <c r="D1089" t="s">
        <v>7</v>
      </c>
      <c r="E1089">
        <v>3</v>
      </c>
      <c r="F1089" t="s">
        <v>13</v>
      </c>
      <c r="G1089" t="s">
        <v>15</v>
      </c>
      <c r="H1089" t="str">
        <f t="shared" si="64"/>
        <v>over</v>
      </c>
      <c r="I1089" t="str">
        <f t="shared" si="65"/>
        <v>no</v>
      </c>
      <c r="J1089" s="11">
        <f t="shared" si="66"/>
        <v>35.814999999999998</v>
      </c>
      <c r="K1089" s="11">
        <f t="shared" si="67"/>
        <v>35.814999999999998</v>
      </c>
      <c r="L1089" s="11"/>
    </row>
    <row r="1090" spans="1:12" x14ac:dyDescent="0.25">
      <c r="A1090">
        <v>59</v>
      </c>
      <c r="B1090" s="11">
        <v>35.814999999999998</v>
      </c>
      <c r="C1090" s="4">
        <v>14590.63205</v>
      </c>
      <c r="D1090" t="s">
        <v>7</v>
      </c>
      <c r="E1090">
        <v>3</v>
      </c>
      <c r="F1090" t="s">
        <v>13</v>
      </c>
      <c r="G1090" t="s">
        <v>21</v>
      </c>
      <c r="H1090" t="str">
        <f t="shared" ref="H1090:H1153" si="68">IF(B1090&lt;18.5,"below",IF(AND(B1090&gt;=18.5,B1090&lt;25),"normal",IF(B1090&gt;=25,"over")))</f>
        <v>over</v>
      </c>
      <c r="I1090" t="str">
        <f t="shared" ref="I1090:I1153" si="69">IF(F1090="no","no","smoking")</f>
        <v>no</v>
      </c>
      <c r="J1090" s="11">
        <f t="shared" ref="J1090:J1153" si="70">VALUE(B1090)</f>
        <v>35.814999999999998</v>
      </c>
      <c r="K1090" s="11">
        <f t="shared" ref="K1090:K1153" si="71">IF(J1090&gt;=100,J1090/1000,J1090)</f>
        <v>35.814999999999998</v>
      </c>
      <c r="L1090" s="11"/>
    </row>
    <row r="1091" spans="1:12" x14ac:dyDescent="0.25">
      <c r="A1091">
        <v>19</v>
      </c>
      <c r="B1091" s="11">
        <v>35.814999999999998</v>
      </c>
      <c r="C1091" s="4">
        <v>17352.6803</v>
      </c>
      <c r="D1091" t="s">
        <v>11</v>
      </c>
      <c r="E1091">
        <v>0</v>
      </c>
      <c r="F1091" t="s">
        <v>9</v>
      </c>
      <c r="G1091" t="s">
        <v>15</v>
      </c>
      <c r="H1091" t="str">
        <f t="shared" si="68"/>
        <v>over</v>
      </c>
      <c r="I1091" t="str">
        <f t="shared" si="69"/>
        <v>smoking</v>
      </c>
      <c r="J1091" s="11">
        <f t="shared" si="70"/>
        <v>35.814999999999998</v>
      </c>
      <c r="K1091" s="11">
        <f t="shared" si="71"/>
        <v>35.814999999999998</v>
      </c>
      <c r="L1091" s="11"/>
    </row>
    <row r="1092" spans="1:12" x14ac:dyDescent="0.25">
      <c r="A1092">
        <v>64</v>
      </c>
      <c r="B1092" s="11">
        <v>35.814999999999998</v>
      </c>
      <c r="C1092" s="4">
        <v>30166.618170000002</v>
      </c>
      <c r="D1092" t="s">
        <v>11</v>
      </c>
      <c r="E1092">
        <v>1</v>
      </c>
      <c r="F1092" t="s">
        <v>13</v>
      </c>
      <c r="G1092" t="s">
        <v>15</v>
      </c>
      <c r="H1092" t="str">
        <f t="shared" si="68"/>
        <v>over</v>
      </c>
      <c r="I1092" t="str">
        <f t="shared" si="69"/>
        <v>no</v>
      </c>
      <c r="J1092" s="11">
        <f t="shared" si="70"/>
        <v>35.814999999999998</v>
      </c>
      <c r="K1092" s="11">
        <f t="shared" si="71"/>
        <v>35.814999999999998</v>
      </c>
      <c r="L1092" s="11"/>
    </row>
    <row r="1093" spans="1:12" x14ac:dyDescent="0.25">
      <c r="A1093">
        <v>35</v>
      </c>
      <c r="B1093" s="11">
        <v>35.86</v>
      </c>
      <c r="C1093" s="4">
        <v>5836.5204000000003</v>
      </c>
      <c r="D1093" t="s">
        <v>7</v>
      </c>
      <c r="E1093">
        <v>2</v>
      </c>
      <c r="F1093" t="s">
        <v>13</v>
      </c>
      <c r="G1093" t="s">
        <v>14</v>
      </c>
      <c r="H1093" t="str">
        <f t="shared" si="68"/>
        <v>over</v>
      </c>
      <c r="I1093" t="str">
        <f t="shared" si="69"/>
        <v>no</v>
      </c>
      <c r="J1093" s="11">
        <f t="shared" si="70"/>
        <v>35.86</v>
      </c>
      <c r="K1093" s="11">
        <f t="shared" si="71"/>
        <v>35.86</v>
      </c>
      <c r="L1093" s="11"/>
    </row>
    <row r="1094" spans="1:12" x14ac:dyDescent="0.25">
      <c r="A1094">
        <v>61</v>
      </c>
      <c r="B1094" s="11">
        <v>35.86</v>
      </c>
      <c r="C1094" s="4">
        <v>46599.108399999997</v>
      </c>
      <c r="D1094" t="s">
        <v>11</v>
      </c>
      <c r="E1094">
        <v>0</v>
      </c>
      <c r="F1094" t="s">
        <v>9</v>
      </c>
      <c r="G1094" t="s">
        <v>14</v>
      </c>
      <c r="H1094" t="str">
        <f t="shared" si="68"/>
        <v>over</v>
      </c>
      <c r="I1094" t="str">
        <f t="shared" si="69"/>
        <v>smoking</v>
      </c>
      <c r="J1094" s="11">
        <f t="shared" si="70"/>
        <v>35.86</v>
      </c>
      <c r="K1094" s="11">
        <f t="shared" si="71"/>
        <v>35.86</v>
      </c>
      <c r="L1094" s="11"/>
    </row>
    <row r="1095" spans="1:12" x14ac:dyDescent="0.25">
      <c r="A1095">
        <v>61</v>
      </c>
      <c r="B1095" s="11">
        <v>35.909999999999997</v>
      </c>
      <c r="C1095" s="4">
        <v>13635.6379</v>
      </c>
      <c r="D1095" t="s">
        <v>7</v>
      </c>
      <c r="E1095">
        <v>0</v>
      </c>
      <c r="F1095" t="s">
        <v>13</v>
      </c>
      <c r="G1095" t="s">
        <v>21</v>
      </c>
      <c r="H1095" t="str">
        <f t="shared" si="68"/>
        <v>over</v>
      </c>
      <c r="I1095" t="str">
        <f t="shared" si="69"/>
        <v>no</v>
      </c>
      <c r="J1095" s="11">
        <f t="shared" si="70"/>
        <v>35.909999999999997</v>
      </c>
      <c r="K1095" s="11">
        <f t="shared" si="71"/>
        <v>35.909999999999997</v>
      </c>
      <c r="L1095" s="11"/>
    </row>
    <row r="1096" spans="1:12" x14ac:dyDescent="0.25">
      <c r="A1096">
        <v>48</v>
      </c>
      <c r="B1096" s="11">
        <v>35.909999999999997</v>
      </c>
      <c r="C1096" s="4">
        <v>26392.260289999998</v>
      </c>
      <c r="D1096" t="s">
        <v>7</v>
      </c>
      <c r="E1096">
        <v>1</v>
      </c>
      <c r="F1096" t="s">
        <v>13</v>
      </c>
      <c r="G1096" t="s">
        <v>21</v>
      </c>
      <c r="H1096" t="str">
        <f t="shared" si="68"/>
        <v>over</v>
      </c>
      <c r="I1096" t="str">
        <f t="shared" si="69"/>
        <v>no</v>
      </c>
      <c r="J1096" s="11">
        <f t="shared" si="70"/>
        <v>35.909999999999997</v>
      </c>
      <c r="K1096" s="11">
        <f t="shared" si="71"/>
        <v>35.909999999999997</v>
      </c>
      <c r="L1096" s="11"/>
    </row>
    <row r="1097" spans="1:12" x14ac:dyDescent="0.25">
      <c r="A1097">
        <v>42</v>
      </c>
      <c r="B1097" s="11">
        <v>35.97</v>
      </c>
      <c r="C1097" s="4">
        <v>7160.3302999999996</v>
      </c>
      <c r="D1097" t="s">
        <v>11</v>
      </c>
      <c r="E1097">
        <v>2</v>
      </c>
      <c r="F1097" t="s">
        <v>13</v>
      </c>
      <c r="G1097" t="s">
        <v>14</v>
      </c>
      <c r="H1097" t="str">
        <f t="shared" si="68"/>
        <v>over</v>
      </c>
      <c r="I1097" t="str">
        <f t="shared" si="69"/>
        <v>no</v>
      </c>
      <c r="J1097" s="11">
        <f t="shared" si="70"/>
        <v>35.97</v>
      </c>
      <c r="K1097" s="11">
        <f t="shared" si="71"/>
        <v>35.97</v>
      </c>
      <c r="L1097" s="11"/>
    </row>
    <row r="1098" spans="1:12" x14ac:dyDescent="0.25">
      <c r="A1098">
        <v>51</v>
      </c>
      <c r="B1098" s="11">
        <v>35.97</v>
      </c>
      <c r="C1098" s="4">
        <v>9386.1612999999998</v>
      </c>
      <c r="D1098" t="s">
        <v>11</v>
      </c>
      <c r="E1098">
        <v>1</v>
      </c>
      <c r="F1098" t="s">
        <v>13</v>
      </c>
      <c r="G1098" t="s">
        <v>14</v>
      </c>
      <c r="H1098" t="str">
        <f t="shared" si="68"/>
        <v>over</v>
      </c>
      <c r="I1098" t="str">
        <f t="shared" si="69"/>
        <v>no</v>
      </c>
      <c r="J1098" s="11">
        <f t="shared" si="70"/>
        <v>35.97</v>
      </c>
      <c r="K1098" s="11">
        <f t="shared" si="71"/>
        <v>35.97</v>
      </c>
      <c r="L1098" s="11"/>
    </row>
    <row r="1099" spans="1:12" x14ac:dyDescent="0.25">
      <c r="A1099">
        <v>64</v>
      </c>
      <c r="B1099" s="11">
        <v>35.97</v>
      </c>
      <c r="C1099" s="4">
        <v>14313.846299999999</v>
      </c>
      <c r="D1099" t="s">
        <v>7</v>
      </c>
      <c r="E1099">
        <v>0</v>
      </c>
      <c r="F1099" t="s">
        <v>13</v>
      </c>
      <c r="G1099" t="s">
        <v>14</v>
      </c>
      <c r="H1099" t="str">
        <f t="shared" si="68"/>
        <v>over</v>
      </c>
      <c r="I1099" t="str">
        <f t="shared" si="69"/>
        <v>no</v>
      </c>
      <c r="J1099" s="11">
        <f t="shared" si="70"/>
        <v>35.97</v>
      </c>
      <c r="K1099" s="11">
        <f t="shared" si="71"/>
        <v>35.97</v>
      </c>
      <c r="L1099" s="11"/>
    </row>
    <row r="1100" spans="1:12" x14ac:dyDescent="0.25">
      <c r="A1100">
        <v>47</v>
      </c>
      <c r="B1100" s="11">
        <v>36</v>
      </c>
      <c r="C1100" s="4">
        <v>8556.9069999999992</v>
      </c>
      <c r="D1100" t="s">
        <v>7</v>
      </c>
      <c r="E1100">
        <v>1</v>
      </c>
      <c r="F1100" t="s">
        <v>13</v>
      </c>
      <c r="G1100" t="s">
        <v>10</v>
      </c>
      <c r="H1100" t="str">
        <f t="shared" si="68"/>
        <v>over</v>
      </c>
      <c r="I1100" t="str">
        <f t="shared" si="69"/>
        <v>no</v>
      </c>
      <c r="J1100" s="11">
        <f t="shared" si="70"/>
        <v>36</v>
      </c>
      <c r="K1100" s="11">
        <f t="shared" si="71"/>
        <v>36</v>
      </c>
      <c r="L1100" s="11"/>
    </row>
    <row r="1101" spans="1:12" x14ac:dyDescent="0.25">
      <c r="A1101">
        <v>41</v>
      </c>
      <c r="B1101" s="11">
        <v>36.08</v>
      </c>
      <c r="C1101" s="4">
        <v>6781.3541999999998</v>
      </c>
      <c r="D1101" t="s">
        <v>7</v>
      </c>
      <c r="E1101">
        <v>1</v>
      </c>
      <c r="F1101" t="s">
        <v>13</v>
      </c>
      <c r="G1101" t="s">
        <v>14</v>
      </c>
      <c r="H1101" t="str">
        <f t="shared" si="68"/>
        <v>over</v>
      </c>
      <c r="I1101" t="str">
        <f t="shared" si="69"/>
        <v>no</v>
      </c>
      <c r="J1101" s="11">
        <f t="shared" si="70"/>
        <v>36.08</v>
      </c>
      <c r="K1101" s="11">
        <f t="shared" si="71"/>
        <v>36.08</v>
      </c>
      <c r="L1101" s="11"/>
    </row>
    <row r="1102" spans="1:12" x14ac:dyDescent="0.25">
      <c r="A1102">
        <v>58</v>
      </c>
      <c r="B1102" s="11">
        <v>36.08</v>
      </c>
      <c r="C1102" s="4">
        <v>11363.2832</v>
      </c>
      <c r="D1102" t="s">
        <v>11</v>
      </c>
      <c r="E1102">
        <v>0</v>
      </c>
      <c r="F1102" t="s">
        <v>13</v>
      </c>
      <c r="G1102" t="s">
        <v>14</v>
      </c>
      <c r="H1102" t="str">
        <f t="shared" si="68"/>
        <v>over</v>
      </c>
      <c r="I1102" t="str">
        <f t="shared" si="69"/>
        <v>no</v>
      </c>
      <c r="J1102" s="11">
        <f t="shared" si="70"/>
        <v>36.08</v>
      </c>
      <c r="K1102" s="11">
        <f t="shared" si="71"/>
        <v>36.08</v>
      </c>
      <c r="L1102" s="11"/>
    </row>
    <row r="1103" spans="1:12" x14ac:dyDescent="0.25">
      <c r="A1103">
        <v>47</v>
      </c>
      <c r="B1103" s="11">
        <v>36.08</v>
      </c>
      <c r="C1103" s="4">
        <v>42211.138200000001</v>
      </c>
      <c r="D1103" t="s">
        <v>11</v>
      </c>
      <c r="E1103">
        <v>1</v>
      </c>
      <c r="F1103" t="s">
        <v>9</v>
      </c>
      <c r="G1103" t="s">
        <v>14</v>
      </c>
      <c r="H1103" t="str">
        <f t="shared" si="68"/>
        <v>over</v>
      </c>
      <c r="I1103" t="str">
        <f t="shared" si="69"/>
        <v>smoking</v>
      </c>
      <c r="J1103" s="11">
        <f t="shared" si="70"/>
        <v>36.08</v>
      </c>
      <c r="K1103" s="11">
        <f t="shared" si="71"/>
        <v>36.08</v>
      </c>
      <c r="L1103" s="11"/>
    </row>
    <row r="1104" spans="1:12" x14ac:dyDescent="0.25">
      <c r="A1104">
        <v>53</v>
      </c>
      <c r="B1104" s="11">
        <v>36.1</v>
      </c>
      <c r="C1104" s="4">
        <v>10085.846</v>
      </c>
      <c r="D1104" t="s">
        <v>11</v>
      </c>
      <c r="E1104">
        <v>1</v>
      </c>
      <c r="F1104" t="s">
        <v>13</v>
      </c>
      <c r="G1104" t="s">
        <v>10</v>
      </c>
      <c r="H1104" t="str">
        <f t="shared" si="68"/>
        <v>over</v>
      </c>
      <c r="I1104" t="str">
        <f t="shared" si="69"/>
        <v>no</v>
      </c>
      <c r="J1104" s="11">
        <f t="shared" si="70"/>
        <v>36.1</v>
      </c>
      <c r="K1104" s="11">
        <f t="shared" si="71"/>
        <v>36.1</v>
      </c>
      <c r="L1104" s="11"/>
    </row>
    <row r="1105" spans="1:12" x14ac:dyDescent="0.25">
      <c r="A1105">
        <v>56</v>
      </c>
      <c r="B1105" s="11">
        <v>36.1</v>
      </c>
      <c r="C1105" s="4">
        <v>12363.547</v>
      </c>
      <c r="D1105" t="s">
        <v>11</v>
      </c>
      <c r="E1105">
        <v>3</v>
      </c>
      <c r="F1105" t="s">
        <v>13</v>
      </c>
      <c r="G1105" t="s">
        <v>10</v>
      </c>
      <c r="H1105" t="str">
        <f t="shared" si="68"/>
        <v>over</v>
      </c>
      <c r="I1105" t="str">
        <f t="shared" si="69"/>
        <v>no</v>
      </c>
      <c r="J1105" s="11">
        <f t="shared" si="70"/>
        <v>36.1</v>
      </c>
      <c r="K1105" s="11">
        <f t="shared" si="71"/>
        <v>36.1</v>
      </c>
      <c r="L1105" s="11"/>
    </row>
    <row r="1106" spans="1:12" x14ac:dyDescent="0.25">
      <c r="A1106">
        <v>61</v>
      </c>
      <c r="B1106" s="11">
        <v>36.1</v>
      </c>
      <c r="C1106" s="4">
        <v>27941.28758</v>
      </c>
      <c r="D1106" t="s">
        <v>11</v>
      </c>
      <c r="E1106">
        <v>3</v>
      </c>
      <c r="F1106" t="s">
        <v>13</v>
      </c>
      <c r="G1106" t="s">
        <v>10</v>
      </c>
      <c r="H1106" t="str">
        <f t="shared" si="68"/>
        <v>over</v>
      </c>
      <c r="I1106" t="str">
        <f t="shared" si="69"/>
        <v>no</v>
      </c>
      <c r="J1106" s="11">
        <f t="shared" si="70"/>
        <v>36.1</v>
      </c>
      <c r="K1106" s="11">
        <f t="shared" si="71"/>
        <v>36.1</v>
      </c>
      <c r="L1106" s="11"/>
    </row>
    <row r="1107" spans="1:12" x14ac:dyDescent="0.25">
      <c r="A1107">
        <v>37</v>
      </c>
      <c r="B1107" s="11">
        <v>36.19</v>
      </c>
      <c r="C1107" s="4">
        <v>19214.705529999999</v>
      </c>
      <c r="D1107" t="s">
        <v>11</v>
      </c>
      <c r="E1107">
        <v>0</v>
      </c>
      <c r="F1107" t="s">
        <v>13</v>
      </c>
      <c r="G1107" t="s">
        <v>14</v>
      </c>
      <c r="H1107" t="str">
        <f t="shared" si="68"/>
        <v>over</v>
      </c>
      <c r="I1107" t="str">
        <f t="shared" si="69"/>
        <v>no</v>
      </c>
      <c r="J1107" s="11">
        <f t="shared" si="70"/>
        <v>36.19</v>
      </c>
      <c r="K1107" s="11">
        <f t="shared" si="71"/>
        <v>36.19</v>
      </c>
      <c r="L1107" s="11"/>
    </row>
    <row r="1108" spans="1:12" x14ac:dyDescent="0.25">
      <c r="A1108">
        <v>47</v>
      </c>
      <c r="B1108" s="11">
        <v>36.19</v>
      </c>
      <c r="C1108" s="4">
        <v>41676.081100000003</v>
      </c>
      <c r="D1108" t="s">
        <v>11</v>
      </c>
      <c r="E1108">
        <v>0</v>
      </c>
      <c r="F1108" t="s">
        <v>9</v>
      </c>
      <c r="G1108" t="s">
        <v>14</v>
      </c>
      <c r="H1108" t="str">
        <f t="shared" si="68"/>
        <v>over</v>
      </c>
      <c r="I1108" t="str">
        <f t="shared" si="69"/>
        <v>smoking</v>
      </c>
      <c r="J1108" s="11">
        <f t="shared" si="70"/>
        <v>36.19</v>
      </c>
      <c r="K1108" s="11">
        <f t="shared" si="71"/>
        <v>36.19</v>
      </c>
      <c r="L1108" s="11"/>
    </row>
    <row r="1109" spans="1:12" x14ac:dyDescent="0.25">
      <c r="A1109">
        <v>19</v>
      </c>
      <c r="B1109" s="11">
        <v>36.195</v>
      </c>
      <c r="C1109" s="4">
        <v>1837.2370000000001</v>
      </c>
      <c r="D1109" t="s">
        <v>11</v>
      </c>
      <c r="E1109">
        <v>1</v>
      </c>
      <c r="F1109" t="s">
        <v>13</v>
      </c>
      <c r="G1109" t="s">
        <v>10</v>
      </c>
      <c r="H1109" t="str">
        <f t="shared" si="68"/>
        <v>over</v>
      </c>
      <c r="I1109" t="str">
        <f t="shared" si="69"/>
        <v>no</v>
      </c>
      <c r="J1109" s="11">
        <f t="shared" si="70"/>
        <v>36.195</v>
      </c>
      <c r="K1109" s="11">
        <f t="shared" si="71"/>
        <v>36.195</v>
      </c>
      <c r="L1109" s="11"/>
    </row>
    <row r="1110" spans="1:12" x14ac:dyDescent="0.25">
      <c r="A1110">
        <v>47</v>
      </c>
      <c r="B1110" s="11">
        <v>36.200000000000003</v>
      </c>
      <c r="C1110" s="4">
        <v>8068.1850000000004</v>
      </c>
      <c r="D1110" t="s">
        <v>11</v>
      </c>
      <c r="E1110">
        <v>1</v>
      </c>
      <c r="F1110" t="s">
        <v>13</v>
      </c>
      <c r="G1110" t="s">
        <v>10</v>
      </c>
      <c r="H1110" t="str">
        <f t="shared" si="68"/>
        <v>over</v>
      </c>
      <c r="I1110" t="str">
        <f t="shared" si="69"/>
        <v>no</v>
      </c>
      <c r="J1110" s="11">
        <f t="shared" si="70"/>
        <v>36.200000000000003</v>
      </c>
      <c r="K1110" s="11">
        <f t="shared" si="71"/>
        <v>36.200000000000003</v>
      </c>
      <c r="L1110" s="11"/>
    </row>
    <row r="1111" spans="1:12" x14ac:dyDescent="0.25">
      <c r="A1111">
        <v>50</v>
      </c>
      <c r="B1111" s="11">
        <v>36.200000000000003</v>
      </c>
      <c r="C1111" s="4">
        <v>8457.8179999999993</v>
      </c>
      <c r="D1111" t="s">
        <v>11</v>
      </c>
      <c r="E1111">
        <v>0</v>
      </c>
      <c r="F1111" t="s">
        <v>13</v>
      </c>
      <c r="G1111" t="s">
        <v>10</v>
      </c>
      <c r="H1111" t="str">
        <f t="shared" si="68"/>
        <v>over</v>
      </c>
      <c r="I1111" t="str">
        <f t="shared" si="69"/>
        <v>no</v>
      </c>
      <c r="J1111" s="11">
        <f t="shared" si="70"/>
        <v>36.200000000000003</v>
      </c>
      <c r="K1111" s="11">
        <f t="shared" si="71"/>
        <v>36.200000000000003</v>
      </c>
      <c r="L1111" s="11"/>
    </row>
    <row r="1112" spans="1:12" x14ac:dyDescent="0.25">
      <c r="A1112">
        <v>33</v>
      </c>
      <c r="B1112" s="11">
        <v>36.29</v>
      </c>
      <c r="C1112" s="4">
        <v>6551.7501000000002</v>
      </c>
      <c r="D1112" t="s">
        <v>7</v>
      </c>
      <c r="E1112">
        <v>3</v>
      </c>
      <c r="F1112" t="s">
        <v>13</v>
      </c>
      <c r="G1112" t="s">
        <v>21</v>
      </c>
      <c r="H1112" t="str">
        <f t="shared" si="68"/>
        <v>over</v>
      </c>
      <c r="I1112" t="str">
        <f t="shared" si="69"/>
        <v>no</v>
      </c>
      <c r="J1112" s="11">
        <f t="shared" si="70"/>
        <v>36.29</v>
      </c>
      <c r="K1112" s="11">
        <f t="shared" si="71"/>
        <v>36.29</v>
      </c>
      <c r="L1112" s="11"/>
    </row>
    <row r="1113" spans="1:12" x14ac:dyDescent="0.25">
      <c r="A1113">
        <v>45</v>
      </c>
      <c r="B1113" s="11">
        <v>36.299999999999997</v>
      </c>
      <c r="C1113" s="4">
        <v>8527.5319999999992</v>
      </c>
      <c r="D1113" t="s">
        <v>7</v>
      </c>
      <c r="E1113">
        <v>2</v>
      </c>
      <c r="F1113" t="s">
        <v>13</v>
      </c>
      <c r="G1113" t="s">
        <v>14</v>
      </c>
      <c r="H1113" t="str">
        <f t="shared" si="68"/>
        <v>over</v>
      </c>
      <c r="I1113" t="str">
        <f t="shared" si="69"/>
        <v>no</v>
      </c>
      <c r="J1113" s="11">
        <f t="shared" si="70"/>
        <v>36.299999999999997</v>
      </c>
      <c r="K1113" s="11">
        <f t="shared" si="71"/>
        <v>36.299999999999997</v>
      </c>
      <c r="L1113" s="11"/>
    </row>
    <row r="1114" spans="1:12" x14ac:dyDescent="0.25">
      <c r="A1114">
        <v>63</v>
      </c>
      <c r="B1114" s="11">
        <v>36.299999999999997</v>
      </c>
      <c r="C1114" s="4">
        <v>13887.204</v>
      </c>
      <c r="D1114" t="s">
        <v>7</v>
      </c>
      <c r="E1114">
        <v>0</v>
      </c>
      <c r="F1114" t="s">
        <v>13</v>
      </c>
      <c r="G1114" t="s">
        <v>14</v>
      </c>
      <c r="H1114" t="str">
        <f t="shared" si="68"/>
        <v>over</v>
      </c>
      <c r="I1114" t="str">
        <f t="shared" si="69"/>
        <v>no</v>
      </c>
      <c r="J1114" s="11">
        <f t="shared" si="70"/>
        <v>36.299999999999997</v>
      </c>
      <c r="K1114" s="11">
        <f t="shared" si="71"/>
        <v>36.299999999999997</v>
      </c>
      <c r="L1114" s="11"/>
    </row>
    <row r="1115" spans="1:12" x14ac:dyDescent="0.25">
      <c r="A1115">
        <v>61</v>
      </c>
      <c r="B1115" s="11">
        <v>36.299999999999997</v>
      </c>
      <c r="C1115" s="4">
        <v>47403.88</v>
      </c>
      <c r="D1115" t="s">
        <v>11</v>
      </c>
      <c r="E1115">
        <v>1</v>
      </c>
      <c r="F1115" t="s">
        <v>9</v>
      </c>
      <c r="G1115" t="s">
        <v>10</v>
      </c>
      <c r="H1115" t="str">
        <f t="shared" si="68"/>
        <v>over</v>
      </c>
      <c r="I1115" t="str">
        <f t="shared" si="69"/>
        <v>smoking</v>
      </c>
      <c r="J1115" s="11">
        <f t="shared" si="70"/>
        <v>36.299999999999997</v>
      </c>
      <c r="K1115" s="11">
        <f t="shared" si="71"/>
        <v>36.299999999999997</v>
      </c>
      <c r="L1115" s="11"/>
    </row>
    <row r="1116" spans="1:12" x14ac:dyDescent="0.25">
      <c r="A1116">
        <v>21</v>
      </c>
      <c r="B1116" s="11">
        <v>36.384999999999998</v>
      </c>
      <c r="C1116" s="4">
        <v>1532.4697000000001</v>
      </c>
      <c r="D1116" t="s">
        <v>11</v>
      </c>
      <c r="E1116">
        <v>0</v>
      </c>
      <c r="F1116" t="s">
        <v>13</v>
      </c>
      <c r="G1116" t="s">
        <v>14</v>
      </c>
      <c r="H1116" t="str">
        <f t="shared" si="68"/>
        <v>over</v>
      </c>
      <c r="I1116" t="str">
        <f t="shared" si="69"/>
        <v>no</v>
      </c>
      <c r="J1116" s="11">
        <f t="shared" si="70"/>
        <v>36.384999999999998</v>
      </c>
      <c r="K1116" s="11">
        <f t="shared" si="71"/>
        <v>36.384999999999998</v>
      </c>
      <c r="L1116" s="11"/>
    </row>
    <row r="1117" spans="1:12" x14ac:dyDescent="0.25">
      <c r="A1117">
        <v>25</v>
      </c>
      <c r="B1117" s="11">
        <v>36.384999999999998</v>
      </c>
      <c r="C1117" s="4">
        <v>3906.127</v>
      </c>
      <c r="D1117" t="s">
        <v>11</v>
      </c>
      <c r="E1117">
        <v>3</v>
      </c>
      <c r="F1117" t="s">
        <v>13</v>
      </c>
      <c r="G1117" t="s">
        <v>10</v>
      </c>
      <c r="H1117" t="str">
        <f t="shared" si="68"/>
        <v>over</v>
      </c>
      <c r="I1117" t="str">
        <f t="shared" si="69"/>
        <v>no</v>
      </c>
      <c r="J1117" s="11">
        <f t="shared" si="70"/>
        <v>36.384999999999998</v>
      </c>
      <c r="K1117" s="11">
        <f t="shared" si="71"/>
        <v>36.384999999999998</v>
      </c>
      <c r="L1117" s="11"/>
    </row>
    <row r="1118" spans="1:12" x14ac:dyDescent="0.25">
      <c r="A1118">
        <v>51</v>
      </c>
      <c r="B1118" s="11">
        <v>36.384999999999998</v>
      </c>
      <c r="C1118" s="4">
        <v>11436.738149999999</v>
      </c>
      <c r="D1118" t="s">
        <v>7</v>
      </c>
      <c r="E1118">
        <v>3</v>
      </c>
      <c r="F1118" t="s">
        <v>13</v>
      </c>
      <c r="G1118" t="s">
        <v>15</v>
      </c>
      <c r="H1118" t="str">
        <f t="shared" si="68"/>
        <v>over</v>
      </c>
      <c r="I1118" t="str">
        <f t="shared" si="69"/>
        <v>no</v>
      </c>
      <c r="J1118" s="11">
        <f t="shared" si="70"/>
        <v>36.384999999999998</v>
      </c>
      <c r="K1118" s="11">
        <f t="shared" si="71"/>
        <v>36.384999999999998</v>
      </c>
      <c r="L1118" s="11"/>
    </row>
    <row r="1119" spans="1:12" x14ac:dyDescent="0.25">
      <c r="A1119">
        <v>61</v>
      </c>
      <c r="B1119" s="11">
        <v>36.384999999999998</v>
      </c>
      <c r="C1119" s="4">
        <v>48517.563150000002</v>
      </c>
      <c r="D1119" t="s">
        <v>7</v>
      </c>
      <c r="E1119">
        <v>1</v>
      </c>
      <c r="F1119" t="s">
        <v>9</v>
      </c>
      <c r="G1119" t="s">
        <v>21</v>
      </c>
      <c r="H1119" t="str">
        <f t="shared" si="68"/>
        <v>over</v>
      </c>
      <c r="I1119" t="str">
        <f t="shared" si="69"/>
        <v>smoking</v>
      </c>
      <c r="J1119" s="11">
        <f t="shared" si="70"/>
        <v>36.384999999999998</v>
      </c>
      <c r="K1119" s="11">
        <f t="shared" si="71"/>
        <v>36.384999999999998</v>
      </c>
      <c r="L1119" s="11"/>
    </row>
    <row r="1120" spans="1:12" x14ac:dyDescent="0.25">
      <c r="A1120">
        <v>58</v>
      </c>
      <c r="B1120" s="11">
        <v>36.479999999999997</v>
      </c>
      <c r="C1120" s="4">
        <v>12235.8392</v>
      </c>
      <c r="D1120" t="s">
        <v>7</v>
      </c>
      <c r="E1120">
        <v>0</v>
      </c>
      <c r="F1120" t="s">
        <v>13</v>
      </c>
      <c r="G1120" t="s">
        <v>15</v>
      </c>
      <c r="H1120" t="str">
        <f t="shared" si="68"/>
        <v>over</v>
      </c>
      <c r="I1120" t="str">
        <f t="shared" si="69"/>
        <v>no</v>
      </c>
      <c r="J1120" s="11">
        <f t="shared" si="70"/>
        <v>36.479999999999997</v>
      </c>
      <c r="K1120" s="11">
        <f t="shared" si="71"/>
        <v>36.479999999999997</v>
      </c>
      <c r="L1120" s="11"/>
    </row>
    <row r="1121" spans="1:12" x14ac:dyDescent="0.25">
      <c r="A1121">
        <v>44</v>
      </c>
      <c r="B1121" s="11">
        <v>36.479999999999997</v>
      </c>
      <c r="C1121" s="4">
        <v>12797.20962</v>
      </c>
      <c r="D1121" t="s">
        <v>7</v>
      </c>
      <c r="E1121">
        <v>0</v>
      </c>
      <c r="F1121" t="s">
        <v>13</v>
      </c>
      <c r="G1121" t="s">
        <v>21</v>
      </c>
      <c r="H1121" t="str">
        <f t="shared" si="68"/>
        <v>over</v>
      </c>
      <c r="I1121" t="str">
        <f t="shared" si="69"/>
        <v>no</v>
      </c>
      <c r="J1121" s="11">
        <f t="shared" si="70"/>
        <v>36.479999999999997</v>
      </c>
      <c r="K1121" s="11">
        <f t="shared" si="71"/>
        <v>36.479999999999997</v>
      </c>
      <c r="L1121" s="11"/>
    </row>
    <row r="1122" spans="1:12" x14ac:dyDescent="0.25">
      <c r="A1122">
        <v>45</v>
      </c>
      <c r="B1122" s="11">
        <v>36.479999999999997</v>
      </c>
      <c r="C1122" s="4">
        <v>42760.502200000003</v>
      </c>
      <c r="D1122" t="s">
        <v>11</v>
      </c>
      <c r="E1122">
        <v>2</v>
      </c>
      <c r="F1122" t="s">
        <v>9</v>
      </c>
      <c r="G1122" t="s">
        <v>15</v>
      </c>
      <c r="H1122" t="str">
        <f t="shared" si="68"/>
        <v>over</v>
      </c>
      <c r="I1122" t="str">
        <f t="shared" si="69"/>
        <v>smoking</v>
      </c>
      <c r="J1122" s="11">
        <f t="shared" si="70"/>
        <v>36.479999999999997</v>
      </c>
      <c r="K1122" s="11">
        <f t="shared" si="71"/>
        <v>36.479999999999997</v>
      </c>
      <c r="L1122" s="11"/>
    </row>
    <row r="1123" spans="1:12" x14ac:dyDescent="0.25">
      <c r="A1123">
        <v>59</v>
      </c>
      <c r="B1123" s="11">
        <v>36.520000000000003</v>
      </c>
      <c r="C1123" s="4">
        <v>28287.897659999999</v>
      </c>
      <c r="D1123" t="s">
        <v>7</v>
      </c>
      <c r="E1123">
        <v>1</v>
      </c>
      <c r="F1123" t="s">
        <v>13</v>
      </c>
      <c r="G1123" t="s">
        <v>14</v>
      </c>
      <c r="H1123" t="str">
        <f t="shared" si="68"/>
        <v>over</v>
      </c>
      <c r="I1123" t="str">
        <f t="shared" si="69"/>
        <v>no</v>
      </c>
      <c r="J1123" s="11">
        <f t="shared" si="70"/>
        <v>36.520000000000003</v>
      </c>
      <c r="K1123" s="11">
        <f t="shared" si="71"/>
        <v>36.520000000000003</v>
      </c>
      <c r="L1123" s="11"/>
    </row>
    <row r="1124" spans="1:12" x14ac:dyDescent="0.25">
      <c r="A1124">
        <v>19</v>
      </c>
      <c r="B1124" s="11">
        <v>36.575000000000003</v>
      </c>
      <c r="C1124" s="4">
        <v>2136.8822500000001</v>
      </c>
      <c r="D1124" t="s">
        <v>7</v>
      </c>
      <c r="E1124">
        <v>0</v>
      </c>
      <c r="F1124" t="s">
        <v>13</v>
      </c>
      <c r="G1124" t="s">
        <v>15</v>
      </c>
      <c r="H1124" t="str">
        <f t="shared" si="68"/>
        <v>over</v>
      </c>
      <c r="I1124" t="str">
        <f t="shared" si="69"/>
        <v>no</v>
      </c>
      <c r="J1124" s="11">
        <f t="shared" si="70"/>
        <v>36.575000000000003</v>
      </c>
      <c r="K1124" s="11">
        <f t="shared" si="71"/>
        <v>36.575000000000003</v>
      </c>
      <c r="L1124" s="11"/>
    </row>
    <row r="1125" spans="1:12" x14ac:dyDescent="0.25">
      <c r="A1125">
        <v>41</v>
      </c>
      <c r="B1125" s="11">
        <v>36.575000000000003</v>
      </c>
      <c r="C1125" s="4">
        <v>8538.28845</v>
      </c>
      <c r="D1125" t="s">
        <v>7</v>
      </c>
      <c r="E1125">
        <v>3</v>
      </c>
      <c r="F1125" t="s">
        <v>13</v>
      </c>
      <c r="G1125" t="s">
        <v>21</v>
      </c>
      <c r="H1125" t="str">
        <f t="shared" si="68"/>
        <v>over</v>
      </c>
      <c r="I1125" t="str">
        <f t="shared" si="69"/>
        <v>no</v>
      </c>
      <c r="J1125" s="11">
        <f t="shared" si="70"/>
        <v>36.575000000000003</v>
      </c>
      <c r="K1125" s="11">
        <f t="shared" si="71"/>
        <v>36.575000000000003</v>
      </c>
      <c r="L1125" s="11"/>
    </row>
    <row r="1126" spans="1:12" x14ac:dyDescent="0.25">
      <c r="A1126">
        <v>48</v>
      </c>
      <c r="B1126" s="11">
        <v>36.575000000000003</v>
      </c>
      <c r="C1126" s="4">
        <v>8671.1912499999999</v>
      </c>
      <c r="D1126" t="s">
        <v>7</v>
      </c>
      <c r="E1126">
        <v>0</v>
      </c>
      <c r="F1126" t="s">
        <v>13</v>
      </c>
      <c r="G1126" t="s">
        <v>15</v>
      </c>
      <c r="H1126" t="str">
        <f t="shared" si="68"/>
        <v>over</v>
      </c>
      <c r="I1126" t="str">
        <f t="shared" si="69"/>
        <v>no</v>
      </c>
      <c r="J1126" s="11">
        <f t="shared" si="70"/>
        <v>36.575000000000003</v>
      </c>
      <c r="K1126" s="11">
        <f t="shared" si="71"/>
        <v>36.575000000000003</v>
      </c>
      <c r="L1126" s="11"/>
    </row>
    <row r="1127" spans="1:12" x14ac:dyDescent="0.25">
      <c r="A1127">
        <v>51</v>
      </c>
      <c r="B1127" s="11">
        <v>36.575000000000003</v>
      </c>
      <c r="C1127" s="4">
        <v>9855.1314000000002</v>
      </c>
      <c r="D1127" t="s">
        <v>7</v>
      </c>
      <c r="E1127">
        <v>1</v>
      </c>
      <c r="F1127" t="s">
        <v>13</v>
      </c>
      <c r="G1127" t="s">
        <v>14</v>
      </c>
      <c r="H1127" t="str">
        <f t="shared" si="68"/>
        <v>over</v>
      </c>
      <c r="I1127" t="str">
        <f t="shared" si="69"/>
        <v>no</v>
      </c>
      <c r="J1127" s="11">
        <f t="shared" si="70"/>
        <v>36.575000000000003</v>
      </c>
      <c r="K1127" s="11">
        <f t="shared" si="71"/>
        <v>36.575000000000003</v>
      </c>
      <c r="L1127" s="11"/>
    </row>
    <row r="1128" spans="1:12" x14ac:dyDescent="0.25">
      <c r="A1128">
        <v>36</v>
      </c>
      <c r="B1128" s="11">
        <v>36.575000000000003</v>
      </c>
      <c r="C1128" s="4">
        <v>38709.175999999999</v>
      </c>
      <c r="D1128" t="s">
        <v>11</v>
      </c>
      <c r="E1128">
        <v>1</v>
      </c>
      <c r="F1128" t="s">
        <v>9</v>
      </c>
      <c r="G1128" t="s">
        <v>14</v>
      </c>
      <c r="H1128" t="str">
        <f t="shared" si="68"/>
        <v>over</v>
      </c>
      <c r="I1128" t="str">
        <f t="shared" si="69"/>
        <v>smoking</v>
      </c>
      <c r="J1128" s="11">
        <f t="shared" si="70"/>
        <v>36.575000000000003</v>
      </c>
      <c r="K1128" s="11">
        <f t="shared" si="71"/>
        <v>36.575000000000003</v>
      </c>
      <c r="L1128" s="11"/>
    </row>
    <row r="1129" spans="1:12" x14ac:dyDescent="0.25">
      <c r="A1129">
        <v>53</v>
      </c>
      <c r="B1129" s="11">
        <v>36.6</v>
      </c>
      <c r="C1129" s="4">
        <v>11264.540999999999</v>
      </c>
      <c r="D1129" t="s">
        <v>11</v>
      </c>
      <c r="E1129">
        <v>3</v>
      </c>
      <c r="F1129" t="s">
        <v>13</v>
      </c>
      <c r="G1129" t="s">
        <v>10</v>
      </c>
      <c r="H1129" t="str">
        <f t="shared" si="68"/>
        <v>over</v>
      </c>
      <c r="I1129" t="str">
        <f t="shared" si="69"/>
        <v>no</v>
      </c>
      <c r="J1129" s="11">
        <f t="shared" si="70"/>
        <v>36.6</v>
      </c>
      <c r="K1129" s="11">
        <f t="shared" si="71"/>
        <v>36.6</v>
      </c>
      <c r="L1129" s="11"/>
    </row>
    <row r="1130" spans="1:12" x14ac:dyDescent="0.25">
      <c r="A1130">
        <v>49</v>
      </c>
      <c r="B1130" s="11">
        <v>36.630000000000003</v>
      </c>
      <c r="C1130" s="4">
        <v>10381.4787</v>
      </c>
      <c r="D1130" t="s">
        <v>7</v>
      </c>
      <c r="E1130">
        <v>3</v>
      </c>
      <c r="F1130" t="s">
        <v>13</v>
      </c>
      <c r="G1130" t="s">
        <v>14</v>
      </c>
      <c r="H1130" t="str">
        <f t="shared" si="68"/>
        <v>over</v>
      </c>
      <c r="I1130" t="str">
        <f t="shared" si="69"/>
        <v>no</v>
      </c>
      <c r="J1130" s="11">
        <f t="shared" si="70"/>
        <v>36.630000000000003</v>
      </c>
      <c r="K1130" s="11">
        <f t="shared" si="71"/>
        <v>36.630000000000003</v>
      </c>
      <c r="L1130" s="11"/>
    </row>
    <row r="1131" spans="1:12" x14ac:dyDescent="0.25">
      <c r="A1131">
        <v>47</v>
      </c>
      <c r="B1131" s="11">
        <v>36.630000000000003</v>
      </c>
      <c r="C1131" s="4">
        <v>42969.852700000003</v>
      </c>
      <c r="D1131" t="s">
        <v>7</v>
      </c>
      <c r="E1131">
        <v>1</v>
      </c>
      <c r="F1131" t="s">
        <v>9</v>
      </c>
      <c r="G1131" t="s">
        <v>14</v>
      </c>
      <c r="H1131" t="str">
        <f t="shared" si="68"/>
        <v>over</v>
      </c>
      <c r="I1131" t="str">
        <f t="shared" si="69"/>
        <v>smoking</v>
      </c>
      <c r="J1131" s="11">
        <f t="shared" si="70"/>
        <v>36.630000000000003</v>
      </c>
      <c r="K1131" s="11">
        <f t="shared" si="71"/>
        <v>36.630000000000003</v>
      </c>
      <c r="L1131" s="11"/>
    </row>
    <row r="1132" spans="1:12" x14ac:dyDescent="0.25">
      <c r="A1132">
        <v>51</v>
      </c>
      <c r="B1132" s="11">
        <v>36.67</v>
      </c>
      <c r="C1132" s="4">
        <v>10848.1343</v>
      </c>
      <c r="D1132" t="s">
        <v>7</v>
      </c>
      <c r="E1132">
        <v>2</v>
      </c>
      <c r="F1132" t="s">
        <v>13</v>
      </c>
      <c r="G1132" t="s">
        <v>15</v>
      </c>
      <c r="H1132" t="str">
        <f t="shared" si="68"/>
        <v>over</v>
      </c>
      <c r="I1132" t="str">
        <f t="shared" si="69"/>
        <v>no</v>
      </c>
      <c r="J1132" s="11">
        <f t="shared" si="70"/>
        <v>36.67</v>
      </c>
      <c r="K1132" s="11">
        <f t="shared" si="71"/>
        <v>36.67</v>
      </c>
      <c r="L1132" s="11"/>
    </row>
    <row r="1133" spans="1:12" x14ac:dyDescent="0.25">
      <c r="A1133">
        <v>48</v>
      </c>
      <c r="B1133" s="11">
        <v>36.67</v>
      </c>
      <c r="C1133" s="4">
        <v>28468.919010000001</v>
      </c>
      <c r="D1133" t="s">
        <v>11</v>
      </c>
      <c r="E1133">
        <v>1</v>
      </c>
      <c r="F1133" t="s">
        <v>13</v>
      </c>
      <c r="G1133" t="s">
        <v>15</v>
      </c>
      <c r="H1133" t="str">
        <f t="shared" si="68"/>
        <v>over</v>
      </c>
      <c r="I1133" t="str">
        <f t="shared" si="69"/>
        <v>no</v>
      </c>
      <c r="J1133" s="11">
        <f t="shared" si="70"/>
        <v>36.67</v>
      </c>
      <c r="K1133" s="11">
        <f t="shared" si="71"/>
        <v>36.67</v>
      </c>
      <c r="L1133" s="11"/>
    </row>
    <row r="1134" spans="1:12" x14ac:dyDescent="0.25">
      <c r="A1134">
        <v>52</v>
      </c>
      <c r="B1134" s="11">
        <v>36.700000000000003</v>
      </c>
      <c r="C1134" s="4">
        <v>9144.5650000000005</v>
      </c>
      <c r="D1134" t="s">
        <v>11</v>
      </c>
      <c r="E1134">
        <v>0</v>
      </c>
      <c r="F1134" t="s">
        <v>13</v>
      </c>
      <c r="G1134" t="s">
        <v>10</v>
      </c>
      <c r="H1134" t="str">
        <f t="shared" si="68"/>
        <v>over</v>
      </c>
      <c r="I1134" t="str">
        <f t="shared" si="69"/>
        <v>no</v>
      </c>
      <c r="J1134" s="11">
        <f t="shared" si="70"/>
        <v>36.700000000000003</v>
      </c>
      <c r="K1134" s="11">
        <f t="shared" si="71"/>
        <v>36.700000000000003</v>
      </c>
      <c r="L1134" s="11"/>
    </row>
    <row r="1135" spans="1:12" x14ac:dyDescent="0.25">
      <c r="A1135">
        <v>30</v>
      </c>
      <c r="B1135" s="11">
        <v>36.765000000000001</v>
      </c>
      <c r="C1135" s="4">
        <v>4149.7359999999999</v>
      </c>
      <c r="D1135" t="s">
        <v>7</v>
      </c>
      <c r="E1135">
        <v>1</v>
      </c>
      <c r="F1135" t="s">
        <v>13</v>
      </c>
      <c r="G1135" t="s">
        <v>10</v>
      </c>
      <c r="H1135" t="str">
        <f t="shared" si="68"/>
        <v>over</v>
      </c>
      <c r="I1135" t="str">
        <f t="shared" si="69"/>
        <v>no</v>
      </c>
      <c r="J1135" s="11">
        <f t="shared" si="70"/>
        <v>36.765000000000001</v>
      </c>
      <c r="K1135" s="11">
        <f t="shared" si="71"/>
        <v>36.765000000000001</v>
      </c>
      <c r="L1135" s="11"/>
    </row>
    <row r="1136" spans="1:12" x14ac:dyDescent="0.25">
      <c r="A1136">
        <v>41</v>
      </c>
      <c r="B1136" s="11">
        <v>36.765000000000001</v>
      </c>
      <c r="C1136" s="4">
        <v>6571.0243499999997</v>
      </c>
      <c r="D1136" t="s">
        <v>7</v>
      </c>
      <c r="E1136">
        <v>0</v>
      </c>
      <c r="F1136" t="s">
        <v>13</v>
      </c>
      <c r="G1136" t="s">
        <v>15</v>
      </c>
      <c r="H1136" t="str">
        <f t="shared" si="68"/>
        <v>over</v>
      </c>
      <c r="I1136" t="str">
        <f t="shared" si="69"/>
        <v>no</v>
      </c>
      <c r="J1136" s="11">
        <f t="shared" si="70"/>
        <v>36.765000000000001</v>
      </c>
      <c r="K1136" s="11">
        <f t="shared" si="71"/>
        <v>36.765000000000001</v>
      </c>
      <c r="L1136" s="11"/>
    </row>
    <row r="1137" spans="1:12" x14ac:dyDescent="0.25">
      <c r="A1137">
        <v>63</v>
      </c>
      <c r="B1137" s="11">
        <v>36.765000000000001</v>
      </c>
      <c r="C1137" s="4">
        <v>13981.850350000001</v>
      </c>
      <c r="D1137" t="s">
        <v>11</v>
      </c>
      <c r="E1137">
        <v>0</v>
      </c>
      <c r="F1137" t="s">
        <v>13</v>
      </c>
      <c r="G1137" t="s">
        <v>21</v>
      </c>
      <c r="H1137" t="str">
        <f t="shared" si="68"/>
        <v>over</v>
      </c>
      <c r="I1137" t="str">
        <f t="shared" si="69"/>
        <v>no</v>
      </c>
      <c r="J1137" s="11">
        <f t="shared" si="70"/>
        <v>36.765000000000001</v>
      </c>
      <c r="K1137" s="11">
        <f t="shared" si="71"/>
        <v>36.765000000000001</v>
      </c>
      <c r="L1137" s="11"/>
    </row>
    <row r="1138" spans="1:12" x14ac:dyDescent="0.25">
      <c r="A1138">
        <v>24</v>
      </c>
      <c r="B1138" s="11">
        <v>36.765000000000001</v>
      </c>
      <c r="C1138" s="4">
        <v>25081.76784</v>
      </c>
      <c r="D1138" t="s">
        <v>7</v>
      </c>
      <c r="E1138">
        <v>0</v>
      </c>
      <c r="F1138" t="s">
        <v>13</v>
      </c>
      <c r="G1138" t="s">
        <v>14</v>
      </c>
      <c r="H1138" t="str">
        <f t="shared" si="68"/>
        <v>over</v>
      </c>
      <c r="I1138" t="str">
        <f t="shared" si="69"/>
        <v>no</v>
      </c>
      <c r="J1138" s="11">
        <f t="shared" si="70"/>
        <v>36.765000000000001</v>
      </c>
      <c r="K1138" s="11">
        <f t="shared" si="71"/>
        <v>36.765000000000001</v>
      </c>
      <c r="L1138" s="11"/>
    </row>
    <row r="1139" spans="1:12" x14ac:dyDescent="0.25">
      <c r="A1139">
        <v>52</v>
      </c>
      <c r="B1139" s="11">
        <v>36.765000000000001</v>
      </c>
      <c r="C1139" s="4">
        <v>26467.09737</v>
      </c>
      <c r="D1139" t="s">
        <v>11</v>
      </c>
      <c r="E1139">
        <v>2</v>
      </c>
      <c r="F1139" t="s">
        <v>13</v>
      </c>
      <c r="G1139" t="s">
        <v>15</v>
      </c>
      <c r="H1139" t="str">
        <f t="shared" si="68"/>
        <v>over</v>
      </c>
      <c r="I1139" t="str">
        <f t="shared" si="69"/>
        <v>no</v>
      </c>
      <c r="J1139" s="11">
        <f t="shared" si="70"/>
        <v>36.765000000000001</v>
      </c>
      <c r="K1139" s="11">
        <f t="shared" si="71"/>
        <v>36.765000000000001</v>
      </c>
      <c r="L1139" s="11"/>
    </row>
    <row r="1140" spans="1:12" x14ac:dyDescent="0.25">
      <c r="A1140">
        <v>21</v>
      </c>
      <c r="B1140" s="11">
        <v>36.85</v>
      </c>
      <c r="C1140" s="4">
        <v>1534.3045</v>
      </c>
      <c r="D1140" t="s">
        <v>11</v>
      </c>
      <c r="E1140">
        <v>0</v>
      </c>
      <c r="F1140" t="s">
        <v>13</v>
      </c>
      <c r="G1140" t="s">
        <v>14</v>
      </c>
      <c r="H1140" t="str">
        <f t="shared" si="68"/>
        <v>over</v>
      </c>
      <c r="I1140" t="str">
        <f t="shared" si="69"/>
        <v>no</v>
      </c>
      <c r="J1140" s="11">
        <f t="shared" si="70"/>
        <v>36.85</v>
      </c>
      <c r="K1140" s="11">
        <f t="shared" si="71"/>
        <v>36.85</v>
      </c>
      <c r="L1140" s="11"/>
    </row>
    <row r="1141" spans="1:12" x14ac:dyDescent="0.25">
      <c r="A1141">
        <v>18</v>
      </c>
      <c r="B1141" s="11">
        <v>36.85</v>
      </c>
      <c r="C1141" s="4">
        <v>1629.8335</v>
      </c>
      <c r="D1141" t="s">
        <v>7</v>
      </c>
      <c r="E1141">
        <v>0</v>
      </c>
      <c r="F1141" t="s">
        <v>13</v>
      </c>
      <c r="G1141" t="s">
        <v>14</v>
      </c>
      <c r="H1141" t="str">
        <f t="shared" si="68"/>
        <v>over</v>
      </c>
      <c r="I1141" t="str">
        <f t="shared" si="69"/>
        <v>no</v>
      </c>
      <c r="J1141" s="11">
        <f t="shared" si="70"/>
        <v>36.85</v>
      </c>
      <c r="K1141" s="11">
        <f t="shared" si="71"/>
        <v>36.85</v>
      </c>
      <c r="L1141" s="11"/>
    </row>
    <row r="1142" spans="1:12" x14ac:dyDescent="0.25">
      <c r="A1142">
        <v>49</v>
      </c>
      <c r="B1142" s="11">
        <v>36.85</v>
      </c>
      <c r="C1142" s="4">
        <v>8125.7844999999998</v>
      </c>
      <c r="D1142" t="s">
        <v>11</v>
      </c>
      <c r="E1142">
        <v>0</v>
      </c>
      <c r="F1142" t="s">
        <v>13</v>
      </c>
      <c r="G1142" t="s">
        <v>14</v>
      </c>
      <c r="H1142" t="str">
        <f t="shared" si="68"/>
        <v>over</v>
      </c>
      <c r="I1142" t="str">
        <f t="shared" si="69"/>
        <v>no</v>
      </c>
      <c r="J1142" s="11">
        <f t="shared" si="70"/>
        <v>36.85</v>
      </c>
      <c r="K1142" s="11">
        <f t="shared" si="71"/>
        <v>36.85</v>
      </c>
      <c r="L1142" s="11"/>
    </row>
    <row r="1143" spans="1:12" x14ac:dyDescent="0.25">
      <c r="A1143">
        <v>63</v>
      </c>
      <c r="B1143" s="11">
        <v>36.85</v>
      </c>
      <c r="C1143" s="4">
        <v>13887.968500000001</v>
      </c>
      <c r="D1143" t="s">
        <v>7</v>
      </c>
      <c r="E1143">
        <v>0</v>
      </c>
      <c r="F1143" t="s">
        <v>13</v>
      </c>
      <c r="G1143" t="s">
        <v>14</v>
      </c>
      <c r="H1143" t="str">
        <f t="shared" si="68"/>
        <v>over</v>
      </c>
      <c r="I1143" t="str">
        <f t="shared" si="69"/>
        <v>no</v>
      </c>
      <c r="J1143" s="11">
        <f t="shared" si="70"/>
        <v>36.85</v>
      </c>
      <c r="K1143" s="11">
        <f t="shared" si="71"/>
        <v>36.85</v>
      </c>
      <c r="L1143" s="11"/>
    </row>
    <row r="1144" spans="1:12" x14ac:dyDescent="0.25">
      <c r="A1144">
        <v>21</v>
      </c>
      <c r="B1144" s="11">
        <v>36.86</v>
      </c>
      <c r="C1144" s="4">
        <v>1917.3184000000001</v>
      </c>
      <c r="D1144" t="s">
        <v>11</v>
      </c>
      <c r="E1144">
        <v>0</v>
      </c>
      <c r="F1144" t="s">
        <v>13</v>
      </c>
      <c r="G1144" t="s">
        <v>15</v>
      </c>
      <c r="H1144" t="str">
        <f t="shared" si="68"/>
        <v>over</v>
      </c>
      <c r="I1144" t="str">
        <f t="shared" si="69"/>
        <v>no</v>
      </c>
      <c r="J1144" s="11">
        <f t="shared" si="70"/>
        <v>36.86</v>
      </c>
      <c r="K1144" s="11">
        <f t="shared" si="71"/>
        <v>36.86</v>
      </c>
      <c r="L1144" s="11"/>
    </row>
    <row r="1145" spans="1:12" x14ac:dyDescent="0.25">
      <c r="A1145">
        <v>62</v>
      </c>
      <c r="B1145" s="11">
        <v>36.86</v>
      </c>
      <c r="C1145" s="4">
        <v>31620.001059999999</v>
      </c>
      <c r="D1145" t="s">
        <v>7</v>
      </c>
      <c r="E1145">
        <v>1</v>
      </c>
      <c r="F1145" t="s">
        <v>13</v>
      </c>
      <c r="G1145" t="s">
        <v>21</v>
      </c>
      <c r="H1145" t="str">
        <f t="shared" si="68"/>
        <v>over</v>
      </c>
      <c r="I1145" t="str">
        <f t="shared" si="69"/>
        <v>no</v>
      </c>
      <c r="J1145" s="11">
        <f t="shared" si="70"/>
        <v>36.86</v>
      </c>
      <c r="K1145" s="11">
        <f t="shared" si="71"/>
        <v>36.86</v>
      </c>
      <c r="L1145" s="11"/>
    </row>
    <row r="1146" spans="1:12" x14ac:dyDescent="0.25">
      <c r="A1146">
        <v>53</v>
      </c>
      <c r="B1146" s="11">
        <v>36.86</v>
      </c>
      <c r="C1146" s="4">
        <v>46661.4424</v>
      </c>
      <c r="D1146" t="s">
        <v>7</v>
      </c>
      <c r="E1146">
        <v>3</v>
      </c>
      <c r="F1146" t="s">
        <v>9</v>
      </c>
      <c r="G1146" t="s">
        <v>15</v>
      </c>
      <c r="H1146" t="str">
        <f t="shared" si="68"/>
        <v>over</v>
      </c>
      <c r="I1146" t="str">
        <f t="shared" si="69"/>
        <v>smoking</v>
      </c>
      <c r="J1146" s="11">
        <f t="shared" si="70"/>
        <v>36.86</v>
      </c>
      <c r="K1146" s="11">
        <f t="shared" si="71"/>
        <v>36.86</v>
      </c>
      <c r="L1146" s="11"/>
    </row>
    <row r="1147" spans="1:12" x14ac:dyDescent="0.25">
      <c r="A1147">
        <v>24</v>
      </c>
      <c r="B1147" s="11">
        <v>36.954999999999998</v>
      </c>
      <c r="C1147" s="4">
        <v>2855.4375500000001</v>
      </c>
      <c r="D1147" t="s">
        <v>7</v>
      </c>
      <c r="E1147">
        <v>0</v>
      </c>
      <c r="F1147" t="s">
        <v>13</v>
      </c>
      <c r="G1147" t="s">
        <v>15</v>
      </c>
      <c r="H1147" t="str">
        <f t="shared" si="68"/>
        <v>over</v>
      </c>
      <c r="I1147" t="str">
        <f t="shared" si="69"/>
        <v>no</v>
      </c>
      <c r="J1147" s="11">
        <f t="shared" si="70"/>
        <v>36.954999999999998</v>
      </c>
      <c r="K1147" s="11">
        <f t="shared" si="71"/>
        <v>36.954999999999998</v>
      </c>
      <c r="L1147" s="11"/>
    </row>
    <row r="1148" spans="1:12" x14ac:dyDescent="0.25">
      <c r="A1148">
        <v>28</v>
      </c>
      <c r="B1148" s="11">
        <v>36.954999999999998</v>
      </c>
      <c r="C1148" s="4">
        <v>3556.9223000000002</v>
      </c>
      <c r="D1148" t="s">
        <v>7</v>
      </c>
      <c r="E1148">
        <v>0</v>
      </c>
      <c r="F1148" t="s">
        <v>13</v>
      </c>
      <c r="G1148" t="s">
        <v>15</v>
      </c>
      <c r="H1148" t="str">
        <f t="shared" si="68"/>
        <v>over</v>
      </c>
      <c r="I1148" t="str">
        <f t="shared" si="69"/>
        <v>no</v>
      </c>
      <c r="J1148" s="11">
        <f t="shared" si="70"/>
        <v>36.954999999999998</v>
      </c>
      <c r="K1148" s="11">
        <f t="shared" si="71"/>
        <v>36.954999999999998</v>
      </c>
      <c r="L1148" s="11"/>
    </row>
    <row r="1149" spans="1:12" x14ac:dyDescent="0.25">
      <c r="A1149">
        <v>29</v>
      </c>
      <c r="B1149" s="11">
        <v>36.954999999999998</v>
      </c>
      <c r="C1149" s="4">
        <v>4040.55825</v>
      </c>
      <c r="D1149" t="s">
        <v>11</v>
      </c>
      <c r="E1149">
        <v>1</v>
      </c>
      <c r="F1149" t="s">
        <v>13</v>
      </c>
      <c r="G1149" t="s">
        <v>21</v>
      </c>
      <c r="H1149" t="str">
        <f t="shared" si="68"/>
        <v>over</v>
      </c>
      <c r="I1149" t="str">
        <f t="shared" si="69"/>
        <v>no</v>
      </c>
      <c r="J1149" s="11">
        <f t="shared" si="70"/>
        <v>36.954999999999998</v>
      </c>
      <c r="K1149" s="11">
        <f t="shared" si="71"/>
        <v>36.954999999999998</v>
      </c>
      <c r="L1149" s="11"/>
    </row>
    <row r="1150" spans="1:12" x14ac:dyDescent="0.25">
      <c r="A1150">
        <v>44</v>
      </c>
      <c r="B1150" s="11">
        <v>36.954999999999998</v>
      </c>
      <c r="C1150" s="4">
        <v>8023.1354499999998</v>
      </c>
      <c r="D1150" t="s">
        <v>7</v>
      </c>
      <c r="E1150">
        <v>1</v>
      </c>
      <c r="F1150" t="s">
        <v>13</v>
      </c>
      <c r="G1150" t="s">
        <v>15</v>
      </c>
      <c r="H1150" t="str">
        <f t="shared" si="68"/>
        <v>over</v>
      </c>
      <c r="I1150" t="str">
        <f t="shared" si="69"/>
        <v>no</v>
      </c>
      <c r="J1150" s="11">
        <f t="shared" si="70"/>
        <v>36.954999999999998</v>
      </c>
      <c r="K1150" s="11">
        <f t="shared" si="71"/>
        <v>36.954999999999998</v>
      </c>
      <c r="L1150" s="11"/>
    </row>
    <row r="1151" spans="1:12" x14ac:dyDescent="0.25">
      <c r="A1151">
        <v>60</v>
      </c>
      <c r="B1151" s="11">
        <v>36.954999999999998</v>
      </c>
      <c r="C1151" s="4">
        <v>12741.167450000001</v>
      </c>
      <c r="D1151" t="s">
        <v>11</v>
      </c>
      <c r="E1151">
        <v>0</v>
      </c>
      <c r="F1151" t="s">
        <v>13</v>
      </c>
      <c r="G1151" t="s">
        <v>21</v>
      </c>
      <c r="H1151" t="str">
        <f t="shared" si="68"/>
        <v>over</v>
      </c>
      <c r="I1151" t="str">
        <f t="shared" si="69"/>
        <v>no</v>
      </c>
      <c r="J1151" s="11">
        <f t="shared" si="70"/>
        <v>36.954999999999998</v>
      </c>
      <c r="K1151" s="11">
        <f t="shared" si="71"/>
        <v>36.954999999999998</v>
      </c>
      <c r="L1151" s="11"/>
    </row>
    <row r="1152" spans="1:12" x14ac:dyDescent="0.25">
      <c r="A1152">
        <v>18</v>
      </c>
      <c r="B1152" s="11">
        <v>36.954999999999998</v>
      </c>
      <c r="C1152" s="4">
        <v>34303.167200000004</v>
      </c>
      <c r="D1152" t="s">
        <v>11</v>
      </c>
      <c r="E1152">
        <v>2</v>
      </c>
      <c r="F1152" t="s">
        <v>9</v>
      </c>
      <c r="G1152" t="s">
        <v>14</v>
      </c>
      <c r="H1152" t="str">
        <f t="shared" si="68"/>
        <v>over</v>
      </c>
      <c r="I1152" t="str">
        <f t="shared" si="69"/>
        <v>smoking</v>
      </c>
      <c r="J1152" s="11">
        <f t="shared" si="70"/>
        <v>36.954999999999998</v>
      </c>
      <c r="K1152" s="11">
        <f t="shared" si="71"/>
        <v>36.954999999999998</v>
      </c>
      <c r="L1152" s="11"/>
    </row>
    <row r="1153" spans="1:12" x14ac:dyDescent="0.25">
      <c r="A1153">
        <v>64</v>
      </c>
      <c r="B1153" s="11">
        <v>36.96</v>
      </c>
      <c r="C1153" s="4">
        <v>49577.662400000001</v>
      </c>
      <c r="D1153" t="s">
        <v>11</v>
      </c>
      <c r="E1153">
        <v>2</v>
      </c>
      <c r="F1153" t="s">
        <v>9</v>
      </c>
      <c r="G1153" t="s">
        <v>14</v>
      </c>
      <c r="H1153" t="str">
        <f t="shared" si="68"/>
        <v>over</v>
      </c>
      <c r="I1153" t="str">
        <f t="shared" si="69"/>
        <v>smoking</v>
      </c>
      <c r="J1153" s="11">
        <f t="shared" si="70"/>
        <v>36.96</v>
      </c>
      <c r="K1153" s="11">
        <f t="shared" si="71"/>
        <v>36.96</v>
      </c>
      <c r="L1153" s="11"/>
    </row>
    <row r="1154" spans="1:12" x14ac:dyDescent="0.25">
      <c r="A1154">
        <v>51</v>
      </c>
      <c r="B1154" s="11">
        <v>37</v>
      </c>
      <c r="C1154" s="4">
        <v>8798.5930000000008</v>
      </c>
      <c r="D1154" t="s">
        <v>11</v>
      </c>
      <c r="E1154">
        <v>0</v>
      </c>
      <c r="F1154" t="s">
        <v>13</v>
      </c>
      <c r="G1154" t="s">
        <v>10</v>
      </c>
      <c r="H1154" t="str">
        <f t="shared" ref="H1154:H1217" si="72">IF(B1154&lt;18.5,"below",IF(AND(B1154&gt;=18.5,B1154&lt;25),"normal",IF(B1154&gt;=25,"over")))</f>
        <v>over</v>
      </c>
      <c r="I1154" t="str">
        <f t="shared" ref="I1154:I1217" si="73">IF(F1154="no","no","smoking")</f>
        <v>no</v>
      </c>
      <c r="J1154" s="11">
        <f t="shared" ref="J1154:J1217" si="74">VALUE(B1154)</f>
        <v>37</v>
      </c>
      <c r="K1154" s="11">
        <f t="shared" ref="K1154:K1217" si="75">IF(J1154&gt;=100,J1154/1000,J1154)</f>
        <v>37</v>
      </c>
      <c r="L1154" s="11"/>
    </row>
    <row r="1155" spans="1:12" x14ac:dyDescent="0.25">
      <c r="A1155">
        <v>51</v>
      </c>
      <c r="B1155" s="11">
        <v>37.049999999999997</v>
      </c>
      <c r="C1155" s="4">
        <v>46255.112500000003</v>
      </c>
      <c r="D1155" t="s">
        <v>7</v>
      </c>
      <c r="E1155">
        <v>3</v>
      </c>
      <c r="F1155" t="s">
        <v>9</v>
      </c>
      <c r="G1155" t="s">
        <v>21</v>
      </c>
      <c r="H1155" t="str">
        <f t="shared" si="72"/>
        <v>over</v>
      </c>
      <c r="I1155" t="str">
        <f t="shared" si="73"/>
        <v>smoking</v>
      </c>
      <c r="J1155" s="11">
        <f t="shared" si="74"/>
        <v>37.049999999999997</v>
      </c>
      <c r="K1155" s="11">
        <f t="shared" si="75"/>
        <v>37.049999999999997</v>
      </c>
      <c r="L1155" s="11"/>
    </row>
    <row r="1156" spans="1:12" x14ac:dyDescent="0.25">
      <c r="A1156">
        <v>50</v>
      </c>
      <c r="B1156" s="11">
        <v>37.07</v>
      </c>
      <c r="C1156" s="4">
        <v>9048.0272999999997</v>
      </c>
      <c r="D1156" t="s">
        <v>11</v>
      </c>
      <c r="E1156">
        <v>1</v>
      </c>
      <c r="F1156" t="s">
        <v>13</v>
      </c>
      <c r="G1156" t="s">
        <v>14</v>
      </c>
      <c r="H1156" t="str">
        <f t="shared" si="72"/>
        <v>over</v>
      </c>
      <c r="I1156" t="str">
        <f t="shared" si="73"/>
        <v>no</v>
      </c>
      <c r="J1156" s="11">
        <f t="shared" si="74"/>
        <v>37.07</v>
      </c>
      <c r="K1156" s="11">
        <f t="shared" si="75"/>
        <v>37.07</v>
      </c>
      <c r="L1156" s="11"/>
    </row>
    <row r="1157" spans="1:12" x14ac:dyDescent="0.25">
      <c r="A1157">
        <v>22</v>
      </c>
      <c r="B1157" s="11">
        <v>37.07</v>
      </c>
      <c r="C1157" s="4">
        <v>37484.4493</v>
      </c>
      <c r="D1157" t="s">
        <v>11</v>
      </c>
      <c r="E1157">
        <v>2</v>
      </c>
      <c r="F1157" t="s">
        <v>9</v>
      </c>
      <c r="G1157" t="s">
        <v>14</v>
      </c>
      <c r="H1157" t="str">
        <f t="shared" si="72"/>
        <v>over</v>
      </c>
      <c r="I1157" t="str">
        <f t="shared" si="73"/>
        <v>smoking</v>
      </c>
      <c r="J1157" s="11">
        <f t="shared" si="74"/>
        <v>37.07</v>
      </c>
      <c r="K1157" s="11">
        <f t="shared" si="75"/>
        <v>37.07</v>
      </c>
      <c r="L1157" s="11"/>
    </row>
    <row r="1158" spans="1:12" x14ac:dyDescent="0.25">
      <c r="A1158">
        <v>37</v>
      </c>
      <c r="B1158" s="11">
        <v>37.07</v>
      </c>
      <c r="C1158" s="4">
        <v>39871.704299999998</v>
      </c>
      <c r="D1158" t="s">
        <v>11</v>
      </c>
      <c r="E1158">
        <v>1</v>
      </c>
      <c r="F1158" t="s">
        <v>9</v>
      </c>
      <c r="G1158" t="s">
        <v>14</v>
      </c>
      <c r="H1158" t="str">
        <f t="shared" si="72"/>
        <v>over</v>
      </c>
      <c r="I1158" t="str">
        <f t="shared" si="73"/>
        <v>smoking</v>
      </c>
      <c r="J1158" s="11">
        <f t="shared" si="74"/>
        <v>37.07</v>
      </c>
      <c r="K1158" s="11">
        <f t="shared" si="75"/>
        <v>37.07</v>
      </c>
      <c r="L1158" s="11"/>
    </row>
    <row r="1159" spans="1:12" x14ac:dyDescent="0.25">
      <c r="A1159">
        <v>28</v>
      </c>
      <c r="B1159" s="11">
        <v>37.1</v>
      </c>
      <c r="C1159" s="4">
        <v>3277.1610000000001</v>
      </c>
      <c r="D1159" t="s">
        <v>11</v>
      </c>
      <c r="E1159">
        <v>1</v>
      </c>
      <c r="F1159" t="s">
        <v>13</v>
      </c>
      <c r="G1159" t="s">
        <v>10</v>
      </c>
      <c r="H1159" t="str">
        <f t="shared" si="72"/>
        <v>over</v>
      </c>
      <c r="I1159" t="str">
        <f t="shared" si="73"/>
        <v>no</v>
      </c>
      <c r="J1159" s="11">
        <f t="shared" si="74"/>
        <v>37.1</v>
      </c>
      <c r="K1159" s="11">
        <f t="shared" si="75"/>
        <v>37.1</v>
      </c>
      <c r="L1159" s="11"/>
    </row>
    <row r="1160" spans="1:12" x14ac:dyDescent="0.25">
      <c r="A1160">
        <v>23</v>
      </c>
      <c r="B1160" s="11">
        <v>37.1</v>
      </c>
      <c r="C1160" s="4">
        <v>3597.596</v>
      </c>
      <c r="D1160" t="s">
        <v>11</v>
      </c>
      <c r="E1160">
        <v>3</v>
      </c>
      <c r="F1160" t="s">
        <v>13</v>
      </c>
      <c r="G1160" t="s">
        <v>10</v>
      </c>
      <c r="H1160" t="str">
        <f t="shared" si="72"/>
        <v>over</v>
      </c>
      <c r="I1160" t="str">
        <f t="shared" si="73"/>
        <v>no</v>
      </c>
      <c r="J1160" s="11">
        <f t="shared" si="74"/>
        <v>37.1</v>
      </c>
      <c r="K1160" s="11">
        <f t="shared" si="75"/>
        <v>37.1</v>
      </c>
      <c r="L1160" s="11"/>
    </row>
    <row r="1161" spans="1:12" x14ac:dyDescent="0.25">
      <c r="A1161">
        <v>55</v>
      </c>
      <c r="B1161" s="11">
        <v>37.1</v>
      </c>
      <c r="C1161" s="4">
        <v>10713.644</v>
      </c>
      <c r="D1161" t="s">
        <v>7</v>
      </c>
      <c r="E1161">
        <v>0</v>
      </c>
      <c r="F1161" t="s">
        <v>13</v>
      </c>
      <c r="G1161" t="s">
        <v>10</v>
      </c>
      <c r="H1161" t="str">
        <f t="shared" si="72"/>
        <v>over</v>
      </c>
      <c r="I1161" t="str">
        <f t="shared" si="73"/>
        <v>no</v>
      </c>
      <c r="J1161" s="11">
        <f t="shared" si="74"/>
        <v>37.1</v>
      </c>
      <c r="K1161" s="11">
        <f t="shared" si="75"/>
        <v>37.1</v>
      </c>
      <c r="L1161" s="11"/>
    </row>
    <row r="1162" spans="1:12" x14ac:dyDescent="0.25">
      <c r="A1162">
        <v>59</v>
      </c>
      <c r="B1162" s="11">
        <v>37.1</v>
      </c>
      <c r="C1162" s="4">
        <v>12347.172</v>
      </c>
      <c r="D1162" t="s">
        <v>11</v>
      </c>
      <c r="E1162">
        <v>1</v>
      </c>
      <c r="F1162" t="s">
        <v>13</v>
      </c>
      <c r="G1162" t="s">
        <v>10</v>
      </c>
      <c r="H1162" t="str">
        <f t="shared" si="72"/>
        <v>over</v>
      </c>
      <c r="I1162" t="str">
        <f t="shared" si="73"/>
        <v>no</v>
      </c>
      <c r="J1162" s="11">
        <f t="shared" si="74"/>
        <v>37.1</v>
      </c>
      <c r="K1162" s="11">
        <f t="shared" si="75"/>
        <v>37.1</v>
      </c>
      <c r="L1162" s="11"/>
    </row>
    <row r="1163" spans="1:12" x14ac:dyDescent="0.25">
      <c r="A1163">
        <v>32</v>
      </c>
      <c r="B1163" s="11">
        <v>37.18</v>
      </c>
      <c r="C1163" s="4">
        <v>4673.3922000000002</v>
      </c>
      <c r="D1163" t="s">
        <v>11</v>
      </c>
      <c r="E1163">
        <v>2</v>
      </c>
      <c r="F1163" t="s">
        <v>13</v>
      </c>
      <c r="G1163" t="s">
        <v>14</v>
      </c>
      <c r="H1163" t="str">
        <f t="shared" si="72"/>
        <v>over</v>
      </c>
      <c r="I1163" t="str">
        <f t="shared" si="73"/>
        <v>no</v>
      </c>
      <c r="J1163" s="11">
        <f t="shared" si="74"/>
        <v>37.18</v>
      </c>
      <c r="K1163" s="11">
        <f t="shared" si="75"/>
        <v>37.18</v>
      </c>
      <c r="L1163" s="11"/>
    </row>
    <row r="1164" spans="1:12" x14ac:dyDescent="0.25">
      <c r="A1164">
        <v>42</v>
      </c>
      <c r="B1164" s="11">
        <v>37.18</v>
      </c>
      <c r="C1164" s="4">
        <v>7162.0122000000001</v>
      </c>
      <c r="D1164" t="s">
        <v>11</v>
      </c>
      <c r="E1164">
        <v>2</v>
      </c>
      <c r="F1164" t="s">
        <v>13</v>
      </c>
      <c r="G1164" t="s">
        <v>14</v>
      </c>
      <c r="H1164" t="str">
        <f t="shared" si="72"/>
        <v>over</v>
      </c>
      <c r="I1164" t="str">
        <f t="shared" si="73"/>
        <v>no</v>
      </c>
      <c r="J1164" s="11">
        <f t="shared" si="74"/>
        <v>37.18</v>
      </c>
      <c r="K1164" s="11">
        <f t="shared" si="75"/>
        <v>37.18</v>
      </c>
      <c r="L1164" s="11"/>
    </row>
    <row r="1165" spans="1:12" x14ac:dyDescent="0.25">
      <c r="A1165">
        <v>18</v>
      </c>
      <c r="B1165" s="11">
        <v>37.29</v>
      </c>
      <c r="C1165" s="4">
        <v>1141.4450999999999</v>
      </c>
      <c r="D1165" t="s">
        <v>11</v>
      </c>
      <c r="E1165">
        <v>0</v>
      </c>
      <c r="F1165" t="s">
        <v>13</v>
      </c>
      <c r="G1165" t="s">
        <v>14</v>
      </c>
      <c r="H1165" t="str">
        <f t="shared" si="72"/>
        <v>over</v>
      </c>
      <c r="I1165" t="str">
        <f t="shared" si="73"/>
        <v>no</v>
      </c>
      <c r="J1165" s="11">
        <f t="shared" si="74"/>
        <v>37.29</v>
      </c>
      <c r="K1165" s="11">
        <f t="shared" si="75"/>
        <v>37.29</v>
      </c>
      <c r="L1165" s="11"/>
    </row>
    <row r="1166" spans="1:12" x14ac:dyDescent="0.25">
      <c r="A1166">
        <v>18</v>
      </c>
      <c r="B1166" s="11">
        <v>37.29</v>
      </c>
      <c r="C1166" s="4">
        <v>2219.4450999999999</v>
      </c>
      <c r="D1166" t="s">
        <v>7</v>
      </c>
      <c r="E1166">
        <v>1</v>
      </c>
      <c r="F1166" t="s">
        <v>13</v>
      </c>
      <c r="G1166" t="s">
        <v>14</v>
      </c>
      <c r="H1166" t="str">
        <f t="shared" si="72"/>
        <v>over</v>
      </c>
      <c r="I1166" t="str">
        <f t="shared" si="73"/>
        <v>no</v>
      </c>
      <c r="J1166" s="11">
        <f t="shared" si="74"/>
        <v>37.29</v>
      </c>
      <c r="K1166" s="11">
        <f t="shared" si="75"/>
        <v>37.29</v>
      </c>
      <c r="L1166" s="11"/>
    </row>
    <row r="1167" spans="1:12" x14ac:dyDescent="0.25">
      <c r="A1167">
        <v>29</v>
      </c>
      <c r="B1167" s="11">
        <v>37.29</v>
      </c>
      <c r="C1167" s="4">
        <v>4058.1161000000002</v>
      </c>
      <c r="D1167" t="s">
        <v>11</v>
      </c>
      <c r="E1167">
        <v>2</v>
      </c>
      <c r="F1167" t="s">
        <v>13</v>
      </c>
      <c r="G1167" t="s">
        <v>14</v>
      </c>
      <c r="H1167" t="str">
        <f t="shared" si="72"/>
        <v>over</v>
      </c>
      <c r="I1167" t="str">
        <f t="shared" si="73"/>
        <v>no</v>
      </c>
      <c r="J1167" s="11">
        <f t="shared" si="74"/>
        <v>37.29</v>
      </c>
      <c r="K1167" s="11">
        <f t="shared" si="75"/>
        <v>37.29</v>
      </c>
      <c r="L1167" s="11"/>
    </row>
    <row r="1168" spans="1:12" x14ac:dyDescent="0.25">
      <c r="A1168">
        <v>48</v>
      </c>
      <c r="B1168" s="11">
        <v>37.29</v>
      </c>
      <c r="C1168" s="4">
        <v>8978.1851000000006</v>
      </c>
      <c r="D1168" t="s">
        <v>11</v>
      </c>
      <c r="E1168">
        <v>2</v>
      </c>
      <c r="F1168" t="s">
        <v>13</v>
      </c>
      <c r="G1168" t="s">
        <v>14</v>
      </c>
      <c r="H1168" t="str">
        <f t="shared" si="72"/>
        <v>over</v>
      </c>
      <c r="I1168" t="str">
        <f t="shared" si="73"/>
        <v>no</v>
      </c>
      <c r="J1168" s="11">
        <f t="shared" si="74"/>
        <v>37.29</v>
      </c>
      <c r="K1168" s="11">
        <f t="shared" si="75"/>
        <v>37.29</v>
      </c>
      <c r="L1168" s="11"/>
    </row>
    <row r="1169" spans="1:12" x14ac:dyDescent="0.25">
      <c r="A1169">
        <v>32</v>
      </c>
      <c r="B1169" s="11">
        <v>37.335000000000001</v>
      </c>
      <c r="C1169" s="4">
        <v>3866.8552</v>
      </c>
      <c r="D1169" t="s">
        <v>11</v>
      </c>
      <c r="E1169">
        <v>0</v>
      </c>
      <c r="F1169" t="s">
        <v>13</v>
      </c>
      <c r="G1169" t="s">
        <v>15</v>
      </c>
      <c r="H1169" t="str">
        <f t="shared" si="72"/>
        <v>over</v>
      </c>
      <c r="I1169" t="str">
        <f t="shared" si="73"/>
        <v>no</v>
      </c>
      <c r="J1169" s="11">
        <f t="shared" si="74"/>
        <v>37.335000000000001</v>
      </c>
      <c r="K1169" s="11">
        <f t="shared" si="75"/>
        <v>37.335000000000001</v>
      </c>
      <c r="L1169" s="11"/>
    </row>
    <row r="1170" spans="1:12" x14ac:dyDescent="0.25">
      <c r="A1170">
        <v>62</v>
      </c>
      <c r="B1170" s="11">
        <v>37.4</v>
      </c>
      <c r="C1170" s="4">
        <v>12979.358</v>
      </c>
      <c r="D1170" t="s">
        <v>11</v>
      </c>
      <c r="E1170">
        <v>0</v>
      </c>
      <c r="F1170" t="s">
        <v>13</v>
      </c>
      <c r="G1170" t="s">
        <v>10</v>
      </c>
      <c r="H1170" t="str">
        <f t="shared" si="72"/>
        <v>over</v>
      </c>
      <c r="I1170" t="str">
        <f t="shared" si="73"/>
        <v>no</v>
      </c>
      <c r="J1170" s="11">
        <f t="shared" si="74"/>
        <v>37.4</v>
      </c>
      <c r="K1170" s="11">
        <f t="shared" si="75"/>
        <v>37.4</v>
      </c>
      <c r="L1170" s="11"/>
    </row>
    <row r="1171" spans="1:12" x14ac:dyDescent="0.25">
      <c r="A1171">
        <v>59</v>
      </c>
      <c r="B1171" s="11">
        <v>37.4</v>
      </c>
      <c r="C1171" s="4">
        <v>21797.000400000001</v>
      </c>
      <c r="D1171" t="s">
        <v>11</v>
      </c>
      <c r="E1171">
        <v>0</v>
      </c>
      <c r="F1171" t="s">
        <v>13</v>
      </c>
      <c r="G1171" t="s">
        <v>10</v>
      </c>
      <c r="H1171" t="str">
        <f t="shared" si="72"/>
        <v>over</v>
      </c>
      <c r="I1171" t="str">
        <f t="shared" si="73"/>
        <v>no</v>
      </c>
      <c r="J1171" s="11">
        <f t="shared" si="74"/>
        <v>37.4</v>
      </c>
      <c r="K1171" s="11">
        <f t="shared" si="75"/>
        <v>37.4</v>
      </c>
      <c r="L1171" s="11"/>
    </row>
    <row r="1172" spans="1:12" x14ac:dyDescent="0.25">
      <c r="A1172">
        <v>19</v>
      </c>
      <c r="B1172" s="11">
        <v>37.43</v>
      </c>
      <c r="C1172" s="4">
        <v>2138.0707000000002</v>
      </c>
      <c r="D1172" t="s">
        <v>7</v>
      </c>
      <c r="E1172">
        <v>0</v>
      </c>
      <c r="F1172" t="s">
        <v>13</v>
      </c>
      <c r="G1172" t="s">
        <v>15</v>
      </c>
      <c r="H1172" t="str">
        <f t="shared" si="72"/>
        <v>over</v>
      </c>
      <c r="I1172" t="str">
        <f t="shared" si="73"/>
        <v>no</v>
      </c>
      <c r="J1172" s="11">
        <f t="shared" si="74"/>
        <v>37.43</v>
      </c>
      <c r="K1172" s="11">
        <f t="shared" si="75"/>
        <v>37.43</v>
      </c>
      <c r="L1172" s="11"/>
    </row>
    <row r="1173" spans="1:12" x14ac:dyDescent="0.25">
      <c r="A1173">
        <v>30</v>
      </c>
      <c r="B1173" s="11">
        <v>37.43</v>
      </c>
      <c r="C1173" s="4">
        <v>5428.7277000000004</v>
      </c>
      <c r="D1173" t="s">
        <v>11</v>
      </c>
      <c r="E1173">
        <v>3</v>
      </c>
      <c r="F1173" t="s">
        <v>13</v>
      </c>
      <c r="G1173" t="s">
        <v>21</v>
      </c>
      <c r="H1173" t="str">
        <f t="shared" si="72"/>
        <v>over</v>
      </c>
      <c r="I1173" t="str">
        <f t="shared" si="73"/>
        <v>no</v>
      </c>
      <c r="J1173" s="11">
        <f t="shared" si="74"/>
        <v>37.43</v>
      </c>
      <c r="K1173" s="11">
        <f t="shared" si="75"/>
        <v>37.43</v>
      </c>
      <c r="L1173" s="11"/>
    </row>
    <row r="1174" spans="1:12" x14ac:dyDescent="0.25">
      <c r="A1174">
        <v>49</v>
      </c>
      <c r="B1174" s="11">
        <v>37.51</v>
      </c>
      <c r="C1174" s="4">
        <v>9304.7019</v>
      </c>
      <c r="D1174" t="s">
        <v>11</v>
      </c>
      <c r="E1174">
        <v>2</v>
      </c>
      <c r="F1174" t="s">
        <v>13</v>
      </c>
      <c r="G1174" t="s">
        <v>14</v>
      </c>
      <c r="H1174" t="str">
        <f t="shared" si="72"/>
        <v>over</v>
      </c>
      <c r="I1174" t="str">
        <f t="shared" si="73"/>
        <v>no</v>
      </c>
      <c r="J1174" s="11">
        <f t="shared" si="74"/>
        <v>37.51</v>
      </c>
      <c r="K1174" s="11">
        <f t="shared" si="75"/>
        <v>37.51</v>
      </c>
      <c r="L1174" s="11"/>
    </row>
    <row r="1175" spans="1:12" x14ac:dyDescent="0.25">
      <c r="A1175">
        <v>53</v>
      </c>
      <c r="B1175" s="11">
        <v>37.524999999999999</v>
      </c>
      <c r="C1175" s="4">
        <v>11163.567999999999</v>
      </c>
      <c r="D1175" t="s">
        <v>7</v>
      </c>
      <c r="E1175">
        <v>2</v>
      </c>
      <c r="F1175" t="s">
        <v>13</v>
      </c>
      <c r="G1175" t="s">
        <v>10</v>
      </c>
      <c r="H1175" t="str">
        <f t="shared" si="72"/>
        <v>over</v>
      </c>
      <c r="I1175" t="str">
        <f t="shared" si="73"/>
        <v>no</v>
      </c>
      <c r="J1175" s="11">
        <f t="shared" si="74"/>
        <v>37.524999999999999</v>
      </c>
      <c r="K1175" s="11">
        <f t="shared" si="75"/>
        <v>37.524999999999999</v>
      </c>
      <c r="L1175" s="11"/>
    </row>
    <row r="1176" spans="1:12" x14ac:dyDescent="0.25">
      <c r="A1176">
        <v>52</v>
      </c>
      <c r="B1176" s="11">
        <v>37.524999999999999</v>
      </c>
      <c r="C1176" s="4">
        <v>33471.971890000001</v>
      </c>
      <c r="D1176" t="s">
        <v>7</v>
      </c>
      <c r="E1176">
        <v>2</v>
      </c>
      <c r="F1176" t="s">
        <v>13</v>
      </c>
      <c r="G1176" t="s">
        <v>15</v>
      </c>
      <c r="H1176" t="str">
        <f t="shared" si="72"/>
        <v>over</v>
      </c>
      <c r="I1176" t="str">
        <f t="shared" si="73"/>
        <v>no</v>
      </c>
      <c r="J1176" s="11">
        <f t="shared" si="74"/>
        <v>37.524999999999999</v>
      </c>
      <c r="K1176" s="11">
        <f t="shared" si="75"/>
        <v>37.524999999999999</v>
      </c>
      <c r="L1176" s="11"/>
    </row>
    <row r="1177" spans="1:12" x14ac:dyDescent="0.25">
      <c r="A1177">
        <v>19</v>
      </c>
      <c r="B1177" s="11">
        <v>37.715000000000003</v>
      </c>
      <c r="C1177" s="4">
        <v>16297.846</v>
      </c>
      <c r="D1177" t="s">
        <v>11</v>
      </c>
      <c r="E1177">
        <v>0</v>
      </c>
      <c r="F1177" t="s">
        <v>9</v>
      </c>
      <c r="G1177" t="s">
        <v>10</v>
      </c>
      <c r="H1177" t="str">
        <f t="shared" si="72"/>
        <v>over</v>
      </c>
      <c r="I1177" t="str">
        <f t="shared" si="73"/>
        <v>smoking</v>
      </c>
      <c r="J1177" s="11">
        <f t="shared" si="74"/>
        <v>37.715000000000003</v>
      </c>
      <c r="K1177" s="11">
        <f t="shared" si="75"/>
        <v>37.715000000000003</v>
      </c>
      <c r="L1177" s="11"/>
    </row>
    <row r="1178" spans="1:12" x14ac:dyDescent="0.25">
      <c r="A1178">
        <v>55</v>
      </c>
      <c r="B1178" s="11">
        <v>37.715000000000003</v>
      </c>
      <c r="C1178" s="4">
        <v>30063.580549999999</v>
      </c>
      <c r="D1178" t="s">
        <v>11</v>
      </c>
      <c r="E1178">
        <v>3</v>
      </c>
      <c r="F1178" t="s">
        <v>13</v>
      </c>
      <c r="G1178" t="s">
        <v>15</v>
      </c>
      <c r="H1178" t="str">
        <f t="shared" si="72"/>
        <v>over</v>
      </c>
      <c r="I1178" t="str">
        <f t="shared" si="73"/>
        <v>no</v>
      </c>
      <c r="J1178" s="11">
        <f t="shared" si="74"/>
        <v>37.715000000000003</v>
      </c>
      <c r="K1178" s="11">
        <f t="shared" si="75"/>
        <v>37.715000000000003</v>
      </c>
      <c r="L1178" s="11"/>
    </row>
    <row r="1179" spans="1:12" x14ac:dyDescent="0.25">
      <c r="A1179">
        <v>38</v>
      </c>
      <c r="B1179" s="11">
        <v>37.729999999999997</v>
      </c>
      <c r="C1179" s="4">
        <v>5397.6166999999996</v>
      </c>
      <c r="D1179" t="s">
        <v>7</v>
      </c>
      <c r="E1179">
        <v>0</v>
      </c>
      <c r="F1179" t="s">
        <v>13</v>
      </c>
      <c r="G1179" t="s">
        <v>14</v>
      </c>
      <c r="H1179" t="str">
        <f t="shared" si="72"/>
        <v>over</v>
      </c>
      <c r="I1179" t="str">
        <f t="shared" si="73"/>
        <v>no</v>
      </c>
      <c r="J1179" s="11">
        <f t="shared" si="74"/>
        <v>37.729999999999997</v>
      </c>
      <c r="K1179" s="11">
        <f t="shared" si="75"/>
        <v>37.729999999999997</v>
      </c>
      <c r="L1179" s="11"/>
    </row>
    <row r="1180" spans="1:12" x14ac:dyDescent="0.25">
      <c r="A1180">
        <v>30</v>
      </c>
      <c r="B1180" s="11">
        <v>37.799999999999997</v>
      </c>
      <c r="C1180" s="4">
        <v>39241.442000000003</v>
      </c>
      <c r="D1180" t="s">
        <v>11</v>
      </c>
      <c r="E1180">
        <v>2</v>
      </c>
      <c r="F1180" t="s">
        <v>9</v>
      </c>
      <c r="G1180" t="s">
        <v>10</v>
      </c>
      <c r="H1180" t="str">
        <f t="shared" si="72"/>
        <v>over</v>
      </c>
      <c r="I1180" t="str">
        <f t="shared" si="73"/>
        <v>smoking</v>
      </c>
      <c r="J1180" s="11">
        <f t="shared" si="74"/>
        <v>37.799999999999997</v>
      </c>
      <c r="K1180" s="11">
        <f t="shared" si="75"/>
        <v>37.799999999999997</v>
      </c>
      <c r="L1180" s="11"/>
    </row>
    <row r="1181" spans="1:12" x14ac:dyDescent="0.25">
      <c r="A1181">
        <v>42</v>
      </c>
      <c r="B1181" s="11">
        <v>37.9</v>
      </c>
      <c r="C1181" s="4">
        <v>6474.0129999999999</v>
      </c>
      <c r="D1181" t="s">
        <v>7</v>
      </c>
      <c r="E1181">
        <v>0</v>
      </c>
      <c r="F1181" t="s">
        <v>13</v>
      </c>
      <c r="G1181" t="s">
        <v>10</v>
      </c>
      <c r="H1181" t="str">
        <f t="shared" si="72"/>
        <v>over</v>
      </c>
      <c r="I1181" t="str">
        <f t="shared" si="73"/>
        <v>no</v>
      </c>
      <c r="J1181" s="11">
        <f t="shared" si="74"/>
        <v>37.9</v>
      </c>
      <c r="K1181" s="11">
        <f t="shared" si="75"/>
        <v>37.9</v>
      </c>
      <c r="L1181" s="11"/>
    </row>
    <row r="1182" spans="1:12" x14ac:dyDescent="0.25">
      <c r="A1182">
        <v>19</v>
      </c>
      <c r="B1182" s="11">
        <v>37.905000000000001</v>
      </c>
      <c r="C1182" s="4">
        <v>2719.2797500000001</v>
      </c>
      <c r="D1182" t="s">
        <v>7</v>
      </c>
      <c r="E1182">
        <v>1</v>
      </c>
      <c r="F1182" t="s">
        <v>13</v>
      </c>
      <c r="G1182" t="s">
        <v>15</v>
      </c>
      <c r="H1182" t="str">
        <f t="shared" si="72"/>
        <v>over</v>
      </c>
      <c r="I1182" t="str">
        <f t="shared" si="73"/>
        <v>no</v>
      </c>
      <c r="J1182" s="11">
        <f t="shared" si="74"/>
        <v>37.905000000000001</v>
      </c>
      <c r="K1182" s="11">
        <f t="shared" si="75"/>
        <v>37.905000000000001</v>
      </c>
      <c r="L1182" s="11"/>
    </row>
    <row r="1183" spans="1:12" x14ac:dyDescent="0.25">
      <c r="A1183">
        <v>64</v>
      </c>
      <c r="B1183" s="11">
        <v>37.905000000000001</v>
      </c>
      <c r="C1183" s="4">
        <v>14210.53595</v>
      </c>
      <c r="D1183" t="s">
        <v>11</v>
      </c>
      <c r="E1183">
        <v>0</v>
      </c>
      <c r="F1183" t="s">
        <v>13</v>
      </c>
      <c r="G1183" t="s">
        <v>15</v>
      </c>
      <c r="H1183" t="str">
        <f t="shared" si="72"/>
        <v>over</v>
      </c>
      <c r="I1183" t="str">
        <f t="shared" si="73"/>
        <v>no</v>
      </c>
      <c r="J1183" s="11">
        <f t="shared" si="74"/>
        <v>37.905000000000001</v>
      </c>
      <c r="K1183" s="11">
        <f t="shared" si="75"/>
        <v>37.905000000000001</v>
      </c>
      <c r="L1183" s="11"/>
    </row>
    <row r="1184" spans="1:12" x14ac:dyDescent="0.25">
      <c r="A1184">
        <v>55</v>
      </c>
      <c r="B1184" s="11">
        <v>37.905000000000001</v>
      </c>
      <c r="C1184" s="4">
        <v>20630.283510000001</v>
      </c>
      <c r="D1184" t="s">
        <v>11</v>
      </c>
      <c r="E1184">
        <v>0</v>
      </c>
      <c r="F1184" t="s">
        <v>13</v>
      </c>
      <c r="G1184" t="s">
        <v>10</v>
      </c>
      <c r="H1184" t="str">
        <f t="shared" si="72"/>
        <v>over</v>
      </c>
      <c r="I1184" t="str">
        <f t="shared" si="73"/>
        <v>no</v>
      </c>
      <c r="J1184" s="11">
        <f t="shared" si="74"/>
        <v>37.905000000000001</v>
      </c>
      <c r="K1184" s="11">
        <f t="shared" si="75"/>
        <v>37.905000000000001</v>
      </c>
      <c r="L1184" s="11"/>
    </row>
    <row r="1185" spans="1:12" x14ac:dyDescent="0.25">
      <c r="A1185">
        <v>34</v>
      </c>
      <c r="B1185" s="11">
        <v>38</v>
      </c>
      <c r="C1185" s="4">
        <v>6196.4480000000003</v>
      </c>
      <c r="D1185" t="s">
        <v>7</v>
      </c>
      <c r="E1185">
        <v>3</v>
      </c>
      <c r="F1185" t="s">
        <v>13</v>
      </c>
      <c r="G1185" t="s">
        <v>10</v>
      </c>
      <c r="H1185" t="str">
        <f t="shared" si="72"/>
        <v>over</v>
      </c>
      <c r="I1185" t="str">
        <f t="shared" si="73"/>
        <v>no</v>
      </c>
      <c r="J1185" s="11">
        <f t="shared" si="74"/>
        <v>38</v>
      </c>
      <c r="K1185" s="11">
        <f t="shared" si="75"/>
        <v>38</v>
      </c>
      <c r="L1185" s="11"/>
    </row>
    <row r="1186" spans="1:12" x14ac:dyDescent="0.25">
      <c r="A1186">
        <v>58</v>
      </c>
      <c r="B1186" s="11">
        <v>38</v>
      </c>
      <c r="C1186" s="4">
        <v>11365.951999999999</v>
      </c>
      <c r="D1186" t="s">
        <v>11</v>
      </c>
      <c r="E1186">
        <v>0</v>
      </c>
      <c r="F1186" t="s">
        <v>13</v>
      </c>
      <c r="G1186" t="s">
        <v>10</v>
      </c>
      <c r="H1186" t="str">
        <f t="shared" si="72"/>
        <v>over</v>
      </c>
      <c r="I1186" t="str">
        <f t="shared" si="73"/>
        <v>no</v>
      </c>
      <c r="J1186" s="11">
        <f t="shared" si="74"/>
        <v>38</v>
      </c>
      <c r="K1186" s="11">
        <f t="shared" si="75"/>
        <v>38</v>
      </c>
      <c r="L1186" s="11"/>
    </row>
    <row r="1187" spans="1:12" x14ac:dyDescent="0.25">
      <c r="A1187">
        <v>43</v>
      </c>
      <c r="B1187" s="11">
        <v>38.06</v>
      </c>
      <c r="C1187" s="4">
        <v>42560.430399999997</v>
      </c>
      <c r="D1187" t="s">
        <v>11</v>
      </c>
      <c r="E1187">
        <v>2</v>
      </c>
      <c r="F1187" t="s">
        <v>9</v>
      </c>
      <c r="G1187" t="s">
        <v>14</v>
      </c>
      <c r="H1187" t="str">
        <f t="shared" si="72"/>
        <v>over</v>
      </c>
      <c r="I1187" t="str">
        <f t="shared" si="73"/>
        <v>smoking</v>
      </c>
      <c r="J1187" s="11">
        <f t="shared" si="74"/>
        <v>38.06</v>
      </c>
      <c r="K1187" s="11">
        <f t="shared" si="75"/>
        <v>38.06</v>
      </c>
      <c r="L1187" s="11"/>
    </row>
    <row r="1188" spans="1:12" x14ac:dyDescent="0.25">
      <c r="A1188">
        <v>51</v>
      </c>
      <c r="B1188" s="11">
        <v>38.06</v>
      </c>
      <c r="C1188" s="4">
        <v>44400.4064</v>
      </c>
      <c r="D1188" t="s">
        <v>7</v>
      </c>
      <c r="E1188">
        <v>0</v>
      </c>
      <c r="F1188" t="s">
        <v>9</v>
      </c>
      <c r="G1188" t="s">
        <v>14</v>
      </c>
      <c r="H1188" t="str">
        <f t="shared" si="72"/>
        <v>over</v>
      </c>
      <c r="I1188" t="str">
        <f t="shared" si="73"/>
        <v>smoking</v>
      </c>
      <c r="J1188" s="11">
        <f t="shared" si="74"/>
        <v>38.06</v>
      </c>
      <c r="K1188" s="11">
        <f t="shared" si="75"/>
        <v>38.06</v>
      </c>
      <c r="L1188" s="11"/>
    </row>
    <row r="1189" spans="1:12" x14ac:dyDescent="0.25">
      <c r="A1189">
        <v>44</v>
      </c>
      <c r="B1189" s="11">
        <v>38.06</v>
      </c>
      <c r="C1189" s="4">
        <v>48885.135609999998</v>
      </c>
      <c r="D1189" t="s">
        <v>7</v>
      </c>
      <c r="E1189">
        <v>0</v>
      </c>
      <c r="F1189" t="s">
        <v>9</v>
      </c>
      <c r="G1189" t="s">
        <v>14</v>
      </c>
      <c r="H1189" t="str">
        <f t="shared" si="72"/>
        <v>over</v>
      </c>
      <c r="I1189" t="str">
        <f t="shared" si="73"/>
        <v>smoking</v>
      </c>
      <c r="J1189" s="11">
        <f t="shared" si="74"/>
        <v>38.06</v>
      </c>
      <c r="K1189" s="11">
        <f t="shared" si="75"/>
        <v>38.06</v>
      </c>
      <c r="L1189" s="11"/>
    </row>
    <row r="1190" spans="1:12" x14ac:dyDescent="0.25">
      <c r="A1190">
        <v>19</v>
      </c>
      <c r="B1190" s="11">
        <v>38.094999999999999</v>
      </c>
      <c r="C1190" s="4">
        <v>2331.5189999999998</v>
      </c>
      <c r="D1190" t="s">
        <v>7</v>
      </c>
      <c r="E1190">
        <v>1</v>
      </c>
      <c r="F1190" t="s">
        <v>13</v>
      </c>
      <c r="G1190" t="s">
        <v>10</v>
      </c>
      <c r="H1190" t="str">
        <f t="shared" si="72"/>
        <v>over</v>
      </c>
      <c r="I1190" t="str">
        <f t="shared" si="73"/>
        <v>no</v>
      </c>
      <c r="J1190" s="11">
        <f t="shared" si="74"/>
        <v>38.094999999999999</v>
      </c>
      <c r="K1190" s="11">
        <f t="shared" si="75"/>
        <v>38.094999999999999</v>
      </c>
      <c r="L1190" s="11"/>
    </row>
    <row r="1191" spans="1:12" x14ac:dyDescent="0.25">
      <c r="A1191">
        <v>26</v>
      </c>
      <c r="B1191" s="11">
        <v>38.094999999999999</v>
      </c>
      <c r="C1191" s="4">
        <v>3490.5491000000002</v>
      </c>
      <c r="D1191" t="s">
        <v>11</v>
      </c>
      <c r="E1191">
        <v>1</v>
      </c>
      <c r="F1191" t="s">
        <v>13</v>
      </c>
      <c r="G1191" t="s">
        <v>21</v>
      </c>
      <c r="H1191" t="str">
        <f t="shared" si="72"/>
        <v>over</v>
      </c>
      <c r="I1191" t="str">
        <f t="shared" si="73"/>
        <v>no</v>
      </c>
      <c r="J1191" s="11">
        <f t="shared" si="74"/>
        <v>38.094999999999999</v>
      </c>
      <c r="K1191" s="11">
        <f t="shared" si="75"/>
        <v>38.094999999999999</v>
      </c>
      <c r="L1191" s="11"/>
    </row>
    <row r="1192" spans="1:12" x14ac:dyDescent="0.25">
      <c r="A1192">
        <v>62</v>
      </c>
      <c r="B1192" s="11">
        <v>38.094999999999999</v>
      </c>
      <c r="C1192" s="4">
        <v>15230.324049999999</v>
      </c>
      <c r="D1192" t="s">
        <v>7</v>
      </c>
      <c r="E1192">
        <v>2</v>
      </c>
      <c r="F1192" t="s">
        <v>13</v>
      </c>
      <c r="G1192" t="s">
        <v>21</v>
      </c>
      <c r="H1192" t="str">
        <f t="shared" si="72"/>
        <v>over</v>
      </c>
      <c r="I1192" t="str">
        <f t="shared" si="73"/>
        <v>no</v>
      </c>
      <c r="J1192" s="11">
        <f t="shared" si="74"/>
        <v>38.094999999999999</v>
      </c>
      <c r="K1192" s="11">
        <f t="shared" si="75"/>
        <v>38.094999999999999</v>
      </c>
      <c r="L1192" s="11"/>
    </row>
    <row r="1193" spans="1:12" x14ac:dyDescent="0.25">
      <c r="A1193">
        <v>35</v>
      </c>
      <c r="B1193" s="11">
        <v>38.094999999999999</v>
      </c>
      <c r="C1193" s="4">
        <v>24915.046259999999</v>
      </c>
      <c r="D1193" t="s">
        <v>7</v>
      </c>
      <c r="E1193">
        <v>2</v>
      </c>
      <c r="F1193" t="s">
        <v>13</v>
      </c>
      <c r="G1193" t="s">
        <v>21</v>
      </c>
      <c r="H1193" t="str">
        <f t="shared" si="72"/>
        <v>over</v>
      </c>
      <c r="I1193" t="str">
        <f t="shared" si="73"/>
        <v>no</v>
      </c>
      <c r="J1193" s="11">
        <f t="shared" si="74"/>
        <v>38.094999999999999</v>
      </c>
      <c r="K1193" s="11">
        <f t="shared" si="75"/>
        <v>38.094999999999999</v>
      </c>
      <c r="L1193" s="11"/>
    </row>
    <row r="1194" spans="1:12" x14ac:dyDescent="0.25">
      <c r="A1194">
        <v>32</v>
      </c>
      <c r="B1194" s="11">
        <v>38.094999999999999</v>
      </c>
      <c r="C1194" s="4">
        <v>32734.186300000001</v>
      </c>
      <c r="D1194" t="s">
        <v>7</v>
      </c>
      <c r="E1194">
        <v>2</v>
      </c>
      <c r="F1194" t="s">
        <v>9</v>
      </c>
      <c r="G1194" t="s">
        <v>15</v>
      </c>
      <c r="H1194" t="str">
        <f t="shared" si="72"/>
        <v>over</v>
      </c>
      <c r="I1194" t="str">
        <f t="shared" si="73"/>
        <v>smoking</v>
      </c>
      <c r="J1194" s="11">
        <f t="shared" si="74"/>
        <v>38.094999999999999</v>
      </c>
      <c r="K1194" s="11">
        <f t="shared" si="75"/>
        <v>38.094999999999999</v>
      </c>
      <c r="L1194" s="11"/>
    </row>
    <row r="1195" spans="1:12" x14ac:dyDescent="0.25">
      <c r="A1195">
        <v>28</v>
      </c>
      <c r="B1195" s="11">
        <v>38.094999999999999</v>
      </c>
      <c r="C1195" s="4">
        <v>51194.559139999998</v>
      </c>
      <c r="D1195" t="s">
        <v>11</v>
      </c>
      <c r="E1195">
        <v>1</v>
      </c>
      <c r="F1195" t="s">
        <v>9</v>
      </c>
      <c r="G1195" t="s">
        <v>10</v>
      </c>
      <c r="H1195" t="str">
        <f t="shared" si="72"/>
        <v>over</v>
      </c>
      <c r="I1195" t="str">
        <f t="shared" si="73"/>
        <v>smoking</v>
      </c>
      <c r="J1195" s="11">
        <f t="shared" si="74"/>
        <v>38.094999999999999</v>
      </c>
      <c r="K1195" s="11">
        <f t="shared" si="75"/>
        <v>38.094999999999999</v>
      </c>
      <c r="L1195" s="11"/>
    </row>
    <row r="1196" spans="1:12" x14ac:dyDescent="0.25">
      <c r="A1196">
        <v>31</v>
      </c>
      <c r="B1196" s="11">
        <v>38.094999999999999</v>
      </c>
      <c r="C1196" s="4">
        <v>58571.074480000003</v>
      </c>
      <c r="D1196" t="s">
        <v>7</v>
      </c>
      <c r="E1196">
        <v>1</v>
      </c>
      <c r="F1196" t="s">
        <v>9</v>
      </c>
      <c r="G1196" t="s">
        <v>21</v>
      </c>
      <c r="H1196" t="str">
        <f t="shared" si="72"/>
        <v>over</v>
      </c>
      <c r="I1196" t="str">
        <f t="shared" si="73"/>
        <v>smoking</v>
      </c>
      <c r="J1196" s="11">
        <f t="shared" si="74"/>
        <v>38.094999999999999</v>
      </c>
      <c r="K1196" s="11">
        <f t="shared" si="75"/>
        <v>38.094999999999999</v>
      </c>
      <c r="L1196" s="11"/>
    </row>
    <row r="1197" spans="1:12" x14ac:dyDescent="0.25">
      <c r="A1197">
        <v>18</v>
      </c>
      <c r="B1197" s="11">
        <v>38.17</v>
      </c>
      <c r="C1197" s="4">
        <v>1631.6683</v>
      </c>
      <c r="D1197" t="s">
        <v>7</v>
      </c>
      <c r="E1197">
        <v>0</v>
      </c>
      <c r="F1197" t="s">
        <v>13</v>
      </c>
      <c r="G1197" t="s">
        <v>14</v>
      </c>
      <c r="H1197" t="str">
        <f t="shared" si="72"/>
        <v>over</v>
      </c>
      <c r="I1197" t="str">
        <f t="shared" si="73"/>
        <v>no</v>
      </c>
      <c r="J1197" s="11">
        <f t="shared" si="74"/>
        <v>38.17</v>
      </c>
      <c r="K1197" s="11">
        <f t="shared" si="75"/>
        <v>38.17</v>
      </c>
      <c r="L1197" s="11"/>
    </row>
    <row r="1198" spans="1:12" x14ac:dyDescent="0.25">
      <c r="A1198">
        <v>46</v>
      </c>
      <c r="B1198" s="11">
        <v>38.17</v>
      </c>
      <c r="C1198" s="4">
        <v>8347.1643000000004</v>
      </c>
      <c r="D1198" t="s">
        <v>11</v>
      </c>
      <c r="E1198">
        <v>2</v>
      </c>
      <c r="F1198" t="s">
        <v>13</v>
      </c>
      <c r="G1198" t="s">
        <v>14</v>
      </c>
      <c r="H1198" t="str">
        <f t="shared" si="72"/>
        <v>over</v>
      </c>
      <c r="I1198" t="str">
        <f t="shared" si="73"/>
        <v>no</v>
      </c>
      <c r="J1198" s="11">
        <f t="shared" si="74"/>
        <v>38.17</v>
      </c>
      <c r="K1198" s="11">
        <f t="shared" si="75"/>
        <v>38.17</v>
      </c>
      <c r="L1198" s="11"/>
    </row>
    <row r="1199" spans="1:12" x14ac:dyDescent="0.25">
      <c r="A1199">
        <v>18</v>
      </c>
      <c r="B1199" s="11">
        <v>38.17</v>
      </c>
      <c r="C1199" s="4">
        <v>36307.798300000002</v>
      </c>
      <c r="D1199" t="s">
        <v>11</v>
      </c>
      <c r="E1199">
        <v>0</v>
      </c>
      <c r="F1199" t="s">
        <v>9</v>
      </c>
      <c r="G1199" t="s">
        <v>14</v>
      </c>
      <c r="H1199" t="str">
        <f t="shared" si="72"/>
        <v>over</v>
      </c>
      <c r="I1199" t="str">
        <f t="shared" si="73"/>
        <v>smoking</v>
      </c>
      <c r="J1199" s="11">
        <f t="shared" si="74"/>
        <v>38.17</v>
      </c>
      <c r="K1199" s="11">
        <f t="shared" si="75"/>
        <v>38.17</v>
      </c>
      <c r="L1199" s="11"/>
    </row>
    <row r="1200" spans="1:12" x14ac:dyDescent="0.25">
      <c r="A1200">
        <v>64</v>
      </c>
      <c r="B1200" s="11">
        <v>38.19</v>
      </c>
      <c r="C1200" s="4">
        <v>14410.9321</v>
      </c>
      <c r="D1200" t="s">
        <v>11</v>
      </c>
      <c r="E1200">
        <v>0</v>
      </c>
      <c r="F1200" t="s">
        <v>13</v>
      </c>
      <c r="G1200" t="s">
        <v>21</v>
      </c>
      <c r="H1200" t="str">
        <f t="shared" si="72"/>
        <v>over</v>
      </c>
      <c r="I1200" t="str">
        <f t="shared" si="73"/>
        <v>no</v>
      </c>
      <c r="J1200" s="11">
        <f t="shared" si="74"/>
        <v>38.19</v>
      </c>
      <c r="K1200" s="11">
        <f t="shared" si="75"/>
        <v>38.19</v>
      </c>
      <c r="L1200" s="11"/>
    </row>
    <row r="1201" spans="1:12" x14ac:dyDescent="0.25">
      <c r="A1201">
        <v>18</v>
      </c>
      <c r="B1201" s="11">
        <v>38.28</v>
      </c>
      <c r="C1201" s="4">
        <v>14133.03775</v>
      </c>
      <c r="D1201" t="s">
        <v>7</v>
      </c>
      <c r="E1201">
        <v>0</v>
      </c>
      <c r="F1201" t="s">
        <v>13</v>
      </c>
      <c r="G1201" t="s">
        <v>14</v>
      </c>
      <c r="H1201" t="str">
        <f t="shared" si="72"/>
        <v>over</v>
      </c>
      <c r="I1201" t="str">
        <f t="shared" si="73"/>
        <v>no</v>
      </c>
      <c r="J1201" s="11">
        <f t="shared" si="74"/>
        <v>38.28</v>
      </c>
      <c r="K1201" s="11">
        <f t="shared" si="75"/>
        <v>38.28</v>
      </c>
      <c r="L1201" s="11"/>
    </row>
    <row r="1202" spans="1:12" x14ac:dyDescent="0.25">
      <c r="A1202">
        <v>52</v>
      </c>
      <c r="B1202" s="11">
        <v>38.380000000000003</v>
      </c>
      <c r="C1202" s="4">
        <v>11396.9002</v>
      </c>
      <c r="D1202" t="s">
        <v>7</v>
      </c>
      <c r="E1202">
        <v>2</v>
      </c>
      <c r="F1202" t="s">
        <v>13</v>
      </c>
      <c r="G1202" t="s">
        <v>21</v>
      </c>
      <c r="H1202" t="str">
        <f t="shared" si="72"/>
        <v>over</v>
      </c>
      <c r="I1202" t="str">
        <f t="shared" si="73"/>
        <v>no</v>
      </c>
      <c r="J1202" s="11">
        <f t="shared" si="74"/>
        <v>38.380000000000003</v>
      </c>
      <c r="K1202" s="11">
        <f t="shared" si="75"/>
        <v>38.380000000000003</v>
      </c>
      <c r="L1202" s="11"/>
    </row>
    <row r="1203" spans="1:12" x14ac:dyDescent="0.25">
      <c r="A1203">
        <v>61</v>
      </c>
      <c r="B1203" s="11">
        <v>38.380000000000003</v>
      </c>
      <c r="C1203" s="4">
        <v>12950.0712</v>
      </c>
      <c r="D1203" t="s">
        <v>11</v>
      </c>
      <c r="E1203">
        <v>0</v>
      </c>
      <c r="F1203" t="s">
        <v>13</v>
      </c>
      <c r="G1203" t="s">
        <v>15</v>
      </c>
      <c r="H1203" t="str">
        <f t="shared" si="72"/>
        <v>over</v>
      </c>
      <c r="I1203" t="str">
        <f t="shared" si="73"/>
        <v>no</v>
      </c>
      <c r="J1203" s="11">
        <f t="shared" si="74"/>
        <v>38.380000000000003</v>
      </c>
      <c r="K1203" s="11">
        <f t="shared" si="75"/>
        <v>38.380000000000003</v>
      </c>
      <c r="L1203" s="11"/>
    </row>
    <row r="1204" spans="1:12" x14ac:dyDescent="0.25">
      <c r="A1204">
        <v>37</v>
      </c>
      <c r="B1204" s="11">
        <v>38.39</v>
      </c>
      <c r="C1204" s="4">
        <v>40419.019099999998</v>
      </c>
      <c r="D1204" t="s">
        <v>7</v>
      </c>
      <c r="E1204">
        <v>0</v>
      </c>
      <c r="F1204" t="s">
        <v>9</v>
      </c>
      <c r="G1204" t="s">
        <v>14</v>
      </c>
      <c r="H1204" t="str">
        <f t="shared" si="72"/>
        <v>over</v>
      </c>
      <c r="I1204" t="str">
        <f t="shared" si="73"/>
        <v>smoking</v>
      </c>
      <c r="J1204" s="11">
        <f t="shared" si="74"/>
        <v>38.39</v>
      </c>
      <c r="K1204" s="11">
        <f t="shared" si="75"/>
        <v>38.39</v>
      </c>
      <c r="L1204" s="11"/>
    </row>
    <row r="1205" spans="1:12" x14ac:dyDescent="0.25">
      <c r="A1205">
        <v>38</v>
      </c>
      <c r="B1205" s="11">
        <v>38.39</v>
      </c>
      <c r="C1205" s="4">
        <v>41949.244100000004</v>
      </c>
      <c r="D1205" t="s">
        <v>11</v>
      </c>
      <c r="E1205">
        <v>3</v>
      </c>
      <c r="F1205" t="s">
        <v>9</v>
      </c>
      <c r="G1205" t="s">
        <v>14</v>
      </c>
      <c r="H1205" t="str">
        <f t="shared" si="72"/>
        <v>over</v>
      </c>
      <c r="I1205" t="str">
        <f t="shared" si="73"/>
        <v>smoking</v>
      </c>
      <c r="J1205" s="11">
        <f t="shared" si="74"/>
        <v>38.39</v>
      </c>
      <c r="K1205" s="11">
        <f t="shared" si="75"/>
        <v>38.39</v>
      </c>
      <c r="L1205" s="11"/>
    </row>
    <row r="1206" spans="1:12" x14ac:dyDescent="0.25">
      <c r="A1206">
        <v>35</v>
      </c>
      <c r="B1206" s="11">
        <v>38.6</v>
      </c>
      <c r="C1206" s="4">
        <v>4762.3289999999997</v>
      </c>
      <c r="D1206" t="s">
        <v>11</v>
      </c>
      <c r="E1206">
        <v>1</v>
      </c>
      <c r="F1206" t="s">
        <v>13</v>
      </c>
      <c r="G1206" t="s">
        <v>10</v>
      </c>
      <c r="H1206" t="str">
        <f t="shared" si="72"/>
        <v>over</v>
      </c>
      <c r="I1206" t="str">
        <f t="shared" si="73"/>
        <v>no</v>
      </c>
      <c r="J1206" s="11">
        <f t="shared" si="74"/>
        <v>38.6</v>
      </c>
      <c r="K1206" s="11">
        <f t="shared" si="75"/>
        <v>38.6</v>
      </c>
      <c r="L1206" s="11"/>
    </row>
    <row r="1207" spans="1:12" x14ac:dyDescent="0.25">
      <c r="A1207">
        <v>52</v>
      </c>
      <c r="B1207" s="11">
        <v>38.6</v>
      </c>
      <c r="C1207" s="4">
        <v>10325.206</v>
      </c>
      <c r="D1207" t="s">
        <v>11</v>
      </c>
      <c r="E1207">
        <v>2</v>
      </c>
      <c r="F1207" t="s">
        <v>13</v>
      </c>
      <c r="G1207" t="s">
        <v>10</v>
      </c>
      <c r="H1207" t="str">
        <f t="shared" si="72"/>
        <v>over</v>
      </c>
      <c r="I1207" t="str">
        <f t="shared" si="73"/>
        <v>no</v>
      </c>
      <c r="J1207" s="11">
        <f t="shared" si="74"/>
        <v>38.6</v>
      </c>
      <c r="K1207" s="11">
        <f t="shared" si="75"/>
        <v>38.6</v>
      </c>
      <c r="L1207" s="11"/>
    </row>
    <row r="1208" spans="1:12" x14ac:dyDescent="0.25">
      <c r="A1208">
        <v>62</v>
      </c>
      <c r="B1208" s="11">
        <v>38.83</v>
      </c>
      <c r="C1208" s="4">
        <v>12981.3457</v>
      </c>
      <c r="D1208" t="s">
        <v>11</v>
      </c>
      <c r="E1208">
        <v>0</v>
      </c>
      <c r="F1208" t="s">
        <v>13</v>
      </c>
      <c r="G1208" t="s">
        <v>14</v>
      </c>
      <c r="H1208" t="str">
        <f t="shared" si="72"/>
        <v>over</v>
      </c>
      <c r="I1208" t="str">
        <f t="shared" si="73"/>
        <v>no</v>
      </c>
      <c r="J1208" s="11">
        <f t="shared" si="74"/>
        <v>38.83</v>
      </c>
      <c r="K1208" s="11">
        <f t="shared" si="75"/>
        <v>38.83</v>
      </c>
      <c r="L1208" s="11"/>
    </row>
    <row r="1209" spans="1:12" x14ac:dyDescent="0.25">
      <c r="A1209">
        <v>30</v>
      </c>
      <c r="B1209" s="11">
        <v>38.83</v>
      </c>
      <c r="C1209" s="4">
        <v>18963.171920000001</v>
      </c>
      <c r="D1209" t="s">
        <v>11</v>
      </c>
      <c r="E1209">
        <v>1</v>
      </c>
      <c r="F1209" t="s">
        <v>13</v>
      </c>
      <c r="G1209" t="s">
        <v>14</v>
      </c>
      <c r="H1209" t="str">
        <f t="shared" si="72"/>
        <v>over</v>
      </c>
      <c r="I1209" t="str">
        <f t="shared" si="73"/>
        <v>no</v>
      </c>
      <c r="J1209" s="11">
        <f t="shared" si="74"/>
        <v>38.83</v>
      </c>
      <c r="K1209" s="11">
        <f t="shared" si="75"/>
        <v>38.83</v>
      </c>
      <c r="L1209" s="11"/>
    </row>
    <row r="1210" spans="1:12" x14ac:dyDescent="0.25">
      <c r="A1210">
        <v>33</v>
      </c>
      <c r="B1210" s="11">
        <v>38.9</v>
      </c>
      <c r="C1210" s="4">
        <v>5972.3779999999997</v>
      </c>
      <c r="D1210" t="s">
        <v>7</v>
      </c>
      <c r="E1210">
        <v>3</v>
      </c>
      <c r="F1210" t="s">
        <v>13</v>
      </c>
      <c r="G1210" t="s">
        <v>10</v>
      </c>
      <c r="H1210" t="str">
        <f t="shared" si="72"/>
        <v>over</v>
      </c>
      <c r="I1210" t="str">
        <f t="shared" si="73"/>
        <v>no</v>
      </c>
      <c r="J1210" s="11">
        <f t="shared" si="74"/>
        <v>38.9</v>
      </c>
      <c r="K1210" s="11">
        <f t="shared" si="75"/>
        <v>38.9</v>
      </c>
      <c r="L1210" s="11"/>
    </row>
    <row r="1211" spans="1:12" x14ac:dyDescent="0.25">
      <c r="A1211">
        <v>29</v>
      </c>
      <c r="B1211" s="11">
        <v>38.94</v>
      </c>
      <c r="C1211" s="4">
        <v>3471.4096</v>
      </c>
      <c r="D1211" t="s">
        <v>11</v>
      </c>
      <c r="E1211">
        <v>1</v>
      </c>
      <c r="F1211" t="s">
        <v>13</v>
      </c>
      <c r="G1211" t="s">
        <v>14</v>
      </c>
      <c r="H1211" t="str">
        <f t="shared" si="72"/>
        <v>over</v>
      </c>
      <c r="I1211" t="str">
        <f t="shared" si="73"/>
        <v>no</v>
      </c>
      <c r="J1211" s="11">
        <f t="shared" si="74"/>
        <v>38.94</v>
      </c>
      <c r="K1211" s="11">
        <f t="shared" si="75"/>
        <v>38.94</v>
      </c>
      <c r="L1211" s="11"/>
    </row>
    <row r="1212" spans="1:12" x14ac:dyDescent="0.25">
      <c r="A1212">
        <v>47</v>
      </c>
      <c r="B1212" s="11">
        <v>38.94</v>
      </c>
      <c r="C1212" s="4">
        <v>44202.653599999998</v>
      </c>
      <c r="D1212" t="s">
        <v>11</v>
      </c>
      <c r="E1212">
        <v>2</v>
      </c>
      <c r="F1212" t="s">
        <v>9</v>
      </c>
      <c r="G1212" t="s">
        <v>14</v>
      </c>
      <c r="H1212" t="str">
        <f t="shared" si="72"/>
        <v>over</v>
      </c>
      <c r="I1212" t="str">
        <f t="shared" si="73"/>
        <v>smoking</v>
      </c>
      <c r="J1212" s="11">
        <f t="shared" si="74"/>
        <v>38.94</v>
      </c>
      <c r="K1212" s="11">
        <f t="shared" si="75"/>
        <v>38.94</v>
      </c>
      <c r="L1212" s="11"/>
    </row>
    <row r="1213" spans="1:12" x14ac:dyDescent="0.25">
      <c r="A1213">
        <v>44</v>
      </c>
      <c r="B1213" s="11">
        <v>38.950000000000003</v>
      </c>
      <c r="C1213" s="4">
        <v>42983.458500000001</v>
      </c>
      <c r="D1213" t="s">
        <v>7</v>
      </c>
      <c r="E1213">
        <v>0</v>
      </c>
      <c r="F1213" t="s">
        <v>9</v>
      </c>
      <c r="G1213" t="s">
        <v>15</v>
      </c>
      <c r="H1213" t="str">
        <f t="shared" si="72"/>
        <v>over</v>
      </c>
      <c r="I1213" t="str">
        <f t="shared" si="73"/>
        <v>smoking</v>
      </c>
      <c r="J1213" s="11">
        <f t="shared" si="74"/>
        <v>38.950000000000003</v>
      </c>
      <c r="K1213" s="11">
        <f t="shared" si="75"/>
        <v>38.950000000000003</v>
      </c>
      <c r="L1213" s="11"/>
    </row>
    <row r="1214" spans="1:12" x14ac:dyDescent="0.25">
      <c r="A1214">
        <v>58</v>
      </c>
      <c r="B1214" s="11">
        <v>39.049999999999997</v>
      </c>
      <c r="C1214" s="4">
        <v>11856.4115</v>
      </c>
      <c r="D1214" t="s">
        <v>7</v>
      </c>
      <c r="E1214">
        <v>0</v>
      </c>
      <c r="F1214" t="s">
        <v>13</v>
      </c>
      <c r="G1214" t="s">
        <v>14</v>
      </c>
      <c r="H1214" t="str">
        <f t="shared" si="72"/>
        <v>over</v>
      </c>
      <c r="I1214" t="str">
        <f t="shared" si="73"/>
        <v>no</v>
      </c>
      <c r="J1214" s="11">
        <f t="shared" si="74"/>
        <v>39.049999999999997</v>
      </c>
      <c r="K1214" s="11">
        <f t="shared" si="75"/>
        <v>39.049999999999997</v>
      </c>
      <c r="L1214" s="11"/>
    </row>
    <row r="1215" spans="1:12" x14ac:dyDescent="0.25">
      <c r="A1215">
        <v>64</v>
      </c>
      <c r="B1215" s="11">
        <v>39.049999999999997</v>
      </c>
      <c r="C1215" s="4">
        <v>16085.127500000001</v>
      </c>
      <c r="D1215" t="s">
        <v>7</v>
      </c>
      <c r="E1215">
        <v>3</v>
      </c>
      <c r="F1215" t="s">
        <v>13</v>
      </c>
      <c r="G1215" t="s">
        <v>14</v>
      </c>
      <c r="H1215" t="str">
        <f t="shared" si="72"/>
        <v>over</v>
      </c>
      <c r="I1215" t="str">
        <f t="shared" si="73"/>
        <v>no</v>
      </c>
      <c r="J1215" s="11">
        <f t="shared" si="74"/>
        <v>39.049999999999997</v>
      </c>
      <c r="K1215" s="11">
        <f t="shared" si="75"/>
        <v>39.049999999999997</v>
      </c>
      <c r="L1215" s="11"/>
    </row>
    <row r="1216" spans="1:12" x14ac:dyDescent="0.25">
      <c r="A1216">
        <v>30</v>
      </c>
      <c r="B1216" s="11">
        <v>39.049999999999997</v>
      </c>
      <c r="C1216" s="4">
        <v>40932.429499999998</v>
      </c>
      <c r="D1216" t="s">
        <v>7</v>
      </c>
      <c r="E1216">
        <v>3</v>
      </c>
      <c r="F1216" t="s">
        <v>9</v>
      </c>
      <c r="G1216" t="s">
        <v>14</v>
      </c>
      <c r="H1216" t="str">
        <f t="shared" si="72"/>
        <v>over</v>
      </c>
      <c r="I1216" t="str">
        <f t="shared" si="73"/>
        <v>smoking</v>
      </c>
      <c r="J1216" s="11">
        <f t="shared" si="74"/>
        <v>39.049999999999997</v>
      </c>
      <c r="K1216" s="11">
        <f t="shared" si="75"/>
        <v>39.049999999999997</v>
      </c>
      <c r="L1216" s="11"/>
    </row>
    <row r="1217" spans="1:12" x14ac:dyDescent="0.25">
      <c r="A1217">
        <v>18</v>
      </c>
      <c r="B1217" s="11">
        <v>39.14</v>
      </c>
      <c r="C1217" s="4">
        <v>12890.057650000001</v>
      </c>
      <c r="D1217" t="s">
        <v>11</v>
      </c>
      <c r="E1217">
        <v>0</v>
      </c>
      <c r="F1217" t="s">
        <v>13</v>
      </c>
      <c r="G1217" t="s">
        <v>21</v>
      </c>
      <c r="H1217" t="str">
        <f t="shared" si="72"/>
        <v>over</v>
      </c>
      <c r="I1217" t="str">
        <f t="shared" si="73"/>
        <v>no</v>
      </c>
      <c r="J1217" s="11">
        <f t="shared" si="74"/>
        <v>39.14</v>
      </c>
      <c r="K1217" s="11">
        <f t="shared" si="75"/>
        <v>39.14</v>
      </c>
      <c r="L1217" s="11"/>
    </row>
    <row r="1218" spans="1:12" x14ac:dyDescent="0.25">
      <c r="A1218">
        <v>18</v>
      </c>
      <c r="B1218" s="11">
        <v>39.159999999999997</v>
      </c>
      <c r="C1218" s="4">
        <v>1633.0444</v>
      </c>
      <c r="D1218" t="s">
        <v>7</v>
      </c>
      <c r="E1218">
        <v>0</v>
      </c>
      <c r="F1218" t="s">
        <v>13</v>
      </c>
      <c r="G1218" t="s">
        <v>14</v>
      </c>
      <c r="H1218" t="str">
        <f t="shared" ref="H1218:H1281" si="76">IF(B1218&lt;18.5,"below",IF(AND(B1218&gt;=18.5,B1218&lt;25),"normal",IF(B1218&gt;=25,"over")))</f>
        <v>over</v>
      </c>
      <c r="I1218" t="str">
        <f t="shared" ref="I1218:I1281" si="77">IF(F1218="no","no","smoking")</f>
        <v>no</v>
      </c>
      <c r="J1218" s="11">
        <f t="shared" ref="J1218:J1281" si="78">VALUE(B1218)</f>
        <v>39.159999999999997</v>
      </c>
      <c r="K1218" s="11">
        <f t="shared" ref="K1218:K1281" si="79">IF(J1218&gt;=100,J1218/1000,J1218)</f>
        <v>39.159999999999997</v>
      </c>
      <c r="L1218" s="11"/>
    </row>
    <row r="1219" spans="1:12" x14ac:dyDescent="0.25">
      <c r="A1219">
        <v>62</v>
      </c>
      <c r="B1219" s="11">
        <v>39.159999999999997</v>
      </c>
      <c r="C1219" s="4">
        <v>13470.804400000001</v>
      </c>
      <c r="D1219" t="s">
        <v>7</v>
      </c>
      <c r="E1219">
        <v>0</v>
      </c>
      <c r="F1219" t="s">
        <v>13</v>
      </c>
      <c r="G1219" t="s">
        <v>14</v>
      </c>
      <c r="H1219" t="str">
        <f t="shared" si="76"/>
        <v>over</v>
      </c>
      <c r="I1219" t="str">
        <f t="shared" si="77"/>
        <v>no</v>
      </c>
      <c r="J1219" s="11">
        <f t="shared" si="78"/>
        <v>39.159999999999997</v>
      </c>
      <c r="K1219">
        <f t="shared" si="79"/>
        <v>39.159999999999997</v>
      </c>
      <c r="L1219" s="11"/>
    </row>
    <row r="1220" spans="1:12" x14ac:dyDescent="0.25">
      <c r="A1220">
        <v>64</v>
      </c>
      <c r="B1220" s="11">
        <v>39.159999999999997</v>
      </c>
      <c r="C1220" s="4">
        <v>14418.2804</v>
      </c>
      <c r="D1220" t="s">
        <v>11</v>
      </c>
      <c r="E1220">
        <v>1</v>
      </c>
      <c r="F1220" t="s">
        <v>13</v>
      </c>
      <c r="G1220" t="s">
        <v>14</v>
      </c>
      <c r="H1220" t="str">
        <f t="shared" si="76"/>
        <v>over</v>
      </c>
      <c r="I1220" t="str">
        <f t="shared" si="77"/>
        <v>no</v>
      </c>
      <c r="J1220" s="11">
        <f t="shared" si="78"/>
        <v>39.159999999999997</v>
      </c>
      <c r="K1220" s="11">
        <f t="shared" si="79"/>
        <v>39.159999999999997</v>
      </c>
      <c r="L1220" s="11"/>
    </row>
    <row r="1221" spans="1:12" x14ac:dyDescent="0.25">
      <c r="A1221">
        <v>62</v>
      </c>
      <c r="B1221" s="11">
        <v>39.200000000000003</v>
      </c>
      <c r="C1221" s="4">
        <v>13470.86</v>
      </c>
      <c r="D1221" t="s">
        <v>7</v>
      </c>
      <c r="E1221">
        <v>0</v>
      </c>
      <c r="F1221" t="s">
        <v>13</v>
      </c>
      <c r="G1221" t="s">
        <v>10</v>
      </c>
      <c r="H1221" t="str">
        <f t="shared" si="76"/>
        <v>over</v>
      </c>
      <c r="I1221" t="str">
        <f t="shared" si="77"/>
        <v>no</v>
      </c>
      <c r="J1221" s="11">
        <f t="shared" si="78"/>
        <v>39.200000000000003</v>
      </c>
      <c r="K1221" s="11">
        <f t="shared" si="79"/>
        <v>39.200000000000003</v>
      </c>
      <c r="L1221" s="11"/>
    </row>
    <row r="1222" spans="1:12" x14ac:dyDescent="0.25">
      <c r="A1222">
        <v>23</v>
      </c>
      <c r="B1222" s="11">
        <v>39.270000000000003</v>
      </c>
      <c r="C1222" s="4">
        <v>3500.6122999999998</v>
      </c>
      <c r="D1222" t="s">
        <v>7</v>
      </c>
      <c r="E1222">
        <v>2</v>
      </c>
      <c r="F1222" t="s">
        <v>13</v>
      </c>
      <c r="G1222" t="s">
        <v>14</v>
      </c>
      <c r="H1222" t="str">
        <f t="shared" si="76"/>
        <v>over</v>
      </c>
      <c r="I1222" t="str">
        <f t="shared" si="77"/>
        <v>no</v>
      </c>
      <c r="J1222" s="11">
        <f t="shared" si="78"/>
        <v>39.270000000000003</v>
      </c>
      <c r="K1222" s="11">
        <f t="shared" si="79"/>
        <v>39.270000000000003</v>
      </c>
      <c r="L1222" s="11"/>
    </row>
    <row r="1223" spans="1:12" x14ac:dyDescent="0.25">
      <c r="A1223">
        <v>20</v>
      </c>
      <c r="B1223" s="11">
        <v>39.4</v>
      </c>
      <c r="C1223" s="4">
        <v>38344.565999999999</v>
      </c>
      <c r="D1223" t="s">
        <v>11</v>
      </c>
      <c r="E1223">
        <v>2</v>
      </c>
      <c r="F1223" t="s">
        <v>9</v>
      </c>
      <c r="G1223" t="s">
        <v>10</v>
      </c>
      <c r="H1223" t="str">
        <f t="shared" si="76"/>
        <v>over</v>
      </c>
      <c r="I1223" t="str">
        <f t="shared" si="77"/>
        <v>smoking</v>
      </c>
      <c r="J1223" s="11">
        <f t="shared" si="78"/>
        <v>39.4</v>
      </c>
      <c r="K1223" s="11">
        <f t="shared" si="79"/>
        <v>39.4</v>
      </c>
      <c r="L1223" s="11"/>
    </row>
    <row r="1224" spans="1:12" x14ac:dyDescent="0.25">
      <c r="A1224">
        <v>46</v>
      </c>
      <c r="B1224" s="11">
        <v>39.424999999999997</v>
      </c>
      <c r="C1224" s="4">
        <v>8342.9087500000005</v>
      </c>
      <c r="D1224" t="s">
        <v>11</v>
      </c>
      <c r="E1224">
        <v>1</v>
      </c>
      <c r="F1224" t="s">
        <v>13</v>
      </c>
      <c r="G1224" t="s">
        <v>21</v>
      </c>
      <c r="H1224" t="str">
        <f t="shared" si="76"/>
        <v>over</v>
      </c>
      <c r="I1224" t="str">
        <f t="shared" si="77"/>
        <v>no</v>
      </c>
      <c r="J1224" s="11">
        <f t="shared" si="78"/>
        <v>39.424999999999997</v>
      </c>
      <c r="K1224" s="11">
        <f t="shared" si="79"/>
        <v>39.424999999999997</v>
      </c>
      <c r="L1224" s="11"/>
    </row>
    <row r="1225" spans="1:12" x14ac:dyDescent="0.25">
      <c r="A1225">
        <v>49</v>
      </c>
      <c r="B1225" s="11">
        <v>39.424999999999997</v>
      </c>
      <c r="C1225" s="4">
        <v>8601.3292999999994</v>
      </c>
      <c r="D1225" t="s">
        <v>7</v>
      </c>
      <c r="E1225">
        <v>0</v>
      </c>
      <c r="F1225" t="s">
        <v>13</v>
      </c>
      <c r="G1225" t="s">
        <v>14</v>
      </c>
      <c r="H1225" t="str">
        <f t="shared" si="76"/>
        <v>over</v>
      </c>
      <c r="I1225" t="str">
        <f t="shared" si="77"/>
        <v>no</v>
      </c>
      <c r="J1225" s="11">
        <f t="shared" si="78"/>
        <v>39.424999999999997</v>
      </c>
      <c r="K1225" s="11">
        <f t="shared" si="79"/>
        <v>39.424999999999997</v>
      </c>
      <c r="L1225" s="11"/>
    </row>
    <row r="1226" spans="1:12" x14ac:dyDescent="0.25">
      <c r="A1226">
        <v>24</v>
      </c>
      <c r="B1226" s="11">
        <v>39.49</v>
      </c>
      <c r="C1226" s="4">
        <v>2480.9791</v>
      </c>
      <c r="D1226" t="s">
        <v>7</v>
      </c>
      <c r="E1226">
        <v>0</v>
      </c>
      <c r="F1226" t="s">
        <v>13</v>
      </c>
      <c r="G1226" t="s">
        <v>14</v>
      </c>
      <c r="H1226" t="str">
        <f t="shared" si="76"/>
        <v>over</v>
      </c>
      <c r="I1226" t="str">
        <f t="shared" si="77"/>
        <v>no</v>
      </c>
      <c r="J1226" s="11">
        <f t="shared" si="78"/>
        <v>39.49</v>
      </c>
      <c r="K1226" s="11">
        <f t="shared" si="79"/>
        <v>39.49</v>
      </c>
      <c r="L1226" s="11"/>
    </row>
    <row r="1227" spans="1:12" x14ac:dyDescent="0.25">
      <c r="A1227">
        <v>31</v>
      </c>
      <c r="B1227" s="11">
        <v>39.49</v>
      </c>
      <c r="C1227" s="4">
        <v>3875.7341000000001</v>
      </c>
      <c r="D1227" t="s">
        <v>11</v>
      </c>
      <c r="E1227">
        <v>1</v>
      </c>
      <c r="F1227" t="s">
        <v>13</v>
      </c>
      <c r="G1227" t="s">
        <v>14</v>
      </c>
      <c r="H1227" t="str">
        <f t="shared" si="76"/>
        <v>over</v>
      </c>
      <c r="I1227" t="str">
        <f t="shared" si="77"/>
        <v>no</v>
      </c>
      <c r="J1227" s="11">
        <f t="shared" si="78"/>
        <v>39.49</v>
      </c>
      <c r="K1227" s="11">
        <f t="shared" si="79"/>
        <v>39.49</v>
      </c>
      <c r="L1227" s="11"/>
    </row>
    <row r="1228" spans="1:12" x14ac:dyDescent="0.25">
      <c r="A1228">
        <v>22</v>
      </c>
      <c r="B1228" s="11">
        <v>39.5</v>
      </c>
      <c r="C1228" s="4">
        <v>1682.597</v>
      </c>
      <c r="D1228" t="s">
        <v>11</v>
      </c>
      <c r="E1228">
        <v>0</v>
      </c>
      <c r="F1228" t="s">
        <v>13</v>
      </c>
      <c r="G1228" t="s">
        <v>10</v>
      </c>
      <c r="H1228" t="str">
        <f t="shared" si="76"/>
        <v>over</v>
      </c>
      <c r="I1228" t="str">
        <f t="shared" si="77"/>
        <v>no</v>
      </c>
      <c r="J1228" s="11">
        <f t="shared" si="78"/>
        <v>39.5</v>
      </c>
      <c r="K1228" s="11">
        <f t="shared" si="79"/>
        <v>39.5</v>
      </c>
      <c r="L1228" s="11"/>
    </row>
    <row r="1229" spans="1:12" x14ac:dyDescent="0.25">
      <c r="A1229">
        <v>51</v>
      </c>
      <c r="B1229" s="11">
        <v>39.5</v>
      </c>
      <c r="C1229" s="4">
        <v>9880.0679999999993</v>
      </c>
      <c r="D1229" t="s">
        <v>7</v>
      </c>
      <c r="E1229">
        <v>1</v>
      </c>
      <c r="F1229" t="s">
        <v>13</v>
      </c>
      <c r="G1229" t="s">
        <v>10</v>
      </c>
      <c r="H1229" t="str">
        <f t="shared" si="76"/>
        <v>over</v>
      </c>
      <c r="I1229" t="str">
        <f t="shared" si="77"/>
        <v>no</v>
      </c>
      <c r="J1229" s="11">
        <f t="shared" si="78"/>
        <v>39.5</v>
      </c>
      <c r="K1229" s="11">
        <f t="shared" si="79"/>
        <v>39.5</v>
      </c>
      <c r="L1229" s="11"/>
    </row>
    <row r="1230" spans="1:12" x14ac:dyDescent="0.25">
      <c r="A1230">
        <v>53</v>
      </c>
      <c r="B1230" s="11">
        <v>39.6</v>
      </c>
      <c r="C1230" s="4">
        <v>10579.710999999999</v>
      </c>
      <c r="D1230" t="s">
        <v>7</v>
      </c>
      <c r="E1230">
        <v>1</v>
      </c>
      <c r="F1230" t="s">
        <v>13</v>
      </c>
      <c r="G1230" t="s">
        <v>14</v>
      </c>
      <c r="H1230" t="str">
        <f t="shared" si="76"/>
        <v>over</v>
      </c>
      <c r="I1230" t="str">
        <f t="shared" si="77"/>
        <v>no</v>
      </c>
      <c r="J1230" s="11">
        <f t="shared" si="78"/>
        <v>39.6</v>
      </c>
      <c r="K1230" s="11">
        <f t="shared" si="79"/>
        <v>39.6</v>
      </c>
      <c r="L1230" s="11"/>
    </row>
    <row r="1231" spans="1:12" x14ac:dyDescent="0.25">
      <c r="A1231">
        <v>56</v>
      </c>
      <c r="B1231" s="11">
        <v>39.6</v>
      </c>
      <c r="C1231" s="4">
        <v>10601.412</v>
      </c>
      <c r="D1231" t="s">
        <v>11</v>
      </c>
      <c r="E1231">
        <v>0</v>
      </c>
      <c r="F1231" t="s">
        <v>13</v>
      </c>
      <c r="G1231" t="s">
        <v>10</v>
      </c>
      <c r="H1231" t="str">
        <f t="shared" si="76"/>
        <v>over</v>
      </c>
      <c r="I1231" t="str">
        <f t="shared" si="77"/>
        <v>no</v>
      </c>
      <c r="J1231" s="11">
        <f t="shared" si="78"/>
        <v>39.6</v>
      </c>
      <c r="K1231" s="11">
        <f t="shared" si="79"/>
        <v>39.6</v>
      </c>
      <c r="L1231" s="11"/>
    </row>
    <row r="1232" spans="1:12" x14ac:dyDescent="0.25">
      <c r="A1232">
        <v>27</v>
      </c>
      <c r="B1232" s="11">
        <v>39.615000000000002</v>
      </c>
      <c r="C1232" s="4">
        <v>2483.7359999999999</v>
      </c>
      <c r="D1232" t="s">
        <v>11</v>
      </c>
      <c r="E1232">
        <v>0</v>
      </c>
      <c r="F1232" t="s">
        <v>13</v>
      </c>
      <c r="G1232" t="s">
        <v>14</v>
      </c>
      <c r="H1232" t="str">
        <f t="shared" si="76"/>
        <v>over</v>
      </c>
      <c r="I1232" t="str">
        <f t="shared" si="77"/>
        <v>no</v>
      </c>
      <c r="J1232" s="11">
        <f t="shared" si="78"/>
        <v>39.615000000000002</v>
      </c>
      <c r="K1232" s="11">
        <f t="shared" si="79"/>
        <v>39.615000000000002</v>
      </c>
      <c r="L1232" s="11"/>
    </row>
    <row r="1233" spans="1:12" x14ac:dyDescent="0.25">
      <c r="A1233">
        <v>19</v>
      </c>
      <c r="B1233" s="11">
        <v>39.615000000000002</v>
      </c>
      <c r="C1233" s="4">
        <v>2730.1078499999999</v>
      </c>
      <c r="D1233" t="s">
        <v>7</v>
      </c>
      <c r="E1233">
        <v>1</v>
      </c>
      <c r="F1233" t="s">
        <v>13</v>
      </c>
      <c r="G1233" t="s">
        <v>15</v>
      </c>
      <c r="H1233" t="str">
        <f t="shared" si="76"/>
        <v>over</v>
      </c>
      <c r="I1233" t="str">
        <f t="shared" si="77"/>
        <v>no</v>
      </c>
      <c r="J1233" s="11">
        <f t="shared" si="78"/>
        <v>39.615000000000002</v>
      </c>
      <c r="K1233" s="11">
        <f t="shared" si="79"/>
        <v>39.615000000000002</v>
      </c>
      <c r="L1233" s="11"/>
    </row>
    <row r="1234" spans="1:12" x14ac:dyDescent="0.25">
      <c r="A1234">
        <v>51</v>
      </c>
      <c r="B1234" s="11">
        <v>39.700000000000003</v>
      </c>
      <c r="C1234" s="4">
        <v>9391.3459999999995</v>
      </c>
      <c r="D1234" t="s">
        <v>11</v>
      </c>
      <c r="E1234">
        <v>1</v>
      </c>
      <c r="F1234" t="s">
        <v>13</v>
      </c>
      <c r="G1234" t="s">
        <v>10</v>
      </c>
      <c r="H1234" t="str">
        <f t="shared" si="76"/>
        <v>over</v>
      </c>
      <c r="I1234" t="str">
        <f t="shared" si="77"/>
        <v>no</v>
      </c>
      <c r="J1234" s="11">
        <f t="shared" si="78"/>
        <v>39.700000000000003</v>
      </c>
      <c r="K1234" s="11">
        <f t="shared" si="79"/>
        <v>39.700000000000003</v>
      </c>
      <c r="L1234" s="11"/>
    </row>
    <row r="1235" spans="1:12" x14ac:dyDescent="0.25">
      <c r="A1235">
        <v>64</v>
      </c>
      <c r="B1235" s="11">
        <v>39.700000000000003</v>
      </c>
      <c r="C1235" s="4">
        <v>14319.031000000001</v>
      </c>
      <c r="D1235" t="s">
        <v>7</v>
      </c>
      <c r="E1235">
        <v>0</v>
      </c>
      <c r="F1235" t="s">
        <v>13</v>
      </c>
      <c r="G1235" t="s">
        <v>10</v>
      </c>
      <c r="H1235" t="str">
        <f t="shared" si="76"/>
        <v>over</v>
      </c>
      <c r="I1235" t="str">
        <f t="shared" si="77"/>
        <v>no</v>
      </c>
      <c r="J1235" s="11">
        <f t="shared" si="78"/>
        <v>39.700000000000003</v>
      </c>
      <c r="K1235" s="11">
        <f t="shared" si="79"/>
        <v>39.700000000000003</v>
      </c>
      <c r="L1235" s="11"/>
    </row>
    <row r="1236" spans="1:12" x14ac:dyDescent="0.25">
      <c r="A1236">
        <v>35</v>
      </c>
      <c r="B1236" s="11">
        <v>39.71</v>
      </c>
      <c r="C1236" s="4">
        <v>19496.71917</v>
      </c>
      <c r="D1236" t="s">
        <v>11</v>
      </c>
      <c r="E1236">
        <v>4</v>
      </c>
      <c r="F1236" t="s">
        <v>13</v>
      </c>
      <c r="G1236" t="s">
        <v>21</v>
      </c>
      <c r="H1236" t="str">
        <f t="shared" si="76"/>
        <v>over</v>
      </c>
      <c r="I1236" t="str">
        <f t="shared" si="77"/>
        <v>no</v>
      </c>
      <c r="J1236" s="11">
        <f t="shared" si="78"/>
        <v>39.71</v>
      </c>
      <c r="K1236" s="11">
        <f t="shared" si="79"/>
        <v>39.71</v>
      </c>
      <c r="L1236" s="11"/>
    </row>
    <row r="1237" spans="1:12" x14ac:dyDescent="0.25">
      <c r="A1237">
        <v>63</v>
      </c>
      <c r="B1237" s="11">
        <v>39.799999999999997</v>
      </c>
      <c r="C1237" s="4">
        <v>15170.069</v>
      </c>
      <c r="D1237" t="s">
        <v>11</v>
      </c>
      <c r="E1237">
        <v>3</v>
      </c>
      <c r="F1237" t="s">
        <v>13</v>
      </c>
      <c r="G1237" t="s">
        <v>10</v>
      </c>
      <c r="H1237" t="str">
        <f t="shared" si="76"/>
        <v>over</v>
      </c>
      <c r="I1237" t="str">
        <f t="shared" si="77"/>
        <v>no</v>
      </c>
      <c r="J1237" s="11">
        <f t="shared" si="78"/>
        <v>39.799999999999997</v>
      </c>
      <c r="K1237" s="11">
        <f t="shared" si="79"/>
        <v>39.799999999999997</v>
      </c>
      <c r="L1237" s="11"/>
    </row>
    <row r="1238" spans="1:12" x14ac:dyDescent="0.25">
      <c r="A1238">
        <v>31</v>
      </c>
      <c r="B1238" s="11">
        <v>39.805</v>
      </c>
      <c r="C1238" s="4">
        <v>3756.6215999999999</v>
      </c>
      <c r="D1238" t="s">
        <v>7</v>
      </c>
      <c r="E1238">
        <v>0</v>
      </c>
      <c r="F1238" t="s">
        <v>13</v>
      </c>
      <c r="G1238" t="s">
        <v>14</v>
      </c>
      <c r="H1238" t="str">
        <f t="shared" si="76"/>
        <v>over</v>
      </c>
      <c r="I1238" t="str">
        <f t="shared" si="77"/>
        <v>no</v>
      </c>
      <c r="J1238" s="11">
        <f t="shared" si="78"/>
        <v>39.805</v>
      </c>
      <c r="K1238" s="11">
        <f t="shared" si="79"/>
        <v>39.805</v>
      </c>
      <c r="L1238" s="11"/>
    </row>
    <row r="1239" spans="1:12" x14ac:dyDescent="0.25">
      <c r="A1239">
        <v>35</v>
      </c>
      <c r="B1239" s="11">
        <v>39.805</v>
      </c>
      <c r="C1239" s="4">
        <v>5246.0469999999996</v>
      </c>
      <c r="D1239" t="s">
        <v>7</v>
      </c>
      <c r="E1239">
        <v>1</v>
      </c>
      <c r="F1239" t="s">
        <v>13</v>
      </c>
      <c r="G1239" t="s">
        <v>10</v>
      </c>
      <c r="H1239" t="str">
        <f t="shared" si="76"/>
        <v>over</v>
      </c>
      <c r="I1239" t="str">
        <f t="shared" si="77"/>
        <v>no</v>
      </c>
      <c r="J1239" s="11">
        <f t="shared" si="78"/>
        <v>39.805</v>
      </c>
      <c r="K1239" s="11">
        <f t="shared" si="79"/>
        <v>39.805</v>
      </c>
      <c r="L1239" s="11"/>
    </row>
    <row r="1240" spans="1:12" x14ac:dyDescent="0.25">
      <c r="A1240">
        <v>45</v>
      </c>
      <c r="B1240" s="11">
        <v>39.805</v>
      </c>
      <c r="C1240" s="4">
        <v>7448.4039499999999</v>
      </c>
      <c r="D1240" t="s">
        <v>11</v>
      </c>
      <c r="E1240">
        <v>0</v>
      </c>
      <c r="F1240" t="s">
        <v>13</v>
      </c>
      <c r="G1240" t="s">
        <v>21</v>
      </c>
      <c r="H1240" t="str">
        <f t="shared" si="76"/>
        <v>over</v>
      </c>
      <c r="I1240" t="str">
        <f t="shared" si="77"/>
        <v>no</v>
      </c>
      <c r="J1240" s="11">
        <f t="shared" si="78"/>
        <v>39.805</v>
      </c>
      <c r="K1240" s="11">
        <f t="shared" si="79"/>
        <v>39.805</v>
      </c>
      <c r="L1240" s="11"/>
    </row>
    <row r="1241" spans="1:12" x14ac:dyDescent="0.25">
      <c r="A1241">
        <v>18</v>
      </c>
      <c r="B1241" s="11">
        <v>39.82</v>
      </c>
      <c r="C1241" s="4">
        <v>1633.9618</v>
      </c>
      <c r="D1241" t="s">
        <v>7</v>
      </c>
      <c r="E1241">
        <v>0</v>
      </c>
      <c r="F1241" t="s">
        <v>13</v>
      </c>
      <c r="G1241" t="s">
        <v>14</v>
      </c>
      <c r="H1241" t="str">
        <f t="shared" si="76"/>
        <v>over</v>
      </c>
      <c r="I1241" t="str">
        <f t="shared" si="77"/>
        <v>no</v>
      </c>
      <c r="J1241" s="11">
        <f t="shared" si="78"/>
        <v>39.82</v>
      </c>
      <c r="K1241" s="11">
        <f t="shared" si="79"/>
        <v>39.82</v>
      </c>
      <c r="L1241" s="11"/>
    </row>
    <row r="1242" spans="1:12" x14ac:dyDescent="0.25">
      <c r="A1242">
        <v>33</v>
      </c>
      <c r="B1242" s="11">
        <v>39.82</v>
      </c>
      <c r="C1242" s="4">
        <v>4795.6567999999997</v>
      </c>
      <c r="D1242" t="s">
        <v>7</v>
      </c>
      <c r="E1242">
        <v>1</v>
      </c>
      <c r="F1242" t="s">
        <v>13</v>
      </c>
      <c r="G1242" t="s">
        <v>14</v>
      </c>
      <c r="H1242" t="str">
        <f t="shared" si="76"/>
        <v>over</v>
      </c>
      <c r="I1242" t="str">
        <f t="shared" si="77"/>
        <v>no</v>
      </c>
      <c r="J1242" s="11">
        <f t="shared" si="78"/>
        <v>39.82</v>
      </c>
      <c r="K1242" s="11">
        <f t="shared" si="79"/>
        <v>39.82</v>
      </c>
      <c r="L1242" s="11"/>
    </row>
    <row r="1243" spans="1:12" x14ac:dyDescent="0.25">
      <c r="A1243">
        <v>62</v>
      </c>
      <c r="B1243" s="11">
        <v>39.93</v>
      </c>
      <c r="C1243" s="4">
        <v>12982.8747</v>
      </c>
      <c r="D1243" t="s">
        <v>11</v>
      </c>
      <c r="E1243">
        <v>0</v>
      </c>
      <c r="F1243" t="s">
        <v>13</v>
      </c>
      <c r="G1243" t="s">
        <v>14</v>
      </c>
      <c r="H1243" t="str">
        <f t="shared" si="76"/>
        <v>over</v>
      </c>
      <c r="I1243" t="str">
        <f t="shared" si="77"/>
        <v>no</v>
      </c>
      <c r="J1243" s="11">
        <f t="shared" si="78"/>
        <v>39.93</v>
      </c>
      <c r="K1243" s="11">
        <f t="shared" si="79"/>
        <v>39.93</v>
      </c>
      <c r="L1243" s="11"/>
    </row>
    <row r="1244" spans="1:12" x14ac:dyDescent="0.25">
      <c r="A1244">
        <v>45</v>
      </c>
      <c r="B1244" s="11">
        <v>39.994999999999997</v>
      </c>
      <c r="C1244" s="4">
        <v>9704.6680500000002</v>
      </c>
      <c r="D1244" t="s">
        <v>7</v>
      </c>
      <c r="E1244">
        <v>3</v>
      </c>
      <c r="F1244" t="s">
        <v>13</v>
      </c>
      <c r="G1244" t="s">
        <v>21</v>
      </c>
      <c r="H1244" t="str">
        <f t="shared" si="76"/>
        <v>over</v>
      </c>
      <c r="I1244" t="str">
        <f t="shared" si="77"/>
        <v>no</v>
      </c>
      <c r="J1244" s="11">
        <f t="shared" si="78"/>
        <v>39.994999999999997</v>
      </c>
      <c r="K1244" s="11">
        <f t="shared" si="79"/>
        <v>39.994999999999997</v>
      </c>
      <c r="L1244" s="11"/>
    </row>
    <row r="1245" spans="1:12" x14ac:dyDescent="0.25">
      <c r="A1245">
        <v>55</v>
      </c>
      <c r="B1245" s="11">
        <v>39.994999999999997</v>
      </c>
      <c r="C1245" s="4">
        <v>11987.1682</v>
      </c>
      <c r="D1245" t="s">
        <v>11</v>
      </c>
      <c r="E1245">
        <v>3</v>
      </c>
      <c r="F1245" t="s">
        <v>13</v>
      </c>
      <c r="G1245" t="s">
        <v>14</v>
      </c>
      <c r="H1245" t="str">
        <f t="shared" si="76"/>
        <v>over</v>
      </c>
      <c r="I1245" t="str">
        <f t="shared" si="77"/>
        <v>no</v>
      </c>
      <c r="J1245" s="11">
        <f t="shared" si="78"/>
        <v>39.994999999999997</v>
      </c>
      <c r="K1245" s="11">
        <f t="shared" si="79"/>
        <v>39.994999999999997</v>
      </c>
      <c r="L1245" s="11"/>
    </row>
    <row r="1246" spans="1:12" x14ac:dyDescent="0.25">
      <c r="A1246">
        <v>48</v>
      </c>
      <c r="B1246" s="11">
        <v>40.15</v>
      </c>
      <c r="C1246" s="4">
        <v>7804.1605</v>
      </c>
      <c r="D1246" t="s">
        <v>11</v>
      </c>
      <c r="E1246">
        <v>0</v>
      </c>
      <c r="F1246" t="s">
        <v>13</v>
      </c>
      <c r="G1246" t="s">
        <v>14</v>
      </c>
      <c r="H1246" t="str">
        <f t="shared" si="76"/>
        <v>over</v>
      </c>
      <c r="I1246" t="str">
        <f t="shared" si="77"/>
        <v>no</v>
      </c>
      <c r="J1246" s="11">
        <f t="shared" si="78"/>
        <v>40.15</v>
      </c>
      <c r="K1246" s="11">
        <f t="shared" si="79"/>
        <v>40.15</v>
      </c>
      <c r="L1246" s="11"/>
    </row>
    <row r="1247" spans="1:12" x14ac:dyDescent="0.25">
      <c r="A1247">
        <v>24</v>
      </c>
      <c r="B1247" s="11">
        <v>40.15</v>
      </c>
      <c r="C1247" s="4">
        <v>38126.246500000001</v>
      </c>
      <c r="D1247" t="s">
        <v>11</v>
      </c>
      <c r="E1247">
        <v>0</v>
      </c>
      <c r="F1247" t="s">
        <v>9</v>
      </c>
      <c r="G1247" t="s">
        <v>14</v>
      </c>
      <c r="H1247" t="str">
        <f t="shared" si="76"/>
        <v>over</v>
      </c>
      <c r="I1247" t="str">
        <f t="shared" si="77"/>
        <v>smoking</v>
      </c>
      <c r="J1247" s="11">
        <f t="shared" si="78"/>
        <v>40.15</v>
      </c>
      <c r="K1247" s="11">
        <f t="shared" si="79"/>
        <v>40.15</v>
      </c>
      <c r="L1247" s="11"/>
    </row>
    <row r="1248" spans="1:12" x14ac:dyDescent="0.25">
      <c r="A1248">
        <v>18</v>
      </c>
      <c r="B1248" s="11">
        <v>40.185000000000002</v>
      </c>
      <c r="C1248" s="4">
        <v>2217.4691499999999</v>
      </c>
      <c r="D1248" t="s">
        <v>7</v>
      </c>
      <c r="E1248">
        <v>0</v>
      </c>
      <c r="F1248" t="s">
        <v>13</v>
      </c>
      <c r="G1248" t="s">
        <v>21</v>
      </c>
      <c r="H1248" t="str">
        <f t="shared" si="76"/>
        <v>over</v>
      </c>
      <c r="I1248" t="str">
        <f t="shared" si="77"/>
        <v>no</v>
      </c>
      <c r="J1248" s="11">
        <f t="shared" si="78"/>
        <v>40.185000000000002</v>
      </c>
      <c r="K1248" s="11">
        <f t="shared" si="79"/>
        <v>40.185000000000002</v>
      </c>
      <c r="L1248" s="11"/>
    </row>
    <row r="1249" spans="1:12" x14ac:dyDescent="0.25">
      <c r="A1249">
        <v>26</v>
      </c>
      <c r="B1249" s="11">
        <v>40.185000000000002</v>
      </c>
      <c r="C1249" s="4">
        <v>3201.2451500000002</v>
      </c>
      <c r="D1249" t="s">
        <v>7</v>
      </c>
      <c r="E1249">
        <v>0</v>
      </c>
      <c r="F1249" t="s">
        <v>13</v>
      </c>
      <c r="G1249" t="s">
        <v>15</v>
      </c>
      <c r="H1249" t="str">
        <f t="shared" si="76"/>
        <v>over</v>
      </c>
      <c r="I1249" t="str">
        <f t="shared" si="77"/>
        <v>no</v>
      </c>
      <c r="J1249" s="11">
        <f t="shared" si="78"/>
        <v>40.185000000000002</v>
      </c>
      <c r="K1249" s="11">
        <f t="shared" si="79"/>
        <v>40.185000000000002</v>
      </c>
      <c r="L1249" s="11"/>
    </row>
    <row r="1250" spans="1:12" x14ac:dyDescent="0.25">
      <c r="A1250">
        <v>24</v>
      </c>
      <c r="B1250" s="11">
        <v>40.185000000000002</v>
      </c>
      <c r="C1250" s="4">
        <v>3537.703</v>
      </c>
      <c r="D1250" t="s">
        <v>11</v>
      </c>
      <c r="E1250">
        <v>2</v>
      </c>
      <c r="F1250" t="s">
        <v>13</v>
      </c>
      <c r="G1250" t="s">
        <v>15</v>
      </c>
      <c r="H1250" t="str">
        <f t="shared" si="76"/>
        <v>over</v>
      </c>
      <c r="I1250" t="str">
        <f t="shared" si="77"/>
        <v>no</v>
      </c>
      <c r="J1250" s="11">
        <f t="shared" si="78"/>
        <v>40.185000000000002</v>
      </c>
      <c r="K1250" s="11">
        <f t="shared" si="79"/>
        <v>40.185000000000002</v>
      </c>
      <c r="L1250" s="11"/>
    </row>
    <row r="1251" spans="1:12" x14ac:dyDescent="0.25">
      <c r="A1251">
        <v>31</v>
      </c>
      <c r="B1251" s="11">
        <v>40.185000000000002</v>
      </c>
      <c r="C1251" s="4">
        <v>4949.7587000000003</v>
      </c>
      <c r="D1251" t="s">
        <v>7</v>
      </c>
      <c r="E1251">
        <v>2</v>
      </c>
      <c r="F1251" t="s">
        <v>13</v>
      </c>
      <c r="G1251" t="s">
        <v>14</v>
      </c>
      <c r="H1251" t="str">
        <f t="shared" si="76"/>
        <v>over</v>
      </c>
      <c r="I1251" t="str">
        <f t="shared" si="77"/>
        <v>no</v>
      </c>
      <c r="J1251" s="11">
        <f t="shared" si="78"/>
        <v>40.185000000000002</v>
      </c>
      <c r="K1251" s="11">
        <f t="shared" si="79"/>
        <v>40.185000000000002</v>
      </c>
      <c r="L1251" s="11"/>
    </row>
    <row r="1252" spans="1:12" x14ac:dyDescent="0.25">
      <c r="A1252">
        <v>32</v>
      </c>
      <c r="B1252" s="11">
        <v>40.185000000000002</v>
      </c>
      <c r="C1252" s="4">
        <v>6334.3435499999996</v>
      </c>
      <c r="D1252" t="s">
        <v>7</v>
      </c>
      <c r="E1252">
        <v>3</v>
      </c>
      <c r="F1252" t="s">
        <v>13</v>
      </c>
      <c r="G1252" t="s">
        <v>21</v>
      </c>
      <c r="H1252" t="str">
        <f t="shared" si="76"/>
        <v>over</v>
      </c>
      <c r="I1252" t="str">
        <f t="shared" si="77"/>
        <v>no</v>
      </c>
      <c r="J1252" s="11">
        <f t="shared" si="78"/>
        <v>40.185000000000002</v>
      </c>
      <c r="K1252" s="11">
        <f t="shared" si="79"/>
        <v>40.185000000000002</v>
      </c>
      <c r="L1252" s="11"/>
    </row>
    <row r="1253" spans="1:12" x14ac:dyDescent="0.25">
      <c r="A1253">
        <v>18</v>
      </c>
      <c r="B1253" s="11">
        <v>40.26</v>
      </c>
      <c r="C1253" s="4">
        <v>1634.5734</v>
      </c>
      <c r="D1253" t="s">
        <v>7</v>
      </c>
      <c r="E1253">
        <v>0</v>
      </c>
      <c r="F1253" t="s">
        <v>13</v>
      </c>
      <c r="G1253" t="s">
        <v>14</v>
      </c>
      <c r="H1253" t="str">
        <f t="shared" si="76"/>
        <v>over</v>
      </c>
      <c r="I1253" t="str">
        <f t="shared" si="77"/>
        <v>no</v>
      </c>
      <c r="J1253" s="11">
        <f t="shared" si="78"/>
        <v>40.26</v>
      </c>
      <c r="K1253" s="11">
        <f t="shared" si="79"/>
        <v>40.26</v>
      </c>
      <c r="L1253" s="11"/>
    </row>
    <row r="1254" spans="1:12" x14ac:dyDescent="0.25">
      <c r="A1254">
        <v>41</v>
      </c>
      <c r="B1254" s="11">
        <v>40.26</v>
      </c>
      <c r="C1254" s="4">
        <v>5709.1643999999997</v>
      </c>
      <c r="D1254" t="s">
        <v>11</v>
      </c>
      <c r="E1254">
        <v>0</v>
      </c>
      <c r="F1254" t="s">
        <v>13</v>
      </c>
      <c r="G1254" t="s">
        <v>14</v>
      </c>
      <c r="H1254" t="str">
        <f t="shared" si="76"/>
        <v>over</v>
      </c>
      <c r="I1254" t="str">
        <f t="shared" si="77"/>
        <v>no</v>
      </c>
      <c r="J1254" s="11">
        <f t="shared" si="78"/>
        <v>40.26</v>
      </c>
      <c r="K1254" s="11">
        <f t="shared" si="79"/>
        <v>40.26</v>
      </c>
      <c r="L1254" s="11"/>
    </row>
    <row r="1255" spans="1:12" x14ac:dyDescent="0.25">
      <c r="A1255">
        <v>18</v>
      </c>
      <c r="B1255" s="11">
        <v>40.28</v>
      </c>
      <c r="C1255" s="4">
        <v>2217.6012000000001</v>
      </c>
      <c r="D1255" t="s">
        <v>7</v>
      </c>
      <c r="E1255">
        <v>0</v>
      </c>
      <c r="F1255" t="s">
        <v>13</v>
      </c>
      <c r="G1255" t="s">
        <v>21</v>
      </c>
      <c r="H1255" t="str">
        <f t="shared" si="76"/>
        <v>over</v>
      </c>
      <c r="I1255" t="str">
        <f t="shared" si="77"/>
        <v>no</v>
      </c>
      <c r="J1255" s="11">
        <f t="shared" si="78"/>
        <v>40.28</v>
      </c>
      <c r="K1255" s="11">
        <f t="shared" si="79"/>
        <v>40.28</v>
      </c>
      <c r="L1255" s="11"/>
    </row>
    <row r="1256" spans="1:12" x14ac:dyDescent="0.25">
      <c r="A1256">
        <v>57</v>
      </c>
      <c r="B1256" s="11">
        <v>40.28</v>
      </c>
      <c r="C1256" s="4">
        <v>20709.020339999999</v>
      </c>
      <c r="D1256" t="s">
        <v>11</v>
      </c>
      <c r="E1256">
        <v>0</v>
      </c>
      <c r="F1256" t="s">
        <v>13</v>
      </c>
      <c r="G1256" t="s">
        <v>21</v>
      </c>
      <c r="H1256" t="str">
        <f t="shared" si="76"/>
        <v>over</v>
      </c>
      <c r="I1256" t="str">
        <f t="shared" si="77"/>
        <v>no</v>
      </c>
      <c r="J1256" s="11">
        <f t="shared" si="78"/>
        <v>40.28</v>
      </c>
      <c r="K1256" s="11">
        <f t="shared" si="79"/>
        <v>40.28</v>
      </c>
      <c r="L1256" s="11"/>
    </row>
    <row r="1257" spans="1:12" x14ac:dyDescent="0.25">
      <c r="A1257">
        <v>57</v>
      </c>
      <c r="B1257" s="11">
        <v>40.369999999999997</v>
      </c>
      <c r="C1257" s="4">
        <v>10982.5013</v>
      </c>
      <c r="D1257" t="s">
        <v>11</v>
      </c>
      <c r="E1257">
        <v>0</v>
      </c>
      <c r="F1257" t="s">
        <v>13</v>
      </c>
      <c r="G1257" t="s">
        <v>14</v>
      </c>
      <c r="H1257" t="str">
        <f t="shared" si="76"/>
        <v>over</v>
      </c>
      <c r="I1257" t="str">
        <f t="shared" si="77"/>
        <v>no</v>
      </c>
      <c r="J1257" s="11">
        <f t="shared" si="78"/>
        <v>40.369999999999997</v>
      </c>
      <c r="K1257" s="11">
        <f t="shared" si="79"/>
        <v>40.369999999999997</v>
      </c>
      <c r="L1257" s="11"/>
    </row>
    <row r="1258" spans="1:12" x14ac:dyDescent="0.25">
      <c r="A1258">
        <v>42</v>
      </c>
      <c r="B1258" s="11">
        <v>40.369999999999997</v>
      </c>
      <c r="C1258" s="4">
        <v>43896.376300000004</v>
      </c>
      <c r="D1258" t="s">
        <v>7</v>
      </c>
      <c r="E1258">
        <v>2</v>
      </c>
      <c r="F1258" t="s">
        <v>9</v>
      </c>
      <c r="G1258" t="s">
        <v>14</v>
      </c>
      <c r="H1258" t="str">
        <f t="shared" si="76"/>
        <v>over</v>
      </c>
      <c r="I1258" t="str">
        <f t="shared" si="77"/>
        <v>smoking</v>
      </c>
      <c r="J1258" s="11">
        <f t="shared" si="78"/>
        <v>40.369999999999997</v>
      </c>
      <c r="K1258" s="11">
        <f t="shared" si="79"/>
        <v>40.369999999999997</v>
      </c>
      <c r="L1258" s="11"/>
    </row>
    <row r="1259" spans="1:12" x14ac:dyDescent="0.25">
      <c r="A1259">
        <v>30</v>
      </c>
      <c r="B1259" s="11">
        <v>40.375</v>
      </c>
      <c r="C1259" s="4">
        <v>4237.12655</v>
      </c>
      <c r="D1259" t="s">
        <v>11</v>
      </c>
      <c r="E1259">
        <v>1</v>
      </c>
      <c r="F1259" t="s">
        <v>13</v>
      </c>
      <c r="G1259" t="s">
        <v>21</v>
      </c>
      <c r="H1259" t="str">
        <f t="shared" si="76"/>
        <v>over</v>
      </c>
      <c r="I1259" t="str">
        <f t="shared" si="77"/>
        <v>no</v>
      </c>
      <c r="J1259" s="11">
        <f t="shared" si="78"/>
        <v>40.375</v>
      </c>
      <c r="K1259" s="11">
        <f t="shared" si="79"/>
        <v>40.375</v>
      </c>
      <c r="L1259" s="11"/>
    </row>
    <row r="1260" spans="1:12" x14ac:dyDescent="0.25">
      <c r="A1260">
        <v>46</v>
      </c>
      <c r="B1260" s="11">
        <v>40.375</v>
      </c>
      <c r="C1260" s="4">
        <v>8733.2292500000003</v>
      </c>
      <c r="D1260" t="s">
        <v>11</v>
      </c>
      <c r="E1260">
        <v>2</v>
      </c>
      <c r="F1260" t="s">
        <v>13</v>
      </c>
      <c r="G1260" t="s">
        <v>15</v>
      </c>
      <c r="H1260" t="str">
        <f t="shared" si="76"/>
        <v>over</v>
      </c>
      <c r="I1260" t="str">
        <f t="shared" si="77"/>
        <v>no</v>
      </c>
      <c r="J1260" s="11">
        <f t="shared" si="78"/>
        <v>40.375</v>
      </c>
      <c r="K1260" s="11">
        <f t="shared" si="79"/>
        <v>40.375</v>
      </c>
      <c r="L1260" s="11"/>
    </row>
    <row r="1261" spans="1:12" x14ac:dyDescent="0.25">
      <c r="A1261">
        <v>61</v>
      </c>
      <c r="B1261" s="11">
        <v>40.375</v>
      </c>
      <c r="C1261" s="4">
        <v>14235.072</v>
      </c>
      <c r="D1261" t="s">
        <v>7</v>
      </c>
      <c r="E1261">
        <v>2</v>
      </c>
      <c r="F1261" t="s">
        <v>13</v>
      </c>
      <c r="G1261" t="s">
        <v>10</v>
      </c>
      <c r="H1261" t="str">
        <f t="shared" si="76"/>
        <v>over</v>
      </c>
      <c r="I1261" t="str">
        <f t="shared" si="77"/>
        <v>no</v>
      </c>
      <c r="J1261" s="11">
        <f t="shared" si="78"/>
        <v>40.375</v>
      </c>
      <c r="K1261" s="11">
        <f t="shared" si="79"/>
        <v>40.375</v>
      </c>
      <c r="L1261" s="11"/>
    </row>
    <row r="1262" spans="1:12" x14ac:dyDescent="0.25">
      <c r="A1262">
        <v>20</v>
      </c>
      <c r="B1262" s="11">
        <v>40.47</v>
      </c>
      <c r="C1262" s="4">
        <v>1984.4532999999999</v>
      </c>
      <c r="D1262" t="s">
        <v>11</v>
      </c>
      <c r="E1262">
        <v>0</v>
      </c>
      <c r="F1262" t="s">
        <v>13</v>
      </c>
      <c r="G1262" t="s">
        <v>21</v>
      </c>
      <c r="H1262" t="str">
        <f t="shared" si="76"/>
        <v>over</v>
      </c>
      <c r="I1262" t="str">
        <f t="shared" si="77"/>
        <v>no</v>
      </c>
      <c r="J1262" s="11">
        <f t="shared" si="78"/>
        <v>40.47</v>
      </c>
      <c r="K1262" s="11">
        <f t="shared" si="79"/>
        <v>40.47</v>
      </c>
      <c r="L1262" s="11"/>
    </row>
    <row r="1263" spans="1:12" x14ac:dyDescent="0.25">
      <c r="A1263">
        <v>64</v>
      </c>
      <c r="B1263" s="11">
        <v>40.479999999999997</v>
      </c>
      <c r="C1263" s="4">
        <v>13831.1152</v>
      </c>
      <c r="D1263" t="s">
        <v>11</v>
      </c>
      <c r="E1263">
        <v>0</v>
      </c>
      <c r="F1263" t="s">
        <v>13</v>
      </c>
      <c r="G1263" t="s">
        <v>14</v>
      </c>
      <c r="H1263" t="str">
        <f t="shared" si="76"/>
        <v>over</v>
      </c>
      <c r="I1263" t="str">
        <f t="shared" si="77"/>
        <v>no</v>
      </c>
      <c r="J1263" s="11">
        <f t="shared" si="78"/>
        <v>40.479999999999997</v>
      </c>
      <c r="K1263" s="11">
        <f t="shared" si="79"/>
        <v>40.479999999999997</v>
      </c>
      <c r="L1263" s="11"/>
    </row>
    <row r="1264" spans="1:12" x14ac:dyDescent="0.25">
      <c r="A1264">
        <v>19</v>
      </c>
      <c r="B1264" s="11">
        <v>40.5</v>
      </c>
      <c r="C1264" s="4">
        <v>1759.338</v>
      </c>
      <c r="D1264" t="s">
        <v>7</v>
      </c>
      <c r="E1264">
        <v>0</v>
      </c>
      <c r="F1264" t="s">
        <v>13</v>
      </c>
      <c r="G1264" t="s">
        <v>10</v>
      </c>
      <c r="H1264" t="str">
        <f t="shared" si="76"/>
        <v>over</v>
      </c>
      <c r="I1264" t="str">
        <f t="shared" si="77"/>
        <v>no</v>
      </c>
      <c r="J1264" s="11">
        <f t="shared" si="78"/>
        <v>40.5</v>
      </c>
      <c r="K1264" s="11">
        <f t="shared" si="79"/>
        <v>40.5</v>
      </c>
      <c r="L1264" s="11"/>
    </row>
    <row r="1265" spans="1:12" x14ac:dyDescent="0.25">
      <c r="A1265">
        <v>26</v>
      </c>
      <c r="B1265" s="11">
        <v>40.564999999999998</v>
      </c>
      <c r="C1265" s="4">
        <v>3385.3991500000002</v>
      </c>
      <c r="D1265" t="s">
        <v>7</v>
      </c>
      <c r="E1265">
        <v>0</v>
      </c>
      <c r="F1265" t="s">
        <v>13</v>
      </c>
      <c r="G1265" t="s">
        <v>21</v>
      </c>
      <c r="H1265" t="str">
        <f t="shared" si="76"/>
        <v>over</v>
      </c>
      <c r="I1265" t="str">
        <f t="shared" si="77"/>
        <v>no</v>
      </c>
      <c r="J1265" s="11">
        <f t="shared" si="78"/>
        <v>40.564999999999998</v>
      </c>
      <c r="K1265" s="11">
        <f t="shared" si="79"/>
        <v>40.564999999999998</v>
      </c>
      <c r="L1265" s="11"/>
    </row>
    <row r="1266" spans="1:12" x14ac:dyDescent="0.25">
      <c r="A1266">
        <v>38</v>
      </c>
      <c r="B1266" s="11">
        <v>40.564999999999998</v>
      </c>
      <c r="C1266" s="4">
        <v>6373.55735</v>
      </c>
      <c r="D1266" t="s">
        <v>7</v>
      </c>
      <c r="E1266">
        <v>1</v>
      </c>
      <c r="F1266" t="s">
        <v>13</v>
      </c>
      <c r="G1266" t="s">
        <v>15</v>
      </c>
      <c r="H1266" t="str">
        <f t="shared" si="76"/>
        <v>over</v>
      </c>
      <c r="I1266" t="str">
        <f t="shared" si="77"/>
        <v>no</v>
      </c>
      <c r="J1266" s="11">
        <f t="shared" si="78"/>
        <v>40.564999999999998</v>
      </c>
      <c r="K1266" s="11">
        <f t="shared" si="79"/>
        <v>40.564999999999998</v>
      </c>
      <c r="L1266" s="11"/>
    </row>
    <row r="1267" spans="1:12" x14ac:dyDescent="0.25">
      <c r="A1267">
        <v>63</v>
      </c>
      <c r="B1267" s="11">
        <v>40.564999999999998</v>
      </c>
      <c r="C1267" s="4">
        <v>13770.097900000001</v>
      </c>
      <c r="D1267" t="s">
        <v>11</v>
      </c>
      <c r="E1267">
        <v>0</v>
      </c>
      <c r="F1267" t="s">
        <v>13</v>
      </c>
      <c r="G1267" t="s">
        <v>15</v>
      </c>
      <c r="H1267" t="str">
        <f t="shared" si="76"/>
        <v>over</v>
      </c>
      <c r="I1267" t="str">
        <f t="shared" si="77"/>
        <v>no</v>
      </c>
      <c r="J1267" s="11">
        <f t="shared" si="78"/>
        <v>40.564999999999998</v>
      </c>
      <c r="K1267" s="11">
        <f t="shared" si="79"/>
        <v>40.564999999999998</v>
      </c>
      <c r="L1267" s="11"/>
    </row>
    <row r="1268" spans="1:12" x14ac:dyDescent="0.25">
      <c r="A1268">
        <v>19</v>
      </c>
      <c r="B1268" s="11">
        <v>40.564999999999998</v>
      </c>
      <c r="C1268" s="4">
        <v>17081.080000000002</v>
      </c>
      <c r="D1268" t="s">
        <v>7</v>
      </c>
      <c r="E1268">
        <v>0</v>
      </c>
      <c r="F1268" t="s">
        <v>9</v>
      </c>
      <c r="G1268" t="s">
        <v>10</v>
      </c>
      <c r="H1268" t="str">
        <f t="shared" si="76"/>
        <v>over</v>
      </c>
      <c r="I1268" t="str">
        <f t="shared" si="77"/>
        <v>smoking</v>
      </c>
      <c r="J1268" s="11">
        <f t="shared" si="78"/>
        <v>40.564999999999998</v>
      </c>
      <c r="K1268" s="11">
        <f t="shared" si="79"/>
        <v>40.564999999999998</v>
      </c>
      <c r="L1268" s="11"/>
    </row>
    <row r="1269" spans="1:12" x14ac:dyDescent="0.25">
      <c r="A1269">
        <v>48</v>
      </c>
      <c r="B1269" s="11">
        <v>40.564999999999998</v>
      </c>
      <c r="C1269" s="4">
        <v>45702.022349999999</v>
      </c>
      <c r="D1269" t="s">
        <v>11</v>
      </c>
      <c r="E1269">
        <v>2</v>
      </c>
      <c r="F1269" t="s">
        <v>9</v>
      </c>
      <c r="G1269" t="s">
        <v>15</v>
      </c>
      <c r="H1269" t="str">
        <f t="shared" si="76"/>
        <v>over</v>
      </c>
      <c r="I1269" t="str">
        <f t="shared" si="77"/>
        <v>smoking</v>
      </c>
      <c r="J1269" s="11">
        <f t="shared" si="78"/>
        <v>40.564999999999998</v>
      </c>
      <c r="K1269" s="11">
        <f t="shared" si="79"/>
        <v>40.564999999999998</v>
      </c>
      <c r="L1269" s="11"/>
    </row>
    <row r="1270" spans="1:12" x14ac:dyDescent="0.25">
      <c r="A1270">
        <v>51</v>
      </c>
      <c r="B1270" s="11">
        <v>40.659999999999997</v>
      </c>
      <c r="C1270" s="4">
        <v>9875.6803999999993</v>
      </c>
      <c r="D1270" t="s">
        <v>7</v>
      </c>
      <c r="E1270">
        <v>0</v>
      </c>
      <c r="F1270" t="s">
        <v>13</v>
      </c>
      <c r="G1270" t="s">
        <v>21</v>
      </c>
      <c r="H1270" t="str">
        <f t="shared" si="76"/>
        <v>over</v>
      </c>
      <c r="I1270" t="str">
        <f t="shared" si="77"/>
        <v>no</v>
      </c>
      <c r="J1270" s="11">
        <f t="shared" si="78"/>
        <v>40.659999999999997</v>
      </c>
      <c r="K1270" s="11">
        <f t="shared" si="79"/>
        <v>40.659999999999997</v>
      </c>
      <c r="L1270" s="11"/>
    </row>
    <row r="1271" spans="1:12" x14ac:dyDescent="0.25">
      <c r="A1271">
        <v>55</v>
      </c>
      <c r="B1271" s="11">
        <v>40.81</v>
      </c>
      <c r="C1271" s="4">
        <v>12485.8009</v>
      </c>
      <c r="D1271" t="s">
        <v>7</v>
      </c>
      <c r="E1271">
        <v>3</v>
      </c>
      <c r="F1271" t="s">
        <v>13</v>
      </c>
      <c r="G1271" t="s">
        <v>14</v>
      </c>
      <c r="H1271" t="str">
        <f t="shared" si="76"/>
        <v>over</v>
      </c>
      <c r="I1271" t="str">
        <f t="shared" si="77"/>
        <v>no</v>
      </c>
      <c r="J1271" s="11">
        <f t="shared" si="78"/>
        <v>40.81</v>
      </c>
      <c r="K1271" s="11">
        <f t="shared" si="79"/>
        <v>40.81</v>
      </c>
      <c r="L1271" s="11"/>
    </row>
    <row r="1272" spans="1:12" x14ac:dyDescent="0.25">
      <c r="A1272">
        <v>60</v>
      </c>
      <c r="B1272" s="11">
        <v>40.92</v>
      </c>
      <c r="C1272" s="4">
        <v>48673.558799999999</v>
      </c>
      <c r="D1272" t="s">
        <v>11</v>
      </c>
      <c r="E1272">
        <v>0</v>
      </c>
      <c r="F1272" t="s">
        <v>9</v>
      </c>
      <c r="G1272" t="s">
        <v>14</v>
      </c>
      <c r="H1272" t="str">
        <f t="shared" si="76"/>
        <v>over</v>
      </c>
      <c r="I1272" t="str">
        <f t="shared" si="77"/>
        <v>smoking</v>
      </c>
      <c r="J1272" s="11">
        <f t="shared" si="78"/>
        <v>40.92</v>
      </c>
      <c r="K1272" s="11">
        <f t="shared" si="79"/>
        <v>40.92</v>
      </c>
      <c r="L1272" s="11"/>
    </row>
    <row r="1273" spans="1:12" x14ac:dyDescent="0.25">
      <c r="A1273">
        <v>57</v>
      </c>
      <c r="B1273" s="11">
        <v>40.945</v>
      </c>
      <c r="C1273" s="4">
        <v>11356.660900000001</v>
      </c>
      <c r="D1273" t="s">
        <v>11</v>
      </c>
      <c r="E1273">
        <v>0</v>
      </c>
      <c r="F1273" t="s">
        <v>13</v>
      </c>
      <c r="G1273" t="s">
        <v>15</v>
      </c>
      <c r="H1273" t="str">
        <f t="shared" si="76"/>
        <v>over</v>
      </c>
      <c r="I1273" t="str">
        <f t="shared" si="77"/>
        <v>no</v>
      </c>
      <c r="J1273" s="11">
        <f t="shared" si="78"/>
        <v>40.945</v>
      </c>
      <c r="K1273" s="11">
        <f t="shared" si="79"/>
        <v>40.945</v>
      </c>
      <c r="L1273" s="11"/>
    </row>
    <row r="1274" spans="1:12" x14ac:dyDescent="0.25">
      <c r="A1274">
        <v>57</v>
      </c>
      <c r="B1274" s="11">
        <v>40.945</v>
      </c>
      <c r="C1274" s="4">
        <v>11566.30055</v>
      </c>
      <c r="D1274" t="s">
        <v>11</v>
      </c>
      <c r="E1274">
        <v>0</v>
      </c>
      <c r="F1274" t="s">
        <v>13</v>
      </c>
      <c r="G1274" t="s">
        <v>21</v>
      </c>
      <c r="H1274" t="str">
        <f t="shared" si="76"/>
        <v>over</v>
      </c>
      <c r="I1274" t="str">
        <f t="shared" si="77"/>
        <v>no</v>
      </c>
      <c r="J1274" s="11">
        <f t="shared" si="78"/>
        <v>40.945</v>
      </c>
      <c r="K1274" s="11">
        <f t="shared" si="79"/>
        <v>40.945</v>
      </c>
      <c r="L1274" s="11"/>
    </row>
    <row r="1275" spans="1:12" x14ac:dyDescent="0.25">
      <c r="A1275">
        <v>32</v>
      </c>
      <c r="B1275" s="11">
        <v>41.1</v>
      </c>
      <c r="C1275" s="4">
        <v>3989.8409999999999</v>
      </c>
      <c r="D1275" t="s">
        <v>7</v>
      </c>
      <c r="E1275">
        <v>0</v>
      </c>
      <c r="F1275" t="s">
        <v>13</v>
      </c>
      <c r="G1275" t="s">
        <v>10</v>
      </c>
      <c r="H1275" t="str">
        <f t="shared" si="76"/>
        <v>over</v>
      </c>
      <c r="I1275" t="str">
        <f t="shared" si="77"/>
        <v>no</v>
      </c>
      <c r="J1275" s="11">
        <f t="shared" si="78"/>
        <v>41.1</v>
      </c>
      <c r="K1275" s="11">
        <f t="shared" si="79"/>
        <v>41.1</v>
      </c>
      <c r="L1275" s="11"/>
    </row>
    <row r="1276" spans="1:12" x14ac:dyDescent="0.25">
      <c r="A1276">
        <v>18</v>
      </c>
      <c r="B1276" s="11">
        <v>41.14</v>
      </c>
      <c r="C1276" s="4">
        <v>1146.7965999999999</v>
      </c>
      <c r="D1276" t="s">
        <v>11</v>
      </c>
      <c r="E1276">
        <v>0</v>
      </c>
      <c r="F1276" t="s">
        <v>13</v>
      </c>
      <c r="G1276" t="s">
        <v>14</v>
      </c>
      <c r="H1276" t="str">
        <f t="shared" si="76"/>
        <v>over</v>
      </c>
      <c r="I1276" t="str">
        <f t="shared" si="77"/>
        <v>no</v>
      </c>
      <c r="J1276" s="11">
        <f t="shared" si="78"/>
        <v>41.14</v>
      </c>
      <c r="K1276" s="11">
        <f t="shared" si="79"/>
        <v>41.14</v>
      </c>
      <c r="L1276" s="11"/>
    </row>
    <row r="1277" spans="1:12" x14ac:dyDescent="0.25">
      <c r="A1277">
        <v>59</v>
      </c>
      <c r="B1277" s="11">
        <v>41.14</v>
      </c>
      <c r="C1277" s="4">
        <v>48970.247600000002</v>
      </c>
      <c r="D1277" t="s">
        <v>11</v>
      </c>
      <c r="E1277">
        <v>1</v>
      </c>
      <c r="F1277" t="s">
        <v>9</v>
      </c>
      <c r="G1277" t="s">
        <v>14</v>
      </c>
      <c r="H1277" t="str">
        <f t="shared" si="76"/>
        <v>over</v>
      </c>
      <c r="I1277" t="str">
        <f t="shared" si="77"/>
        <v>smoking</v>
      </c>
      <c r="J1277" s="11">
        <f t="shared" si="78"/>
        <v>41.14</v>
      </c>
      <c r="K1277" s="11">
        <f t="shared" si="79"/>
        <v>41.14</v>
      </c>
      <c r="L1277" s="11"/>
    </row>
    <row r="1278" spans="1:12" x14ac:dyDescent="0.25">
      <c r="A1278">
        <v>18</v>
      </c>
      <c r="B1278" s="11">
        <v>41.325000000000003</v>
      </c>
      <c r="C1278" s="4">
        <v>2198.1898500000002</v>
      </c>
      <c r="D1278" t="s">
        <v>7</v>
      </c>
      <c r="E1278">
        <v>0</v>
      </c>
      <c r="F1278" t="s">
        <v>13</v>
      </c>
      <c r="G1278" t="s">
        <v>21</v>
      </c>
      <c r="H1278" t="str">
        <f t="shared" si="76"/>
        <v>over</v>
      </c>
      <c r="I1278" t="str">
        <f t="shared" si="77"/>
        <v>no</v>
      </c>
      <c r="J1278" s="11">
        <f t="shared" si="78"/>
        <v>41.325000000000003</v>
      </c>
      <c r="K1278" s="11">
        <f t="shared" si="79"/>
        <v>41.325000000000003</v>
      </c>
      <c r="L1278" s="11"/>
    </row>
    <row r="1279" spans="1:12" x14ac:dyDescent="0.25">
      <c r="A1279">
        <v>20</v>
      </c>
      <c r="B1279" s="11">
        <v>41.325000000000003</v>
      </c>
      <c r="C1279" s="4">
        <v>2257.47525</v>
      </c>
      <c r="D1279" t="s">
        <v>7</v>
      </c>
      <c r="E1279">
        <v>0</v>
      </c>
      <c r="F1279" t="s">
        <v>13</v>
      </c>
      <c r="G1279" t="s">
        <v>15</v>
      </c>
      <c r="H1279" t="str">
        <f t="shared" si="76"/>
        <v>over</v>
      </c>
      <c r="I1279" t="str">
        <f t="shared" si="77"/>
        <v>no</v>
      </c>
      <c r="J1279" s="11">
        <f t="shared" si="78"/>
        <v>41.325000000000003</v>
      </c>
      <c r="K1279" s="11">
        <f t="shared" si="79"/>
        <v>41.325000000000003</v>
      </c>
      <c r="L1279" s="11"/>
    </row>
    <row r="1280" spans="1:12" x14ac:dyDescent="0.25">
      <c r="A1280">
        <v>28</v>
      </c>
      <c r="B1280" s="11">
        <v>41.325000000000003</v>
      </c>
      <c r="C1280" s="4">
        <v>4133.6416499999996</v>
      </c>
      <c r="D1280" t="s">
        <v>7</v>
      </c>
      <c r="E1280">
        <v>1</v>
      </c>
      <c r="F1280" t="s">
        <v>13</v>
      </c>
      <c r="G1280" t="s">
        <v>15</v>
      </c>
      <c r="H1280" t="str">
        <f t="shared" si="76"/>
        <v>over</v>
      </c>
      <c r="I1280" t="str">
        <f t="shared" si="77"/>
        <v>no</v>
      </c>
      <c r="J1280" s="11">
        <f t="shared" si="78"/>
        <v>41.325000000000003</v>
      </c>
      <c r="K1280" s="11">
        <f t="shared" si="79"/>
        <v>41.325000000000003</v>
      </c>
      <c r="L1280" s="11"/>
    </row>
    <row r="1281" spans="1:12" x14ac:dyDescent="0.25">
      <c r="A1281">
        <v>37</v>
      </c>
      <c r="B1281" s="11">
        <v>41.325000000000003</v>
      </c>
      <c r="C1281" s="4">
        <v>4646.759</v>
      </c>
      <c r="D1281" t="s">
        <v>11</v>
      </c>
      <c r="E1281">
        <v>0</v>
      </c>
      <c r="F1281" t="s">
        <v>13</v>
      </c>
      <c r="G1281" t="s">
        <v>10</v>
      </c>
      <c r="H1281" t="str">
        <f t="shared" si="76"/>
        <v>over</v>
      </c>
      <c r="I1281" t="str">
        <f t="shared" si="77"/>
        <v>no</v>
      </c>
      <c r="J1281" s="11">
        <f t="shared" si="78"/>
        <v>41.325000000000003</v>
      </c>
      <c r="K1281" s="11">
        <f t="shared" si="79"/>
        <v>41.325000000000003</v>
      </c>
      <c r="L1281" s="11"/>
    </row>
    <row r="1282" spans="1:12" x14ac:dyDescent="0.25">
      <c r="A1282">
        <v>42</v>
      </c>
      <c r="B1282" s="11">
        <v>41.325000000000003</v>
      </c>
      <c r="C1282" s="4">
        <v>7650.7737500000003</v>
      </c>
      <c r="D1282" t="s">
        <v>7</v>
      </c>
      <c r="E1282">
        <v>1</v>
      </c>
      <c r="F1282" t="s">
        <v>13</v>
      </c>
      <c r="G1282" t="s">
        <v>21</v>
      </c>
      <c r="H1282" t="str">
        <f t="shared" ref="H1282:H1339" si="80">IF(B1282&lt;18.5,"below",IF(AND(B1282&gt;=18.5,B1282&lt;25),"normal",IF(B1282&gt;=25,"over")))</f>
        <v>over</v>
      </c>
      <c r="I1282" t="str">
        <f t="shared" ref="I1282:I1339" si="81">IF(F1282="no","no","smoking")</f>
        <v>no</v>
      </c>
      <c r="J1282" s="11">
        <f t="shared" ref="J1282:J1339" si="82">VALUE(B1282)</f>
        <v>41.325000000000003</v>
      </c>
      <c r="K1282" s="11">
        <f t="shared" ref="K1282:K1339" si="83">IF(J1282&gt;=100,J1282/1000,J1282)</f>
        <v>41.325000000000003</v>
      </c>
      <c r="L1282" s="11"/>
    </row>
    <row r="1283" spans="1:12" x14ac:dyDescent="0.25">
      <c r="A1283">
        <v>50</v>
      </c>
      <c r="B1283" s="11">
        <v>41.325000000000003</v>
      </c>
      <c r="C1283" s="4">
        <v>9617.6624499999998</v>
      </c>
      <c r="D1283" t="s">
        <v>11</v>
      </c>
      <c r="E1283">
        <v>1</v>
      </c>
      <c r="F1283" t="s">
        <v>13</v>
      </c>
      <c r="G1283" t="s">
        <v>21</v>
      </c>
      <c r="H1283" t="str">
        <f t="shared" si="80"/>
        <v>over</v>
      </c>
      <c r="I1283" t="str">
        <f t="shared" si="81"/>
        <v>no</v>
      </c>
      <c r="J1283" s="11">
        <f t="shared" si="82"/>
        <v>41.325000000000003</v>
      </c>
      <c r="K1283" s="11">
        <f t="shared" si="83"/>
        <v>41.325000000000003</v>
      </c>
      <c r="L1283" s="11"/>
    </row>
    <row r="1284" spans="1:12" x14ac:dyDescent="0.25">
      <c r="A1284">
        <v>63</v>
      </c>
      <c r="B1284" s="11">
        <v>41.325000000000003</v>
      </c>
      <c r="C1284" s="4">
        <v>15555.188749999999</v>
      </c>
      <c r="D1284" t="s">
        <v>11</v>
      </c>
      <c r="E1284">
        <v>3</v>
      </c>
      <c r="F1284" t="s">
        <v>13</v>
      </c>
      <c r="G1284" t="s">
        <v>15</v>
      </c>
      <c r="H1284" t="str">
        <f t="shared" si="80"/>
        <v>over</v>
      </c>
      <c r="I1284" t="str">
        <f t="shared" si="81"/>
        <v>no</v>
      </c>
      <c r="J1284" s="11">
        <f t="shared" si="82"/>
        <v>41.325000000000003</v>
      </c>
      <c r="K1284" s="11">
        <f t="shared" si="83"/>
        <v>41.325000000000003</v>
      </c>
      <c r="L1284" s="11"/>
    </row>
    <row r="1285" spans="1:12" x14ac:dyDescent="0.25">
      <c r="A1285">
        <v>25</v>
      </c>
      <c r="B1285" s="11">
        <v>41.325000000000003</v>
      </c>
      <c r="C1285" s="4">
        <v>17878.900679999999</v>
      </c>
      <c r="D1285" t="s">
        <v>7</v>
      </c>
      <c r="E1285">
        <v>0</v>
      </c>
      <c r="F1285" t="s">
        <v>13</v>
      </c>
      <c r="G1285" t="s">
        <v>21</v>
      </c>
      <c r="H1285" t="str">
        <f t="shared" si="80"/>
        <v>over</v>
      </c>
      <c r="I1285" t="str">
        <f t="shared" si="81"/>
        <v>no</v>
      </c>
      <c r="J1285" s="11">
        <f t="shared" si="82"/>
        <v>41.325000000000003</v>
      </c>
      <c r="K1285" s="11">
        <f t="shared" si="83"/>
        <v>41.325000000000003</v>
      </c>
      <c r="L1285" s="11"/>
    </row>
    <row r="1286" spans="1:12" x14ac:dyDescent="0.25">
      <c r="A1286">
        <v>40</v>
      </c>
      <c r="B1286" s="11">
        <v>41.42</v>
      </c>
      <c r="C1286" s="4">
        <v>28476.734990000001</v>
      </c>
      <c r="D1286" t="s">
        <v>7</v>
      </c>
      <c r="E1286">
        <v>1</v>
      </c>
      <c r="F1286" t="s">
        <v>13</v>
      </c>
      <c r="G1286" t="s">
        <v>15</v>
      </c>
      <c r="H1286" t="str">
        <f t="shared" si="80"/>
        <v>over</v>
      </c>
      <c r="I1286" t="str">
        <f t="shared" si="81"/>
        <v>no</v>
      </c>
      <c r="J1286" s="11">
        <f t="shared" si="82"/>
        <v>41.42</v>
      </c>
      <c r="K1286" s="11">
        <f t="shared" si="83"/>
        <v>41.42</v>
      </c>
      <c r="L1286" s="11"/>
    </row>
    <row r="1287" spans="1:12" x14ac:dyDescent="0.25">
      <c r="A1287">
        <v>53</v>
      </c>
      <c r="B1287" s="11">
        <v>41.47</v>
      </c>
      <c r="C1287" s="4">
        <v>9504.3102999999992</v>
      </c>
      <c r="D1287" t="s">
        <v>11</v>
      </c>
      <c r="E1287">
        <v>0</v>
      </c>
      <c r="F1287" t="s">
        <v>13</v>
      </c>
      <c r="G1287" t="s">
        <v>14</v>
      </c>
      <c r="H1287" t="str">
        <f t="shared" si="80"/>
        <v>over</v>
      </c>
      <c r="I1287" t="str">
        <f t="shared" si="81"/>
        <v>no</v>
      </c>
      <c r="J1287" s="11">
        <f t="shared" si="82"/>
        <v>41.47</v>
      </c>
      <c r="K1287" s="11">
        <f t="shared" si="83"/>
        <v>41.47</v>
      </c>
      <c r="L1287" s="11"/>
    </row>
    <row r="1288" spans="1:12" x14ac:dyDescent="0.25">
      <c r="A1288">
        <v>49</v>
      </c>
      <c r="B1288" s="11">
        <v>41.47</v>
      </c>
      <c r="C1288" s="4">
        <v>10977.2063</v>
      </c>
      <c r="D1288" t="s">
        <v>7</v>
      </c>
      <c r="E1288">
        <v>4</v>
      </c>
      <c r="F1288" t="s">
        <v>13</v>
      </c>
      <c r="G1288" t="s">
        <v>14</v>
      </c>
      <c r="H1288" t="str">
        <f t="shared" si="80"/>
        <v>over</v>
      </c>
      <c r="I1288" t="str">
        <f t="shared" si="81"/>
        <v>no</v>
      </c>
      <c r="J1288" s="11">
        <f t="shared" si="82"/>
        <v>41.47</v>
      </c>
      <c r="K1288" s="11">
        <f t="shared" si="83"/>
        <v>41.47</v>
      </c>
      <c r="L1288" s="11"/>
    </row>
    <row r="1289" spans="1:12" x14ac:dyDescent="0.25">
      <c r="A1289">
        <v>40</v>
      </c>
      <c r="B1289" s="11">
        <v>41.69</v>
      </c>
      <c r="C1289" s="4">
        <v>5438.7491</v>
      </c>
      <c r="D1289" t="s">
        <v>11</v>
      </c>
      <c r="E1289">
        <v>0</v>
      </c>
      <c r="F1289" t="s">
        <v>13</v>
      </c>
      <c r="G1289" t="s">
        <v>14</v>
      </c>
      <c r="H1289" t="str">
        <f t="shared" si="80"/>
        <v>over</v>
      </c>
      <c r="I1289" t="str">
        <f t="shared" si="81"/>
        <v>no</v>
      </c>
      <c r="J1289" s="11">
        <f t="shared" si="82"/>
        <v>41.69</v>
      </c>
      <c r="K1289" s="11">
        <f t="shared" si="83"/>
        <v>41.69</v>
      </c>
      <c r="L1289" s="11"/>
    </row>
    <row r="1290" spans="1:12" x14ac:dyDescent="0.25">
      <c r="A1290">
        <v>39</v>
      </c>
      <c r="B1290" s="11">
        <v>41.8</v>
      </c>
      <c r="C1290" s="4">
        <v>5662.2250000000004</v>
      </c>
      <c r="D1290" t="s">
        <v>7</v>
      </c>
      <c r="E1290">
        <v>0</v>
      </c>
      <c r="F1290" t="s">
        <v>13</v>
      </c>
      <c r="G1290" t="s">
        <v>14</v>
      </c>
      <c r="H1290" t="str">
        <f t="shared" si="80"/>
        <v>over</v>
      </c>
      <c r="I1290" t="str">
        <f t="shared" si="81"/>
        <v>no</v>
      </c>
      <c r="J1290" s="11">
        <f t="shared" si="82"/>
        <v>41.8</v>
      </c>
      <c r="K1290" s="11">
        <f t="shared" si="83"/>
        <v>41.8</v>
      </c>
      <c r="L1290" s="11"/>
    </row>
    <row r="1291" spans="1:12" x14ac:dyDescent="0.25">
      <c r="A1291">
        <v>52</v>
      </c>
      <c r="B1291" s="11">
        <v>41.8</v>
      </c>
      <c r="C1291" s="4">
        <v>47269.853999999999</v>
      </c>
      <c r="D1291" t="s">
        <v>11</v>
      </c>
      <c r="E1291">
        <v>2</v>
      </c>
      <c r="F1291" t="s">
        <v>9</v>
      </c>
      <c r="G1291" t="s">
        <v>14</v>
      </c>
      <c r="H1291" t="str">
        <f t="shared" si="80"/>
        <v>over</v>
      </c>
      <c r="I1291" t="str">
        <f t="shared" si="81"/>
        <v>smoking</v>
      </c>
      <c r="J1291" s="11">
        <f t="shared" si="82"/>
        <v>41.8</v>
      </c>
      <c r="K1291" s="11">
        <f t="shared" si="83"/>
        <v>41.8</v>
      </c>
      <c r="L1291" s="11"/>
    </row>
    <row r="1292" spans="1:12" x14ac:dyDescent="0.25">
      <c r="A1292">
        <v>23</v>
      </c>
      <c r="B1292" s="11">
        <v>41.91</v>
      </c>
      <c r="C1292" s="4">
        <v>1837.2819</v>
      </c>
      <c r="D1292" t="s">
        <v>11</v>
      </c>
      <c r="E1292">
        <v>0</v>
      </c>
      <c r="F1292" t="s">
        <v>13</v>
      </c>
      <c r="G1292" t="s">
        <v>14</v>
      </c>
      <c r="H1292" t="str">
        <f t="shared" si="80"/>
        <v>over</v>
      </c>
      <c r="I1292" t="str">
        <f t="shared" si="81"/>
        <v>no</v>
      </c>
      <c r="J1292" s="11">
        <f t="shared" si="82"/>
        <v>41.91</v>
      </c>
      <c r="K1292" s="11">
        <f t="shared" si="83"/>
        <v>41.91</v>
      </c>
      <c r="L1292" s="11"/>
    </row>
    <row r="1293" spans="1:12" x14ac:dyDescent="0.25">
      <c r="A1293">
        <v>56</v>
      </c>
      <c r="B1293" s="11">
        <v>41.91</v>
      </c>
      <c r="C1293" s="4">
        <v>11093.6229</v>
      </c>
      <c r="D1293" t="s">
        <v>7</v>
      </c>
      <c r="E1293">
        <v>0</v>
      </c>
      <c r="F1293" t="s">
        <v>13</v>
      </c>
      <c r="G1293" t="s">
        <v>14</v>
      </c>
      <c r="H1293" t="str">
        <f t="shared" si="80"/>
        <v>over</v>
      </c>
      <c r="I1293" t="str">
        <f t="shared" si="81"/>
        <v>no</v>
      </c>
      <c r="J1293" s="11">
        <f t="shared" si="82"/>
        <v>41.91</v>
      </c>
      <c r="K1293" s="11">
        <f t="shared" si="83"/>
        <v>41.91</v>
      </c>
      <c r="L1293" s="11"/>
    </row>
    <row r="1294" spans="1:12" x14ac:dyDescent="0.25">
      <c r="A1294">
        <v>25</v>
      </c>
      <c r="B1294" s="11">
        <v>42.13</v>
      </c>
      <c r="C1294" s="4">
        <v>3238.4357</v>
      </c>
      <c r="D1294" t="s">
        <v>7</v>
      </c>
      <c r="E1294">
        <v>1</v>
      </c>
      <c r="F1294" t="s">
        <v>13</v>
      </c>
      <c r="G1294" t="s">
        <v>14</v>
      </c>
      <c r="H1294" t="str">
        <f t="shared" si="80"/>
        <v>over</v>
      </c>
      <c r="I1294" t="str">
        <f t="shared" si="81"/>
        <v>no</v>
      </c>
      <c r="J1294" s="11">
        <f t="shared" si="82"/>
        <v>42.13</v>
      </c>
      <c r="K1294" s="11">
        <f t="shared" si="83"/>
        <v>42.13</v>
      </c>
      <c r="L1294" s="11"/>
    </row>
    <row r="1295" spans="1:12" x14ac:dyDescent="0.25">
      <c r="A1295">
        <v>34</v>
      </c>
      <c r="B1295" s="11">
        <v>42.13</v>
      </c>
      <c r="C1295" s="4">
        <v>5124.1886999999997</v>
      </c>
      <c r="D1295" t="s">
        <v>11</v>
      </c>
      <c r="E1295">
        <v>2</v>
      </c>
      <c r="F1295" t="s">
        <v>13</v>
      </c>
      <c r="G1295" t="s">
        <v>14</v>
      </c>
      <c r="H1295" t="str">
        <f t="shared" si="80"/>
        <v>over</v>
      </c>
      <c r="I1295" t="str">
        <f t="shared" si="81"/>
        <v>no</v>
      </c>
      <c r="J1295" s="11">
        <f t="shared" si="82"/>
        <v>42.13</v>
      </c>
      <c r="K1295" s="11">
        <f t="shared" si="83"/>
        <v>42.13</v>
      </c>
      <c r="L1295" s="11"/>
    </row>
    <row r="1296" spans="1:12" x14ac:dyDescent="0.25">
      <c r="A1296">
        <v>57</v>
      </c>
      <c r="B1296" s="11">
        <v>42.13</v>
      </c>
      <c r="C1296" s="4">
        <v>48675.517699999997</v>
      </c>
      <c r="D1296" t="s">
        <v>11</v>
      </c>
      <c r="E1296">
        <v>1</v>
      </c>
      <c r="F1296" t="s">
        <v>9</v>
      </c>
      <c r="G1296" t="s">
        <v>14</v>
      </c>
      <c r="H1296" t="str">
        <f t="shared" si="80"/>
        <v>over</v>
      </c>
      <c r="I1296" t="str">
        <f t="shared" si="81"/>
        <v>smoking</v>
      </c>
      <c r="J1296" s="11">
        <f t="shared" si="82"/>
        <v>42.13</v>
      </c>
      <c r="K1296" s="11">
        <f t="shared" si="83"/>
        <v>42.13</v>
      </c>
      <c r="L1296" s="11"/>
    </row>
    <row r="1297" spans="1:12" x14ac:dyDescent="0.25">
      <c r="A1297">
        <v>18</v>
      </c>
      <c r="B1297" s="11">
        <v>42.24</v>
      </c>
      <c r="C1297" s="4">
        <v>38792.685599999997</v>
      </c>
      <c r="D1297" t="s">
        <v>7</v>
      </c>
      <c r="E1297">
        <v>0</v>
      </c>
      <c r="F1297" t="s">
        <v>9</v>
      </c>
      <c r="G1297" t="s">
        <v>14</v>
      </c>
      <c r="H1297" t="str">
        <f t="shared" si="80"/>
        <v>over</v>
      </c>
      <c r="I1297" t="str">
        <f t="shared" si="81"/>
        <v>smoking</v>
      </c>
      <c r="J1297" s="11">
        <f t="shared" si="82"/>
        <v>42.24</v>
      </c>
      <c r="K1297" s="11">
        <f t="shared" si="83"/>
        <v>42.24</v>
      </c>
      <c r="L1297" s="11"/>
    </row>
    <row r="1298" spans="1:12" x14ac:dyDescent="0.25">
      <c r="A1298">
        <v>26</v>
      </c>
      <c r="B1298" s="11">
        <v>42.4</v>
      </c>
      <c r="C1298" s="4">
        <v>3410.3240000000001</v>
      </c>
      <c r="D1298" t="s">
        <v>7</v>
      </c>
      <c r="E1298">
        <v>1</v>
      </c>
      <c r="F1298" t="s">
        <v>13</v>
      </c>
      <c r="G1298" t="s">
        <v>10</v>
      </c>
      <c r="H1298" t="str">
        <f t="shared" si="80"/>
        <v>over</v>
      </c>
      <c r="I1298" t="str">
        <f t="shared" si="81"/>
        <v>no</v>
      </c>
      <c r="J1298" s="11">
        <f t="shared" si="82"/>
        <v>42.4</v>
      </c>
      <c r="K1298" s="11">
        <f t="shared" si="83"/>
        <v>42.4</v>
      </c>
      <c r="L1298" s="11"/>
    </row>
    <row r="1299" spans="1:12" x14ac:dyDescent="0.25">
      <c r="A1299">
        <v>33</v>
      </c>
      <c r="B1299" s="11">
        <v>42.4</v>
      </c>
      <c r="C1299" s="4">
        <v>6666.2430000000004</v>
      </c>
      <c r="D1299" t="s">
        <v>11</v>
      </c>
      <c r="E1299">
        <v>5</v>
      </c>
      <c r="F1299" t="s">
        <v>13</v>
      </c>
      <c r="G1299" t="s">
        <v>10</v>
      </c>
      <c r="H1299" t="str">
        <f t="shared" si="80"/>
        <v>over</v>
      </c>
      <c r="I1299" t="str">
        <f t="shared" si="81"/>
        <v>no</v>
      </c>
      <c r="J1299" s="11">
        <f t="shared" si="82"/>
        <v>42.4</v>
      </c>
      <c r="K1299" s="11">
        <f t="shared" si="83"/>
        <v>42.4</v>
      </c>
      <c r="L1299" s="11"/>
    </row>
    <row r="1300" spans="1:12" x14ac:dyDescent="0.25">
      <c r="A1300">
        <v>33</v>
      </c>
      <c r="B1300" s="11">
        <v>42.46</v>
      </c>
      <c r="C1300" s="4">
        <v>11326.71487</v>
      </c>
      <c r="D1300" t="s">
        <v>11</v>
      </c>
      <c r="E1300">
        <v>1</v>
      </c>
      <c r="F1300" t="s">
        <v>13</v>
      </c>
      <c r="G1300" t="s">
        <v>14</v>
      </c>
      <c r="H1300" t="str">
        <f t="shared" si="80"/>
        <v>over</v>
      </c>
      <c r="I1300" t="str">
        <f t="shared" si="81"/>
        <v>no</v>
      </c>
      <c r="J1300" s="11">
        <f t="shared" si="82"/>
        <v>42.46</v>
      </c>
      <c r="K1300" s="11">
        <f t="shared" si="83"/>
        <v>42.46</v>
      </c>
      <c r="L1300" s="11"/>
    </row>
    <row r="1301" spans="1:12" x14ac:dyDescent="0.25">
      <c r="A1301">
        <v>39</v>
      </c>
      <c r="B1301" s="11">
        <v>42.655000000000001</v>
      </c>
      <c r="C1301" s="4">
        <v>5757.41345</v>
      </c>
      <c r="D1301" t="s">
        <v>11</v>
      </c>
      <c r="E1301">
        <v>0</v>
      </c>
      <c r="F1301" t="s">
        <v>13</v>
      </c>
      <c r="G1301" t="s">
        <v>21</v>
      </c>
      <c r="H1301" t="str">
        <f t="shared" si="80"/>
        <v>over</v>
      </c>
      <c r="I1301" t="str">
        <f t="shared" si="81"/>
        <v>no</v>
      </c>
      <c r="J1301" s="11">
        <f t="shared" si="82"/>
        <v>42.655000000000001</v>
      </c>
      <c r="K1301" s="11">
        <f t="shared" si="83"/>
        <v>42.655000000000001</v>
      </c>
      <c r="L1301" s="11"/>
    </row>
    <row r="1302" spans="1:12" x14ac:dyDescent="0.25">
      <c r="A1302">
        <v>54</v>
      </c>
      <c r="B1302" s="11">
        <v>42.655000000000001</v>
      </c>
      <c r="C1302" s="4">
        <v>44260.749900000003</v>
      </c>
      <c r="D1302" t="s">
        <v>11</v>
      </c>
      <c r="E1302">
        <v>2</v>
      </c>
      <c r="F1302" t="s">
        <v>9</v>
      </c>
      <c r="G1302" t="s">
        <v>14</v>
      </c>
      <c r="H1302" t="str">
        <f t="shared" si="80"/>
        <v>over</v>
      </c>
      <c r="I1302" t="str">
        <f t="shared" si="81"/>
        <v>smoking</v>
      </c>
      <c r="J1302" s="11">
        <f t="shared" si="82"/>
        <v>42.655000000000001</v>
      </c>
      <c r="K1302" s="11">
        <f t="shared" si="83"/>
        <v>42.655000000000001</v>
      </c>
      <c r="L1302" s="11"/>
    </row>
    <row r="1303" spans="1:12" x14ac:dyDescent="0.25">
      <c r="A1303">
        <v>49</v>
      </c>
      <c r="B1303" s="11">
        <v>42.68</v>
      </c>
      <c r="C1303" s="4">
        <v>9800.8881999999994</v>
      </c>
      <c r="D1303" t="s">
        <v>7</v>
      </c>
      <c r="E1303">
        <v>2</v>
      </c>
      <c r="F1303" t="s">
        <v>13</v>
      </c>
      <c r="G1303" t="s">
        <v>14</v>
      </c>
      <c r="H1303" t="str">
        <f t="shared" si="80"/>
        <v>over</v>
      </c>
      <c r="I1303" t="str">
        <f t="shared" si="81"/>
        <v>no</v>
      </c>
      <c r="J1303" s="11">
        <f t="shared" si="82"/>
        <v>42.68</v>
      </c>
      <c r="K1303" s="11">
        <f t="shared" si="83"/>
        <v>42.68</v>
      </c>
      <c r="L1303" s="11"/>
    </row>
    <row r="1304" spans="1:12" x14ac:dyDescent="0.25">
      <c r="A1304">
        <v>23</v>
      </c>
      <c r="B1304" s="11">
        <v>42.75</v>
      </c>
      <c r="C1304" s="4">
        <v>40904.199500000002</v>
      </c>
      <c r="D1304" t="s">
        <v>7</v>
      </c>
      <c r="E1304">
        <v>1</v>
      </c>
      <c r="F1304" t="s">
        <v>9</v>
      </c>
      <c r="G1304" t="s">
        <v>21</v>
      </c>
      <c r="H1304" t="str">
        <f t="shared" si="80"/>
        <v>over</v>
      </c>
      <c r="I1304" t="str">
        <f t="shared" si="81"/>
        <v>smoking</v>
      </c>
      <c r="J1304" s="11">
        <f t="shared" si="82"/>
        <v>42.75</v>
      </c>
      <c r="K1304" s="11">
        <f t="shared" si="83"/>
        <v>42.75</v>
      </c>
      <c r="L1304" s="11"/>
    </row>
    <row r="1305" spans="1:12" x14ac:dyDescent="0.25">
      <c r="A1305">
        <v>34</v>
      </c>
      <c r="B1305" s="11">
        <v>42.9</v>
      </c>
      <c r="C1305" s="4">
        <v>4536.259</v>
      </c>
      <c r="D1305" t="s">
        <v>11</v>
      </c>
      <c r="E1305">
        <v>1</v>
      </c>
      <c r="F1305" t="s">
        <v>13</v>
      </c>
      <c r="G1305" t="s">
        <v>10</v>
      </c>
      <c r="H1305" t="str">
        <f t="shared" si="80"/>
        <v>over</v>
      </c>
      <c r="I1305" t="str">
        <f t="shared" si="81"/>
        <v>no</v>
      </c>
      <c r="J1305" s="11">
        <f t="shared" si="82"/>
        <v>42.9</v>
      </c>
      <c r="K1305" s="11">
        <f t="shared" si="83"/>
        <v>42.9</v>
      </c>
      <c r="L1305" s="11"/>
    </row>
    <row r="1306" spans="1:12" x14ac:dyDescent="0.25">
      <c r="A1306">
        <v>51</v>
      </c>
      <c r="B1306" s="11">
        <v>42.9</v>
      </c>
      <c r="C1306" s="4">
        <v>47462.894</v>
      </c>
      <c r="D1306" t="s">
        <v>11</v>
      </c>
      <c r="E1306">
        <v>2</v>
      </c>
      <c r="F1306" t="s">
        <v>9</v>
      </c>
      <c r="G1306" t="s">
        <v>14</v>
      </c>
      <c r="H1306" t="str">
        <f t="shared" si="80"/>
        <v>over</v>
      </c>
      <c r="I1306" t="str">
        <f t="shared" si="81"/>
        <v>smoking</v>
      </c>
      <c r="J1306" s="11">
        <f t="shared" si="82"/>
        <v>42.9</v>
      </c>
      <c r="K1306" s="11">
        <f t="shared" si="83"/>
        <v>42.9</v>
      </c>
      <c r="L1306" s="11"/>
    </row>
    <row r="1307" spans="1:12" x14ac:dyDescent="0.25">
      <c r="A1307">
        <v>33</v>
      </c>
      <c r="B1307" s="11">
        <v>42.94</v>
      </c>
      <c r="C1307" s="4">
        <v>6360.9935999999998</v>
      </c>
      <c r="D1307" t="s">
        <v>7</v>
      </c>
      <c r="E1307">
        <v>3</v>
      </c>
      <c r="F1307" t="s">
        <v>13</v>
      </c>
      <c r="G1307" t="s">
        <v>15</v>
      </c>
      <c r="H1307" t="str">
        <f t="shared" si="80"/>
        <v>over</v>
      </c>
      <c r="I1307" t="str">
        <f t="shared" si="81"/>
        <v>no</v>
      </c>
      <c r="J1307" s="11">
        <f t="shared" si="82"/>
        <v>42.94</v>
      </c>
      <c r="K1307" s="11">
        <f t="shared" si="83"/>
        <v>42.94</v>
      </c>
      <c r="L1307" s="11"/>
    </row>
    <row r="1308" spans="1:12" x14ac:dyDescent="0.25">
      <c r="A1308">
        <v>18</v>
      </c>
      <c r="B1308" s="11">
        <v>43.01</v>
      </c>
      <c r="C1308" s="4">
        <v>1149.3959</v>
      </c>
      <c r="D1308" t="s">
        <v>11</v>
      </c>
      <c r="E1308">
        <v>0</v>
      </c>
      <c r="F1308" t="s">
        <v>13</v>
      </c>
      <c r="G1308" t="s">
        <v>14</v>
      </c>
      <c r="H1308" t="str">
        <f t="shared" si="80"/>
        <v>over</v>
      </c>
      <c r="I1308" t="str">
        <f t="shared" si="81"/>
        <v>no</v>
      </c>
      <c r="J1308" s="11">
        <f t="shared" si="82"/>
        <v>43.01</v>
      </c>
      <c r="K1308" s="11">
        <f t="shared" si="83"/>
        <v>43.01</v>
      </c>
      <c r="L1308" s="11"/>
    </row>
    <row r="1309" spans="1:12" x14ac:dyDescent="0.25">
      <c r="A1309">
        <v>30</v>
      </c>
      <c r="B1309" s="11">
        <v>43.12</v>
      </c>
      <c r="C1309" s="4">
        <v>4753.6368000000002</v>
      </c>
      <c r="D1309" t="s">
        <v>7</v>
      </c>
      <c r="E1309">
        <v>2</v>
      </c>
      <c r="F1309" t="s">
        <v>13</v>
      </c>
      <c r="G1309" t="s">
        <v>14</v>
      </c>
      <c r="H1309" t="str">
        <f t="shared" si="80"/>
        <v>over</v>
      </c>
      <c r="I1309" t="str">
        <f t="shared" si="81"/>
        <v>no</v>
      </c>
      <c r="J1309" s="11">
        <f t="shared" si="82"/>
        <v>43.12</v>
      </c>
      <c r="K1309" s="11">
        <f t="shared" si="83"/>
        <v>43.12</v>
      </c>
      <c r="L1309" s="11"/>
    </row>
    <row r="1310" spans="1:12" x14ac:dyDescent="0.25">
      <c r="A1310">
        <v>35</v>
      </c>
      <c r="B1310" s="11">
        <v>43.34</v>
      </c>
      <c r="C1310" s="4">
        <v>5846.9175999999998</v>
      </c>
      <c r="D1310" t="s">
        <v>7</v>
      </c>
      <c r="E1310">
        <v>2</v>
      </c>
      <c r="F1310" t="s">
        <v>13</v>
      </c>
      <c r="G1310" t="s">
        <v>14</v>
      </c>
      <c r="H1310" t="str">
        <f t="shared" si="80"/>
        <v>over</v>
      </c>
      <c r="I1310" t="str">
        <f t="shared" si="81"/>
        <v>no</v>
      </c>
      <c r="J1310" s="11">
        <f t="shared" si="82"/>
        <v>43.34</v>
      </c>
      <c r="K1310" s="11">
        <f t="shared" si="83"/>
        <v>43.34</v>
      </c>
      <c r="L1310" s="11"/>
    </row>
    <row r="1311" spans="1:12" x14ac:dyDescent="0.25">
      <c r="A1311">
        <v>61</v>
      </c>
      <c r="B1311" s="11">
        <v>43.4</v>
      </c>
      <c r="C1311" s="4">
        <v>12574.049000000001</v>
      </c>
      <c r="D1311" t="s">
        <v>11</v>
      </c>
      <c r="E1311">
        <v>0</v>
      </c>
      <c r="F1311" t="s">
        <v>13</v>
      </c>
      <c r="G1311" t="s">
        <v>10</v>
      </c>
      <c r="H1311" t="str">
        <f t="shared" si="80"/>
        <v>over</v>
      </c>
      <c r="I1311" t="str">
        <f t="shared" si="81"/>
        <v>no</v>
      </c>
      <c r="J1311" s="11">
        <f t="shared" si="82"/>
        <v>43.4</v>
      </c>
      <c r="K1311" s="11">
        <f t="shared" si="83"/>
        <v>43.4</v>
      </c>
      <c r="L1311" s="11"/>
    </row>
    <row r="1312" spans="1:12" x14ac:dyDescent="0.25">
      <c r="A1312">
        <v>57</v>
      </c>
      <c r="B1312" s="11">
        <v>43.7</v>
      </c>
      <c r="C1312" s="4">
        <v>11576.13</v>
      </c>
      <c r="D1312" t="s">
        <v>11</v>
      </c>
      <c r="E1312">
        <v>1</v>
      </c>
      <c r="F1312" t="s">
        <v>13</v>
      </c>
      <c r="G1312" t="s">
        <v>10</v>
      </c>
      <c r="H1312" t="str">
        <f t="shared" si="80"/>
        <v>over</v>
      </c>
      <c r="I1312" t="str">
        <f t="shared" si="81"/>
        <v>no</v>
      </c>
      <c r="J1312" s="11">
        <f t="shared" si="82"/>
        <v>43.7</v>
      </c>
      <c r="K1312" s="11">
        <f t="shared" si="83"/>
        <v>43.7</v>
      </c>
      <c r="L1312" s="11"/>
    </row>
    <row r="1313" spans="1:12" x14ac:dyDescent="0.25">
      <c r="A1313">
        <v>46</v>
      </c>
      <c r="B1313" s="11">
        <v>43.89</v>
      </c>
      <c r="C1313" s="4">
        <v>8944.1151000000009</v>
      </c>
      <c r="D1313" t="s">
        <v>11</v>
      </c>
      <c r="E1313">
        <v>3</v>
      </c>
      <c r="F1313" t="s">
        <v>13</v>
      </c>
      <c r="G1313" t="s">
        <v>14</v>
      </c>
      <c r="H1313" t="str">
        <f t="shared" si="80"/>
        <v>over</v>
      </c>
      <c r="I1313" t="str">
        <f t="shared" si="81"/>
        <v>no</v>
      </c>
      <c r="J1313" s="11">
        <f t="shared" si="82"/>
        <v>43.89</v>
      </c>
      <c r="K1313" s="11">
        <f t="shared" si="83"/>
        <v>43.89</v>
      </c>
      <c r="L1313" s="11"/>
    </row>
    <row r="1314" spans="1:12" x14ac:dyDescent="0.25">
      <c r="A1314">
        <v>44</v>
      </c>
      <c r="B1314" s="11">
        <v>43.89</v>
      </c>
      <c r="C1314" s="4">
        <v>46200.985099999998</v>
      </c>
      <c r="D1314" t="s">
        <v>7</v>
      </c>
      <c r="E1314">
        <v>2</v>
      </c>
      <c r="F1314" t="s">
        <v>9</v>
      </c>
      <c r="G1314" t="s">
        <v>14</v>
      </c>
      <c r="H1314" t="str">
        <f t="shared" si="80"/>
        <v>over</v>
      </c>
      <c r="I1314" t="str">
        <f t="shared" si="81"/>
        <v>smoking</v>
      </c>
      <c r="J1314" s="11">
        <f t="shared" si="82"/>
        <v>43.89</v>
      </c>
      <c r="K1314" s="11">
        <f t="shared" si="83"/>
        <v>43.89</v>
      </c>
      <c r="L1314" s="11"/>
    </row>
    <row r="1315" spans="1:12" x14ac:dyDescent="0.25">
      <c r="A1315">
        <v>61</v>
      </c>
      <c r="B1315" s="11">
        <v>44</v>
      </c>
      <c r="C1315" s="4">
        <v>13063.883</v>
      </c>
      <c r="D1315" t="s">
        <v>7</v>
      </c>
      <c r="E1315">
        <v>0</v>
      </c>
      <c r="F1315" t="s">
        <v>13</v>
      </c>
      <c r="G1315" t="s">
        <v>10</v>
      </c>
      <c r="H1315" t="str">
        <f t="shared" si="80"/>
        <v>over</v>
      </c>
      <c r="I1315" t="str">
        <f t="shared" si="81"/>
        <v>no</v>
      </c>
      <c r="J1315" s="11">
        <f t="shared" si="82"/>
        <v>44</v>
      </c>
      <c r="K1315" s="11">
        <f t="shared" si="83"/>
        <v>44</v>
      </c>
      <c r="L1315" s="11"/>
    </row>
    <row r="1316" spans="1:12" x14ac:dyDescent="0.25">
      <c r="A1316">
        <v>32</v>
      </c>
      <c r="B1316" s="11">
        <v>44.22</v>
      </c>
      <c r="C1316" s="4">
        <v>3994.1777999999999</v>
      </c>
      <c r="D1316" t="s">
        <v>7</v>
      </c>
      <c r="E1316">
        <v>0</v>
      </c>
      <c r="F1316" t="s">
        <v>13</v>
      </c>
      <c r="G1316" t="s">
        <v>14</v>
      </c>
      <c r="H1316" t="str">
        <f t="shared" si="80"/>
        <v>over</v>
      </c>
      <c r="I1316" t="str">
        <f t="shared" si="81"/>
        <v>no</v>
      </c>
      <c r="J1316" s="11">
        <f t="shared" si="82"/>
        <v>44.22</v>
      </c>
      <c r="K1316" s="11">
        <f t="shared" si="83"/>
        <v>44.22</v>
      </c>
      <c r="L1316" s="11"/>
    </row>
    <row r="1317" spans="1:12" x14ac:dyDescent="0.25">
      <c r="A1317">
        <v>30</v>
      </c>
      <c r="B1317" s="11">
        <v>44.22</v>
      </c>
      <c r="C1317" s="4">
        <v>4266.1657999999998</v>
      </c>
      <c r="D1317" t="s">
        <v>11</v>
      </c>
      <c r="E1317">
        <v>2</v>
      </c>
      <c r="F1317" t="s">
        <v>13</v>
      </c>
      <c r="G1317" t="s">
        <v>14</v>
      </c>
      <c r="H1317" t="str">
        <f t="shared" si="80"/>
        <v>over</v>
      </c>
      <c r="I1317" t="str">
        <f t="shared" si="81"/>
        <v>no</v>
      </c>
      <c r="J1317" s="11">
        <f t="shared" si="82"/>
        <v>44.22</v>
      </c>
      <c r="K1317" s="11">
        <f t="shared" si="83"/>
        <v>44.22</v>
      </c>
      <c r="L1317" s="11"/>
    </row>
    <row r="1318" spans="1:12" x14ac:dyDescent="0.25">
      <c r="A1318">
        <v>52</v>
      </c>
      <c r="B1318" s="11">
        <v>44.7</v>
      </c>
      <c r="C1318" s="4">
        <v>11411.684999999999</v>
      </c>
      <c r="D1318" t="s">
        <v>7</v>
      </c>
      <c r="E1318">
        <v>3</v>
      </c>
      <c r="F1318" t="s">
        <v>13</v>
      </c>
      <c r="G1318" t="s">
        <v>10</v>
      </c>
      <c r="H1318" t="str">
        <f t="shared" si="80"/>
        <v>over</v>
      </c>
      <c r="I1318" t="str">
        <f t="shared" si="81"/>
        <v>no</v>
      </c>
      <c r="J1318" s="11">
        <f t="shared" si="82"/>
        <v>44.7</v>
      </c>
      <c r="K1318" s="11">
        <f t="shared" si="83"/>
        <v>44.7</v>
      </c>
      <c r="L1318" s="11"/>
    </row>
    <row r="1319" spans="1:12" x14ac:dyDescent="0.25">
      <c r="A1319">
        <v>40</v>
      </c>
      <c r="B1319" s="11">
        <v>44.744999999999997</v>
      </c>
      <c r="C1319" s="4">
        <v>7077.1894000000002</v>
      </c>
      <c r="D1319" t="s">
        <v>7</v>
      </c>
      <c r="E1319">
        <v>1</v>
      </c>
      <c r="F1319" t="s">
        <v>13</v>
      </c>
      <c r="G1319" t="s">
        <v>21</v>
      </c>
      <c r="H1319" t="str">
        <f t="shared" si="80"/>
        <v>over</v>
      </c>
      <c r="I1319" t="str">
        <f t="shared" si="81"/>
        <v>no</v>
      </c>
      <c r="J1319" s="11">
        <f t="shared" si="82"/>
        <v>44.744999999999997</v>
      </c>
      <c r="K1319" s="11">
        <f t="shared" si="83"/>
        <v>44.744999999999997</v>
      </c>
      <c r="L1319" s="11"/>
    </row>
    <row r="1320" spans="1:12" x14ac:dyDescent="0.25">
      <c r="A1320">
        <v>50</v>
      </c>
      <c r="B1320" s="11">
        <v>44.744999999999997</v>
      </c>
      <c r="C1320" s="4">
        <v>9541.6955500000004</v>
      </c>
      <c r="D1320" t="s">
        <v>7</v>
      </c>
      <c r="E1320">
        <v>0</v>
      </c>
      <c r="F1320" t="s">
        <v>13</v>
      </c>
      <c r="G1320" t="s">
        <v>21</v>
      </c>
      <c r="H1320" t="str">
        <f t="shared" si="80"/>
        <v>over</v>
      </c>
      <c r="I1320" t="str">
        <f t="shared" si="81"/>
        <v>no</v>
      </c>
      <c r="J1320" s="11">
        <f t="shared" si="82"/>
        <v>44.744999999999997</v>
      </c>
      <c r="K1320" s="11">
        <f t="shared" si="83"/>
        <v>44.744999999999997</v>
      </c>
      <c r="L1320" s="11"/>
    </row>
    <row r="1321" spans="1:12" x14ac:dyDescent="0.25">
      <c r="A1321">
        <v>50</v>
      </c>
      <c r="B1321" s="11">
        <v>44.77</v>
      </c>
      <c r="C1321" s="4">
        <v>9058.7302999999993</v>
      </c>
      <c r="D1321" t="s">
        <v>11</v>
      </c>
      <c r="E1321">
        <v>1</v>
      </c>
      <c r="F1321" t="s">
        <v>13</v>
      </c>
      <c r="G1321" t="s">
        <v>14</v>
      </c>
      <c r="H1321" t="str">
        <f t="shared" si="80"/>
        <v>over</v>
      </c>
      <c r="I1321" t="str">
        <f t="shared" si="81"/>
        <v>no</v>
      </c>
      <c r="J1321" s="11">
        <f t="shared" si="82"/>
        <v>44.77</v>
      </c>
      <c r="K1321" s="11">
        <f t="shared" si="83"/>
        <v>44.77</v>
      </c>
      <c r="L1321" s="11"/>
    </row>
    <row r="1322" spans="1:12" x14ac:dyDescent="0.25">
      <c r="A1322">
        <v>19</v>
      </c>
      <c r="B1322" s="11">
        <v>44.88</v>
      </c>
      <c r="C1322" s="4">
        <v>39722.746200000001</v>
      </c>
      <c r="D1322" t="s">
        <v>11</v>
      </c>
      <c r="E1322">
        <v>0</v>
      </c>
      <c r="F1322" t="s">
        <v>9</v>
      </c>
      <c r="G1322" t="s">
        <v>14</v>
      </c>
      <c r="H1322" t="str">
        <f t="shared" si="80"/>
        <v>over</v>
      </c>
      <c r="I1322" t="str">
        <f t="shared" si="81"/>
        <v>smoking</v>
      </c>
      <c r="J1322" s="11">
        <f t="shared" si="82"/>
        <v>44.88</v>
      </c>
      <c r="K1322" s="11">
        <f t="shared" si="83"/>
        <v>44.88</v>
      </c>
      <c r="L1322" s="11"/>
    </row>
    <row r="1323" spans="1:12" x14ac:dyDescent="0.25">
      <c r="A1323">
        <v>47</v>
      </c>
      <c r="B1323" s="11">
        <v>45.32</v>
      </c>
      <c r="C1323" s="4">
        <v>8569.8618000000006</v>
      </c>
      <c r="D1323" t="s">
        <v>7</v>
      </c>
      <c r="E1323">
        <v>1</v>
      </c>
      <c r="F1323" t="s">
        <v>13</v>
      </c>
      <c r="G1323" t="s">
        <v>14</v>
      </c>
      <c r="H1323" t="str">
        <f t="shared" si="80"/>
        <v>over</v>
      </c>
      <c r="I1323" t="str">
        <f t="shared" si="81"/>
        <v>no</v>
      </c>
      <c r="J1323" s="11">
        <f t="shared" si="82"/>
        <v>45.32</v>
      </c>
      <c r="K1323" s="11">
        <f t="shared" si="83"/>
        <v>45.32</v>
      </c>
      <c r="L1323" s="11"/>
    </row>
    <row r="1324" spans="1:12" x14ac:dyDescent="0.25">
      <c r="A1324">
        <v>39</v>
      </c>
      <c r="B1324" s="11">
        <v>45.43</v>
      </c>
      <c r="C1324" s="4">
        <v>6356.2707</v>
      </c>
      <c r="D1324" t="s">
        <v>11</v>
      </c>
      <c r="E1324">
        <v>2</v>
      </c>
      <c r="F1324" t="s">
        <v>13</v>
      </c>
      <c r="G1324" t="s">
        <v>14</v>
      </c>
      <c r="H1324" t="str">
        <f t="shared" si="80"/>
        <v>over</v>
      </c>
      <c r="I1324" t="str">
        <f t="shared" si="81"/>
        <v>no</v>
      </c>
      <c r="J1324" s="11">
        <f t="shared" si="82"/>
        <v>45.43</v>
      </c>
      <c r="K1324" s="11">
        <f t="shared" si="83"/>
        <v>45.43</v>
      </c>
      <c r="L1324" s="11"/>
    </row>
    <row r="1325" spans="1:12" x14ac:dyDescent="0.25">
      <c r="A1325">
        <v>27</v>
      </c>
      <c r="B1325" s="11">
        <v>45.9</v>
      </c>
      <c r="C1325" s="4">
        <v>3693.4279999999999</v>
      </c>
      <c r="D1325" t="s">
        <v>11</v>
      </c>
      <c r="E1325">
        <v>2</v>
      </c>
      <c r="F1325" t="s">
        <v>13</v>
      </c>
      <c r="G1325" t="s">
        <v>10</v>
      </c>
      <c r="H1325" t="str">
        <f t="shared" si="80"/>
        <v>over</v>
      </c>
      <c r="I1325" t="str">
        <f t="shared" si="81"/>
        <v>no</v>
      </c>
      <c r="J1325" s="11">
        <f t="shared" si="82"/>
        <v>45.9</v>
      </c>
      <c r="K1325" s="11">
        <f t="shared" si="83"/>
        <v>45.9</v>
      </c>
      <c r="L1325" s="11"/>
    </row>
    <row r="1326" spans="1:12" x14ac:dyDescent="0.25">
      <c r="A1326">
        <v>50</v>
      </c>
      <c r="B1326" s="11">
        <v>46.09</v>
      </c>
      <c r="C1326" s="4">
        <v>9549.5650999999998</v>
      </c>
      <c r="D1326" t="s">
        <v>7</v>
      </c>
      <c r="E1326">
        <v>1</v>
      </c>
      <c r="F1326" t="s">
        <v>13</v>
      </c>
      <c r="G1326" t="s">
        <v>14</v>
      </c>
      <c r="H1326" t="str">
        <f t="shared" si="80"/>
        <v>over</v>
      </c>
      <c r="I1326" t="str">
        <f t="shared" si="81"/>
        <v>no</v>
      </c>
      <c r="J1326" s="11">
        <f t="shared" si="82"/>
        <v>46.09</v>
      </c>
      <c r="K1326" s="11">
        <f t="shared" si="83"/>
        <v>46.09</v>
      </c>
      <c r="L1326" s="11"/>
    </row>
    <row r="1327" spans="1:12" x14ac:dyDescent="0.25">
      <c r="A1327">
        <v>43</v>
      </c>
      <c r="B1327" s="11">
        <v>46.2</v>
      </c>
      <c r="C1327" s="4">
        <v>45863.205000000002</v>
      </c>
      <c r="D1327" t="s">
        <v>7</v>
      </c>
      <c r="E1327">
        <v>0</v>
      </c>
      <c r="F1327" t="s">
        <v>9</v>
      </c>
      <c r="G1327" t="s">
        <v>14</v>
      </c>
      <c r="H1327" t="str">
        <f t="shared" si="80"/>
        <v>over</v>
      </c>
      <c r="I1327" t="str">
        <f t="shared" si="81"/>
        <v>smoking</v>
      </c>
      <c r="J1327" s="11">
        <f t="shared" si="82"/>
        <v>46.2</v>
      </c>
      <c r="K1327" s="11">
        <f t="shared" si="83"/>
        <v>46.2</v>
      </c>
      <c r="L1327" s="11"/>
    </row>
    <row r="1328" spans="1:12" x14ac:dyDescent="0.25">
      <c r="A1328">
        <v>26</v>
      </c>
      <c r="B1328" s="11">
        <v>46.53</v>
      </c>
      <c r="C1328" s="4">
        <v>2927.0646999999999</v>
      </c>
      <c r="D1328" t="s">
        <v>11</v>
      </c>
      <c r="E1328">
        <v>1</v>
      </c>
      <c r="F1328" t="s">
        <v>13</v>
      </c>
      <c r="G1328" t="s">
        <v>14</v>
      </c>
      <c r="H1328" t="str">
        <f t="shared" si="80"/>
        <v>over</v>
      </c>
      <c r="I1328" t="str">
        <f t="shared" si="81"/>
        <v>no</v>
      </c>
      <c r="J1328" s="11">
        <f t="shared" si="82"/>
        <v>46.53</v>
      </c>
      <c r="K1328" s="11">
        <f t="shared" si="83"/>
        <v>46.53</v>
      </c>
      <c r="L1328" s="11"/>
    </row>
    <row r="1329" spans="1:12" x14ac:dyDescent="0.25">
      <c r="A1329">
        <v>32</v>
      </c>
      <c r="B1329" s="11">
        <v>46.53</v>
      </c>
      <c r="C1329" s="4">
        <v>4686.3887000000004</v>
      </c>
      <c r="D1329" t="s">
        <v>11</v>
      </c>
      <c r="E1329">
        <v>2</v>
      </c>
      <c r="F1329" t="s">
        <v>13</v>
      </c>
      <c r="G1329" t="s">
        <v>14</v>
      </c>
      <c r="H1329" t="str">
        <f t="shared" si="80"/>
        <v>over</v>
      </c>
      <c r="I1329" t="str">
        <f t="shared" si="81"/>
        <v>no</v>
      </c>
      <c r="J1329" s="11">
        <f t="shared" si="82"/>
        <v>46.53</v>
      </c>
      <c r="K1329" s="11">
        <f t="shared" si="83"/>
        <v>46.53</v>
      </c>
      <c r="L1329" s="11"/>
    </row>
    <row r="1330" spans="1:12" x14ac:dyDescent="0.25">
      <c r="A1330">
        <v>37</v>
      </c>
      <c r="B1330" s="11">
        <v>46.53</v>
      </c>
      <c r="C1330" s="4">
        <v>6435.6237000000001</v>
      </c>
      <c r="D1330" t="s">
        <v>11</v>
      </c>
      <c r="E1330">
        <v>3</v>
      </c>
      <c r="F1330" t="s">
        <v>13</v>
      </c>
      <c r="G1330" t="s">
        <v>14</v>
      </c>
      <c r="H1330" t="str">
        <f t="shared" si="80"/>
        <v>over</v>
      </c>
      <c r="I1330" t="str">
        <f t="shared" si="81"/>
        <v>no</v>
      </c>
      <c r="J1330" s="11">
        <f t="shared" si="82"/>
        <v>46.53</v>
      </c>
      <c r="K1330" s="11">
        <f t="shared" si="83"/>
        <v>46.53</v>
      </c>
      <c r="L1330" s="11"/>
    </row>
    <row r="1331" spans="1:12" x14ac:dyDescent="0.25">
      <c r="A1331">
        <v>54</v>
      </c>
      <c r="B1331" s="11">
        <v>46.7</v>
      </c>
      <c r="C1331" s="4">
        <v>11538.421</v>
      </c>
      <c r="D1331" t="s">
        <v>7</v>
      </c>
      <c r="E1331">
        <v>2</v>
      </c>
      <c r="F1331" t="s">
        <v>13</v>
      </c>
      <c r="G1331" t="s">
        <v>10</v>
      </c>
      <c r="H1331" t="str">
        <f t="shared" si="80"/>
        <v>over</v>
      </c>
      <c r="I1331" t="str">
        <f t="shared" si="81"/>
        <v>no</v>
      </c>
      <c r="J1331" s="11">
        <f t="shared" si="82"/>
        <v>46.7</v>
      </c>
      <c r="K1331" s="11">
        <f t="shared" si="83"/>
        <v>46.7</v>
      </c>
      <c r="L1331" s="11"/>
    </row>
    <row r="1332" spans="1:12" x14ac:dyDescent="0.25">
      <c r="A1332">
        <v>52</v>
      </c>
      <c r="B1332" s="11">
        <v>46.75</v>
      </c>
      <c r="C1332" s="4">
        <v>12592.5345</v>
      </c>
      <c r="D1332" t="s">
        <v>7</v>
      </c>
      <c r="E1332">
        <v>5</v>
      </c>
      <c r="F1332" t="s">
        <v>13</v>
      </c>
      <c r="G1332" t="s">
        <v>14</v>
      </c>
      <c r="H1332" t="str">
        <f t="shared" si="80"/>
        <v>over</v>
      </c>
      <c r="I1332" t="str">
        <f t="shared" si="81"/>
        <v>no</v>
      </c>
      <c r="J1332" s="11">
        <f t="shared" si="82"/>
        <v>46.75</v>
      </c>
      <c r="K1332" s="11">
        <f t="shared" si="83"/>
        <v>46.75</v>
      </c>
      <c r="L1332" s="11"/>
    </row>
    <row r="1333" spans="1:12" x14ac:dyDescent="0.25">
      <c r="A1333">
        <v>54</v>
      </c>
      <c r="B1333" s="11">
        <v>47.41</v>
      </c>
      <c r="C1333" s="4">
        <v>63770.428010000003</v>
      </c>
      <c r="D1333" t="s">
        <v>7</v>
      </c>
      <c r="E1333">
        <v>0</v>
      </c>
      <c r="F1333" t="s">
        <v>9</v>
      </c>
      <c r="G1333" t="s">
        <v>14</v>
      </c>
      <c r="H1333" t="str">
        <f t="shared" si="80"/>
        <v>over</v>
      </c>
      <c r="I1333" t="str">
        <f t="shared" si="81"/>
        <v>smoking</v>
      </c>
      <c r="J1333" s="11">
        <f t="shared" si="82"/>
        <v>47.41</v>
      </c>
      <c r="K1333" s="11">
        <f t="shared" si="83"/>
        <v>47.41</v>
      </c>
      <c r="L1333" s="11"/>
    </row>
    <row r="1334" spans="1:12" x14ac:dyDescent="0.25">
      <c r="A1334">
        <v>47</v>
      </c>
      <c r="B1334" s="11">
        <v>47.52</v>
      </c>
      <c r="C1334" s="4">
        <v>8083.9197999999997</v>
      </c>
      <c r="D1334" t="s">
        <v>11</v>
      </c>
      <c r="E1334">
        <v>1</v>
      </c>
      <c r="F1334" t="s">
        <v>13</v>
      </c>
      <c r="G1334" t="s">
        <v>14</v>
      </c>
      <c r="H1334" t="str">
        <f t="shared" si="80"/>
        <v>over</v>
      </c>
      <c r="I1334" t="str">
        <f t="shared" si="81"/>
        <v>no</v>
      </c>
      <c r="J1334" s="11">
        <f t="shared" si="82"/>
        <v>47.52</v>
      </c>
      <c r="K1334" s="11">
        <f t="shared" si="83"/>
        <v>47.52</v>
      </c>
      <c r="L1334" s="11"/>
    </row>
    <row r="1335" spans="1:12" x14ac:dyDescent="0.25">
      <c r="A1335">
        <v>37</v>
      </c>
      <c r="B1335" s="11">
        <v>47.6</v>
      </c>
      <c r="C1335" s="4">
        <v>46113.510999999999</v>
      </c>
      <c r="D1335" t="s">
        <v>7</v>
      </c>
      <c r="E1335">
        <v>2</v>
      </c>
      <c r="F1335" t="s">
        <v>9</v>
      </c>
      <c r="G1335" t="s">
        <v>10</v>
      </c>
      <c r="H1335" t="str">
        <f t="shared" si="80"/>
        <v>over</v>
      </c>
      <c r="I1335" t="str">
        <f t="shared" si="81"/>
        <v>smoking</v>
      </c>
      <c r="J1335" s="11">
        <f t="shared" si="82"/>
        <v>47.6</v>
      </c>
      <c r="K1335" s="11">
        <f t="shared" si="83"/>
        <v>47.6</v>
      </c>
      <c r="L1335" s="11"/>
    </row>
    <row r="1336" spans="1:12" x14ac:dyDescent="0.25">
      <c r="A1336">
        <v>52</v>
      </c>
      <c r="B1336" s="11">
        <v>47.74</v>
      </c>
      <c r="C1336" s="4">
        <v>9748.9105999999992</v>
      </c>
      <c r="D1336" t="s">
        <v>11</v>
      </c>
      <c r="E1336">
        <v>1</v>
      </c>
      <c r="F1336" t="s">
        <v>13</v>
      </c>
      <c r="G1336" t="s">
        <v>14</v>
      </c>
      <c r="H1336" t="str">
        <f t="shared" si="80"/>
        <v>over</v>
      </c>
      <c r="I1336" t="str">
        <f t="shared" si="81"/>
        <v>no</v>
      </c>
      <c r="J1336" s="11">
        <f t="shared" si="82"/>
        <v>47.74</v>
      </c>
      <c r="K1336" s="11">
        <f t="shared" si="83"/>
        <v>47.74</v>
      </c>
      <c r="L1336" s="11"/>
    </row>
    <row r="1337" spans="1:12" x14ac:dyDescent="0.25">
      <c r="A1337">
        <v>23</v>
      </c>
      <c r="B1337" s="11">
        <v>50.38</v>
      </c>
      <c r="C1337" s="4">
        <v>2438.0551999999998</v>
      </c>
      <c r="D1337" t="s">
        <v>11</v>
      </c>
      <c r="E1337">
        <v>1</v>
      </c>
      <c r="F1337" t="s">
        <v>13</v>
      </c>
      <c r="G1337" t="s">
        <v>14</v>
      </c>
      <c r="H1337" t="str">
        <f t="shared" si="80"/>
        <v>over</v>
      </c>
      <c r="I1337" t="str">
        <f t="shared" si="81"/>
        <v>no</v>
      </c>
      <c r="J1337" s="11">
        <f t="shared" si="82"/>
        <v>50.38</v>
      </c>
      <c r="K1337" s="11">
        <f t="shared" si="83"/>
        <v>50.38</v>
      </c>
      <c r="L1337" s="11"/>
    </row>
    <row r="1338" spans="1:12" x14ac:dyDescent="0.25">
      <c r="A1338">
        <v>22</v>
      </c>
      <c r="B1338" s="11">
        <v>52.58</v>
      </c>
      <c r="C1338" s="4">
        <v>44501.398200000003</v>
      </c>
      <c r="D1338" t="s">
        <v>11</v>
      </c>
      <c r="E1338">
        <v>1</v>
      </c>
      <c r="F1338" t="s">
        <v>9</v>
      </c>
      <c r="G1338" t="s">
        <v>14</v>
      </c>
      <c r="H1338" t="str">
        <f t="shared" si="80"/>
        <v>over</v>
      </c>
      <c r="I1338" t="str">
        <f t="shared" si="81"/>
        <v>smoking</v>
      </c>
      <c r="J1338" s="11">
        <f t="shared" si="82"/>
        <v>52.58</v>
      </c>
      <c r="K1338" s="11">
        <f t="shared" si="83"/>
        <v>52.58</v>
      </c>
      <c r="L1338" s="11"/>
    </row>
    <row r="1339" spans="1:12" x14ac:dyDescent="0.25">
      <c r="A1339">
        <v>18</v>
      </c>
      <c r="B1339" s="11">
        <v>53.13</v>
      </c>
      <c r="C1339" s="4">
        <v>1163.4627</v>
      </c>
      <c r="D1339" t="s">
        <v>11</v>
      </c>
      <c r="E1339">
        <v>0</v>
      </c>
      <c r="F1339" t="s">
        <v>13</v>
      </c>
      <c r="G1339" t="s">
        <v>14</v>
      </c>
      <c r="H1339" t="str">
        <f t="shared" si="80"/>
        <v>over</v>
      </c>
      <c r="I1339" t="str">
        <f t="shared" si="81"/>
        <v>no</v>
      </c>
      <c r="J1339" s="11">
        <f t="shared" si="82"/>
        <v>53.13</v>
      </c>
      <c r="K1339" s="11">
        <f t="shared" si="83"/>
        <v>53.13</v>
      </c>
      <c r="L1339" s="11"/>
    </row>
  </sheetData>
  <autoFilter ref="A1:I1339" xr:uid="{0A939FD7-A7ED-44B9-BDAA-58520C85BF89}">
    <sortState xmlns:xlrd2="http://schemas.microsoft.com/office/spreadsheetml/2017/richdata2" ref="A2:I1339">
      <sortCondition ref="B1:B1339"/>
    </sortState>
  </autoFilter>
  <sortState xmlns:xlrd2="http://schemas.microsoft.com/office/spreadsheetml/2017/richdata2" ref="A2:K1339">
    <sortCondition ref="C2:C1339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92351-50F6-4349-9E70-29064CC9F05D}">
  <dimension ref="A1:W1067"/>
  <sheetViews>
    <sheetView topLeftCell="A54" zoomScale="90" zoomScaleNormal="90" workbookViewId="0">
      <selection activeCell="H2" sqref="H2:H1067"/>
    </sheetView>
  </sheetViews>
  <sheetFormatPr defaultRowHeight="15" x14ac:dyDescent="0.25"/>
  <cols>
    <col min="3" max="3" width="11.140625" bestFit="1" customWidth="1"/>
    <col min="8" max="9" width="12.42578125" customWidth="1"/>
    <col min="16" max="16" width="11.7109375" customWidth="1"/>
  </cols>
  <sheetData>
    <row r="1" spans="1:23" x14ac:dyDescent="0.25">
      <c r="A1" t="s">
        <v>0</v>
      </c>
      <c r="B1" t="s">
        <v>2</v>
      </c>
      <c r="C1" t="s">
        <v>6</v>
      </c>
      <c r="D1" t="s">
        <v>1</v>
      </c>
      <c r="E1" t="s">
        <v>3</v>
      </c>
      <c r="F1" t="s">
        <v>4</v>
      </c>
      <c r="G1" t="s">
        <v>5</v>
      </c>
      <c r="H1" t="s">
        <v>489</v>
      </c>
      <c r="O1" t="s">
        <v>529</v>
      </c>
      <c r="Q1" t="s">
        <v>531</v>
      </c>
      <c r="U1" t="s">
        <v>530</v>
      </c>
      <c r="W1" t="s">
        <v>532</v>
      </c>
    </row>
    <row r="2" spans="1:23" x14ac:dyDescent="0.25">
      <c r="A2">
        <v>18</v>
      </c>
      <c r="B2" s="11">
        <v>30.14</v>
      </c>
      <c r="C2" s="4">
        <v>1131.5065999999999</v>
      </c>
      <c r="D2" t="s">
        <v>11</v>
      </c>
      <c r="E2">
        <v>0</v>
      </c>
      <c r="F2" t="s">
        <v>13</v>
      </c>
      <c r="G2" t="s">
        <v>14</v>
      </c>
      <c r="H2" t="s">
        <v>496</v>
      </c>
      <c r="I2" t="s">
        <v>13</v>
      </c>
      <c r="J2" s="11">
        <v>30.14</v>
      </c>
      <c r="K2" s="11">
        <v>30.14</v>
      </c>
      <c r="L2" s="11"/>
      <c r="M2" t="s">
        <v>481</v>
      </c>
      <c r="P2" t="s">
        <v>483</v>
      </c>
    </row>
    <row r="3" spans="1:23" x14ac:dyDescent="0.25">
      <c r="A3">
        <v>18</v>
      </c>
      <c r="B3" s="11">
        <v>33.33</v>
      </c>
      <c r="C3" s="4">
        <v>1135.9407000000001</v>
      </c>
      <c r="D3" t="s">
        <v>11</v>
      </c>
      <c r="E3">
        <v>0</v>
      </c>
      <c r="F3" t="s">
        <v>13</v>
      </c>
      <c r="G3" t="s">
        <v>14</v>
      </c>
      <c r="H3" t="s">
        <v>496</v>
      </c>
      <c r="I3" t="s">
        <v>13</v>
      </c>
      <c r="J3" s="11">
        <v>33.33</v>
      </c>
      <c r="K3" s="11">
        <v>33.33</v>
      </c>
      <c r="L3" s="11"/>
      <c r="M3" t="s">
        <v>1</v>
      </c>
      <c r="N3" t="s">
        <v>482</v>
      </c>
      <c r="O3" t="s">
        <v>484</v>
      </c>
    </row>
    <row r="4" spans="1:23" x14ac:dyDescent="0.25">
      <c r="A4">
        <v>18</v>
      </c>
      <c r="B4" s="11">
        <v>33.659999999999997</v>
      </c>
      <c r="C4" s="4">
        <v>1136.3994</v>
      </c>
      <c r="D4" t="s">
        <v>11</v>
      </c>
      <c r="E4">
        <v>0</v>
      </c>
      <c r="F4" t="s">
        <v>13</v>
      </c>
      <c r="G4" t="s">
        <v>14</v>
      </c>
      <c r="H4" t="s">
        <v>496</v>
      </c>
      <c r="I4" t="s">
        <v>13</v>
      </c>
      <c r="J4" s="11">
        <v>33.659999999999997</v>
      </c>
      <c r="K4" s="11">
        <v>33.659999999999997</v>
      </c>
      <c r="L4" s="11"/>
      <c r="M4" t="s">
        <v>11</v>
      </c>
      <c r="N4" t="s">
        <v>9</v>
      </c>
      <c r="O4" t="s">
        <v>487</v>
      </c>
      <c r="P4">
        <f>COUNTIFS($D$2:$D$1067,"male",$F$2:$F$1067,N4,$B$2:$B$1067,"&gt;=25")</f>
        <v>141</v>
      </c>
    </row>
    <row r="5" spans="1:23" x14ac:dyDescent="0.25">
      <c r="A5">
        <v>18</v>
      </c>
      <c r="B5" s="11">
        <v>33.344999999999999</v>
      </c>
      <c r="C5" s="4">
        <v>1137.011</v>
      </c>
      <c r="D5" t="s">
        <v>11</v>
      </c>
      <c r="E5">
        <v>0</v>
      </c>
      <c r="F5" t="s">
        <v>13</v>
      </c>
      <c r="G5" t="s">
        <v>14</v>
      </c>
      <c r="H5" t="s">
        <v>496</v>
      </c>
      <c r="I5" t="s">
        <v>13</v>
      </c>
      <c r="J5" s="11">
        <v>33.344999999999999</v>
      </c>
      <c r="K5" s="11">
        <v>33.344999999999999</v>
      </c>
      <c r="L5" s="11"/>
      <c r="M5" t="s">
        <v>11</v>
      </c>
      <c r="N5" t="s">
        <v>9</v>
      </c>
      <c r="O5" t="s">
        <v>488</v>
      </c>
      <c r="P5">
        <f>COUNTIFS($D$2:$D$1067,"male",$F$2:$F$1067,N5,$B$2:$B$1067,"&lt;25")</f>
        <v>0</v>
      </c>
    </row>
    <row r="6" spans="1:23" x14ac:dyDescent="0.25">
      <c r="A6">
        <v>18</v>
      </c>
      <c r="B6" s="11">
        <v>26.695</v>
      </c>
      <c r="C6" s="4">
        <v>1137.4697000000001</v>
      </c>
      <c r="D6" t="s">
        <v>11</v>
      </c>
      <c r="E6">
        <v>0</v>
      </c>
      <c r="F6" t="s">
        <v>13</v>
      </c>
      <c r="G6" t="s">
        <v>14</v>
      </c>
      <c r="H6" t="s">
        <v>496</v>
      </c>
      <c r="I6" t="s">
        <v>13</v>
      </c>
      <c r="J6" s="11">
        <v>26.695</v>
      </c>
      <c r="K6" s="11">
        <v>26.695</v>
      </c>
      <c r="L6" s="11"/>
      <c r="M6" t="s">
        <v>11</v>
      </c>
      <c r="N6" t="s">
        <v>13</v>
      </c>
      <c r="O6" t="s">
        <v>487</v>
      </c>
      <c r="P6">
        <f>COUNTIFS($D$2:$D$1067,"male",$F$2:$F$1067,N6,$B$2:$B$1067,"&gt;=25")</f>
        <v>418</v>
      </c>
    </row>
    <row r="7" spans="1:23" x14ac:dyDescent="0.25">
      <c r="A7">
        <v>18</v>
      </c>
      <c r="B7" s="11">
        <v>37.29</v>
      </c>
      <c r="C7" s="4">
        <v>1141.4450999999999</v>
      </c>
      <c r="D7" t="s">
        <v>11</v>
      </c>
      <c r="E7">
        <v>0</v>
      </c>
      <c r="F7" t="s">
        <v>13</v>
      </c>
      <c r="G7" t="s">
        <v>14</v>
      </c>
      <c r="H7" t="s">
        <v>496</v>
      </c>
      <c r="I7" t="s">
        <v>13</v>
      </c>
      <c r="J7" s="11">
        <v>37.29</v>
      </c>
      <c r="K7" s="11">
        <v>37.29</v>
      </c>
      <c r="L7" s="11"/>
      <c r="M7" t="s">
        <v>11</v>
      </c>
      <c r="N7" t="s">
        <v>13</v>
      </c>
      <c r="O7" t="s">
        <v>488</v>
      </c>
      <c r="P7">
        <f>COUNTIFS($D$2:$D$1067,"male",$F$2:$F$1067,N7,$B$2:$B$1067,"&lt;25")</f>
        <v>0</v>
      </c>
    </row>
    <row r="8" spans="1:23" x14ac:dyDescent="0.25">
      <c r="A8">
        <v>18</v>
      </c>
      <c r="B8" s="11">
        <v>41.14</v>
      </c>
      <c r="C8" s="4">
        <v>1146.7965999999999</v>
      </c>
      <c r="D8" t="s">
        <v>11</v>
      </c>
      <c r="E8">
        <v>0</v>
      </c>
      <c r="F8" t="s">
        <v>13</v>
      </c>
      <c r="G8" t="s">
        <v>14</v>
      </c>
      <c r="H8" t="s">
        <v>496</v>
      </c>
      <c r="I8" t="s">
        <v>13</v>
      </c>
      <c r="J8" s="11">
        <v>41.14</v>
      </c>
      <c r="K8" s="11">
        <v>41.14</v>
      </c>
      <c r="L8" s="11"/>
    </row>
    <row r="9" spans="1:23" x14ac:dyDescent="0.25">
      <c r="A9">
        <v>18</v>
      </c>
      <c r="B9" s="11">
        <v>43.01</v>
      </c>
      <c r="C9" s="4">
        <v>1149.3959</v>
      </c>
      <c r="D9" t="s">
        <v>11</v>
      </c>
      <c r="E9">
        <v>0</v>
      </c>
      <c r="F9" t="s">
        <v>13</v>
      </c>
      <c r="G9" t="s">
        <v>14</v>
      </c>
      <c r="H9" t="s">
        <v>496</v>
      </c>
      <c r="I9" t="s">
        <v>13</v>
      </c>
      <c r="J9" s="11">
        <v>43.01</v>
      </c>
      <c r="K9" s="11">
        <v>43.01</v>
      </c>
      <c r="L9" s="11"/>
      <c r="M9" t="s">
        <v>7</v>
      </c>
      <c r="N9" t="s">
        <v>9</v>
      </c>
      <c r="O9" t="s">
        <v>487</v>
      </c>
      <c r="P9">
        <f>COUNTIFS($D$2:$D$1067,"female",$F$2:$F$1067,N9,$B$2:$B$1067,"&gt;=25")</f>
        <v>86</v>
      </c>
    </row>
    <row r="10" spans="1:23" x14ac:dyDescent="0.25">
      <c r="A10">
        <v>18</v>
      </c>
      <c r="B10" s="11">
        <v>53.13</v>
      </c>
      <c r="C10" s="4">
        <v>1163.4627</v>
      </c>
      <c r="D10" t="s">
        <v>11</v>
      </c>
      <c r="E10">
        <v>0</v>
      </c>
      <c r="F10" t="s">
        <v>13</v>
      </c>
      <c r="G10" t="s">
        <v>14</v>
      </c>
      <c r="H10" t="s">
        <v>496</v>
      </c>
      <c r="I10" t="s">
        <v>13</v>
      </c>
      <c r="J10" s="11">
        <v>53.13</v>
      </c>
      <c r="K10" s="11">
        <v>53.13</v>
      </c>
      <c r="L10" s="11"/>
      <c r="M10" t="s">
        <v>7</v>
      </c>
      <c r="N10" t="s">
        <v>9</v>
      </c>
      <c r="O10" t="s">
        <v>488</v>
      </c>
      <c r="P10">
        <f>COUNTIFS($D$2:$D$1067,"female",$F$2:$F$1067,N10,$B$2:$B$1067,"&lt;25")</f>
        <v>0</v>
      </c>
    </row>
    <row r="11" spans="1:23" x14ac:dyDescent="0.25">
      <c r="A11">
        <v>19</v>
      </c>
      <c r="B11" s="11">
        <v>27.6</v>
      </c>
      <c r="C11" s="4">
        <v>1252.4069999999999</v>
      </c>
      <c r="D11" t="s">
        <v>11</v>
      </c>
      <c r="E11">
        <v>0</v>
      </c>
      <c r="F11" t="s">
        <v>13</v>
      </c>
      <c r="G11" t="s">
        <v>10</v>
      </c>
      <c r="H11" t="s">
        <v>496</v>
      </c>
      <c r="I11" t="s">
        <v>13</v>
      </c>
      <c r="J11" s="11">
        <v>27.6</v>
      </c>
      <c r="K11" s="11">
        <v>27.6</v>
      </c>
      <c r="L11" s="11"/>
      <c r="M11" t="s">
        <v>7</v>
      </c>
      <c r="N11" t="s">
        <v>13</v>
      </c>
      <c r="O11" t="s">
        <v>487</v>
      </c>
      <c r="P11">
        <f>COUNTIFS($D$2:$D$1067,"female",$F$2:$F$1067,N11,$B$2:$B$1067,"&gt;=25")</f>
        <v>421</v>
      </c>
    </row>
    <row r="12" spans="1:23" x14ac:dyDescent="0.25">
      <c r="A12">
        <v>19</v>
      </c>
      <c r="B12" s="11">
        <v>28.7</v>
      </c>
      <c r="C12" s="4">
        <v>1253.9359999999999</v>
      </c>
      <c r="D12" t="s">
        <v>11</v>
      </c>
      <c r="E12">
        <v>0</v>
      </c>
      <c r="F12" t="s">
        <v>13</v>
      </c>
      <c r="G12" t="s">
        <v>10</v>
      </c>
      <c r="H12" t="s">
        <v>496</v>
      </c>
      <c r="I12" t="s">
        <v>13</v>
      </c>
      <c r="J12" s="11">
        <v>28.7</v>
      </c>
      <c r="K12" s="11">
        <v>28.7</v>
      </c>
      <c r="L12" s="11"/>
      <c r="M12" t="s">
        <v>7</v>
      </c>
      <c r="N12" t="s">
        <v>13</v>
      </c>
      <c r="O12" t="s">
        <v>488</v>
      </c>
      <c r="P12">
        <f>COUNTIFS($D$2:$D$1067,"female",$F$2:$F$1067,N12,$B$2:$B$1067,"&lt;25")</f>
        <v>0</v>
      </c>
    </row>
    <row r="13" spans="1:23" x14ac:dyDescent="0.25">
      <c r="A13">
        <v>19</v>
      </c>
      <c r="B13" s="11">
        <v>30.4</v>
      </c>
      <c r="C13" s="4">
        <v>1256.299</v>
      </c>
      <c r="D13" t="s">
        <v>11</v>
      </c>
      <c r="E13">
        <v>0</v>
      </c>
      <c r="F13" t="s">
        <v>13</v>
      </c>
      <c r="G13" t="s">
        <v>10</v>
      </c>
      <c r="H13" t="s">
        <v>496</v>
      </c>
      <c r="I13" t="s">
        <v>13</v>
      </c>
      <c r="J13" s="11">
        <v>30.4</v>
      </c>
      <c r="K13" s="11">
        <v>30.4</v>
      </c>
      <c r="L13" s="11"/>
      <c r="P13">
        <f>SUM(P4:P12)</f>
        <v>1066</v>
      </c>
    </row>
    <row r="14" spans="1:23" x14ac:dyDescent="0.25">
      <c r="A14">
        <v>19</v>
      </c>
      <c r="B14" s="11">
        <v>33.155000000000001</v>
      </c>
      <c r="C14" s="4">
        <v>1261.442</v>
      </c>
      <c r="D14" t="s">
        <v>11</v>
      </c>
      <c r="E14">
        <v>0</v>
      </c>
      <c r="F14" t="s">
        <v>13</v>
      </c>
      <c r="G14" t="s">
        <v>10</v>
      </c>
      <c r="H14" t="s">
        <v>496</v>
      </c>
      <c r="I14" t="s">
        <v>13</v>
      </c>
      <c r="J14" s="11">
        <v>33.155000000000001</v>
      </c>
      <c r="K14" s="11">
        <v>33.155000000000001</v>
      </c>
      <c r="L14" s="11"/>
    </row>
    <row r="15" spans="1:23" x14ac:dyDescent="0.25">
      <c r="A15">
        <v>19</v>
      </c>
      <c r="B15" s="11">
        <v>34.4</v>
      </c>
      <c r="C15" s="4">
        <v>1261.8589999999999</v>
      </c>
      <c r="D15" t="s">
        <v>11</v>
      </c>
      <c r="E15">
        <v>0</v>
      </c>
      <c r="F15" t="s">
        <v>13</v>
      </c>
      <c r="G15" t="s">
        <v>10</v>
      </c>
      <c r="H15" t="s">
        <v>496</v>
      </c>
      <c r="I15" t="s">
        <v>13</v>
      </c>
      <c r="J15" s="11">
        <v>34.4</v>
      </c>
      <c r="K15" s="11">
        <v>34.4</v>
      </c>
      <c r="L15" s="11"/>
      <c r="M15" t="s">
        <v>490</v>
      </c>
      <c r="P15" s="2">
        <f>AVERAGE(C2:C1067)</f>
        <v>14075.166069023455</v>
      </c>
    </row>
    <row r="16" spans="1:23" x14ac:dyDescent="0.25">
      <c r="A16">
        <v>19</v>
      </c>
      <c r="B16" s="11">
        <v>35.4</v>
      </c>
      <c r="C16" s="4">
        <v>1263.249</v>
      </c>
      <c r="D16" t="s">
        <v>11</v>
      </c>
      <c r="E16">
        <v>0</v>
      </c>
      <c r="F16" t="s">
        <v>13</v>
      </c>
      <c r="G16" t="s">
        <v>10</v>
      </c>
      <c r="H16" t="s">
        <v>496</v>
      </c>
      <c r="I16" t="s">
        <v>13</v>
      </c>
      <c r="J16" s="11">
        <v>35.4</v>
      </c>
      <c r="K16" s="11">
        <v>35.4</v>
      </c>
      <c r="L16" s="11"/>
      <c r="M16" t="s">
        <v>491</v>
      </c>
      <c r="P16" s="1">
        <f>MIN(C2:C1067)</f>
        <v>1131.5065999999999</v>
      </c>
    </row>
    <row r="17" spans="1:19" x14ac:dyDescent="0.25">
      <c r="A17">
        <v>20</v>
      </c>
      <c r="B17" s="11">
        <v>33.33</v>
      </c>
      <c r="C17" s="4">
        <v>1391.5287000000001</v>
      </c>
      <c r="D17" t="s">
        <v>11</v>
      </c>
      <c r="E17">
        <v>0</v>
      </c>
      <c r="F17" t="s">
        <v>13</v>
      </c>
      <c r="G17" t="s">
        <v>14</v>
      </c>
      <c r="H17" t="s">
        <v>496</v>
      </c>
      <c r="I17" t="s">
        <v>13</v>
      </c>
      <c r="J17" s="11">
        <v>33.33</v>
      </c>
      <c r="K17" s="11">
        <v>33.33</v>
      </c>
      <c r="L17" s="11"/>
      <c r="M17" t="s">
        <v>492</v>
      </c>
      <c r="P17" s="1">
        <f>MAX(C2:C1067)</f>
        <v>63770.428010000003</v>
      </c>
    </row>
    <row r="18" spans="1:19" x14ac:dyDescent="0.25">
      <c r="A18">
        <v>21</v>
      </c>
      <c r="B18" s="11">
        <v>31.1</v>
      </c>
      <c r="C18" s="4">
        <v>1526.3119999999999</v>
      </c>
      <c r="D18" t="s">
        <v>11</v>
      </c>
      <c r="E18">
        <v>0</v>
      </c>
      <c r="F18" t="s">
        <v>13</v>
      </c>
      <c r="G18" t="s">
        <v>10</v>
      </c>
      <c r="H18" t="s">
        <v>496</v>
      </c>
      <c r="I18" t="s">
        <v>13</v>
      </c>
      <c r="J18" s="11">
        <v>31.1</v>
      </c>
      <c r="K18" s="11">
        <v>31.1</v>
      </c>
      <c r="L18" s="11"/>
    </row>
    <row r="19" spans="1:19" x14ac:dyDescent="0.25">
      <c r="A19">
        <v>21</v>
      </c>
      <c r="B19" s="11">
        <v>36.384999999999998</v>
      </c>
      <c r="C19" s="4">
        <v>1532.4697000000001</v>
      </c>
      <c r="D19" t="s">
        <v>11</v>
      </c>
      <c r="E19">
        <v>0</v>
      </c>
      <c r="F19" t="s">
        <v>13</v>
      </c>
      <c r="G19" t="s">
        <v>14</v>
      </c>
      <c r="H19" t="s">
        <v>496</v>
      </c>
      <c r="I19" t="s">
        <v>13</v>
      </c>
      <c r="J19" s="11">
        <v>36.384999999999998</v>
      </c>
      <c r="K19" s="11">
        <v>36.384999999999998</v>
      </c>
      <c r="L19" s="11"/>
      <c r="M19" t="s">
        <v>493</v>
      </c>
      <c r="N19">
        <f>AVERAGE(A2:A1067)</f>
        <v>39.641651031894938</v>
      </c>
    </row>
    <row r="20" spans="1:19" x14ac:dyDescent="0.25">
      <c r="A20">
        <v>21</v>
      </c>
      <c r="B20" s="11">
        <v>36.85</v>
      </c>
      <c r="C20" s="4">
        <v>1534.3045</v>
      </c>
      <c r="D20" t="s">
        <v>11</v>
      </c>
      <c r="E20">
        <v>0</v>
      </c>
      <c r="F20" t="s">
        <v>13</v>
      </c>
      <c r="G20" t="s">
        <v>14</v>
      </c>
      <c r="H20" t="s">
        <v>496</v>
      </c>
      <c r="I20" t="s">
        <v>13</v>
      </c>
      <c r="J20" s="11">
        <v>36.85</v>
      </c>
      <c r="K20" s="11">
        <v>36.85</v>
      </c>
      <c r="L20" s="11"/>
      <c r="M20" t="s">
        <v>494</v>
      </c>
      <c r="N20">
        <f>MIN(A2:A1067)</f>
        <v>18</v>
      </c>
    </row>
    <row r="21" spans="1:19" x14ac:dyDescent="0.25">
      <c r="A21">
        <v>18</v>
      </c>
      <c r="B21" s="11">
        <v>31.13</v>
      </c>
      <c r="C21" s="4">
        <v>1621.8827000000001</v>
      </c>
      <c r="D21" t="s">
        <v>7</v>
      </c>
      <c r="E21">
        <v>0</v>
      </c>
      <c r="F21" t="s">
        <v>13</v>
      </c>
      <c r="G21" t="s">
        <v>14</v>
      </c>
      <c r="H21" t="s">
        <v>496</v>
      </c>
      <c r="I21" t="s">
        <v>13</v>
      </c>
      <c r="J21" s="11">
        <v>31.13</v>
      </c>
      <c r="K21" s="11">
        <v>31.13</v>
      </c>
      <c r="L21" s="11"/>
      <c r="M21" t="s">
        <v>495</v>
      </c>
      <c r="N21">
        <f>MAX(A2:A1067)</f>
        <v>64</v>
      </c>
    </row>
    <row r="22" spans="1:19" x14ac:dyDescent="0.25">
      <c r="A22">
        <v>18</v>
      </c>
      <c r="B22" s="11">
        <v>31.35</v>
      </c>
      <c r="C22" s="4">
        <v>1622.1885</v>
      </c>
      <c r="D22" t="s">
        <v>7</v>
      </c>
      <c r="E22">
        <v>0</v>
      </c>
      <c r="F22" t="s">
        <v>13</v>
      </c>
      <c r="G22" t="s">
        <v>14</v>
      </c>
      <c r="H22" t="s">
        <v>496</v>
      </c>
      <c r="I22" t="s">
        <v>13</v>
      </c>
      <c r="J22" s="11">
        <v>31.35</v>
      </c>
      <c r="K22" s="11">
        <v>31.35</v>
      </c>
      <c r="L22" s="11"/>
    </row>
    <row r="23" spans="1:19" x14ac:dyDescent="0.25">
      <c r="A23">
        <v>18</v>
      </c>
      <c r="B23" s="11">
        <v>36.85</v>
      </c>
      <c r="C23" s="4">
        <v>1629.8335</v>
      </c>
      <c r="D23" t="s">
        <v>7</v>
      </c>
      <c r="E23">
        <v>0</v>
      </c>
      <c r="F23" t="s">
        <v>13</v>
      </c>
      <c r="G23" t="s">
        <v>14</v>
      </c>
      <c r="H23" t="s">
        <v>496</v>
      </c>
      <c r="I23" t="s">
        <v>13</v>
      </c>
      <c r="J23" s="11">
        <v>36.85</v>
      </c>
      <c r="K23" s="11">
        <v>36.85</v>
      </c>
      <c r="L23" s="11"/>
      <c r="M23" t="s">
        <v>533</v>
      </c>
      <c r="O23">
        <f>COUNTIFS(B2:B1067,"&gt;=25",C2:C1067,"&gt;16700")</f>
        <v>287</v>
      </c>
      <c r="P23" s="13">
        <f>O23/(COUNTA(A:A)-1)</f>
        <v>0.26923076923076922</v>
      </c>
    </row>
    <row r="24" spans="1:19" x14ac:dyDescent="0.25">
      <c r="A24">
        <v>18</v>
      </c>
      <c r="B24" s="11">
        <v>38.17</v>
      </c>
      <c r="C24" s="4">
        <v>1631.6683</v>
      </c>
      <c r="D24" t="s">
        <v>7</v>
      </c>
      <c r="E24">
        <v>0</v>
      </c>
      <c r="F24" t="s">
        <v>13</v>
      </c>
      <c r="G24" t="s">
        <v>14</v>
      </c>
      <c r="H24" t="s">
        <v>496</v>
      </c>
      <c r="I24" t="s">
        <v>13</v>
      </c>
      <c r="J24" s="11">
        <v>38.17</v>
      </c>
      <c r="K24" s="11">
        <v>38.17</v>
      </c>
      <c r="L24" s="11"/>
      <c r="M24" t="s">
        <v>534</v>
      </c>
      <c r="O24">
        <f>COUNTIFS(B2:B1067,"&lt;25",C2:C1067,"&gt;16700")</f>
        <v>0</v>
      </c>
      <c r="P24" s="13">
        <f>O24/(COUNTA(A:A)-1)</f>
        <v>0</v>
      </c>
    </row>
    <row r="25" spans="1:19" x14ac:dyDescent="0.25">
      <c r="A25">
        <v>19</v>
      </c>
      <c r="B25" s="11">
        <v>25.175000000000001</v>
      </c>
      <c r="C25" s="4">
        <v>1632.0362500000001</v>
      </c>
      <c r="D25" t="s">
        <v>11</v>
      </c>
      <c r="E25">
        <v>0</v>
      </c>
      <c r="F25" t="s">
        <v>13</v>
      </c>
      <c r="G25" t="s">
        <v>15</v>
      </c>
      <c r="H25" t="s">
        <v>496</v>
      </c>
      <c r="I25" t="s">
        <v>13</v>
      </c>
      <c r="J25" s="11">
        <v>25.175000000000001</v>
      </c>
      <c r="K25" s="11">
        <v>25.175000000000001</v>
      </c>
      <c r="L25" s="11"/>
    </row>
    <row r="26" spans="1:19" x14ac:dyDescent="0.25">
      <c r="A26">
        <v>19</v>
      </c>
      <c r="B26" s="11">
        <v>31.635000000000002</v>
      </c>
      <c r="C26" s="4">
        <v>1632.5644500000001</v>
      </c>
      <c r="D26" t="s">
        <v>11</v>
      </c>
      <c r="E26">
        <v>0</v>
      </c>
      <c r="F26" t="s">
        <v>13</v>
      </c>
      <c r="G26" t="s">
        <v>15</v>
      </c>
      <c r="H26" t="s">
        <v>496</v>
      </c>
      <c r="I26" t="s">
        <v>13</v>
      </c>
      <c r="J26" s="11">
        <v>31.635000000000002</v>
      </c>
      <c r="K26" s="11">
        <v>31.635000000000002</v>
      </c>
      <c r="L26" s="11"/>
    </row>
    <row r="27" spans="1:19" x14ac:dyDescent="0.25">
      <c r="A27">
        <v>18</v>
      </c>
      <c r="B27" s="11">
        <v>39.159999999999997</v>
      </c>
      <c r="C27" s="4">
        <v>1633.0444</v>
      </c>
      <c r="D27" t="s">
        <v>7</v>
      </c>
      <c r="E27">
        <v>0</v>
      </c>
      <c r="F27" t="s">
        <v>13</v>
      </c>
      <c r="G27" t="s">
        <v>14</v>
      </c>
      <c r="H27" t="s">
        <v>496</v>
      </c>
      <c r="I27" t="s">
        <v>13</v>
      </c>
      <c r="J27" s="11">
        <v>39.159999999999997</v>
      </c>
      <c r="K27" s="11">
        <v>39.159999999999997</v>
      </c>
      <c r="L27" s="11"/>
      <c r="M27" t="s">
        <v>535</v>
      </c>
      <c r="O27">
        <f>COUNTIFS(B2:B1067,"&gt;=25",C2:C1067,"&gt;16700",F2:F1067,"yes")</f>
        <v>219</v>
      </c>
      <c r="P27" s="13">
        <f>O27/(COUNTA(A:A)-1)</f>
        <v>0.20544090056285177</v>
      </c>
      <c r="Q27" t="s">
        <v>539</v>
      </c>
      <c r="R27" s="5">
        <f>O27/$O$23</f>
        <v>0.76306620209059228</v>
      </c>
      <c r="S27" t="s">
        <v>540</v>
      </c>
    </row>
    <row r="28" spans="1:19" x14ac:dyDescent="0.25">
      <c r="A28">
        <v>18</v>
      </c>
      <c r="B28" s="11">
        <v>39.82</v>
      </c>
      <c r="C28" s="4">
        <v>1633.9618</v>
      </c>
      <c r="D28" t="s">
        <v>7</v>
      </c>
      <c r="E28">
        <v>0</v>
      </c>
      <c r="F28" t="s">
        <v>13</v>
      </c>
      <c r="G28" t="s">
        <v>14</v>
      </c>
      <c r="H28" t="s">
        <v>496</v>
      </c>
      <c r="I28" t="s">
        <v>13</v>
      </c>
      <c r="J28" s="11">
        <v>39.82</v>
      </c>
      <c r="K28" s="11">
        <v>39.82</v>
      </c>
      <c r="L28" s="11"/>
      <c r="M28" t="s">
        <v>536</v>
      </c>
      <c r="O28">
        <f>COUNTIFS(B2:B1067,"&lt;25",C2:C1067,"&gt;16700",F2:F1067,"yes")</f>
        <v>0</v>
      </c>
      <c r="P28" s="13">
        <f>O28/(COUNTA(A:A)-1)</f>
        <v>0</v>
      </c>
      <c r="Q28" t="s">
        <v>539</v>
      </c>
      <c r="R28" s="5" t="e">
        <f>O28/$O$24</f>
        <v>#DIV/0!</v>
      </c>
      <c r="S28" t="s">
        <v>541</v>
      </c>
    </row>
    <row r="29" spans="1:19" x14ac:dyDescent="0.25">
      <c r="A29">
        <v>18</v>
      </c>
      <c r="B29" s="11">
        <v>40.26</v>
      </c>
      <c r="C29" s="4">
        <v>1634.5734</v>
      </c>
      <c r="D29" t="s">
        <v>7</v>
      </c>
      <c r="E29">
        <v>0</v>
      </c>
      <c r="F29" t="s">
        <v>13</v>
      </c>
      <c r="G29" t="s">
        <v>14</v>
      </c>
      <c r="H29" t="s">
        <v>496</v>
      </c>
      <c r="I29" t="s">
        <v>13</v>
      </c>
      <c r="J29" s="11">
        <v>40.26</v>
      </c>
      <c r="K29" s="11">
        <v>40.26</v>
      </c>
      <c r="L29" s="11"/>
    </row>
    <row r="30" spans="1:19" x14ac:dyDescent="0.25">
      <c r="A30">
        <v>19</v>
      </c>
      <c r="B30" s="11">
        <v>27.835000000000001</v>
      </c>
      <c r="C30" s="4">
        <v>1635.7336499999999</v>
      </c>
      <c r="D30" t="s">
        <v>11</v>
      </c>
      <c r="E30">
        <v>0</v>
      </c>
      <c r="F30" t="s">
        <v>13</v>
      </c>
      <c r="G30" t="s">
        <v>15</v>
      </c>
      <c r="H30" t="s">
        <v>496</v>
      </c>
      <c r="I30" t="s">
        <v>13</v>
      </c>
      <c r="J30" s="11">
        <v>27.835000000000001</v>
      </c>
      <c r="K30" s="11">
        <v>27.835000000000001</v>
      </c>
      <c r="L30" s="11"/>
      <c r="M30" t="s">
        <v>537</v>
      </c>
      <c r="O30">
        <f>COUNTIFS(B2:B1067,"&gt;=25",C2:C1067,"&gt;16700",F2:F1067,"no")</f>
        <v>68</v>
      </c>
      <c r="P30" s="13">
        <f>O30/(COUNTA(A:A)-1)</f>
        <v>6.3789868667917443E-2</v>
      </c>
      <c r="Q30" t="s">
        <v>539</v>
      </c>
      <c r="R30" s="5">
        <f>O30/$O$23</f>
        <v>0.23693379790940766</v>
      </c>
      <c r="S30" t="s">
        <v>540</v>
      </c>
    </row>
    <row r="31" spans="1:19" x14ac:dyDescent="0.25">
      <c r="A31">
        <v>19</v>
      </c>
      <c r="B31" s="11">
        <v>28.975000000000001</v>
      </c>
      <c r="C31" s="4">
        <v>1639.5631000000001</v>
      </c>
      <c r="D31" t="s">
        <v>11</v>
      </c>
      <c r="E31">
        <v>0</v>
      </c>
      <c r="F31" t="s">
        <v>13</v>
      </c>
      <c r="G31" t="s">
        <v>15</v>
      </c>
      <c r="H31" t="s">
        <v>496</v>
      </c>
      <c r="I31" t="s">
        <v>13</v>
      </c>
      <c r="J31" s="11">
        <v>28.975000000000001</v>
      </c>
      <c r="K31" s="11">
        <v>28.975000000000001</v>
      </c>
      <c r="L31" s="11"/>
      <c r="M31" t="s">
        <v>538</v>
      </c>
      <c r="O31">
        <f>COUNTIFS(B2:B1067,"&lt;25",C2:C1067,"&gt;16700",F2:F1067,"no")</f>
        <v>0</v>
      </c>
      <c r="P31" s="13">
        <f>O31/(COUNTA(A:A)-1)</f>
        <v>0</v>
      </c>
      <c r="R31" s="5" t="e">
        <f>O31/$O$24</f>
        <v>#DIV/0!</v>
      </c>
      <c r="S31" t="s">
        <v>541</v>
      </c>
    </row>
    <row r="32" spans="1:19" ht="15.75" thickBot="1" x14ac:dyDescent="0.3">
      <c r="A32">
        <v>19</v>
      </c>
      <c r="B32" s="11">
        <v>30.59</v>
      </c>
      <c r="C32" s="4">
        <v>1639.5631000000001</v>
      </c>
      <c r="D32" t="s">
        <v>11</v>
      </c>
      <c r="E32">
        <v>0</v>
      </c>
      <c r="F32" t="s">
        <v>13</v>
      </c>
      <c r="G32" t="s">
        <v>15</v>
      </c>
      <c r="H32" t="s">
        <v>496</v>
      </c>
      <c r="I32" t="s">
        <v>13</v>
      </c>
      <c r="J32" s="11">
        <v>30.59</v>
      </c>
      <c r="K32" s="11">
        <v>30.59</v>
      </c>
      <c r="L32" s="11"/>
    </row>
    <row r="33" spans="1:15" x14ac:dyDescent="0.25">
      <c r="A33">
        <v>19</v>
      </c>
      <c r="B33" s="11">
        <v>35.53</v>
      </c>
      <c r="C33" s="4">
        <v>1646.4296999999999</v>
      </c>
      <c r="D33" t="s">
        <v>11</v>
      </c>
      <c r="E33">
        <v>0</v>
      </c>
      <c r="F33" t="s">
        <v>13</v>
      </c>
      <c r="G33" t="s">
        <v>15</v>
      </c>
      <c r="H33" t="s">
        <v>496</v>
      </c>
      <c r="I33" t="s">
        <v>13</v>
      </c>
      <c r="J33" s="11">
        <v>35.53</v>
      </c>
      <c r="K33" s="11">
        <v>35.53</v>
      </c>
      <c r="L33" s="11"/>
      <c r="M33" s="15"/>
      <c r="N33" s="15" t="s">
        <v>0</v>
      </c>
      <c r="O33" s="15" t="s">
        <v>2</v>
      </c>
    </row>
    <row r="34" spans="1:15" x14ac:dyDescent="0.25">
      <c r="A34">
        <v>22</v>
      </c>
      <c r="B34" s="11">
        <v>26.84</v>
      </c>
      <c r="C34" s="4">
        <v>1664.9996000000001</v>
      </c>
      <c r="D34" t="s">
        <v>11</v>
      </c>
      <c r="E34">
        <v>0</v>
      </c>
      <c r="F34" t="s">
        <v>13</v>
      </c>
      <c r="G34" t="s">
        <v>14</v>
      </c>
      <c r="H34" t="s">
        <v>496</v>
      </c>
      <c r="I34" t="s">
        <v>13</v>
      </c>
      <c r="J34" s="11">
        <v>26.84</v>
      </c>
      <c r="K34" s="11">
        <v>26.84</v>
      </c>
      <c r="L34" s="11"/>
      <c r="M34" t="s">
        <v>0</v>
      </c>
      <c r="N34">
        <v>1</v>
      </c>
    </row>
    <row r="35" spans="1:15" ht="15.75" thickBot="1" x14ac:dyDescent="0.3">
      <c r="A35">
        <v>22</v>
      </c>
      <c r="B35" s="11">
        <v>33.770000000000003</v>
      </c>
      <c r="C35" s="4">
        <v>1674.6323</v>
      </c>
      <c r="D35" t="s">
        <v>11</v>
      </c>
      <c r="E35">
        <v>0</v>
      </c>
      <c r="F35" t="s">
        <v>13</v>
      </c>
      <c r="G35" t="s">
        <v>14</v>
      </c>
      <c r="H35" t="s">
        <v>496</v>
      </c>
      <c r="I35" t="s">
        <v>13</v>
      </c>
      <c r="J35" s="11">
        <v>33.770000000000003</v>
      </c>
      <c r="K35" s="11">
        <v>33.770000000000003</v>
      </c>
      <c r="L35" s="11"/>
      <c r="M35" s="14" t="s">
        <v>2</v>
      </c>
      <c r="N35" s="16">
        <v>6.9633754377007126E-2</v>
      </c>
      <c r="O35" s="14">
        <v>1</v>
      </c>
    </row>
    <row r="36" spans="1:15" x14ac:dyDescent="0.25">
      <c r="A36">
        <v>22</v>
      </c>
      <c r="B36" s="11">
        <v>39.5</v>
      </c>
      <c r="C36" s="4">
        <v>1682.597</v>
      </c>
      <c r="D36" t="s">
        <v>11</v>
      </c>
      <c r="E36">
        <v>0</v>
      </c>
      <c r="F36" t="s">
        <v>13</v>
      </c>
      <c r="G36" t="s">
        <v>10</v>
      </c>
      <c r="H36" t="s">
        <v>496</v>
      </c>
      <c r="I36" t="s">
        <v>13</v>
      </c>
      <c r="J36" s="11">
        <v>39.5</v>
      </c>
      <c r="K36" s="11">
        <v>39.5</v>
      </c>
      <c r="L36" s="11"/>
    </row>
    <row r="37" spans="1:15" x14ac:dyDescent="0.25">
      <c r="A37">
        <v>18</v>
      </c>
      <c r="B37" s="11">
        <v>27.645</v>
      </c>
      <c r="C37" s="4">
        <v>1704.5681</v>
      </c>
      <c r="D37" t="s">
        <v>11</v>
      </c>
      <c r="E37">
        <v>0</v>
      </c>
      <c r="F37" t="s">
        <v>13</v>
      </c>
      <c r="G37" t="s">
        <v>21</v>
      </c>
      <c r="H37" t="s">
        <v>496</v>
      </c>
      <c r="I37" t="s">
        <v>13</v>
      </c>
      <c r="J37" s="11">
        <v>27.645</v>
      </c>
      <c r="K37" s="11">
        <v>27.645</v>
      </c>
      <c r="L37" s="11"/>
    </row>
    <row r="38" spans="1:15" x14ac:dyDescent="0.25">
      <c r="A38">
        <v>18</v>
      </c>
      <c r="B38" s="11">
        <v>28.594999999999999</v>
      </c>
      <c r="C38" s="4">
        <v>1705.6244999999999</v>
      </c>
      <c r="D38" t="s">
        <v>11</v>
      </c>
      <c r="E38">
        <v>0</v>
      </c>
      <c r="F38" t="s">
        <v>13</v>
      </c>
      <c r="G38" t="s">
        <v>21</v>
      </c>
      <c r="H38" t="s">
        <v>496</v>
      </c>
      <c r="I38" t="s">
        <v>13</v>
      </c>
      <c r="J38" s="11">
        <v>28.594999999999999</v>
      </c>
      <c r="K38" s="11">
        <v>28.594999999999999</v>
      </c>
      <c r="L38" s="11"/>
    </row>
    <row r="39" spans="1:15" x14ac:dyDescent="0.25">
      <c r="A39">
        <v>18</v>
      </c>
      <c r="B39" s="11">
        <v>25.46</v>
      </c>
      <c r="C39" s="4">
        <v>1708.0014000000001</v>
      </c>
      <c r="D39" t="s">
        <v>11</v>
      </c>
      <c r="E39">
        <v>0</v>
      </c>
      <c r="F39" t="s">
        <v>13</v>
      </c>
      <c r="G39" t="s">
        <v>21</v>
      </c>
      <c r="H39" t="s">
        <v>496</v>
      </c>
      <c r="I39" t="s">
        <v>13</v>
      </c>
      <c r="J39" s="11">
        <v>25.46</v>
      </c>
      <c r="K39" s="11">
        <v>25.46</v>
      </c>
      <c r="L39" s="11"/>
    </row>
    <row r="40" spans="1:15" x14ac:dyDescent="0.25">
      <c r="A40">
        <v>18</v>
      </c>
      <c r="B40" s="11">
        <v>26.125</v>
      </c>
      <c r="C40" s="4">
        <v>1708.9257500000001</v>
      </c>
      <c r="D40" t="s">
        <v>11</v>
      </c>
      <c r="E40">
        <v>0</v>
      </c>
      <c r="F40" t="s">
        <v>13</v>
      </c>
      <c r="G40" t="s">
        <v>21</v>
      </c>
      <c r="H40" t="s">
        <v>496</v>
      </c>
      <c r="I40" t="s">
        <v>13</v>
      </c>
      <c r="J40" s="11">
        <v>26.125</v>
      </c>
      <c r="K40" s="11">
        <v>26.125</v>
      </c>
      <c r="L40" s="11"/>
    </row>
    <row r="41" spans="1:15" x14ac:dyDescent="0.25">
      <c r="A41">
        <v>18</v>
      </c>
      <c r="B41" s="11">
        <v>28.5</v>
      </c>
      <c r="C41" s="4">
        <v>1712.2270000000001</v>
      </c>
      <c r="D41" t="s">
        <v>11</v>
      </c>
      <c r="E41">
        <v>0</v>
      </c>
      <c r="F41" t="s">
        <v>13</v>
      </c>
      <c r="G41" t="s">
        <v>21</v>
      </c>
      <c r="H41" t="s">
        <v>496</v>
      </c>
      <c r="I41" t="s">
        <v>13</v>
      </c>
      <c r="J41" s="11">
        <v>28.5</v>
      </c>
      <c r="K41" s="11">
        <v>28.5</v>
      </c>
      <c r="L41" s="11"/>
    </row>
    <row r="42" spans="1:15" x14ac:dyDescent="0.25">
      <c r="A42">
        <v>18</v>
      </c>
      <c r="B42" s="11">
        <v>26.125</v>
      </c>
      <c r="C42" s="4">
        <v>1719.4363000000001</v>
      </c>
      <c r="D42" t="s">
        <v>11</v>
      </c>
      <c r="E42">
        <v>1</v>
      </c>
      <c r="F42" t="s">
        <v>13</v>
      </c>
      <c r="G42" t="s">
        <v>14</v>
      </c>
      <c r="H42" t="s">
        <v>496</v>
      </c>
      <c r="I42" t="s">
        <v>13</v>
      </c>
      <c r="J42" s="11">
        <v>26.125</v>
      </c>
      <c r="K42" s="11">
        <v>26.125</v>
      </c>
      <c r="L42" s="11"/>
    </row>
    <row r="43" spans="1:15" x14ac:dyDescent="0.25">
      <c r="A43">
        <v>18</v>
      </c>
      <c r="B43" s="11">
        <v>30.03</v>
      </c>
      <c r="C43" s="4">
        <v>1720.3536999999999</v>
      </c>
      <c r="D43" t="s">
        <v>11</v>
      </c>
      <c r="E43">
        <v>1</v>
      </c>
      <c r="F43" t="s">
        <v>13</v>
      </c>
      <c r="G43" t="s">
        <v>14</v>
      </c>
      <c r="H43" t="s">
        <v>496</v>
      </c>
      <c r="I43" t="s">
        <v>13</v>
      </c>
      <c r="J43" s="11">
        <v>30.03</v>
      </c>
      <c r="K43" s="11">
        <v>30.03</v>
      </c>
      <c r="L43" s="11"/>
    </row>
    <row r="44" spans="1:15" x14ac:dyDescent="0.25">
      <c r="A44">
        <v>18</v>
      </c>
      <c r="B44" s="11">
        <v>33.770000000000003</v>
      </c>
      <c r="C44" s="4">
        <v>1725.5523000000001</v>
      </c>
      <c r="D44" t="s">
        <v>11</v>
      </c>
      <c r="E44">
        <v>1</v>
      </c>
      <c r="F44" t="s">
        <v>13</v>
      </c>
      <c r="G44" t="s">
        <v>14</v>
      </c>
      <c r="H44" t="s">
        <v>496</v>
      </c>
      <c r="I44" t="s">
        <v>13</v>
      </c>
      <c r="J44" s="11">
        <v>33.770000000000003</v>
      </c>
      <c r="K44" s="11">
        <v>33.770000000000003</v>
      </c>
      <c r="L44" s="11"/>
    </row>
    <row r="45" spans="1:15" x14ac:dyDescent="0.25">
      <c r="A45">
        <v>18</v>
      </c>
      <c r="B45" s="11">
        <v>35.200000000000003</v>
      </c>
      <c r="C45" s="4">
        <v>1727.54</v>
      </c>
      <c r="D45" t="s">
        <v>11</v>
      </c>
      <c r="E45">
        <v>1</v>
      </c>
      <c r="F45" t="s">
        <v>13</v>
      </c>
      <c r="G45" t="s">
        <v>14</v>
      </c>
      <c r="H45" t="s">
        <v>496</v>
      </c>
      <c r="I45" t="s">
        <v>13</v>
      </c>
      <c r="J45" s="11">
        <v>35.200000000000003</v>
      </c>
      <c r="K45" s="11">
        <v>35.200000000000003</v>
      </c>
      <c r="L45" s="11"/>
    </row>
    <row r="46" spans="1:15" x14ac:dyDescent="0.25">
      <c r="A46">
        <v>19</v>
      </c>
      <c r="B46" s="11">
        <v>26.315000000000001</v>
      </c>
      <c r="C46" s="4">
        <v>1737.376</v>
      </c>
      <c r="D46" t="s">
        <v>7</v>
      </c>
      <c r="E46">
        <v>0</v>
      </c>
      <c r="F46" t="s">
        <v>13</v>
      </c>
      <c r="G46" t="s">
        <v>10</v>
      </c>
      <c r="H46" t="s">
        <v>496</v>
      </c>
      <c r="I46" t="s">
        <v>13</v>
      </c>
      <c r="J46" s="11">
        <v>26.315000000000001</v>
      </c>
      <c r="K46" s="11">
        <v>26.315000000000001</v>
      </c>
      <c r="L46" s="11"/>
    </row>
    <row r="47" spans="1:15" x14ac:dyDescent="0.25">
      <c r="A47">
        <v>19</v>
      </c>
      <c r="B47" s="11">
        <v>29.355</v>
      </c>
      <c r="C47" s="4">
        <v>1743.2139999999999</v>
      </c>
      <c r="D47" t="s">
        <v>7</v>
      </c>
      <c r="E47">
        <v>0</v>
      </c>
      <c r="F47" t="s">
        <v>13</v>
      </c>
      <c r="G47" t="s">
        <v>10</v>
      </c>
      <c r="H47" t="s">
        <v>496</v>
      </c>
      <c r="I47" t="s">
        <v>13</v>
      </c>
      <c r="J47" s="11">
        <v>29.355</v>
      </c>
      <c r="K47" s="11">
        <v>29.355</v>
      </c>
      <c r="L47" s="11"/>
    </row>
    <row r="48" spans="1:15" x14ac:dyDescent="0.25">
      <c r="A48">
        <v>19</v>
      </c>
      <c r="B48" s="11">
        <v>29.8</v>
      </c>
      <c r="C48" s="4">
        <v>1744.4649999999999</v>
      </c>
      <c r="D48" t="s">
        <v>7</v>
      </c>
      <c r="E48">
        <v>0</v>
      </c>
      <c r="F48" t="s">
        <v>13</v>
      </c>
      <c r="G48" t="s">
        <v>10</v>
      </c>
      <c r="H48" t="s">
        <v>496</v>
      </c>
      <c r="I48" t="s">
        <v>13</v>
      </c>
      <c r="J48" s="11">
        <v>29.8</v>
      </c>
      <c r="K48" s="11">
        <v>29.8</v>
      </c>
      <c r="L48" s="11"/>
    </row>
    <row r="49" spans="1:12" x14ac:dyDescent="0.25">
      <c r="A49">
        <v>19</v>
      </c>
      <c r="B49" s="11">
        <v>32.9</v>
      </c>
      <c r="C49" s="4">
        <v>1748.7739999999999</v>
      </c>
      <c r="D49" t="s">
        <v>7</v>
      </c>
      <c r="E49">
        <v>0</v>
      </c>
      <c r="F49" t="s">
        <v>13</v>
      </c>
      <c r="G49" t="s">
        <v>10</v>
      </c>
      <c r="H49" t="s">
        <v>496</v>
      </c>
      <c r="I49" t="s">
        <v>13</v>
      </c>
      <c r="J49" s="11">
        <v>32.9</v>
      </c>
      <c r="K49" s="11">
        <v>32.9</v>
      </c>
      <c r="L49" s="11"/>
    </row>
    <row r="50" spans="1:12" x14ac:dyDescent="0.25">
      <c r="A50">
        <v>19</v>
      </c>
      <c r="B50" s="11">
        <v>40.5</v>
      </c>
      <c r="C50" s="4">
        <v>1759.338</v>
      </c>
      <c r="D50" t="s">
        <v>7</v>
      </c>
      <c r="E50">
        <v>0</v>
      </c>
      <c r="F50" t="s">
        <v>13</v>
      </c>
      <c r="G50" t="s">
        <v>10</v>
      </c>
      <c r="H50" t="s">
        <v>496</v>
      </c>
      <c r="I50" t="s">
        <v>13</v>
      </c>
      <c r="J50" s="11">
        <v>40.5</v>
      </c>
      <c r="K50" s="11">
        <v>40.5</v>
      </c>
      <c r="L50" s="11"/>
    </row>
    <row r="51" spans="1:12" x14ac:dyDescent="0.25">
      <c r="A51">
        <v>20</v>
      </c>
      <c r="B51" s="11">
        <v>29.734999999999999</v>
      </c>
      <c r="C51" s="4">
        <v>1769.5316499999999</v>
      </c>
      <c r="D51" t="s">
        <v>11</v>
      </c>
      <c r="E51">
        <v>0</v>
      </c>
      <c r="F51" t="s">
        <v>13</v>
      </c>
      <c r="G51" t="s">
        <v>15</v>
      </c>
      <c r="H51" t="s">
        <v>496</v>
      </c>
      <c r="I51" t="s">
        <v>13</v>
      </c>
      <c r="J51" s="11">
        <v>29.734999999999999</v>
      </c>
      <c r="K51" s="11">
        <v>29.734999999999999</v>
      </c>
      <c r="L51" s="11"/>
    </row>
    <row r="52" spans="1:12" x14ac:dyDescent="0.25">
      <c r="A52">
        <v>23</v>
      </c>
      <c r="B52" s="11">
        <v>26.51</v>
      </c>
      <c r="C52" s="4">
        <v>1815.8759</v>
      </c>
      <c r="D52" t="s">
        <v>11</v>
      </c>
      <c r="E52">
        <v>0</v>
      </c>
      <c r="F52" t="s">
        <v>13</v>
      </c>
      <c r="G52" t="s">
        <v>14</v>
      </c>
      <c r="H52" t="s">
        <v>496</v>
      </c>
      <c r="I52" t="s">
        <v>13</v>
      </c>
      <c r="J52" s="11">
        <v>26.51</v>
      </c>
      <c r="K52" s="11">
        <v>26.51</v>
      </c>
      <c r="L52" s="11"/>
    </row>
    <row r="53" spans="1:12" x14ac:dyDescent="0.25">
      <c r="A53">
        <v>23</v>
      </c>
      <c r="B53" s="11">
        <v>32.56</v>
      </c>
      <c r="C53" s="4">
        <v>1824.2854</v>
      </c>
      <c r="D53" t="s">
        <v>11</v>
      </c>
      <c r="E53">
        <v>0</v>
      </c>
      <c r="F53" t="s">
        <v>13</v>
      </c>
      <c r="G53" t="s">
        <v>14</v>
      </c>
      <c r="H53" t="s">
        <v>496</v>
      </c>
      <c r="I53" t="s">
        <v>13</v>
      </c>
      <c r="J53" s="11">
        <v>32.56</v>
      </c>
      <c r="K53" s="11">
        <v>32.56</v>
      </c>
      <c r="L53" s="11"/>
    </row>
    <row r="54" spans="1:12" x14ac:dyDescent="0.25">
      <c r="A54">
        <v>23</v>
      </c>
      <c r="B54" s="11">
        <v>25.555</v>
      </c>
      <c r="C54" s="4">
        <v>1826.8430000000001</v>
      </c>
      <c r="D54" t="s">
        <v>11</v>
      </c>
      <c r="E54">
        <v>0</v>
      </c>
      <c r="F54" t="s">
        <v>13</v>
      </c>
      <c r="G54" t="s">
        <v>10</v>
      </c>
      <c r="H54" t="s">
        <v>496</v>
      </c>
      <c r="I54" t="s">
        <v>13</v>
      </c>
      <c r="J54" s="11">
        <v>25.555</v>
      </c>
      <c r="K54" s="11">
        <v>25.555</v>
      </c>
      <c r="L54" s="11"/>
    </row>
    <row r="55" spans="1:12" x14ac:dyDescent="0.25">
      <c r="A55">
        <v>19</v>
      </c>
      <c r="B55" s="11">
        <v>36.195</v>
      </c>
      <c r="C55" s="4">
        <v>1837.2370000000001</v>
      </c>
      <c r="D55" t="s">
        <v>11</v>
      </c>
      <c r="E55">
        <v>1</v>
      </c>
      <c r="F55" t="s">
        <v>13</v>
      </c>
      <c r="G55" t="s">
        <v>10</v>
      </c>
      <c r="H55" t="s">
        <v>496</v>
      </c>
      <c r="I55" t="s">
        <v>13</v>
      </c>
      <c r="J55" s="11">
        <v>36.195</v>
      </c>
      <c r="K55" s="11">
        <v>36.195</v>
      </c>
      <c r="L55" s="11"/>
    </row>
    <row r="56" spans="1:12" x14ac:dyDescent="0.25">
      <c r="A56">
        <v>23</v>
      </c>
      <c r="B56" s="11">
        <v>41.91</v>
      </c>
      <c r="C56" s="4">
        <v>1837.2819</v>
      </c>
      <c r="D56" t="s">
        <v>11</v>
      </c>
      <c r="E56">
        <v>0</v>
      </c>
      <c r="F56" t="s">
        <v>13</v>
      </c>
      <c r="G56" t="s">
        <v>14</v>
      </c>
      <c r="H56" t="s">
        <v>496</v>
      </c>
      <c r="I56" t="s">
        <v>13</v>
      </c>
      <c r="J56" s="11">
        <v>41.91</v>
      </c>
      <c r="K56" s="11">
        <v>41.91</v>
      </c>
      <c r="L56" s="11"/>
    </row>
    <row r="57" spans="1:12" x14ac:dyDescent="0.25">
      <c r="A57">
        <v>19</v>
      </c>
      <c r="B57" s="11">
        <v>26.125</v>
      </c>
      <c r="C57" s="4">
        <v>1842.519</v>
      </c>
      <c r="D57" t="s">
        <v>11</v>
      </c>
      <c r="E57">
        <v>1</v>
      </c>
      <c r="F57" t="s">
        <v>13</v>
      </c>
      <c r="G57" t="s">
        <v>10</v>
      </c>
      <c r="H57" t="s">
        <v>496</v>
      </c>
      <c r="I57" t="s">
        <v>13</v>
      </c>
      <c r="J57" s="11">
        <v>26.125</v>
      </c>
      <c r="K57" s="11">
        <v>26.125</v>
      </c>
      <c r="L57" s="11"/>
    </row>
    <row r="58" spans="1:12" x14ac:dyDescent="0.25">
      <c r="A58">
        <v>20</v>
      </c>
      <c r="B58" s="11">
        <v>29.6</v>
      </c>
      <c r="C58" s="4">
        <v>1875.3440000000001</v>
      </c>
      <c r="D58" t="s">
        <v>7</v>
      </c>
      <c r="E58">
        <v>0</v>
      </c>
      <c r="F58" t="s">
        <v>13</v>
      </c>
      <c r="G58" t="s">
        <v>10</v>
      </c>
      <c r="H58" t="s">
        <v>496</v>
      </c>
      <c r="I58" t="s">
        <v>13</v>
      </c>
      <c r="J58" s="11">
        <v>29.6</v>
      </c>
      <c r="K58" s="11">
        <v>29.6</v>
      </c>
      <c r="L58" s="11"/>
    </row>
    <row r="59" spans="1:12" x14ac:dyDescent="0.25">
      <c r="A59">
        <v>20</v>
      </c>
      <c r="B59" s="11">
        <v>31.46</v>
      </c>
      <c r="C59" s="4">
        <v>1877.9294</v>
      </c>
      <c r="D59" t="s">
        <v>7</v>
      </c>
      <c r="E59">
        <v>0</v>
      </c>
      <c r="F59" t="s">
        <v>13</v>
      </c>
      <c r="G59" t="s">
        <v>14</v>
      </c>
      <c r="H59" t="s">
        <v>496</v>
      </c>
      <c r="I59" t="s">
        <v>13</v>
      </c>
      <c r="J59" s="11">
        <v>31.46</v>
      </c>
      <c r="K59" s="11">
        <v>31.46</v>
      </c>
      <c r="L59" s="11"/>
    </row>
    <row r="60" spans="1:12" x14ac:dyDescent="0.25">
      <c r="A60">
        <v>20</v>
      </c>
      <c r="B60" s="11">
        <v>33</v>
      </c>
      <c r="C60" s="4">
        <v>1880.07</v>
      </c>
      <c r="D60" t="s">
        <v>7</v>
      </c>
      <c r="E60">
        <v>0</v>
      </c>
      <c r="F60" t="s">
        <v>13</v>
      </c>
      <c r="G60" t="s">
        <v>14</v>
      </c>
      <c r="H60" t="s">
        <v>496</v>
      </c>
      <c r="I60" t="s">
        <v>13</v>
      </c>
      <c r="J60" s="11">
        <v>33</v>
      </c>
      <c r="K60" s="11">
        <v>33</v>
      </c>
      <c r="L60" s="11"/>
    </row>
    <row r="61" spans="1:12" x14ac:dyDescent="0.25">
      <c r="A61">
        <v>20</v>
      </c>
      <c r="B61" s="11">
        <v>33.299999999999997</v>
      </c>
      <c r="C61" s="4">
        <v>1880.4870000000001</v>
      </c>
      <c r="D61" t="s">
        <v>7</v>
      </c>
      <c r="E61">
        <v>0</v>
      </c>
      <c r="F61" t="s">
        <v>13</v>
      </c>
      <c r="G61" t="s">
        <v>10</v>
      </c>
      <c r="H61" t="s">
        <v>496</v>
      </c>
      <c r="I61" t="s">
        <v>13</v>
      </c>
      <c r="J61" s="11">
        <v>33.299999999999997</v>
      </c>
      <c r="K61" s="11">
        <v>33.299999999999997</v>
      </c>
      <c r="L61" s="11"/>
    </row>
    <row r="62" spans="1:12" x14ac:dyDescent="0.25">
      <c r="A62">
        <v>21</v>
      </c>
      <c r="B62" s="11">
        <v>28.975000000000001</v>
      </c>
      <c r="C62" s="4">
        <v>1906.35825</v>
      </c>
      <c r="D62" t="s">
        <v>11</v>
      </c>
      <c r="E62">
        <v>0</v>
      </c>
      <c r="F62" t="s">
        <v>13</v>
      </c>
      <c r="G62" t="s">
        <v>15</v>
      </c>
      <c r="H62" t="s">
        <v>496</v>
      </c>
      <c r="I62" t="s">
        <v>13</v>
      </c>
      <c r="J62" s="11">
        <v>28.975000000000001</v>
      </c>
      <c r="K62" s="11">
        <v>28.975000000000001</v>
      </c>
      <c r="L62" s="11"/>
    </row>
    <row r="63" spans="1:12" x14ac:dyDescent="0.25">
      <c r="A63">
        <v>21</v>
      </c>
      <c r="B63" s="11">
        <v>31.254999999999999</v>
      </c>
      <c r="C63" s="4">
        <v>1909.52745</v>
      </c>
      <c r="D63" t="s">
        <v>11</v>
      </c>
      <c r="E63">
        <v>0</v>
      </c>
      <c r="F63" t="s">
        <v>13</v>
      </c>
      <c r="G63" t="s">
        <v>15</v>
      </c>
      <c r="H63" t="s">
        <v>496</v>
      </c>
      <c r="I63" t="s">
        <v>13</v>
      </c>
      <c r="J63" s="11">
        <v>31.254999999999999</v>
      </c>
      <c r="K63" s="11">
        <v>31.254999999999999</v>
      </c>
      <c r="L63" s="11"/>
    </row>
    <row r="64" spans="1:12" x14ac:dyDescent="0.25">
      <c r="A64">
        <v>21</v>
      </c>
      <c r="B64" s="11">
        <v>36.86</v>
      </c>
      <c r="C64" s="4">
        <v>1917.3184000000001</v>
      </c>
      <c r="D64" t="s">
        <v>11</v>
      </c>
      <c r="E64">
        <v>0</v>
      </c>
      <c r="F64" t="s">
        <v>13</v>
      </c>
      <c r="G64" t="s">
        <v>15</v>
      </c>
      <c r="H64" t="s">
        <v>496</v>
      </c>
      <c r="I64" t="s">
        <v>13</v>
      </c>
      <c r="J64" s="11">
        <v>36.86</v>
      </c>
      <c r="K64" s="11">
        <v>36.86</v>
      </c>
      <c r="L64" s="11"/>
    </row>
    <row r="65" spans="1:16" x14ac:dyDescent="0.25">
      <c r="A65">
        <v>20</v>
      </c>
      <c r="B65" s="11">
        <v>27.93</v>
      </c>
      <c r="C65" s="4">
        <v>1967.0227</v>
      </c>
      <c r="D65" t="s">
        <v>11</v>
      </c>
      <c r="E65">
        <v>0</v>
      </c>
      <c r="F65" t="s">
        <v>13</v>
      </c>
      <c r="G65" t="s">
        <v>21</v>
      </c>
      <c r="H65" t="s">
        <v>496</v>
      </c>
      <c r="I65" t="s">
        <v>13</v>
      </c>
      <c r="J65" s="11">
        <v>27.93</v>
      </c>
      <c r="K65" s="11">
        <v>27.93</v>
      </c>
      <c r="L65" s="11"/>
    </row>
    <row r="66" spans="1:16" x14ac:dyDescent="0.25">
      <c r="A66">
        <v>24</v>
      </c>
      <c r="B66" s="11">
        <v>25.8</v>
      </c>
      <c r="C66" s="4">
        <v>1972.95</v>
      </c>
      <c r="D66" t="s">
        <v>11</v>
      </c>
      <c r="E66">
        <v>0</v>
      </c>
      <c r="F66" t="s">
        <v>13</v>
      </c>
      <c r="G66" t="s">
        <v>10</v>
      </c>
      <c r="H66" t="s">
        <v>496</v>
      </c>
      <c r="I66" t="s">
        <v>13</v>
      </c>
      <c r="J66" s="11">
        <v>25.8</v>
      </c>
      <c r="K66" s="11">
        <v>25.8</v>
      </c>
      <c r="L66" s="11"/>
    </row>
    <row r="67" spans="1:16" x14ac:dyDescent="0.25">
      <c r="A67">
        <v>24</v>
      </c>
      <c r="B67" s="11">
        <v>29.3</v>
      </c>
      <c r="C67" s="4">
        <v>1977.8150000000001</v>
      </c>
      <c r="D67" t="s">
        <v>11</v>
      </c>
      <c r="E67">
        <v>0</v>
      </c>
      <c r="F67" t="s">
        <v>13</v>
      </c>
      <c r="G67" t="s">
        <v>10</v>
      </c>
      <c r="H67" t="s">
        <v>496</v>
      </c>
      <c r="I67" t="s">
        <v>13</v>
      </c>
      <c r="J67" s="11">
        <v>29.3</v>
      </c>
      <c r="K67" s="11">
        <v>29.3</v>
      </c>
      <c r="L67" s="11"/>
    </row>
    <row r="68" spans="1:16" x14ac:dyDescent="0.25">
      <c r="A68">
        <v>20</v>
      </c>
      <c r="B68" s="11">
        <v>29.734999999999999</v>
      </c>
      <c r="C68" s="4">
        <v>1980.07</v>
      </c>
      <c r="D68" t="s">
        <v>11</v>
      </c>
      <c r="E68">
        <v>1</v>
      </c>
      <c r="F68" t="s">
        <v>13</v>
      </c>
      <c r="G68" t="s">
        <v>10</v>
      </c>
      <c r="H68" t="s">
        <v>496</v>
      </c>
      <c r="I68" t="s">
        <v>13</v>
      </c>
      <c r="J68" s="11">
        <v>29.734999999999999</v>
      </c>
      <c r="K68" s="11">
        <v>29.734999999999999</v>
      </c>
      <c r="L68" s="11"/>
    </row>
    <row r="69" spans="1:16" x14ac:dyDescent="0.25">
      <c r="A69">
        <v>24</v>
      </c>
      <c r="B69" s="11">
        <v>32.01</v>
      </c>
      <c r="C69" s="4">
        <v>1981.5818999999999</v>
      </c>
      <c r="D69" t="s">
        <v>11</v>
      </c>
      <c r="E69">
        <v>0</v>
      </c>
      <c r="F69" t="s">
        <v>13</v>
      </c>
      <c r="G69" t="s">
        <v>14</v>
      </c>
      <c r="H69" t="s">
        <v>496</v>
      </c>
      <c r="I69" t="s">
        <v>13</v>
      </c>
      <c r="J69" s="11">
        <v>32.01</v>
      </c>
      <c r="K69" s="11">
        <v>32.01</v>
      </c>
      <c r="L69" s="11"/>
    </row>
    <row r="70" spans="1:16" ht="15.75" thickBot="1" x14ac:dyDescent="0.3">
      <c r="A70">
        <v>20</v>
      </c>
      <c r="B70" s="11">
        <v>40.47</v>
      </c>
      <c r="C70" s="4">
        <v>1984.4532999999999</v>
      </c>
      <c r="D70" t="s">
        <v>11</v>
      </c>
      <c r="E70">
        <v>0</v>
      </c>
      <c r="F70" t="s">
        <v>13</v>
      </c>
      <c r="G70" t="s">
        <v>21</v>
      </c>
      <c r="H70" t="s">
        <v>496</v>
      </c>
      <c r="I70" t="s">
        <v>13</v>
      </c>
      <c r="J70" s="11">
        <v>40.47</v>
      </c>
      <c r="K70" s="11">
        <v>40.47</v>
      </c>
      <c r="L70" s="11"/>
    </row>
    <row r="71" spans="1:16" x14ac:dyDescent="0.25">
      <c r="A71">
        <v>24</v>
      </c>
      <c r="B71" s="11">
        <v>35.244999999999997</v>
      </c>
      <c r="C71" s="4">
        <v>1986.9333999999999</v>
      </c>
      <c r="D71" t="s">
        <v>11</v>
      </c>
      <c r="E71">
        <v>0</v>
      </c>
      <c r="F71" t="s">
        <v>13</v>
      </c>
      <c r="G71" t="s">
        <v>14</v>
      </c>
      <c r="H71" t="s">
        <v>496</v>
      </c>
      <c r="I71" t="s">
        <v>13</v>
      </c>
      <c r="J71" s="11">
        <v>35.244999999999997</v>
      </c>
      <c r="K71" s="11">
        <v>35.244999999999997</v>
      </c>
      <c r="L71" s="11"/>
      <c r="M71" s="15"/>
      <c r="N71" s="15" t="s">
        <v>2</v>
      </c>
      <c r="O71" s="15" t="s">
        <v>6</v>
      </c>
    </row>
    <row r="72" spans="1:16" x14ac:dyDescent="0.25">
      <c r="A72">
        <v>21</v>
      </c>
      <c r="B72" s="11">
        <v>25.8</v>
      </c>
      <c r="C72" s="4">
        <v>2007.9449999999999</v>
      </c>
      <c r="D72" t="s">
        <v>7</v>
      </c>
      <c r="E72">
        <v>0</v>
      </c>
      <c r="F72" t="s">
        <v>13</v>
      </c>
      <c r="G72" t="s">
        <v>10</v>
      </c>
      <c r="H72" t="s">
        <v>496</v>
      </c>
      <c r="I72" t="s">
        <v>13</v>
      </c>
      <c r="J72" s="11">
        <v>25.8</v>
      </c>
      <c r="K72" s="11">
        <v>25.8</v>
      </c>
      <c r="L72" s="11"/>
      <c r="M72" t="s">
        <v>2</v>
      </c>
      <c r="N72">
        <v>1</v>
      </c>
    </row>
    <row r="73" spans="1:16" ht="15.75" thickBot="1" x14ac:dyDescent="0.3">
      <c r="A73">
        <v>21</v>
      </c>
      <c r="B73" s="11">
        <v>34.6</v>
      </c>
      <c r="C73" s="4">
        <v>2020.1769999999999</v>
      </c>
      <c r="D73" t="s">
        <v>7</v>
      </c>
      <c r="E73">
        <v>0</v>
      </c>
      <c r="F73" t="s">
        <v>13</v>
      </c>
      <c r="G73" t="s">
        <v>10</v>
      </c>
      <c r="H73" t="s">
        <v>496</v>
      </c>
      <c r="I73" t="s">
        <v>13</v>
      </c>
      <c r="J73" s="11">
        <v>34.6</v>
      </c>
      <c r="K73" s="11">
        <v>34.6</v>
      </c>
      <c r="L73" s="11"/>
      <c r="M73" s="14" t="s">
        <v>6</v>
      </c>
      <c r="N73" s="17">
        <v>0.16487840582001992</v>
      </c>
      <c r="O73" s="14">
        <v>1</v>
      </c>
    </row>
    <row r="74" spans="1:16" x14ac:dyDescent="0.25">
      <c r="A74">
        <v>21</v>
      </c>
      <c r="B74" s="11">
        <v>34.869999999999997</v>
      </c>
      <c r="C74" s="4">
        <v>2020.5523000000001</v>
      </c>
      <c r="D74" t="s">
        <v>7</v>
      </c>
      <c r="E74">
        <v>0</v>
      </c>
      <c r="F74" t="s">
        <v>13</v>
      </c>
      <c r="G74" t="s">
        <v>14</v>
      </c>
      <c r="H74" t="s">
        <v>496</v>
      </c>
      <c r="I74" t="s">
        <v>13</v>
      </c>
      <c r="J74" s="11">
        <v>34.869999999999997</v>
      </c>
      <c r="K74" s="11">
        <v>34.869999999999997</v>
      </c>
      <c r="L74" s="11"/>
    </row>
    <row r="75" spans="1:16" x14ac:dyDescent="0.25">
      <c r="A75">
        <v>21</v>
      </c>
      <c r="B75" s="11">
        <v>25.364999999999998</v>
      </c>
      <c r="C75" s="4">
        <v>2026.9740999999999</v>
      </c>
      <c r="D75" t="s">
        <v>7</v>
      </c>
      <c r="E75">
        <v>0</v>
      </c>
      <c r="F75" t="s">
        <v>13</v>
      </c>
      <c r="G75" t="s">
        <v>14</v>
      </c>
      <c r="H75" t="s">
        <v>496</v>
      </c>
      <c r="I75" t="s">
        <v>13</v>
      </c>
      <c r="J75" s="11">
        <v>25.364999999999998</v>
      </c>
      <c r="K75" s="11">
        <v>25.364999999999998</v>
      </c>
      <c r="L75" s="11"/>
    </row>
    <row r="76" spans="1:16" x14ac:dyDescent="0.25">
      <c r="A76">
        <v>22</v>
      </c>
      <c r="B76" s="11">
        <v>28.594999999999999</v>
      </c>
      <c r="C76" s="4">
        <v>2045.68525</v>
      </c>
      <c r="D76" t="s">
        <v>11</v>
      </c>
      <c r="E76">
        <v>0</v>
      </c>
      <c r="F76" t="s">
        <v>13</v>
      </c>
      <c r="G76" t="s">
        <v>15</v>
      </c>
      <c r="H76" t="s">
        <v>496</v>
      </c>
      <c r="I76" t="s">
        <v>13</v>
      </c>
      <c r="J76" s="11">
        <v>28.594999999999999</v>
      </c>
      <c r="K76" s="11">
        <v>28.594999999999999</v>
      </c>
      <c r="L76" s="11"/>
      <c r="M76" t="s">
        <v>542</v>
      </c>
      <c r="P76" s="3">
        <f>AVERAGEIF(H2:H1067,"over",C2:C1067)</f>
        <v>14075.166069023455</v>
      </c>
    </row>
    <row r="77" spans="1:16" x14ac:dyDescent="0.25">
      <c r="A77">
        <v>22</v>
      </c>
      <c r="B77" s="11">
        <v>32.11</v>
      </c>
      <c r="C77" s="4">
        <v>2055.3249000000001</v>
      </c>
      <c r="D77" t="s">
        <v>11</v>
      </c>
      <c r="E77">
        <v>0</v>
      </c>
      <c r="F77" t="s">
        <v>13</v>
      </c>
      <c r="G77" t="s">
        <v>15</v>
      </c>
      <c r="H77" t="s">
        <v>496</v>
      </c>
      <c r="I77" t="s">
        <v>13</v>
      </c>
      <c r="J77" s="11">
        <v>32.11</v>
      </c>
      <c r="K77" s="11">
        <v>32.11</v>
      </c>
      <c r="L77" s="11"/>
      <c r="M77" t="s">
        <v>543</v>
      </c>
      <c r="P77" s="3">
        <f>AVERAGEIF(H2:H1067,"&lt;&gt; over",C2:C1067)</f>
        <v>14075.166069023455</v>
      </c>
    </row>
    <row r="78" spans="1:16" x14ac:dyDescent="0.25">
      <c r="A78">
        <v>21</v>
      </c>
      <c r="B78" s="11">
        <v>26.03</v>
      </c>
      <c r="C78" s="4">
        <v>2102.2647000000002</v>
      </c>
      <c r="D78" t="s">
        <v>11</v>
      </c>
      <c r="E78">
        <v>0</v>
      </c>
      <c r="F78" t="s">
        <v>13</v>
      </c>
      <c r="G78" t="s">
        <v>21</v>
      </c>
      <c r="H78" t="s">
        <v>496</v>
      </c>
      <c r="I78" t="s">
        <v>13</v>
      </c>
      <c r="J78" s="11">
        <v>26.03</v>
      </c>
      <c r="K78" s="11">
        <v>26.03</v>
      </c>
      <c r="L78" s="11"/>
      <c r="M78" t="s">
        <v>544</v>
      </c>
      <c r="P78" s="3">
        <f>COUNTIF(H2:H1067,"over")</f>
        <v>1066</v>
      </c>
    </row>
    <row r="79" spans="1:16" x14ac:dyDescent="0.25">
      <c r="A79">
        <v>21</v>
      </c>
      <c r="B79" s="11">
        <v>27.36</v>
      </c>
      <c r="C79" s="4">
        <v>2104.1134000000002</v>
      </c>
      <c r="D79" t="s">
        <v>11</v>
      </c>
      <c r="E79">
        <v>0</v>
      </c>
      <c r="F79" t="s">
        <v>13</v>
      </c>
      <c r="G79" t="s">
        <v>21</v>
      </c>
      <c r="H79" t="s">
        <v>496</v>
      </c>
      <c r="I79" t="s">
        <v>13</v>
      </c>
      <c r="J79" s="11">
        <v>27.36</v>
      </c>
      <c r="K79" s="11">
        <v>27.36</v>
      </c>
      <c r="L79" s="11"/>
      <c r="M79" t="s">
        <v>545</v>
      </c>
      <c r="P79" s="3">
        <f>COUNTIF(H2:H1067,"&lt;&gt;over")</f>
        <v>0</v>
      </c>
    </row>
    <row r="80" spans="1:16" x14ac:dyDescent="0.25">
      <c r="A80">
        <v>19</v>
      </c>
      <c r="B80" s="11">
        <v>30.495000000000001</v>
      </c>
      <c r="C80" s="4">
        <v>2128.4310500000001</v>
      </c>
      <c r="D80" t="s">
        <v>7</v>
      </c>
      <c r="E80">
        <v>0</v>
      </c>
      <c r="F80" t="s">
        <v>13</v>
      </c>
      <c r="G80" t="s">
        <v>15</v>
      </c>
      <c r="H80" t="s">
        <v>496</v>
      </c>
      <c r="I80" t="s">
        <v>13</v>
      </c>
      <c r="J80" s="11">
        <v>30.495000000000001</v>
      </c>
      <c r="K80" s="11">
        <v>30.495000000000001</v>
      </c>
      <c r="L80" s="11"/>
      <c r="M80" t="s">
        <v>546</v>
      </c>
      <c r="P80" s="3">
        <f>STDEV(C2:C1067)</f>
        <v>12841.092922957383</v>
      </c>
    </row>
    <row r="81" spans="1:16" x14ac:dyDescent="0.25">
      <c r="A81">
        <v>19</v>
      </c>
      <c r="B81" s="11">
        <v>35.15</v>
      </c>
      <c r="C81" s="4">
        <v>2134.9014999999999</v>
      </c>
      <c r="D81" t="s">
        <v>7</v>
      </c>
      <c r="E81">
        <v>0</v>
      </c>
      <c r="F81" t="s">
        <v>13</v>
      </c>
      <c r="G81" t="s">
        <v>15</v>
      </c>
      <c r="H81" t="s">
        <v>496</v>
      </c>
      <c r="I81" t="s">
        <v>13</v>
      </c>
      <c r="J81" s="11">
        <v>35.15</v>
      </c>
      <c r="K81" s="11">
        <v>35.15</v>
      </c>
      <c r="L81" s="11"/>
      <c r="M81" t="s">
        <v>526</v>
      </c>
      <c r="P81" s="3">
        <f>P78+P79</f>
        <v>1066</v>
      </c>
    </row>
    <row r="82" spans="1:16" x14ac:dyDescent="0.25">
      <c r="A82">
        <v>19</v>
      </c>
      <c r="B82" s="11">
        <v>36.575000000000003</v>
      </c>
      <c r="C82" s="4">
        <v>2136.8822500000001</v>
      </c>
      <c r="D82" t="s">
        <v>7</v>
      </c>
      <c r="E82">
        <v>0</v>
      </c>
      <c r="F82" t="s">
        <v>13</v>
      </c>
      <c r="G82" t="s">
        <v>15</v>
      </c>
      <c r="H82" t="s">
        <v>496</v>
      </c>
      <c r="I82" t="s">
        <v>13</v>
      </c>
      <c r="J82" s="11">
        <v>36.575000000000003</v>
      </c>
      <c r="K82" s="11">
        <v>36.575000000000003</v>
      </c>
      <c r="L82" s="11"/>
    </row>
    <row r="83" spans="1:16" x14ac:dyDescent="0.25">
      <c r="A83">
        <v>19</v>
      </c>
      <c r="B83" s="11">
        <v>37.43</v>
      </c>
      <c r="C83" s="4">
        <v>2138.0707000000002</v>
      </c>
      <c r="D83" t="s">
        <v>7</v>
      </c>
      <c r="E83">
        <v>0</v>
      </c>
      <c r="F83" t="s">
        <v>13</v>
      </c>
      <c r="G83" t="s">
        <v>15</v>
      </c>
      <c r="H83" t="s">
        <v>496</v>
      </c>
      <c r="I83" t="s">
        <v>13</v>
      </c>
      <c r="J83" s="11">
        <v>37.43</v>
      </c>
      <c r="K83" s="11">
        <v>37.43</v>
      </c>
      <c r="L83" s="11"/>
      <c r="M83" t="s">
        <v>547</v>
      </c>
      <c r="P83" s="12">
        <f>((P76-P77)/P80)*SQRT((P78*P79)/(P81^2))</f>
        <v>0</v>
      </c>
    </row>
    <row r="84" spans="1:16" x14ac:dyDescent="0.25">
      <c r="A84">
        <v>22</v>
      </c>
      <c r="B84" s="11">
        <v>27.1</v>
      </c>
      <c r="C84" s="4">
        <v>2154.3609999999999</v>
      </c>
      <c r="D84" t="s">
        <v>7</v>
      </c>
      <c r="E84">
        <v>0</v>
      </c>
      <c r="F84" t="s">
        <v>13</v>
      </c>
      <c r="G84" t="s">
        <v>10</v>
      </c>
      <c r="H84" t="s">
        <v>496</v>
      </c>
      <c r="I84" t="s">
        <v>13</v>
      </c>
      <c r="J84" s="11">
        <v>27.1</v>
      </c>
      <c r="K84" s="11">
        <v>27.1</v>
      </c>
      <c r="L84" s="11"/>
    </row>
    <row r="85" spans="1:16" x14ac:dyDescent="0.25">
      <c r="A85">
        <v>22</v>
      </c>
      <c r="B85" s="11">
        <v>28.785</v>
      </c>
      <c r="C85" s="4">
        <v>2166.732</v>
      </c>
      <c r="D85" t="s">
        <v>7</v>
      </c>
      <c r="E85">
        <v>0</v>
      </c>
      <c r="F85" t="s">
        <v>13</v>
      </c>
      <c r="G85" t="s">
        <v>10</v>
      </c>
      <c r="H85" t="s">
        <v>496</v>
      </c>
      <c r="I85" t="s">
        <v>13</v>
      </c>
      <c r="J85" s="11">
        <v>28.785</v>
      </c>
      <c r="K85" s="11">
        <v>28.785</v>
      </c>
      <c r="L85" s="11"/>
    </row>
    <row r="86" spans="1:16" x14ac:dyDescent="0.25">
      <c r="A86">
        <v>18</v>
      </c>
      <c r="B86" s="11">
        <v>25.08</v>
      </c>
      <c r="C86" s="4">
        <v>2196.4731999999999</v>
      </c>
      <c r="D86" t="s">
        <v>7</v>
      </c>
      <c r="E86">
        <v>0</v>
      </c>
      <c r="F86" t="s">
        <v>13</v>
      </c>
      <c r="G86" t="s">
        <v>21</v>
      </c>
      <c r="H86" t="s">
        <v>496</v>
      </c>
      <c r="I86" t="s">
        <v>13</v>
      </c>
      <c r="J86" s="11">
        <v>25.08</v>
      </c>
      <c r="K86" s="11">
        <v>25.08</v>
      </c>
      <c r="L86" s="11"/>
    </row>
    <row r="87" spans="1:16" x14ac:dyDescent="0.25">
      <c r="A87">
        <v>18</v>
      </c>
      <c r="B87" s="11">
        <v>41.325000000000003</v>
      </c>
      <c r="C87" s="4">
        <v>2198.1898500000002</v>
      </c>
      <c r="D87" t="s">
        <v>7</v>
      </c>
      <c r="E87">
        <v>0</v>
      </c>
      <c r="F87" t="s">
        <v>13</v>
      </c>
      <c r="G87" t="s">
        <v>21</v>
      </c>
      <c r="H87" t="s">
        <v>496</v>
      </c>
      <c r="I87" t="s">
        <v>13</v>
      </c>
      <c r="J87" s="11">
        <v>41.325000000000003</v>
      </c>
      <c r="K87" s="11">
        <v>41.325000000000003</v>
      </c>
      <c r="L87" s="11"/>
    </row>
    <row r="88" spans="1:16" x14ac:dyDescent="0.25">
      <c r="A88">
        <v>18</v>
      </c>
      <c r="B88" s="11">
        <v>28.215</v>
      </c>
      <c r="C88" s="4">
        <v>2200.8308499999998</v>
      </c>
      <c r="D88" t="s">
        <v>7</v>
      </c>
      <c r="E88">
        <v>0</v>
      </c>
      <c r="F88" t="s">
        <v>13</v>
      </c>
      <c r="G88" t="s">
        <v>21</v>
      </c>
      <c r="H88" t="s">
        <v>496</v>
      </c>
      <c r="I88" t="s">
        <v>13</v>
      </c>
      <c r="J88" s="11">
        <v>28.215</v>
      </c>
      <c r="K88" s="11">
        <v>28.215</v>
      </c>
      <c r="L88" s="11"/>
    </row>
    <row r="89" spans="1:16" x14ac:dyDescent="0.25">
      <c r="A89">
        <v>18</v>
      </c>
      <c r="B89" s="11">
        <v>30.114999999999998</v>
      </c>
      <c r="C89" s="4">
        <v>2203.4718499999999</v>
      </c>
      <c r="D89" t="s">
        <v>7</v>
      </c>
      <c r="E89">
        <v>0</v>
      </c>
      <c r="F89" t="s">
        <v>13</v>
      </c>
      <c r="G89" t="s">
        <v>21</v>
      </c>
      <c r="H89" t="s">
        <v>496</v>
      </c>
      <c r="I89" t="s">
        <v>13</v>
      </c>
      <c r="J89" s="11">
        <v>30.114999999999998</v>
      </c>
      <c r="K89" s="11">
        <v>30.114999999999998</v>
      </c>
      <c r="L89" s="11"/>
    </row>
    <row r="90" spans="1:16" x14ac:dyDescent="0.25">
      <c r="A90">
        <v>18</v>
      </c>
      <c r="B90" s="11">
        <v>30.305</v>
      </c>
      <c r="C90" s="4">
        <v>2203.7359499999998</v>
      </c>
      <c r="D90" t="s">
        <v>7</v>
      </c>
      <c r="E90">
        <v>0</v>
      </c>
      <c r="F90" t="s">
        <v>13</v>
      </c>
      <c r="G90" t="s">
        <v>21</v>
      </c>
      <c r="H90" t="s">
        <v>496</v>
      </c>
      <c r="I90" t="s">
        <v>13</v>
      </c>
      <c r="J90" s="11">
        <v>30.305</v>
      </c>
      <c r="K90" s="11">
        <v>30.305</v>
      </c>
      <c r="L90" s="11"/>
    </row>
    <row r="91" spans="1:16" x14ac:dyDescent="0.25">
      <c r="A91">
        <v>18</v>
      </c>
      <c r="B91" s="11">
        <v>31.92</v>
      </c>
      <c r="C91" s="4">
        <v>2205.9807999999998</v>
      </c>
      <c r="D91" t="s">
        <v>7</v>
      </c>
      <c r="E91">
        <v>0</v>
      </c>
      <c r="F91" t="s">
        <v>13</v>
      </c>
      <c r="G91" t="s">
        <v>21</v>
      </c>
      <c r="H91" t="s">
        <v>496</v>
      </c>
      <c r="I91" t="s">
        <v>13</v>
      </c>
      <c r="J91" s="11">
        <v>31.92</v>
      </c>
      <c r="K91" s="11">
        <v>31.92</v>
      </c>
      <c r="L91" s="11"/>
    </row>
    <row r="92" spans="1:16" x14ac:dyDescent="0.25">
      <c r="A92">
        <v>18</v>
      </c>
      <c r="B92" s="11">
        <v>33.155000000000001</v>
      </c>
      <c r="C92" s="4">
        <v>2207.6974500000001</v>
      </c>
      <c r="D92" t="s">
        <v>7</v>
      </c>
      <c r="E92">
        <v>0</v>
      </c>
      <c r="F92" t="s">
        <v>13</v>
      </c>
      <c r="G92" t="s">
        <v>21</v>
      </c>
      <c r="H92" t="s">
        <v>496</v>
      </c>
      <c r="I92" t="s">
        <v>13</v>
      </c>
      <c r="J92" s="11">
        <v>33.155000000000001</v>
      </c>
      <c r="K92" s="11">
        <v>33.155000000000001</v>
      </c>
      <c r="L92" s="11"/>
    </row>
    <row r="93" spans="1:16" x14ac:dyDescent="0.25">
      <c r="A93">
        <v>18</v>
      </c>
      <c r="B93" s="11">
        <v>40.185000000000002</v>
      </c>
      <c r="C93" s="4">
        <v>2217.4691499999999</v>
      </c>
      <c r="D93" t="s">
        <v>7</v>
      </c>
      <c r="E93">
        <v>0</v>
      </c>
      <c r="F93" t="s">
        <v>13</v>
      </c>
      <c r="G93" t="s">
        <v>21</v>
      </c>
      <c r="H93" t="s">
        <v>496</v>
      </c>
      <c r="I93" t="s">
        <v>13</v>
      </c>
      <c r="J93" s="11">
        <v>40.185000000000002</v>
      </c>
      <c r="K93" s="11">
        <v>40.185000000000002</v>
      </c>
      <c r="L93" s="11"/>
    </row>
    <row r="94" spans="1:16" x14ac:dyDescent="0.25">
      <c r="A94">
        <v>18</v>
      </c>
      <c r="B94" s="11">
        <v>40.28</v>
      </c>
      <c r="C94" s="4">
        <v>2217.6012000000001</v>
      </c>
      <c r="D94" t="s">
        <v>7</v>
      </c>
      <c r="E94">
        <v>0</v>
      </c>
      <c r="F94" t="s">
        <v>13</v>
      </c>
      <c r="G94" t="s">
        <v>21</v>
      </c>
      <c r="H94" t="s">
        <v>496</v>
      </c>
      <c r="I94" t="s">
        <v>13</v>
      </c>
      <c r="J94" s="11">
        <v>40.28</v>
      </c>
      <c r="K94" s="11">
        <v>40.28</v>
      </c>
      <c r="L94" s="11"/>
    </row>
    <row r="95" spans="1:16" x14ac:dyDescent="0.25">
      <c r="A95">
        <v>18</v>
      </c>
      <c r="B95" s="11">
        <v>37.29</v>
      </c>
      <c r="C95" s="4">
        <v>2219.4450999999999</v>
      </c>
      <c r="D95" t="s">
        <v>7</v>
      </c>
      <c r="E95">
        <v>1</v>
      </c>
      <c r="F95" t="s">
        <v>13</v>
      </c>
      <c r="G95" t="s">
        <v>14</v>
      </c>
      <c r="H95" t="s">
        <v>496</v>
      </c>
      <c r="I95" t="s">
        <v>13</v>
      </c>
      <c r="J95" s="11">
        <v>37.29</v>
      </c>
      <c r="K95" s="11">
        <v>37.29</v>
      </c>
      <c r="L95" s="11"/>
    </row>
    <row r="96" spans="1:16" x14ac:dyDescent="0.25">
      <c r="A96">
        <v>19</v>
      </c>
      <c r="B96" s="11">
        <v>25.555</v>
      </c>
      <c r="C96" s="4">
        <v>2221.5644499999999</v>
      </c>
      <c r="D96" t="s">
        <v>11</v>
      </c>
      <c r="E96">
        <v>1</v>
      </c>
      <c r="F96" t="s">
        <v>13</v>
      </c>
      <c r="G96" t="s">
        <v>15</v>
      </c>
      <c r="H96" t="s">
        <v>496</v>
      </c>
      <c r="I96" t="s">
        <v>13</v>
      </c>
      <c r="J96" s="11">
        <v>25.555</v>
      </c>
      <c r="K96" s="11">
        <v>25.555</v>
      </c>
      <c r="L96" s="11"/>
    </row>
    <row r="97" spans="1:12" x14ac:dyDescent="0.25">
      <c r="A97">
        <v>22</v>
      </c>
      <c r="B97" s="11">
        <v>28.88</v>
      </c>
      <c r="C97" s="4">
        <v>2250.8352</v>
      </c>
      <c r="D97" t="s">
        <v>11</v>
      </c>
      <c r="E97">
        <v>0</v>
      </c>
      <c r="F97" t="s">
        <v>13</v>
      </c>
      <c r="G97" t="s">
        <v>21</v>
      </c>
      <c r="H97" t="s">
        <v>496</v>
      </c>
      <c r="I97" t="s">
        <v>13</v>
      </c>
      <c r="J97" s="11">
        <v>28.88</v>
      </c>
      <c r="K97" s="11">
        <v>28.88</v>
      </c>
      <c r="L97" s="11"/>
    </row>
    <row r="98" spans="1:12" x14ac:dyDescent="0.25">
      <c r="A98">
        <v>22</v>
      </c>
      <c r="B98" s="11">
        <v>31.73</v>
      </c>
      <c r="C98" s="4">
        <v>2254.7966999999999</v>
      </c>
      <c r="D98" t="s">
        <v>11</v>
      </c>
      <c r="E98">
        <v>0</v>
      </c>
      <c r="F98" t="s">
        <v>13</v>
      </c>
      <c r="G98" t="s">
        <v>21</v>
      </c>
      <c r="H98" t="s">
        <v>496</v>
      </c>
      <c r="I98" t="s">
        <v>13</v>
      </c>
      <c r="J98" s="11">
        <v>31.73</v>
      </c>
      <c r="K98" s="11">
        <v>31.73</v>
      </c>
      <c r="L98" s="11"/>
    </row>
    <row r="99" spans="1:12" x14ac:dyDescent="0.25">
      <c r="A99">
        <v>20</v>
      </c>
      <c r="B99" s="11">
        <v>41.325000000000003</v>
      </c>
      <c r="C99" s="4">
        <v>2257.47525</v>
      </c>
      <c r="D99" t="s">
        <v>7</v>
      </c>
      <c r="E99">
        <v>0</v>
      </c>
      <c r="F99" t="s">
        <v>13</v>
      </c>
      <c r="G99" t="s">
        <v>15</v>
      </c>
      <c r="H99" t="s">
        <v>496</v>
      </c>
      <c r="I99" t="s">
        <v>13</v>
      </c>
      <c r="J99" s="11">
        <v>41.325000000000003</v>
      </c>
      <c r="K99" s="11">
        <v>41.325000000000003</v>
      </c>
      <c r="L99" s="11"/>
    </row>
    <row r="100" spans="1:12" x14ac:dyDescent="0.25">
      <c r="A100">
        <v>20</v>
      </c>
      <c r="B100" s="11">
        <v>31.92</v>
      </c>
      <c r="C100" s="4">
        <v>2261.5688</v>
      </c>
      <c r="D100" t="s">
        <v>7</v>
      </c>
      <c r="E100">
        <v>0</v>
      </c>
      <c r="F100" t="s">
        <v>13</v>
      </c>
      <c r="G100" t="s">
        <v>15</v>
      </c>
      <c r="H100" t="s">
        <v>496</v>
      </c>
      <c r="I100" t="s">
        <v>13</v>
      </c>
      <c r="J100" s="11">
        <v>31.92</v>
      </c>
      <c r="K100" s="11">
        <v>31.92</v>
      </c>
      <c r="L100" s="11"/>
    </row>
    <row r="101" spans="1:12" x14ac:dyDescent="0.25">
      <c r="A101">
        <v>26</v>
      </c>
      <c r="B101" s="11">
        <v>25.175000000000001</v>
      </c>
      <c r="C101" s="4">
        <v>2302.3000000000002</v>
      </c>
      <c r="D101" t="s">
        <v>11</v>
      </c>
      <c r="E101">
        <v>0</v>
      </c>
      <c r="F101" t="s">
        <v>13</v>
      </c>
      <c r="G101" t="s">
        <v>10</v>
      </c>
      <c r="H101" t="s">
        <v>496</v>
      </c>
      <c r="I101" t="s">
        <v>13</v>
      </c>
      <c r="J101" s="11">
        <v>25.175000000000001</v>
      </c>
      <c r="K101" s="11">
        <v>25.175000000000001</v>
      </c>
      <c r="L101" s="11"/>
    </row>
    <row r="102" spans="1:12" x14ac:dyDescent="0.25">
      <c r="A102">
        <v>18</v>
      </c>
      <c r="B102" s="11">
        <v>26.18</v>
      </c>
      <c r="C102" s="4">
        <v>2304.0021999999999</v>
      </c>
      <c r="D102" t="s">
        <v>11</v>
      </c>
      <c r="E102">
        <v>2</v>
      </c>
      <c r="F102" t="s">
        <v>13</v>
      </c>
      <c r="G102" t="s">
        <v>14</v>
      </c>
      <c r="H102" t="s">
        <v>496</v>
      </c>
      <c r="I102" t="s">
        <v>13</v>
      </c>
      <c r="J102" s="11">
        <v>26.18</v>
      </c>
      <c r="K102" s="11">
        <v>26.18</v>
      </c>
      <c r="L102" s="11"/>
    </row>
    <row r="103" spans="1:12" x14ac:dyDescent="0.25">
      <c r="A103">
        <v>26</v>
      </c>
      <c r="B103" s="11">
        <v>35.42</v>
      </c>
      <c r="C103" s="4">
        <v>2322.6217999999999</v>
      </c>
      <c r="D103" t="s">
        <v>11</v>
      </c>
      <c r="E103">
        <v>0</v>
      </c>
      <c r="F103" t="s">
        <v>13</v>
      </c>
      <c r="G103" t="s">
        <v>14</v>
      </c>
      <c r="H103" t="s">
        <v>496</v>
      </c>
      <c r="I103" t="s">
        <v>13</v>
      </c>
      <c r="J103" s="11">
        <v>35.42</v>
      </c>
      <c r="K103" s="11">
        <v>35.42</v>
      </c>
      <c r="L103" s="11"/>
    </row>
    <row r="104" spans="1:12" x14ac:dyDescent="0.25">
      <c r="A104">
        <v>19</v>
      </c>
      <c r="B104" s="11">
        <v>38.094999999999999</v>
      </c>
      <c r="C104" s="4">
        <v>2331.5189999999998</v>
      </c>
      <c r="D104" t="s">
        <v>7</v>
      </c>
      <c r="E104">
        <v>1</v>
      </c>
      <c r="F104" t="s">
        <v>13</v>
      </c>
      <c r="G104" t="s">
        <v>10</v>
      </c>
      <c r="H104" t="s">
        <v>496</v>
      </c>
      <c r="I104" t="s">
        <v>13</v>
      </c>
      <c r="J104" s="11">
        <v>38.094999999999999</v>
      </c>
      <c r="K104" s="11">
        <v>38.094999999999999</v>
      </c>
      <c r="L104" s="11"/>
    </row>
    <row r="105" spans="1:12" x14ac:dyDescent="0.25">
      <c r="A105">
        <v>20</v>
      </c>
      <c r="B105" s="11">
        <v>32.395000000000003</v>
      </c>
      <c r="C105" s="4">
        <v>2362.2290499999999</v>
      </c>
      <c r="D105" t="s">
        <v>11</v>
      </c>
      <c r="E105">
        <v>1</v>
      </c>
      <c r="F105" t="s">
        <v>13</v>
      </c>
      <c r="G105" t="s">
        <v>15</v>
      </c>
      <c r="H105" t="s">
        <v>496</v>
      </c>
      <c r="I105" t="s">
        <v>13</v>
      </c>
      <c r="J105" s="11">
        <v>32.395000000000003</v>
      </c>
      <c r="K105" s="11">
        <v>32.395000000000003</v>
      </c>
      <c r="L105" s="11"/>
    </row>
    <row r="106" spans="1:12" x14ac:dyDescent="0.25">
      <c r="A106">
        <v>23</v>
      </c>
      <c r="B106" s="11">
        <v>25.364999999999998</v>
      </c>
      <c r="C106" s="4">
        <v>2395.17155</v>
      </c>
      <c r="D106" t="s">
        <v>11</v>
      </c>
      <c r="E106">
        <v>0</v>
      </c>
      <c r="F106" t="s">
        <v>13</v>
      </c>
      <c r="G106" t="s">
        <v>21</v>
      </c>
      <c r="H106" t="s">
        <v>496</v>
      </c>
      <c r="I106" t="s">
        <v>13</v>
      </c>
      <c r="J106" s="11">
        <v>25.364999999999998</v>
      </c>
      <c r="K106" s="11">
        <v>25.364999999999998</v>
      </c>
      <c r="L106" s="11"/>
    </row>
    <row r="107" spans="1:12" x14ac:dyDescent="0.25">
      <c r="A107">
        <v>21</v>
      </c>
      <c r="B107" s="11">
        <v>31.065000000000001</v>
      </c>
      <c r="C107" s="4">
        <v>2404.7338</v>
      </c>
      <c r="D107" t="s">
        <v>7</v>
      </c>
      <c r="E107">
        <v>0</v>
      </c>
      <c r="F107" t="s">
        <v>13</v>
      </c>
      <c r="G107" t="s">
        <v>15</v>
      </c>
      <c r="H107" t="s">
        <v>496</v>
      </c>
      <c r="I107" t="s">
        <v>13</v>
      </c>
      <c r="J107" s="11">
        <v>31.065000000000001</v>
      </c>
      <c r="K107" s="11">
        <v>31.065000000000001</v>
      </c>
      <c r="L107" s="11"/>
    </row>
    <row r="108" spans="1:12" x14ac:dyDescent="0.25">
      <c r="A108">
        <v>23</v>
      </c>
      <c r="B108" s="11">
        <v>35.200000000000003</v>
      </c>
      <c r="C108" s="4">
        <v>2416.9549999999999</v>
      </c>
      <c r="D108" t="s">
        <v>11</v>
      </c>
      <c r="E108">
        <v>1</v>
      </c>
      <c r="F108" t="s">
        <v>13</v>
      </c>
      <c r="G108" t="s">
        <v>10</v>
      </c>
      <c r="H108" t="s">
        <v>496</v>
      </c>
      <c r="I108" t="s">
        <v>13</v>
      </c>
      <c r="J108" s="11">
        <v>35.200000000000003</v>
      </c>
      <c r="K108" s="11">
        <v>35.200000000000003</v>
      </c>
      <c r="L108" s="11"/>
    </row>
    <row r="109" spans="1:12" x14ac:dyDescent="0.25">
      <c r="A109">
        <v>23</v>
      </c>
      <c r="B109" s="11">
        <v>50.38</v>
      </c>
      <c r="C109" s="4">
        <v>2438.0551999999998</v>
      </c>
      <c r="D109" t="s">
        <v>11</v>
      </c>
      <c r="E109">
        <v>1</v>
      </c>
      <c r="F109" t="s">
        <v>13</v>
      </c>
      <c r="G109" t="s">
        <v>14</v>
      </c>
      <c r="H109" t="s">
        <v>496</v>
      </c>
      <c r="I109" t="s">
        <v>13</v>
      </c>
      <c r="J109" s="11">
        <v>50.38</v>
      </c>
      <c r="K109" s="11">
        <v>50.38</v>
      </c>
      <c r="L109" s="11"/>
    </row>
    <row r="110" spans="1:12" x14ac:dyDescent="0.25">
      <c r="A110">
        <v>20</v>
      </c>
      <c r="B110" s="11">
        <v>25.175000000000001</v>
      </c>
      <c r="C110" s="4">
        <v>2457.2111500000001</v>
      </c>
      <c r="D110" t="s">
        <v>7</v>
      </c>
      <c r="E110">
        <v>0</v>
      </c>
      <c r="F110" t="s">
        <v>13</v>
      </c>
      <c r="G110" t="s">
        <v>21</v>
      </c>
      <c r="H110" t="s">
        <v>496</v>
      </c>
      <c r="I110" t="s">
        <v>13</v>
      </c>
      <c r="J110" s="11">
        <v>25.175000000000001</v>
      </c>
      <c r="K110" s="11">
        <v>25.175000000000001</v>
      </c>
      <c r="L110" s="11"/>
    </row>
    <row r="111" spans="1:12" x14ac:dyDescent="0.25">
      <c r="A111">
        <v>20</v>
      </c>
      <c r="B111" s="11">
        <v>30.59</v>
      </c>
      <c r="C111" s="4">
        <v>2459.7201</v>
      </c>
      <c r="D111" t="s">
        <v>7</v>
      </c>
      <c r="E111">
        <v>0</v>
      </c>
      <c r="F111" t="s">
        <v>13</v>
      </c>
      <c r="G111" t="s">
        <v>21</v>
      </c>
      <c r="H111" t="s">
        <v>496</v>
      </c>
      <c r="I111" t="s">
        <v>13</v>
      </c>
      <c r="J111" s="11">
        <v>30.59</v>
      </c>
      <c r="K111" s="11">
        <v>30.59</v>
      </c>
      <c r="L111" s="11"/>
    </row>
    <row r="112" spans="1:12" x14ac:dyDescent="0.25">
      <c r="A112">
        <v>24</v>
      </c>
      <c r="B112" s="11">
        <v>27.72</v>
      </c>
      <c r="C112" s="4">
        <v>2464.6188000000002</v>
      </c>
      <c r="D112" t="s">
        <v>7</v>
      </c>
      <c r="E112">
        <v>0</v>
      </c>
      <c r="F112" t="s">
        <v>13</v>
      </c>
      <c r="G112" t="s">
        <v>14</v>
      </c>
      <c r="H112" t="s">
        <v>496</v>
      </c>
      <c r="I112" t="s">
        <v>13</v>
      </c>
      <c r="J112" s="11">
        <v>27.72</v>
      </c>
      <c r="K112" s="11">
        <v>27.72</v>
      </c>
      <c r="L112" s="11"/>
    </row>
    <row r="113" spans="1:12" x14ac:dyDescent="0.25">
      <c r="A113">
        <v>24</v>
      </c>
      <c r="B113" s="11">
        <v>33.99</v>
      </c>
      <c r="C113" s="4">
        <v>2473.3341</v>
      </c>
      <c r="D113" t="s">
        <v>7</v>
      </c>
      <c r="E113">
        <v>0</v>
      </c>
      <c r="F113" t="s">
        <v>13</v>
      </c>
      <c r="G113" t="s">
        <v>14</v>
      </c>
      <c r="H113" t="s">
        <v>496</v>
      </c>
      <c r="I113" t="s">
        <v>13</v>
      </c>
      <c r="J113" s="11">
        <v>33.99</v>
      </c>
      <c r="K113" s="11">
        <v>33.99</v>
      </c>
      <c r="L113" s="11"/>
    </row>
    <row r="114" spans="1:12" x14ac:dyDescent="0.25">
      <c r="A114">
        <v>24</v>
      </c>
      <c r="B114" s="11">
        <v>39.49</v>
      </c>
      <c r="C114" s="4">
        <v>2480.9791</v>
      </c>
      <c r="D114" t="s">
        <v>7</v>
      </c>
      <c r="E114">
        <v>0</v>
      </c>
      <c r="F114" t="s">
        <v>13</v>
      </c>
      <c r="G114" t="s">
        <v>14</v>
      </c>
      <c r="H114" t="s">
        <v>496</v>
      </c>
      <c r="I114" t="s">
        <v>13</v>
      </c>
      <c r="J114" s="11">
        <v>39.49</v>
      </c>
      <c r="K114" s="11">
        <v>39.49</v>
      </c>
      <c r="L114" s="11"/>
    </row>
    <row r="115" spans="1:12" x14ac:dyDescent="0.25">
      <c r="A115">
        <v>27</v>
      </c>
      <c r="B115" s="11">
        <v>39.615000000000002</v>
      </c>
      <c r="C115" s="4">
        <v>2483.7359999999999</v>
      </c>
      <c r="D115" t="s">
        <v>11</v>
      </c>
      <c r="E115">
        <v>0</v>
      </c>
      <c r="F115" t="s">
        <v>13</v>
      </c>
      <c r="G115" t="s">
        <v>14</v>
      </c>
      <c r="H115" t="s">
        <v>496</v>
      </c>
      <c r="I115" t="s">
        <v>13</v>
      </c>
      <c r="J115" s="11">
        <v>39.615000000000002</v>
      </c>
      <c r="K115" s="11">
        <v>39.615000000000002</v>
      </c>
      <c r="L115" s="11"/>
    </row>
    <row r="116" spans="1:12" x14ac:dyDescent="0.25">
      <c r="A116">
        <v>27</v>
      </c>
      <c r="B116" s="11">
        <v>30.5</v>
      </c>
      <c r="C116" s="4">
        <v>2494.0219999999999</v>
      </c>
      <c r="D116" t="s">
        <v>11</v>
      </c>
      <c r="E116">
        <v>0</v>
      </c>
      <c r="F116" t="s">
        <v>13</v>
      </c>
      <c r="G116" t="s">
        <v>10</v>
      </c>
      <c r="H116" t="s">
        <v>496</v>
      </c>
      <c r="I116" t="s">
        <v>13</v>
      </c>
      <c r="J116" s="11">
        <v>30.5</v>
      </c>
      <c r="K116" s="11">
        <v>30.5</v>
      </c>
      <c r="L116" s="11"/>
    </row>
    <row r="117" spans="1:12" x14ac:dyDescent="0.25">
      <c r="A117">
        <v>27</v>
      </c>
      <c r="B117" s="11">
        <v>32.67</v>
      </c>
      <c r="C117" s="4">
        <v>2497.0383000000002</v>
      </c>
      <c r="D117" t="s">
        <v>11</v>
      </c>
      <c r="E117">
        <v>0</v>
      </c>
      <c r="F117" t="s">
        <v>13</v>
      </c>
      <c r="G117" t="s">
        <v>14</v>
      </c>
      <c r="H117" t="s">
        <v>496</v>
      </c>
      <c r="I117" t="s">
        <v>13</v>
      </c>
      <c r="J117" s="11">
        <v>32.67</v>
      </c>
      <c r="K117" s="11">
        <v>32.67</v>
      </c>
      <c r="L117" s="11"/>
    </row>
    <row r="118" spans="1:12" x14ac:dyDescent="0.25">
      <c r="A118">
        <v>27</v>
      </c>
      <c r="B118" s="11">
        <v>33.659999999999997</v>
      </c>
      <c r="C118" s="4">
        <v>2498.4144000000001</v>
      </c>
      <c r="D118" t="s">
        <v>11</v>
      </c>
      <c r="E118">
        <v>0</v>
      </c>
      <c r="F118" t="s">
        <v>13</v>
      </c>
      <c r="G118" t="s">
        <v>14</v>
      </c>
      <c r="H118" t="s">
        <v>496</v>
      </c>
      <c r="I118" t="s">
        <v>13</v>
      </c>
      <c r="J118" s="11">
        <v>33.659999999999997</v>
      </c>
      <c r="K118" s="11">
        <v>33.659999999999997</v>
      </c>
      <c r="L118" s="11"/>
    </row>
    <row r="119" spans="1:12" x14ac:dyDescent="0.25">
      <c r="A119">
        <v>25</v>
      </c>
      <c r="B119" s="11">
        <v>29.925000000000001</v>
      </c>
      <c r="C119" s="4">
        <v>2523.1695</v>
      </c>
      <c r="D119" t="s">
        <v>11</v>
      </c>
      <c r="E119">
        <v>0</v>
      </c>
      <c r="F119" t="s">
        <v>13</v>
      </c>
      <c r="G119" t="s">
        <v>15</v>
      </c>
      <c r="H119" t="s">
        <v>496</v>
      </c>
      <c r="I119" t="s">
        <v>13</v>
      </c>
      <c r="J119" s="11">
        <v>29.925000000000001</v>
      </c>
      <c r="K119" s="11">
        <v>29.925000000000001</v>
      </c>
      <c r="L119" s="11"/>
    </row>
    <row r="120" spans="1:12" x14ac:dyDescent="0.25">
      <c r="A120">
        <v>25</v>
      </c>
      <c r="B120" s="11">
        <v>35.625</v>
      </c>
      <c r="C120" s="4">
        <v>2534.3937500000002</v>
      </c>
      <c r="D120" t="s">
        <v>11</v>
      </c>
      <c r="E120">
        <v>0</v>
      </c>
      <c r="F120" t="s">
        <v>13</v>
      </c>
      <c r="G120" t="s">
        <v>15</v>
      </c>
      <c r="H120" t="s">
        <v>496</v>
      </c>
      <c r="I120" t="s">
        <v>13</v>
      </c>
      <c r="J120" s="11">
        <v>35.625</v>
      </c>
      <c r="K120" s="11">
        <v>35.625</v>
      </c>
      <c r="L120" s="11"/>
    </row>
    <row r="121" spans="1:12" x14ac:dyDescent="0.25">
      <c r="A121">
        <v>20</v>
      </c>
      <c r="B121" s="11">
        <v>31.13</v>
      </c>
      <c r="C121" s="4">
        <v>2566.4706999999999</v>
      </c>
      <c r="D121" t="s">
        <v>11</v>
      </c>
      <c r="E121">
        <v>2</v>
      </c>
      <c r="F121" t="s">
        <v>13</v>
      </c>
      <c r="G121" t="s">
        <v>14</v>
      </c>
      <c r="H121" t="s">
        <v>496</v>
      </c>
      <c r="I121" t="s">
        <v>13</v>
      </c>
      <c r="J121" s="11">
        <v>31.13</v>
      </c>
      <c r="K121" s="11">
        <v>31.13</v>
      </c>
      <c r="L121" s="11"/>
    </row>
    <row r="122" spans="1:12" x14ac:dyDescent="0.25">
      <c r="A122">
        <v>21</v>
      </c>
      <c r="B122" s="11">
        <v>26.4</v>
      </c>
      <c r="C122" s="4">
        <v>2597.779</v>
      </c>
      <c r="D122" t="s">
        <v>7</v>
      </c>
      <c r="E122">
        <v>1</v>
      </c>
      <c r="F122" t="s">
        <v>13</v>
      </c>
      <c r="G122" t="s">
        <v>10</v>
      </c>
      <c r="H122" t="s">
        <v>496</v>
      </c>
      <c r="I122" t="s">
        <v>13</v>
      </c>
      <c r="J122" s="11">
        <v>26.4</v>
      </c>
      <c r="K122" s="11">
        <v>26.4</v>
      </c>
      <c r="L122" s="11"/>
    </row>
    <row r="123" spans="1:12" x14ac:dyDescent="0.25">
      <c r="A123">
        <v>25</v>
      </c>
      <c r="B123" s="11">
        <v>30.3</v>
      </c>
      <c r="C123" s="4">
        <v>2632.9920000000002</v>
      </c>
      <c r="D123" t="s">
        <v>7</v>
      </c>
      <c r="E123">
        <v>0</v>
      </c>
      <c r="F123" t="s">
        <v>13</v>
      </c>
      <c r="G123" t="s">
        <v>10</v>
      </c>
      <c r="H123" t="s">
        <v>496</v>
      </c>
      <c r="I123" t="s">
        <v>13</v>
      </c>
      <c r="J123" s="11">
        <v>30.3</v>
      </c>
      <c r="K123" s="11">
        <v>30.3</v>
      </c>
      <c r="L123" s="11"/>
    </row>
    <row r="124" spans="1:12" x14ac:dyDescent="0.25">
      <c r="A124">
        <v>22</v>
      </c>
      <c r="B124" s="11">
        <v>28.31</v>
      </c>
      <c r="C124" s="4">
        <v>2639.0428999999999</v>
      </c>
      <c r="D124" t="s">
        <v>11</v>
      </c>
      <c r="E124">
        <v>1</v>
      </c>
      <c r="F124" t="s">
        <v>13</v>
      </c>
      <c r="G124" t="s">
        <v>15</v>
      </c>
      <c r="H124" t="s">
        <v>496</v>
      </c>
      <c r="I124" t="s">
        <v>13</v>
      </c>
      <c r="J124" s="11">
        <v>28.31</v>
      </c>
      <c r="K124" s="11">
        <v>28.31</v>
      </c>
      <c r="L124" s="11"/>
    </row>
    <row r="125" spans="1:12" x14ac:dyDescent="0.25">
      <c r="A125">
        <v>22</v>
      </c>
      <c r="B125" s="11">
        <v>31.35</v>
      </c>
      <c r="C125" s="4">
        <v>2643.2685000000001</v>
      </c>
      <c r="D125" t="s">
        <v>11</v>
      </c>
      <c r="E125">
        <v>1</v>
      </c>
      <c r="F125" t="s">
        <v>13</v>
      </c>
      <c r="G125" t="s">
        <v>15</v>
      </c>
      <c r="H125" t="s">
        <v>496</v>
      </c>
      <c r="I125" t="s">
        <v>13</v>
      </c>
      <c r="J125" s="11">
        <v>31.35</v>
      </c>
      <c r="K125" s="11">
        <v>31.35</v>
      </c>
      <c r="L125" s="11"/>
    </row>
    <row r="126" spans="1:12" x14ac:dyDescent="0.25">
      <c r="A126">
        <v>23</v>
      </c>
      <c r="B126" s="11">
        <v>28.12</v>
      </c>
      <c r="C126" s="4">
        <v>2690.1138000000001</v>
      </c>
      <c r="D126" t="s">
        <v>7</v>
      </c>
      <c r="E126">
        <v>0</v>
      </c>
      <c r="F126" t="s">
        <v>13</v>
      </c>
      <c r="G126" t="s">
        <v>15</v>
      </c>
      <c r="H126" t="s">
        <v>496</v>
      </c>
      <c r="I126" t="s">
        <v>13</v>
      </c>
      <c r="J126" s="11">
        <v>28.12</v>
      </c>
      <c r="K126" s="11">
        <v>28.12</v>
      </c>
      <c r="L126" s="11"/>
    </row>
    <row r="127" spans="1:12" x14ac:dyDescent="0.25">
      <c r="A127">
        <v>26</v>
      </c>
      <c r="B127" s="11">
        <v>31.065000000000001</v>
      </c>
      <c r="C127" s="4">
        <v>2699.56835</v>
      </c>
      <c r="D127" t="s">
        <v>11</v>
      </c>
      <c r="E127">
        <v>0</v>
      </c>
      <c r="F127" t="s">
        <v>13</v>
      </c>
      <c r="G127" t="s">
        <v>15</v>
      </c>
      <c r="H127" t="s">
        <v>496</v>
      </c>
      <c r="I127" t="s">
        <v>13</v>
      </c>
      <c r="J127" s="11">
        <v>31.065000000000001</v>
      </c>
      <c r="K127" s="11">
        <v>31.065000000000001</v>
      </c>
      <c r="L127" s="11"/>
    </row>
    <row r="128" spans="1:12" x14ac:dyDescent="0.25">
      <c r="A128">
        <v>19</v>
      </c>
      <c r="B128" s="11">
        <v>25.745000000000001</v>
      </c>
      <c r="C128" s="4">
        <v>2710.8285500000002</v>
      </c>
      <c r="D128" t="s">
        <v>7</v>
      </c>
      <c r="E128">
        <v>1</v>
      </c>
      <c r="F128" t="s">
        <v>13</v>
      </c>
      <c r="G128" t="s">
        <v>15</v>
      </c>
      <c r="H128" t="s">
        <v>496</v>
      </c>
      <c r="I128" t="s">
        <v>13</v>
      </c>
      <c r="J128" s="11">
        <v>25.745000000000001</v>
      </c>
      <c r="K128" s="11">
        <v>25.745000000000001</v>
      </c>
      <c r="L128" s="11"/>
    </row>
    <row r="129" spans="1:12" x14ac:dyDescent="0.25">
      <c r="A129">
        <v>19</v>
      </c>
      <c r="B129" s="11">
        <v>37.905000000000001</v>
      </c>
      <c r="C129" s="4">
        <v>2719.2797500000001</v>
      </c>
      <c r="D129" t="s">
        <v>7</v>
      </c>
      <c r="E129">
        <v>1</v>
      </c>
      <c r="F129" t="s">
        <v>13</v>
      </c>
      <c r="G129" t="s">
        <v>15</v>
      </c>
      <c r="H129" t="s">
        <v>496</v>
      </c>
      <c r="I129" t="s">
        <v>13</v>
      </c>
      <c r="J129" s="11">
        <v>37.905000000000001</v>
      </c>
      <c r="K129" s="11">
        <v>37.905000000000001</v>
      </c>
      <c r="L129" s="11"/>
    </row>
    <row r="130" spans="1:12" x14ac:dyDescent="0.25">
      <c r="A130">
        <v>25</v>
      </c>
      <c r="B130" s="11">
        <v>28.975000000000001</v>
      </c>
      <c r="C130" s="4">
        <v>2721.3208</v>
      </c>
      <c r="D130" t="s">
        <v>11</v>
      </c>
      <c r="E130">
        <v>0</v>
      </c>
      <c r="F130" t="s">
        <v>13</v>
      </c>
      <c r="G130" t="s">
        <v>21</v>
      </c>
      <c r="H130" t="s">
        <v>496</v>
      </c>
      <c r="I130" t="s">
        <v>13</v>
      </c>
      <c r="J130" s="11">
        <v>28.975000000000001</v>
      </c>
      <c r="K130" s="11">
        <v>28.975000000000001</v>
      </c>
      <c r="L130" s="11"/>
    </row>
    <row r="131" spans="1:12" x14ac:dyDescent="0.25">
      <c r="A131">
        <v>25</v>
      </c>
      <c r="B131" s="11">
        <v>30.59</v>
      </c>
      <c r="C131" s="4">
        <v>2727.3951000000002</v>
      </c>
      <c r="D131" t="s">
        <v>11</v>
      </c>
      <c r="E131">
        <v>0</v>
      </c>
      <c r="F131" t="s">
        <v>13</v>
      </c>
      <c r="G131" t="s">
        <v>21</v>
      </c>
      <c r="H131" t="s">
        <v>496</v>
      </c>
      <c r="I131" t="s">
        <v>13</v>
      </c>
      <c r="J131" s="11">
        <v>30.59</v>
      </c>
      <c r="K131" s="11">
        <v>30.59</v>
      </c>
      <c r="L131" s="11"/>
    </row>
    <row r="132" spans="1:12" x14ac:dyDescent="0.25">
      <c r="A132">
        <v>19</v>
      </c>
      <c r="B132" s="11">
        <v>39.615000000000002</v>
      </c>
      <c r="C132" s="4">
        <v>2730.1078499999999</v>
      </c>
      <c r="D132" t="s">
        <v>7</v>
      </c>
      <c r="E132">
        <v>1</v>
      </c>
      <c r="F132" t="s">
        <v>13</v>
      </c>
      <c r="G132" t="s">
        <v>15</v>
      </c>
      <c r="H132" t="s">
        <v>496</v>
      </c>
      <c r="I132" t="s">
        <v>13</v>
      </c>
      <c r="J132" s="11">
        <v>39.615000000000002</v>
      </c>
      <c r="K132" s="11">
        <v>39.615000000000002</v>
      </c>
      <c r="L132" s="11"/>
    </row>
    <row r="133" spans="1:12" x14ac:dyDescent="0.25">
      <c r="A133">
        <v>22</v>
      </c>
      <c r="B133" s="11">
        <v>30.4</v>
      </c>
      <c r="C133" s="4">
        <v>2741.9479999999999</v>
      </c>
      <c r="D133" t="s">
        <v>7</v>
      </c>
      <c r="E133">
        <v>0</v>
      </c>
      <c r="F133" t="s">
        <v>13</v>
      </c>
      <c r="G133" t="s">
        <v>21</v>
      </c>
      <c r="H133" t="s">
        <v>496</v>
      </c>
      <c r="I133" t="s">
        <v>13</v>
      </c>
      <c r="J133" s="11">
        <v>30.4</v>
      </c>
      <c r="K133" s="11">
        <v>30.4</v>
      </c>
      <c r="L133" s="11"/>
    </row>
    <row r="134" spans="1:12" x14ac:dyDescent="0.25">
      <c r="A134">
        <v>22</v>
      </c>
      <c r="B134" s="11">
        <v>28.785</v>
      </c>
      <c r="C134" s="4">
        <v>2755.0209500000001</v>
      </c>
      <c r="D134" t="s">
        <v>7</v>
      </c>
      <c r="E134">
        <v>0</v>
      </c>
      <c r="F134" t="s">
        <v>13</v>
      </c>
      <c r="G134" t="s">
        <v>21</v>
      </c>
      <c r="H134" t="s">
        <v>496</v>
      </c>
      <c r="I134" t="s">
        <v>13</v>
      </c>
      <c r="J134" s="11">
        <v>28.785</v>
      </c>
      <c r="K134" s="11">
        <v>28.785</v>
      </c>
      <c r="L134" s="11"/>
    </row>
    <row r="135" spans="1:12" x14ac:dyDescent="0.25">
      <c r="A135">
        <v>23</v>
      </c>
      <c r="B135" s="11">
        <v>25.934999999999999</v>
      </c>
      <c r="C135" s="4">
        <v>2775.1921499999999</v>
      </c>
      <c r="D135" t="s">
        <v>11</v>
      </c>
      <c r="E135">
        <v>1</v>
      </c>
      <c r="F135" t="s">
        <v>13</v>
      </c>
      <c r="G135" t="s">
        <v>15</v>
      </c>
      <c r="H135" t="s">
        <v>496</v>
      </c>
      <c r="I135" t="s">
        <v>13</v>
      </c>
      <c r="J135" s="11">
        <v>25.934999999999999</v>
      </c>
      <c r="K135" s="11">
        <v>25.934999999999999</v>
      </c>
      <c r="L135" s="11"/>
    </row>
    <row r="136" spans="1:12" x14ac:dyDescent="0.25">
      <c r="A136">
        <v>23</v>
      </c>
      <c r="B136" s="11">
        <v>27.36</v>
      </c>
      <c r="C136" s="4">
        <v>2789.0574000000001</v>
      </c>
      <c r="D136" t="s">
        <v>11</v>
      </c>
      <c r="E136">
        <v>1</v>
      </c>
      <c r="F136" t="s">
        <v>13</v>
      </c>
      <c r="G136" t="s">
        <v>15</v>
      </c>
      <c r="H136" t="s">
        <v>496</v>
      </c>
      <c r="I136" t="s">
        <v>13</v>
      </c>
      <c r="J136" s="11">
        <v>27.36</v>
      </c>
      <c r="K136" s="11">
        <v>27.36</v>
      </c>
      <c r="L136" s="11"/>
    </row>
    <row r="137" spans="1:12" x14ac:dyDescent="0.25">
      <c r="A137">
        <v>18</v>
      </c>
      <c r="B137" s="11">
        <v>32.119999999999997</v>
      </c>
      <c r="C137" s="4">
        <v>2801.2588000000001</v>
      </c>
      <c r="D137" t="s">
        <v>7</v>
      </c>
      <c r="E137">
        <v>2</v>
      </c>
      <c r="F137" t="s">
        <v>13</v>
      </c>
      <c r="G137" t="s">
        <v>14</v>
      </c>
      <c r="H137" t="s">
        <v>496</v>
      </c>
      <c r="I137" t="s">
        <v>13</v>
      </c>
      <c r="J137" s="11">
        <v>32.119999999999997</v>
      </c>
      <c r="K137" s="11">
        <v>32.119999999999997</v>
      </c>
      <c r="L137" s="11"/>
    </row>
    <row r="138" spans="1:12" x14ac:dyDescent="0.25">
      <c r="A138">
        <v>19</v>
      </c>
      <c r="B138" s="11">
        <v>32.774999999999999</v>
      </c>
      <c r="C138" s="4">
        <v>2803.69785</v>
      </c>
      <c r="D138" t="s">
        <v>11</v>
      </c>
      <c r="E138">
        <v>2</v>
      </c>
      <c r="F138" t="s">
        <v>13</v>
      </c>
      <c r="G138" t="s">
        <v>15</v>
      </c>
      <c r="H138" t="s">
        <v>496</v>
      </c>
      <c r="I138" t="s">
        <v>13</v>
      </c>
      <c r="J138" s="11">
        <v>32.774999999999999</v>
      </c>
      <c r="K138" s="11">
        <v>32.774999999999999</v>
      </c>
      <c r="L138" s="11"/>
    </row>
    <row r="139" spans="1:12" x14ac:dyDescent="0.25">
      <c r="A139">
        <v>24</v>
      </c>
      <c r="B139" s="11">
        <v>29.925000000000001</v>
      </c>
      <c r="C139" s="4">
        <v>2850.6837500000001</v>
      </c>
      <c r="D139" t="s">
        <v>7</v>
      </c>
      <c r="E139">
        <v>0</v>
      </c>
      <c r="F139" t="s">
        <v>13</v>
      </c>
      <c r="G139" t="s">
        <v>15</v>
      </c>
      <c r="H139" t="s">
        <v>496</v>
      </c>
      <c r="I139" t="s">
        <v>13</v>
      </c>
      <c r="J139" s="11">
        <v>29.925000000000001</v>
      </c>
      <c r="K139" s="11">
        <v>29.925000000000001</v>
      </c>
      <c r="L139" s="11"/>
    </row>
    <row r="140" spans="1:12" x14ac:dyDescent="0.25">
      <c r="A140">
        <v>24</v>
      </c>
      <c r="B140" s="11">
        <v>36.954999999999998</v>
      </c>
      <c r="C140" s="4">
        <v>2855.4375500000001</v>
      </c>
      <c r="D140" t="s">
        <v>7</v>
      </c>
      <c r="E140">
        <v>0</v>
      </c>
      <c r="F140" t="s">
        <v>13</v>
      </c>
      <c r="G140" t="s">
        <v>15</v>
      </c>
      <c r="H140" t="s">
        <v>496</v>
      </c>
      <c r="I140" t="s">
        <v>13</v>
      </c>
      <c r="J140" s="11">
        <v>36.954999999999998</v>
      </c>
      <c r="K140" s="11">
        <v>36.954999999999998</v>
      </c>
      <c r="L140" s="11"/>
    </row>
    <row r="141" spans="1:12" x14ac:dyDescent="0.25">
      <c r="A141">
        <v>29</v>
      </c>
      <c r="B141" s="11">
        <v>27.2</v>
      </c>
      <c r="C141" s="4">
        <v>2866.0909999999999</v>
      </c>
      <c r="D141" t="s">
        <v>11</v>
      </c>
      <c r="E141">
        <v>0</v>
      </c>
      <c r="F141" t="s">
        <v>13</v>
      </c>
      <c r="G141" t="s">
        <v>10</v>
      </c>
      <c r="H141" t="s">
        <v>496</v>
      </c>
      <c r="I141" t="s">
        <v>13</v>
      </c>
      <c r="J141" s="11">
        <v>27.2</v>
      </c>
      <c r="K141" s="11">
        <v>27.2</v>
      </c>
      <c r="L141" s="11"/>
    </row>
    <row r="142" spans="1:12" x14ac:dyDescent="0.25">
      <c r="A142">
        <v>29</v>
      </c>
      <c r="B142" s="11">
        <v>25.175000000000001</v>
      </c>
      <c r="C142" s="4">
        <v>2867.1196</v>
      </c>
      <c r="D142" t="s">
        <v>11</v>
      </c>
      <c r="E142">
        <v>0</v>
      </c>
      <c r="F142" t="s">
        <v>13</v>
      </c>
      <c r="G142" t="s">
        <v>14</v>
      </c>
      <c r="H142" t="s">
        <v>496</v>
      </c>
      <c r="I142" t="s">
        <v>13</v>
      </c>
      <c r="J142" s="11">
        <v>25.175000000000001</v>
      </c>
      <c r="K142" s="11">
        <v>25.175000000000001</v>
      </c>
      <c r="L142" s="11"/>
    </row>
    <row r="143" spans="1:12" x14ac:dyDescent="0.25">
      <c r="A143">
        <v>26</v>
      </c>
      <c r="B143" s="11">
        <v>29.45</v>
      </c>
      <c r="C143" s="4">
        <v>2897.3235</v>
      </c>
      <c r="D143" t="s">
        <v>11</v>
      </c>
      <c r="E143">
        <v>0</v>
      </c>
      <c r="F143" t="s">
        <v>13</v>
      </c>
      <c r="G143" t="s">
        <v>21</v>
      </c>
      <c r="H143" t="s">
        <v>496</v>
      </c>
      <c r="I143" t="s">
        <v>13</v>
      </c>
      <c r="J143" s="11">
        <v>29.45</v>
      </c>
      <c r="K143" s="11">
        <v>29.45</v>
      </c>
      <c r="L143" s="11"/>
    </row>
    <row r="144" spans="1:12" x14ac:dyDescent="0.25">
      <c r="A144">
        <v>23</v>
      </c>
      <c r="B144" s="11">
        <v>34.865000000000002</v>
      </c>
      <c r="C144" s="4">
        <v>2899.4893499999998</v>
      </c>
      <c r="D144" t="s">
        <v>7</v>
      </c>
      <c r="E144">
        <v>0</v>
      </c>
      <c r="F144" t="s">
        <v>13</v>
      </c>
      <c r="G144" t="s">
        <v>21</v>
      </c>
      <c r="H144" t="s">
        <v>496</v>
      </c>
      <c r="I144" t="s">
        <v>13</v>
      </c>
      <c r="J144" s="11">
        <v>34.865000000000002</v>
      </c>
      <c r="K144" s="11">
        <v>34.865000000000002</v>
      </c>
      <c r="L144" s="11"/>
    </row>
    <row r="145" spans="1:12" x14ac:dyDescent="0.25">
      <c r="A145">
        <v>26</v>
      </c>
      <c r="B145" s="11">
        <v>29.15</v>
      </c>
      <c r="C145" s="4">
        <v>2902.9065000000001</v>
      </c>
      <c r="D145" t="s">
        <v>11</v>
      </c>
      <c r="E145">
        <v>1</v>
      </c>
      <c r="F145" t="s">
        <v>13</v>
      </c>
      <c r="G145" t="s">
        <v>14</v>
      </c>
      <c r="H145" t="s">
        <v>496</v>
      </c>
      <c r="I145" t="s">
        <v>13</v>
      </c>
      <c r="J145" s="11">
        <v>29.15</v>
      </c>
      <c r="K145" s="11">
        <v>29.15</v>
      </c>
      <c r="L145" s="11"/>
    </row>
    <row r="146" spans="1:12" x14ac:dyDescent="0.25">
      <c r="A146">
        <v>26</v>
      </c>
      <c r="B146" s="11">
        <v>30</v>
      </c>
      <c r="C146" s="4">
        <v>2904.0880000000002</v>
      </c>
      <c r="D146" t="s">
        <v>11</v>
      </c>
      <c r="E146">
        <v>1</v>
      </c>
      <c r="F146" t="s">
        <v>13</v>
      </c>
      <c r="G146" t="s">
        <v>10</v>
      </c>
      <c r="H146" t="s">
        <v>496</v>
      </c>
      <c r="I146" t="s">
        <v>13</v>
      </c>
      <c r="J146" s="11">
        <v>30</v>
      </c>
      <c r="K146" s="11">
        <v>30</v>
      </c>
      <c r="L146" s="11"/>
    </row>
    <row r="147" spans="1:12" x14ac:dyDescent="0.25">
      <c r="A147">
        <v>26</v>
      </c>
      <c r="B147" s="11">
        <v>46.53</v>
      </c>
      <c r="C147" s="4">
        <v>2927.0646999999999</v>
      </c>
      <c r="D147" t="s">
        <v>11</v>
      </c>
      <c r="E147">
        <v>1</v>
      </c>
      <c r="F147" t="s">
        <v>13</v>
      </c>
      <c r="G147" t="s">
        <v>14</v>
      </c>
      <c r="H147" t="s">
        <v>496</v>
      </c>
      <c r="I147" t="s">
        <v>13</v>
      </c>
      <c r="J147" s="11">
        <v>46.53</v>
      </c>
      <c r="K147" s="11">
        <v>46.53</v>
      </c>
      <c r="L147" s="11"/>
    </row>
    <row r="148" spans="1:12" x14ac:dyDescent="0.25">
      <c r="A148">
        <v>25</v>
      </c>
      <c r="B148" s="11">
        <v>34.484999999999999</v>
      </c>
      <c r="C148" s="4">
        <v>3021.80915</v>
      </c>
      <c r="D148" t="s">
        <v>7</v>
      </c>
      <c r="E148">
        <v>0</v>
      </c>
      <c r="F148" t="s">
        <v>13</v>
      </c>
      <c r="G148" t="s">
        <v>15</v>
      </c>
      <c r="H148" t="s">
        <v>496</v>
      </c>
      <c r="I148" t="s">
        <v>13</v>
      </c>
      <c r="J148" s="11">
        <v>34.484999999999999</v>
      </c>
      <c r="K148" s="11">
        <v>34.484999999999999</v>
      </c>
      <c r="L148" s="11"/>
    </row>
    <row r="149" spans="1:12" x14ac:dyDescent="0.25">
      <c r="A149">
        <v>24</v>
      </c>
      <c r="B149" s="11">
        <v>25.27</v>
      </c>
      <c r="C149" s="4">
        <v>3044.2132999999999</v>
      </c>
      <c r="D149" t="s">
        <v>7</v>
      </c>
      <c r="E149">
        <v>0</v>
      </c>
      <c r="F149" t="s">
        <v>13</v>
      </c>
      <c r="G149" t="s">
        <v>21</v>
      </c>
      <c r="H149" t="s">
        <v>496</v>
      </c>
      <c r="I149" t="s">
        <v>13</v>
      </c>
      <c r="J149" s="11">
        <v>25.27</v>
      </c>
      <c r="K149" s="11">
        <v>25.27</v>
      </c>
      <c r="L149" s="11"/>
    </row>
    <row r="150" spans="1:12" x14ac:dyDescent="0.25">
      <c r="A150">
        <v>24</v>
      </c>
      <c r="B150" s="11">
        <v>32.774999999999999</v>
      </c>
      <c r="C150" s="4">
        <v>3046.0619999999999</v>
      </c>
      <c r="D150" t="s">
        <v>7</v>
      </c>
      <c r="E150">
        <v>0</v>
      </c>
      <c r="F150" t="s">
        <v>13</v>
      </c>
      <c r="G150" t="s">
        <v>21</v>
      </c>
      <c r="H150" t="s">
        <v>496</v>
      </c>
      <c r="I150" t="s">
        <v>13</v>
      </c>
      <c r="J150" s="11">
        <v>32.774999999999999</v>
      </c>
      <c r="K150" s="11">
        <v>32.774999999999999</v>
      </c>
      <c r="L150" s="11"/>
    </row>
    <row r="151" spans="1:12" x14ac:dyDescent="0.25">
      <c r="A151">
        <v>20</v>
      </c>
      <c r="B151" s="11">
        <v>31.79</v>
      </c>
      <c r="C151" s="4">
        <v>3056.3881000000001</v>
      </c>
      <c r="D151" t="s">
        <v>7</v>
      </c>
      <c r="E151">
        <v>2</v>
      </c>
      <c r="F151" t="s">
        <v>13</v>
      </c>
      <c r="G151" t="s">
        <v>14</v>
      </c>
      <c r="H151" t="s">
        <v>496</v>
      </c>
      <c r="I151" t="s">
        <v>13</v>
      </c>
      <c r="J151" s="11">
        <v>31.79</v>
      </c>
      <c r="K151" s="11">
        <v>31.79</v>
      </c>
      <c r="L151" s="11"/>
    </row>
    <row r="152" spans="1:12" x14ac:dyDescent="0.25">
      <c r="A152">
        <v>28</v>
      </c>
      <c r="B152" s="11">
        <v>30.875</v>
      </c>
      <c r="C152" s="4">
        <v>3062.5082499999999</v>
      </c>
      <c r="D152" t="s">
        <v>11</v>
      </c>
      <c r="E152">
        <v>0</v>
      </c>
      <c r="F152" t="s">
        <v>13</v>
      </c>
      <c r="G152" t="s">
        <v>15</v>
      </c>
      <c r="H152" t="s">
        <v>496</v>
      </c>
      <c r="I152" t="s">
        <v>13</v>
      </c>
      <c r="J152" s="11">
        <v>30.875</v>
      </c>
      <c r="K152" s="11">
        <v>30.875</v>
      </c>
      <c r="L152" s="11"/>
    </row>
    <row r="153" spans="1:12" x14ac:dyDescent="0.25">
      <c r="A153">
        <v>27</v>
      </c>
      <c r="B153" s="11">
        <v>26.03</v>
      </c>
      <c r="C153" s="4">
        <v>3070.8087</v>
      </c>
      <c r="D153" t="s">
        <v>11</v>
      </c>
      <c r="E153">
        <v>0</v>
      </c>
      <c r="F153" t="s">
        <v>13</v>
      </c>
      <c r="G153" t="s">
        <v>21</v>
      </c>
      <c r="H153" t="s">
        <v>496</v>
      </c>
      <c r="I153" t="s">
        <v>13</v>
      </c>
      <c r="J153" s="11">
        <v>26.03</v>
      </c>
      <c r="K153" s="11">
        <v>26.03</v>
      </c>
      <c r="L153" s="11"/>
    </row>
    <row r="154" spans="1:12" x14ac:dyDescent="0.25">
      <c r="A154">
        <v>28</v>
      </c>
      <c r="B154" s="11">
        <v>25.8</v>
      </c>
      <c r="C154" s="4">
        <v>3161.4540000000002</v>
      </c>
      <c r="D154" t="s">
        <v>7</v>
      </c>
      <c r="E154">
        <v>0</v>
      </c>
      <c r="F154" t="s">
        <v>13</v>
      </c>
      <c r="G154" t="s">
        <v>10</v>
      </c>
      <c r="H154" t="s">
        <v>496</v>
      </c>
      <c r="I154" t="s">
        <v>13</v>
      </c>
      <c r="J154" s="11">
        <v>25.8</v>
      </c>
      <c r="K154" s="11">
        <v>25.8</v>
      </c>
      <c r="L154" s="11"/>
    </row>
    <row r="155" spans="1:12" x14ac:dyDescent="0.25">
      <c r="A155">
        <v>28</v>
      </c>
      <c r="B155" s="11">
        <v>33.11</v>
      </c>
      <c r="C155" s="4">
        <v>3171.6149</v>
      </c>
      <c r="D155" t="s">
        <v>7</v>
      </c>
      <c r="E155">
        <v>0</v>
      </c>
      <c r="F155" t="s">
        <v>13</v>
      </c>
      <c r="G155" t="s">
        <v>14</v>
      </c>
      <c r="H155" t="s">
        <v>496</v>
      </c>
      <c r="I155" t="s">
        <v>13</v>
      </c>
      <c r="J155" s="11">
        <v>33.11</v>
      </c>
      <c r="K155" s="11">
        <v>33.11</v>
      </c>
      <c r="L155" s="11"/>
    </row>
    <row r="156" spans="1:12" x14ac:dyDescent="0.25">
      <c r="A156">
        <v>26</v>
      </c>
      <c r="B156" s="11">
        <v>40.185000000000002</v>
      </c>
      <c r="C156" s="4">
        <v>3201.2451500000002</v>
      </c>
      <c r="D156" t="s">
        <v>7</v>
      </c>
      <c r="E156">
        <v>0</v>
      </c>
      <c r="F156" t="s">
        <v>13</v>
      </c>
      <c r="G156" t="s">
        <v>15</v>
      </c>
      <c r="H156" t="s">
        <v>496</v>
      </c>
      <c r="I156" t="s">
        <v>13</v>
      </c>
      <c r="J156" s="11">
        <v>40.185000000000002</v>
      </c>
      <c r="K156" s="11">
        <v>40.185000000000002</v>
      </c>
      <c r="L156" s="11"/>
    </row>
    <row r="157" spans="1:12" x14ac:dyDescent="0.25">
      <c r="A157">
        <v>25</v>
      </c>
      <c r="B157" s="11">
        <v>28.594999999999999</v>
      </c>
      <c r="C157" s="4">
        <v>3213.6220499999999</v>
      </c>
      <c r="D157" t="s">
        <v>7</v>
      </c>
      <c r="E157">
        <v>0</v>
      </c>
      <c r="F157" t="s">
        <v>13</v>
      </c>
      <c r="G157" t="s">
        <v>21</v>
      </c>
      <c r="H157" t="s">
        <v>496</v>
      </c>
      <c r="I157" t="s">
        <v>13</v>
      </c>
      <c r="J157" s="11">
        <v>28.594999999999999</v>
      </c>
      <c r="K157" s="11">
        <v>28.594999999999999</v>
      </c>
      <c r="L157" s="11"/>
    </row>
    <row r="158" spans="1:12" x14ac:dyDescent="0.25">
      <c r="A158">
        <v>25</v>
      </c>
      <c r="B158" s="11">
        <v>33.99</v>
      </c>
      <c r="C158" s="4">
        <v>3227.1210999999998</v>
      </c>
      <c r="D158" t="s">
        <v>7</v>
      </c>
      <c r="E158">
        <v>1</v>
      </c>
      <c r="F158" t="s">
        <v>13</v>
      </c>
      <c r="G158" t="s">
        <v>14</v>
      </c>
      <c r="H158" t="s">
        <v>496</v>
      </c>
      <c r="I158" t="s">
        <v>13</v>
      </c>
      <c r="J158" s="11">
        <v>33.99</v>
      </c>
      <c r="K158" s="11">
        <v>33.99</v>
      </c>
      <c r="L158" s="11"/>
    </row>
    <row r="159" spans="1:12" x14ac:dyDescent="0.25">
      <c r="A159">
        <v>25</v>
      </c>
      <c r="B159" s="11">
        <v>42.13</v>
      </c>
      <c r="C159" s="4">
        <v>3238.4357</v>
      </c>
      <c r="D159" t="s">
        <v>7</v>
      </c>
      <c r="E159">
        <v>1</v>
      </c>
      <c r="F159" t="s">
        <v>13</v>
      </c>
      <c r="G159" t="s">
        <v>14</v>
      </c>
      <c r="H159" t="s">
        <v>496</v>
      </c>
      <c r="I159" t="s">
        <v>13</v>
      </c>
      <c r="J159" s="11">
        <v>42.13</v>
      </c>
      <c r="K159" s="11">
        <v>42.13</v>
      </c>
      <c r="L159" s="11"/>
    </row>
    <row r="160" spans="1:12" x14ac:dyDescent="0.25">
      <c r="A160">
        <v>28</v>
      </c>
      <c r="B160" s="11">
        <v>35.435000000000002</v>
      </c>
      <c r="C160" s="4">
        <v>3268.84665</v>
      </c>
      <c r="D160" t="s">
        <v>11</v>
      </c>
      <c r="E160">
        <v>0</v>
      </c>
      <c r="F160" t="s">
        <v>13</v>
      </c>
      <c r="G160" t="s">
        <v>21</v>
      </c>
      <c r="H160" t="s">
        <v>496</v>
      </c>
      <c r="I160" t="s">
        <v>13</v>
      </c>
      <c r="J160" s="11">
        <v>35.435000000000002</v>
      </c>
      <c r="K160" s="11">
        <v>35.435000000000002</v>
      </c>
      <c r="L160" s="11"/>
    </row>
    <row r="161" spans="1:12" x14ac:dyDescent="0.25">
      <c r="A161">
        <v>28</v>
      </c>
      <c r="B161" s="11">
        <v>37.1</v>
      </c>
      <c r="C161" s="4">
        <v>3277.1610000000001</v>
      </c>
      <c r="D161" t="s">
        <v>11</v>
      </c>
      <c r="E161">
        <v>1</v>
      </c>
      <c r="F161" t="s">
        <v>13</v>
      </c>
      <c r="G161" t="s">
        <v>10</v>
      </c>
      <c r="H161" t="s">
        <v>496</v>
      </c>
      <c r="I161" t="s">
        <v>13</v>
      </c>
      <c r="J161" s="11">
        <v>37.1</v>
      </c>
      <c r="K161" s="11">
        <v>37.1</v>
      </c>
      <c r="L161" s="11"/>
    </row>
    <row r="162" spans="1:12" x14ac:dyDescent="0.25">
      <c r="A162">
        <v>21</v>
      </c>
      <c r="B162" s="11">
        <v>25.745000000000001</v>
      </c>
      <c r="C162" s="4">
        <v>3279.8685500000001</v>
      </c>
      <c r="D162" t="s">
        <v>11</v>
      </c>
      <c r="E162">
        <v>2</v>
      </c>
      <c r="F162" t="s">
        <v>13</v>
      </c>
      <c r="G162" t="s">
        <v>21</v>
      </c>
      <c r="H162" t="s">
        <v>496</v>
      </c>
      <c r="I162" t="s">
        <v>13</v>
      </c>
      <c r="J162" s="11">
        <v>25.745000000000001</v>
      </c>
      <c r="K162" s="11">
        <v>25.745000000000001</v>
      </c>
      <c r="L162" s="11"/>
    </row>
    <row r="163" spans="1:12" x14ac:dyDescent="0.25">
      <c r="A163">
        <v>26</v>
      </c>
      <c r="B163" s="11">
        <v>33.914999999999999</v>
      </c>
      <c r="C163" s="4">
        <v>3292.5298499999999</v>
      </c>
      <c r="D163" t="s">
        <v>11</v>
      </c>
      <c r="E163">
        <v>1</v>
      </c>
      <c r="F163" t="s">
        <v>13</v>
      </c>
      <c r="G163" t="s">
        <v>15</v>
      </c>
      <c r="H163" t="s">
        <v>496</v>
      </c>
      <c r="I163" t="s">
        <v>13</v>
      </c>
      <c r="J163" s="11">
        <v>33.914999999999999</v>
      </c>
      <c r="K163" s="11">
        <v>33.914999999999999</v>
      </c>
      <c r="L163" s="11"/>
    </row>
    <row r="164" spans="1:12" x14ac:dyDescent="0.25">
      <c r="A164">
        <v>25</v>
      </c>
      <c r="B164" s="11">
        <v>25.84</v>
      </c>
      <c r="C164" s="4">
        <v>3309.7926000000002</v>
      </c>
      <c r="D164" t="s">
        <v>11</v>
      </c>
      <c r="E164">
        <v>1</v>
      </c>
      <c r="F164" t="s">
        <v>13</v>
      </c>
      <c r="G164" t="s">
        <v>21</v>
      </c>
      <c r="H164" t="s">
        <v>496</v>
      </c>
      <c r="I164" t="s">
        <v>13</v>
      </c>
      <c r="J164" s="11">
        <v>25.84</v>
      </c>
      <c r="K164" s="11">
        <v>25.84</v>
      </c>
      <c r="L164" s="11"/>
    </row>
    <row r="165" spans="1:12" x14ac:dyDescent="0.25">
      <c r="A165">
        <v>29</v>
      </c>
      <c r="B165" s="11">
        <v>25.9</v>
      </c>
      <c r="C165" s="4">
        <v>3353.2840000000001</v>
      </c>
      <c r="D165" t="s">
        <v>7</v>
      </c>
      <c r="E165">
        <v>0</v>
      </c>
      <c r="F165" t="s">
        <v>13</v>
      </c>
      <c r="G165" t="s">
        <v>10</v>
      </c>
      <c r="H165" t="s">
        <v>496</v>
      </c>
      <c r="I165" t="s">
        <v>13</v>
      </c>
      <c r="J165" s="11">
        <v>25.9</v>
      </c>
      <c r="K165" s="11">
        <v>25.9</v>
      </c>
      <c r="L165" s="11"/>
    </row>
    <row r="166" spans="1:12" x14ac:dyDescent="0.25">
      <c r="A166">
        <v>29</v>
      </c>
      <c r="B166" s="11">
        <v>35.53</v>
      </c>
      <c r="C166" s="4">
        <v>3366.6696999999999</v>
      </c>
      <c r="D166" t="s">
        <v>7</v>
      </c>
      <c r="E166">
        <v>0</v>
      </c>
      <c r="F166" t="s">
        <v>13</v>
      </c>
      <c r="G166" t="s">
        <v>14</v>
      </c>
      <c r="H166" t="s">
        <v>496</v>
      </c>
      <c r="I166" t="s">
        <v>13</v>
      </c>
      <c r="J166" s="11">
        <v>35.53</v>
      </c>
      <c r="K166" s="11">
        <v>35.53</v>
      </c>
      <c r="L166" s="11"/>
    </row>
    <row r="167" spans="1:12" x14ac:dyDescent="0.25">
      <c r="A167">
        <v>26</v>
      </c>
      <c r="B167" s="11">
        <v>40.564999999999998</v>
      </c>
      <c r="C167" s="4">
        <v>3385.3991500000002</v>
      </c>
      <c r="D167" t="s">
        <v>7</v>
      </c>
      <c r="E167">
        <v>0</v>
      </c>
      <c r="F167" t="s">
        <v>13</v>
      </c>
      <c r="G167" t="s">
        <v>21</v>
      </c>
      <c r="H167" t="s">
        <v>496</v>
      </c>
      <c r="I167" t="s">
        <v>13</v>
      </c>
      <c r="J167" s="11">
        <v>40.564999999999998</v>
      </c>
      <c r="K167" s="11">
        <v>40.564999999999998</v>
      </c>
      <c r="L167" s="11"/>
    </row>
    <row r="168" spans="1:12" x14ac:dyDescent="0.25">
      <c r="A168">
        <v>26</v>
      </c>
      <c r="B168" s="11">
        <v>29.48</v>
      </c>
      <c r="C168" s="4">
        <v>3392.3652000000002</v>
      </c>
      <c r="D168" t="s">
        <v>7</v>
      </c>
      <c r="E168">
        <v>1</v>
      </c>
      <c r="F168" t="s">
        <v>13</v>
      </c>
      <c r="G168" t="s">
        <v>14</v>
      </c>
      <c r="H168" t="s">
        <v>496</v>
      </c>
      <c r="I168" t="s">
        <v>13</v>
      </c>
      <c r="J168" s="11">
        <v>29.48</v>
      </c>
      <c r="K168" s="11">
        <v>29.48</v>
      </c>
      <c r="L168" s="11"/>
    </row>
    <row r="169" spans="1:12" x14ac:dyDescent="0.25">
      <c r="A169">
        <v>18</v>
      </c>
      <c r="B169" s="11">
        <v>27.645</v>
      </c>
      <c r="C169" s="4">
        <v>3393.35635</v>
      </c>
      <c r="D169" t="s">
        <v>7</v>
      </c>
      <c r="E169">
        <v>2</v>
      </c>
      <c r="F169" t="s">
        <v>13</v>
      </c>
      <c r="G169" t="s">
        <v>21</v>
      </c>
      <c r="H169" t="s">
        <v>496</v>
      </c>
      <c r="I169" t="s">
        <v>13</v>
      </c>
      <c r="J169" s="11">
        <v>27.645</v>
      </c>
      <c r="K169" s="11">
        <v>27.645</v>
      </c>
      <c r="L169" s="11"/>
    </row>
    <row r="170" spans="1:12" x14ac:dyDescent="0.25">
      <c r="A170">
        <v>26</v>
      </c>
      <c r="B170" s="11">
        <v>42.4</v>
      </c>
      <c r="C170" s="4">
        <v>3410.3240000000001</v>
      </c>
      <c r="D170" t="s">
        <v>7</v>
      </c>
      <c r="E170">
        <v>1</v>
      </c>
      <c r="F170" t="s">
        <v>13</v>
      </c>
      <c r="G170" t="s">
        <v>10</v>
      </c>
      <c r="H170" t="s">
        <v>496</v>
      </c>
      <c r="I170" t="s">
        <v>13</v>
      </c>
      <c r="J170" s="11">
        <v>42.4</v>
      </c>
      <c r="K170" s="11">
        <v>42.4</v>
      </c>
      <c r="L170" s="11"/>
    </row>
    <row r="171" spans="1:12" x14ac:dyDescent="0.25">
      <c r="A171">
        <v>22</v>
      </c>
      <c r="B171" s="11">
        <v>34.799999999999997</v>
      </c>
      <c r="C171" s="4">
        <v>3443.0639999999999</v>
      </c>
      <c r="D171" t="s">
        <v>11</v>
      </c>
      <c r="E171">
        <v>3</v>
      </c>
      <c r="F171" t="s">
        <v>13</v>
      </c>
      <c r="G171" t="s">
        <v>10</v>
      </c>
      <c r="H171" t="s">
        <v>496</v>
      </c>
      <c r="I171" t="s">
        <v>13</v>
      </c>
      <c r="J171" s="11">
        <v>34.799999999999997</v>
      </c>
      <c r="K171" s="11">
        <v>34.799999999999997</v>
      </c>
      <c r="L171" s="11"/>
    </row>
    <row r="172" spans="1:12" x14ac:dyDescent="0.25">
      <c r="A172">
        <v>29</v>
      </c>
      <c r="B172" s="11">
        <v>38.94</v>
      </c>
      <c r="C172" s="4">
        <v>3471.4096</v>
      </c>
      <c r="D172" t="s">
        <v>11</v>
      </c>
      <c r="E172">
        <v>1</v>
      </c>
      <c r="F172" t="s">
        <v>13</v>
      </c>
      <c r="G172" t="s">
        <v>14</v>
      </c>
      <c r="H172" t="s">
        <v>496</v>
      </c>
      <c r="I172" t="s">
        <v>13</v>
      </c>
      <c r="J172" s="11">
        <v>38.94</v>
      </c>
      <c r="K172" s="11">
        <v>38.94</v>
      </c>
      <c r="L172" s="11"/>
    </row>
    <row r="173" spans="1:12" x14ac:dyDescent="0.25">
      <c r="A173">
        <v>18</v>
      </c>
      <c r="B173" s="11">
        <v>30.4</v>
      </c>
      <c r="C173" s="4">
        <v>3481.8679999999999</v>
      </c>
      <c r="D173" t="s">
        <v>11</v>
      </c>
      <c r="E173">
        <v>3</v>
      </c>
      <c r="F173" t="s">
        <v>13</v>
      </c>
      <c r="G173" t="s">
        <v>21</v>
      </c>
      <c r="H173" t="s">
        <v>496</v>
      </c>
      <c r="I173" t="s">
        <v>13</v>
      </c>
      <c r="J173" s="11">
        <v>30.4</v>
      </c>
      <c r="K173" s="11">
        <v>30.4</v>
      </c>
      <c r="L173" s="11"/>
    </row>
    <row r="174" spans="1:12" x14ac:dyDescent="0.25">
      <c r="A174">
        <v>26</v>
      </c>
      <c r="B174" s="11">
        <v>38.094999999999999</v>
      </c>
      <c r="C174" s="4">
        <v>3490.5491000000002</v>
      </c>
      <c r="D174" t="s">
        <v>11</v>
      </c>
      <c r="E174">
        <v>1</v>
      </c>
      <c r="F174" t="s">
        <v>13</v>
      </c>
      <c r="G174" t="s">
        <v>21</v>
      </c>
      <c r="H174" t="s">
        <v>496</v>
      </c>
      <c r="I174" t="s">
        <v>13</v>
      </c>
      <c r="J174" s="11">
        <v>38.094999999999999</v>
      </c>
      <c r="K174" s="11">
        <v>38.094999999999999</v>
      </c>
      <c r="L174" s="11"/>
    </row>
    <row r="175" spans="1:12" x14ac:dyDescent="0.25">
      <c r="A175">
        <v>23</v>
      </c>
      <c r="B175" s="11">
        <v>39.270000000000003</v>
      </c>
      <c r="C175" s="4">
        <v>3500.6122999999998</v>
      </c>
      <c r="D175" t="s">
        <v>7</v>
      </c>
      <c r="E175">
        <v>2</v>
      </c>
      <c r="F175" t="s">
        <v>13</v>
      </c>
      <c r="G175" t="s">
        <v>14</v>
      </c>
      <c r="H175" t="s">
        <v>496</v>
      </c>
      <c r="I175" t="s">
        <v>13</v>
      </c>
      <c r="J175" s="11">
        <v>39.270000000000003</v>
      </c>
      <c r="K175" s="11">
        <v>39.270000000000003</v>
      </c>
      <c r="L175" s="11"/>
    </row>
    <row r="176" spans="1:12" x14ac:dyDescent="0.25">
      <c r="A176">
        <v>24</v>
      </c>
      <c r="B176" s="11">
        <v>40.185000000000002</v>
      </c>
      <c r="C176" s="4">
        <v>3537.703</v>
      </c>
      <c r="D176" t="s">
        <v>11</v>
      </c>
      <c r="E176">
        <v>2</v>
      </c>
      <c r="F176" t="s">
        <v>13</v>
      </c>
      <c r="G176" t="s">
        <v>15</v>
      </c>
      <c r="H176" t="s">
        <v>496</v>
      </c>
      <c r="I176" t="s">
        <v>13</v>
      </c>
      <c r="J176" s="11">
        <v>40.185000000000002</v>
      </c>
      <c r="K176" s="11">
        <v>40.185000000000002</v>
      </c>
      <c r="L176" s="11"/>
    </row>
    <row r="177" spans="1:12" x14ac:dyDescent="0.25">
      <c r="A177">
        <v>30</v>
      </c>
      <c r="B177" s="11">
        <v>27.7</v>
      </c>
      <c r="C177" s="4">
        <v>3554.203</v>
      </c>
      <c r="D177" t="s">
        <v>7</v>
      </c>
      <c r="E177">
        <v>0</v>
      </c>
      <c r="F177" t="s">
        <v>13</v>
      </c>
      <c r="G177" t="s">
        <v>10</v>
      </c>
      <c r="H177" t="s">
        <v>496</v>
      </c>
      <c r="I177" t="s">
        <v>13</v>
      </c>
      <c r="J177" s="11">
        <v>27.7</v>
      </c>
      <c r="K177" s="11">
        <v>27.7</v>
      </c>
      <c r="L177" s="11"/>
    </row>
    <row r="178" spans="1:12" x14ac:dyDescent="0.25">
      <c r="A178">
        <v>28</v>
      </c>
      <c r="B178" s="11">
        <v>36.954999999999998</v>
      </c>
      <c r="C178" s="4">
        <v>3556.9223000000002</v>
      </c>
      <c r="D178" t="s">
        <v>7</v>
      </c>
      <c r="E178">
        <v>0</v>
      </c>
      <c r="F178" t="s">
        <v>13</v>
      </c>
      <c r="G178" t="s">
        <v>15</v>
      </c>
      <c r="H178" t="s">
        <v>496</v>
      </c>
      <c r="I178" t="s">
        <v>13</v>
      </c>
      <c r="J178" s="11">
        <v>36.954999999999998</v>
      </c>
      <c r="K178" s="11">
        <v>36.954999999999998</v>
      </c>
      <c r="L178" s="11"/>
    </row>
    <row r="179" spans="1:12" x14ac:dyDescent="0.25">
      <c r="A179">
        <v>27</v>
      </c>
      <c r="B179" s="11">
        <v>25.175000000000001</v>
      </c>
      <c r="C179" s="4">
        <v>3558.6202499999999</v>
      </c>
      <c r="D179" t="s">
        <v>7</v>
      </c>
      <c r="E179">
        <v>0</v>
      </c>
      <c r="F179" t="s">
        <v>13</v>
      </c>
      <c r="G179" t="s">
        <v>21</v>
      </c>
      <c r="H179" t="s">
        <v>496</v>
      </c>
      <c r="I179" t="s">
        <v>13</v>
      </c>
      <c r="J179" s="11">
        <v>25.175000000000001</v>
      </c>
      <c r="K179" s="11">
        <v>25.175000000000001</v>
      </c>
      <c r="L179" s="11"/>
    </row>
    <row r="180" spans="1:12" x14ac:dyDescent="0.25">
      <c r="A180">
        <v>27</v>
      </c>
      <c r="B180" s="11">
        <v>34.799999999999997</v>
      </c>
      <c r="C180" s="4">
        <v>3577.9989999999998</v>
      </c>
      <c r="D180" t="s">
        <v>7</v>
      </c>
      <c r="E180">
        <v>1</v>
      </c>
      <c r="F180" t="s">
        <v>13</v>
      </c>
      <c r="G180" t="s">
        <v>10</v>
      </c>
      <c r="H180" t="s">
        <v>496</v>
      </c>
      <c r="I180" t="s">
        <v>13</v>
      </c>
      <c r="J180" s="11">
        <v>34.799999999999997</v>
      </c>
      <c r="K180" s="11">
        <v>34.799999999999997</v>
      </c>
      <c r="L180" s="11"/>
    </row>
    <row r="181" spans="1:12" x14ac:dyDescent="0.25">
      <c r="A181">
        <v>23</v>
      </c>
      <c r="B181" s="11">
        <v>32.700000000000003</v>
      </c>
      <c r="C181" s="4">
        <v>3591.48</v>
      </c>
      <c r="D181" t="s">
        <v>11</v>
      </c>
      <c r="E181">
        <v>3</v>
      </c>
      <c r="F181" t="s">
        <v>13</v>
      </c>
      <c r="G181" t="s">
        <v>10</v>
      </c>
      <c r="H181" t="s">
        <v>496</v>
      </c>
      <c r="I181" t="s">
        <v>13</v>
      </c>
      <c r="J181" s="11">
        <v>32.700000000000003</v>
      </c>
      <c r="K181" s="11">
        <v>32.700000000000003</v>
      </c>
      <c r="L181" s="11"/>
    </row>
    <row r="182" spans="1:12" x14ac:dyDescent="0.25">
      <c r="A182">
        <v>23</v>
      </c>
      <c r="B182" s="11">
        <v>37.1</v>
      </c>
      <c r="C182" s="4">
        <v>3597.596</v>
      </c>
      <c r="D182" t="s">
        <v>11</v>
      </c>
      <c r="E182">
        <v>3</v>
      </c>
      <c r="F182" t="s">
        <v>13</v>
      </c>
      <c r="G182" t="s">
        <v>10</v>
      </c>
      <c r="H182" t="s">
        <v>496</v>
      </c>
      <c r="I182" t="s">
        <v>13</v>
      </c>
      <c r="J182" s="11">
        <v>37.1</v>
      </c>
      <c r="K182" s="11">
        <v>37.1</v>
      </c>
      <c r="L182" s="11"/>
    </row>
    <row r="183" spans="1:12" x14ac:dyDescent="0.25">
      <c r="A183">
        <v>30</v>
      </c>
      <c r="B183" s="11">
        <v>31.4</v>
      </c>
      <c r="C183" s="4">
        <v>3659.346</v>
      </c>
      <c r="D183" t="s">
        <v>11</v>
      </c>
      <c r="E183">
        <v>1</v>
      </c>
      <c r="F183" t="s">
        <v>13</v>
      </c>
      <c r="G183" t="s">
        <v>10</v>
      </c>
      <c r="H183" t="s">
        <v>496</v>
      </c>
      <c r="I183" t="s">
        <v>13</v>
      </c>
      <c r="J183" s="11">
        <v>31.4</v>
      </c>
      <c r="K183" s="11">
        <v>31.4</v>
      </c>
      <c r="L183" s="11"/>
    </row>
    <row r="184" spans="1:12" x14ac:dyDescent="0.25">
      <c r="A184">
        <v>27</v>
      </c>
      <c r="B184" s="11">
        <v>45.9</v>
      </c>
      <c r="C184" s="4">
        <v>3693.4279999999999</v>
      </c>
      <c r="D184" t="s">
        <v>11</v>
      </c>
      <c r="E184">
        <v>2</v>
      </c>
      <c r="F184" t="s">
        <v>13</v>
      </c>
      <c r="G184" t="s">
        <v>10</v>
      </c>
      <c r="H184" t="s">
        <v>496</v>
      </c>
      <c r="I184" t="s">
        <v>13</v>
      </c>
      <c r="J184" s="11">
        <v>45.9</v>
      </c>
      <c r="K184" s="11">
        <v>45.9</v>
      </c>
      <c r="L184" s="11"/>
    </row>
    <row r="185" spans="1:12" x14ac:dyDescent="0.25">
      <c r="A185">
        <v>33</v>
      </c>
      <c r="B185" s="11">
        <v>30.25</v>
      </c>
      <c r="C185" s="4">
        <v>3704.3544999999999</v>
      </c>
      <c r="D185" t="s">
        <v>11</v>
      </c>
      <c r="E185">
        <v>0</v>
      </c>
      <c r="F185" t="s">
        <v>13</v>
      </c>
      <c r="G185" t="s">
        <v>14</v>
      </c>
      <c r="H185" t="s">
        <v>496</v>
      </c>
      <c r="I185" t="s">
        <v>13</v>
      </c>
      <c r="J185" s="11">
        <v>30.25</v>
      </c>
      <c r="K185" s="11">
        <v>30.25</v>
      </c>
      <c r="L185" s="11"/>
    </row>
    <row r="186" spans="1:12" x14ac:dyDescent="0.25">
      <c r="A186">
        <v>29</v>
      </c>
      <c r="B186" s="11">
        <v>26.03</v>
      </c>
      <c r="C186" s="4">
        <v>3736.4647</v>
      </c>
      <c r="D186" t="s">
        <v>7</v>
      </c>
      <c r="E186">
        <v>0</v>
      </c>
      <c r="F186" t="s">
        <v>13</v>
      </c>
      <c r="G186" t="s">
        <v>15</v>
      </c>
      <c r="H186" t="s">
        <v>496</v>
      </c>
      <c r="I186" t="s">
        <v>13</v>
      </c>
      <c r="J186" s="11">
        <v>26.03</v>
      </c>
      <c r="K186" s="11">
        <v>26.03</v>
      </c>
      <c r="L186" s="11"/>
    </row>
    <row r="187" spans="1:12" x14ac:dyDescent="0.25">
      <c r="A187">
        <v>31</v>
      </c>
      <c r="B187" s="11">
        <v>39.805</v>
      </c>
      <c r="C187" s="4">
        <v>3756.6215999999999</v>
      </c>
      <c r="D187" t="s">
        <v>7</v>
      </c>
      <c r="E187">
        <v>0</v>
      </c>
      <c r="F187" t="s">
        <v>13</v>
      </c>
      <c r="G187" t="s">
        <v>14</v>
      </c>
      <c r="H187" t="s">
        <v>496</v>
      </c>
      <c r="I187" t="s">
        <v>13</v>
      </c>
      <c r="J187" s="11">
        <v>39.805</v>
      </c>
      <c r="K187" s="11">
        <v>39.805</v>
      </c>
      <c r="L187" s="11"/>
    </row>
    <row r="188" spans="1:12" x14ac:dyDescent="0.25">
      <c r="A188">
        <v>31</v>
      </c>
      <c r="B188" s="11">
        <v>26.62</v>
      </c>
      <c r="C188" s="4">
        <v>3757.8447999999999</v>
      </c>
      <c r="D188" t="s">
        <v>7</v>
      </c>
      <c r="E188">
        <v>0</v>
      </c>
      <c r="F188" t="s">
        <v>13</v>
      </c>
      <c r="G188" t="s">
        <v>14</v>
      </c>
      <c r="H188" t="s">
        <v>496</v>
      </c>
      <c r="I188" t="s">
        <v>13</v>
      </c>
      <c r="J188" s="11">
        <v>26.62</v>
      </c>
      <c r="K188" s="11">
        <v>26.62</v>
      </c>
      <c r="L188" s="11"/>
    </row>
    <row r="189" spans="1:12" x14ac:dyDescent="0.25">
      <c r="A189">
        <v>31</v>
      </c>
      <c r="B189" s="11">
        <v>29.1</v>
      </c>
      <c r="C189" s="4">
        <v>3761.2919999999999</v>
      </c>
      <c r="D189" t="s">
        <v>7</v>
      </c>
      <c r="E189">
        <v>0</v>
      </c>
      <c r="F189" t="s">
        <v>13</v>
      </c>
      <c r="G189" t="s">
        <v>10</v>
      </c>
      <c r="H189" t="s">
        <v>496</v>
      </c>
      <c r="I189" t="s">
        <v>13</v>
      </c>
      <c r="J189" s="11">
        <v>29.1</v>
      </c>
      <c r="K189" s="11">
        <v>29.1</v>
      </c>
      <c r="L189" s="11"/>
    </row>
    <row r="190" spans="1:12" x14ac:dyDescent="0.25">
      <c r="A190">
        <v>31</v>
      </c>
      <c r="B190" s="11">
        <v>30.875</v>
      </c>
      <c r="C190" s="4">
        <v>3857.7592500000001</v>
      </c>
      <c r="D190" t="s">
        <v>11</v>
      </c>
      <c r="E190">
        <v>0</v>
      </c>
      <c r="F190" t="s">
        <v>13</v>
      </c>
      <c r="G190" t="s">
        <v>21</v>
      </c>
      <c r="H190" t="s">
        <v>496</v>
      </c>
      <c r="I190" t="s">
        <v>13</v>
      </c>
      <c r="J190" s="11">
        <v>30.875</v>
      </c>
      <c r="K190" s="11">
        <v>30.875</v>
      </c>
      <c r="L190" s="11"/>
    </row>
    <row r="191" spans="1:12" x14ac:dyDescent="0.25">
      <c r="A191">
        <v>32</v>
      </c>
      <c r="B191" s="11">
        <v>37.335000000000001</v>
      </c>
      <c r="C191" s="4">
        <v>3866.8552</v>
      </c>
      <c r="D191" t="s">
        <v>11</v>
      </c>
      <c r="E191">
        <v>0</v>
      </c>
      <c r="F191" t="s">
        <v>13</v>
      </c>
      <c r="G191" t="s">
        <v>15</v>
      </c>
      <c r="H191" t="s">
        <v>496</v>
      </c>
      <c r="I191" t="s">
        <v>13</v>
      </c>
      <c r="J191" s="11">
        <v>37.335000000000001</v>
      </c>
      <c r="K191" s="11">
        <v>37.335000000000001</v>
      </c>
      <c r="L191" s="11"/>
    </row>
    <row r="192" spans="1:12" x14ac:dyDescent="0.25">
      <c r="A192">
        <v>31</v>
      </c>
      <c r="B192" s="11">
        <v>39.49</v>
      </c>
      <c r="C192" s="4">
        <v>3875.7341000000001</v>
      </c>
      <c r="D192" t="s">
        <v>11</v>
      </c>
      <c r="E192">
        <v>1</v>
      </c>
      <c r="F192" t="s">
        <v>13</v>
      </c>
      <c r="G192" t="s">
        <v>14</v>
      </c>
      <c r="H192" t="s">
        <v>496</v>
      </c>
      <c r="I192" t="s">
        <v>13</v>
      </c>
      <c r="J192" s="11">
        <v>39.49</v>
      </c>
      <c r="K192" s="11">
        <v>39.49</v>
      </c>
      <c r="L192" s="11"/>
    </row>
    <row r="193" spans="1:12" x14ac:dyDescent="0.25">
      <c r="A193">
        <v>26</v>
      </c>
      <c r="B193" s="11">
        <v>25.934999999999999</v>
      </c>
      <c r="C193" s="4">
        <v>3877.3042500000001</v>
      </c>
      <c r="D193" t="s">
        <v>11</v>
      </c>
      <c r="E193">
        <v>2</v>
      </c>
      <c r="F193" t="s">
        <v>13</v>
      </c>
      <c r="G193" t="s">
        <v>15</v>
      </c>
      <c r="H193" t="s">
        <v>496</v>
      </c>
      <c r="I193" t="s">
        <v>13</v>
      </c>
      <c r="J193" s="11">
        <v>25.934999999999999</v>
      </c>
      <c r="K193" s="11">
        <v>25.934999999999999</v>
      </c>
      <c r="L193" s="11"/>
    </row>
    <row r="194" spans="1:12" x14ac:dyDescent="0.25">
      <c r="A194">
        <v>25</v>
      </c>
      <c r="B194" s="11">
        <v>36.384999999999998</v>
      </c>
      <c r="C194" s="4">
        <v>3906.127</v>
      </c>
      <c r="D194" t="s">
        <v>11</v>
      </c>
      <c r="E194">
        <v>3</v>
      </c>
      <c r="F194" t="s">
        <v>13</v>
      </c>
      <c r="G194" t="s">
        <v>10</v>
      </c>
      <c r="H194" t="s">
        <v>496</v>
      </c>
      <c r="I194" t="s">
        <v>13</v>
      </c>
      <c r="J194" s="11">
        <v>36.384999999999998</v>
      </c>
      <c r="K194" s="11">
        <v>36.384999999999998</v>
      </c>
      <c r="L194" s="11"/>
    </row>
    <row r="195" spans="1:12" x14ac:dyDescent="0.25">
      <c r="A195">
        <v>22</v>
      </c>
      <c r="B195" s="11">
        <v>34.58</v>
      </c>
      <c r="C195" s="4">
        <v>3925.7582000000002</v>
      </c>
      <c r="D195" t="s">
        <v>7</v>
      </c>
      <c r="E195">
        <v>2</v>
      </c>
      <c r="F195" t="s">
        <v>13</v>
      </c>
      <c r="G195" t="s">
        <v>21</v>
      </c>
      <c r="H195" t="s">
        <v>496</v>
      </c>
      <c r="I195" t="s">
        <v>13</v>
      </c>
      <c r="J195" s="11">
        <v>34.58</v>
      </c>
      <c r="K195" s="11">
        <v>34.58</v>
      </c>
      <c r="L195" s="11"/>
    </row>
    <row r="196" spans="1:12" x14ac:dyDescent="0.25">
      <c r="A196">
        <v>34</v>
      </c>
      <c r="B196" s="11">
        <v>34.21</v>
      </c>
      <c r="C196" s="4">
        <v>3935.1799000000001</v>
      </c>
      <c r="D196" t="s">
        <v>11</v>
      </c>
      <c r="E196">
        <v>0</v>
      </c>
      <c r="F196" t="s">
        <v>13</v>
      </c>
      <c r="G196" t="s">
        <v>14</v>
      </c>
      <c r="H196" t="s">
        <v>496</v>
      </c>
      <c r="I196" t="s">
        <v>13</v>
      </c>
      <c r="J196" s="11">
        <v>34.21</v>
      </c>
      <c r="K196" s="11">
        <v>34.21</v>
      </c>
      <c r="L196" s="11"/>
    </row>
    <row r="197" spans="1:12" x14ac:dyDescent="0.25">
      <c r="A197">
        <v>29</v>
      </c>
      <c r="B197" s="11">
        <v>31.16</v>
      </c>
      <c r="C197" s="4">
        <v>3943.5954000000002</v>
      </c>
      <c r="D197" t="s">
        <v>7</v>
      </c>
      <c r="E197">
        <v>0</v>
      </c>
      <c r="F197" t="s">
        <v>13</v>
      </c>
      <c r="G197" t="s">
        <v>21</v>
      </c>
      <c r="H197" t="s">
        <v>496</v>
      </c>
      <c r="I197" t="s">
        <v>13</v>
      </c>
      <c r="J197" s="11">
        <v>31.16</v>
      </c>
      <c r="K197" s="11">
        <v>31.16</v>
      </c>
      <c r="L197" s="11"/>
    </row>
    <row r="198" spans="1:12" x14ac:dyDescent="0.25">
      <c r="A198">
        <v>29</v>
      </c>
      <c r="B198" s="11">
        <v>34.104999999999997</v>
      </c>
      <c r="C198" s="4">
        <v>3947.4131000000002</v>
      </c>
      <c r="D198" t="s">
        <v>7</v>
      </c>
      <c r="E198">
        <v>1</v>
      </c>
      <c r="F198" t="s">
        <v>13</v>
      </c>
      <c r="G198" t="s">
        <v>14</v>
      </c>
      <c r="H198" t="s">
        <v>496</v>
      </c>
      <c r="I198" t="s">
        <v>13</v>
      </c>
      <c r="J198" s="11">
        <v>34.104999999999997</v>
      </c>
      <c r="K198" s="11">
        <v>34.104999999999997</v>
      </c>
      <c r="L198" s="11"/>
    </row>
    <row r="199" spans="1:12" x14ac:dyDescent="0.25">
      <c r="A199">
        <v>27</v>
      </c>
      <c r="B199" s="11">
        <v>31.254999999999999</v>
      </c>
      <c r="C199" s="4">
        <v>3956.0714499999999</v>
      </c>
      <c r="D199" t="s">
        <v>7</v>
      </c>
      <c r="E199">
        <v>1</v>
      </c>
      <c r="F199" t="s">
        <v>13</v>
      </c>
      <c r="G199" t="s">
        <v>15</v>
      </c>
      <c r="H199" t="s">
        <v>496</v>
      </c>
      <c r="I199" t="s">
        <v>13</v>
      </c>
      <c r="J199" s="11">
        <v>31.254999999999999</v>
      </c>
      <c r="K199" s="11">
        <v>31.254999999999999</v>
      </c>
      <c r="L199" s="11"/>
    </row>
    <row r="200" spans="1:12" x14ac:dyDescent="0.25">
      <c r="A200">
        <v>32</v>
      </c>
      <c r="B200" s="11">
        <v>28.93</v>
      </c>
      <c r="C200" s="4">
        <v>3972.9247</v>
      </c>
      <c r="D200" t="s">
        <v>7</v>
      </c>
      <c r="E200">
        <v>0</v>
      </c>
      <c r="F200" t="s">
        <v>13</v>
      </c>
      <c r="G200" t="s">
        <v>14</v>
      </c>
      <c r="H200" t="s">
        <v>496</v>
      </c>
      <c r="I200" t="s">
        <v>13</v>
      </c>
      <c r="J200" s="11">
        <v>28.93</v>
      </c>
      <c r="K200" s="11">
        <v>28.93</v>
      </c>
      <c r="L200" s="11"/>
    </row>
    <row r="201" spans="1:12" x14ac:dyDescent="0.25">
      <c r="A201">
        <v>26</v>
      </c>
      <c r="B201" s="11">
        <v>34.200000000000003</v>
      </c>
      <c r="C201" s="4">
        <v>3987.9259999999999</v>
      </c>
      <c r="D201" t="s">
        <v>7</v>
      </c>
      <c r="E201">
        <v>2</v>
      </c>
      <c r="F201" t="s">
        <v>13</v>
      </c>
      <c r="G201" t="s">
        <v>10</v>
      </c>
      <c r="H201" t="s">
        <v>496</v>
      </c>
      <c r="I201" t="s">
        <v>13</v>
      </c>
      <c r="J201" s="11">
        <v>34.200000000000003</v>
      </c>
      <c r="K201" s="11">
        <v>34.200000000000003</v>
      </c>
      <c r="L201" s="11"/>
    </row>
    <row r="202" spans="1:12" x14ac:dyDescent="0.25">
      <c r="A202">
        <v>32</v>
      </c>
      <c r="B202" s="11">
        <v>41.1</v>
      </c>
      <c r="C202" s="4">
        <v>3989.8409999999999</v>
      </c>
      <c r="D202" t="s">
        <v>7</v>
      </c>
      <c r="E202">
        <v>0</v>
      </c>
      <c r="F202" t="s">
        <v>13</v>
      </c>
      <c r="G202" t="s">
        <v>10</v>
      </c>
      <c r="H202" t="s">
        <v>496</v>
      </c>
      <c r="I202" t="s">
        <v>13</v>
      </c>
      <c r="J202" s="11">
        <v>41.1</v>
      </c>
      <c r="K202" s="11">
        <v>41.1</v>
      </c>
      <c r="L202" s="11"/>
    </row>
    <row r="203" spans="1:12" x14ac:dyDescent="0.25">
      <c r="A203">
        <v>32</v>
      </c>
      <c r="B203" s="11">
        <v>44.22</v>
      </c>
      <c r="C203" s="4">
        <v>3994.1777999999999</v>
      </c>
      <c r="D203" t="s">
        <v>7</v>
      </c>
      <c r="E203">
        <v>0</v>
      </c>
      <c r="F203" t="s">
        <v>13</v>
      </c>
      <c r="G203" t="s">
        <v>14</v>
      </c>
      <c r="H203" t="s">
        <v>496</v>
      </c>
      <c r="I203" t="s">
        <v>13</v>
      </c>
      <c r="J203" s="11">
        <v>44.22</v>
      </c>
      <c r="K203" s="11">
        <v>44.22</v>
      </c>
      <c r="L203" s="11"/>
    </row>
    <row r="204" spans="1:12" x14ac:dyDescent="0.25">
      <c r="A204">
        <v>22</v>
      </c>
      <c r="B204" s="11">
        <v>26.125</v>
      </c>
      <c r="C204" s="4">
        <v>4005.4225000000001</v>
      </c>
      <c r="D204" t="s">
        <v>11</v>
      </c>
      <c r="E204">
        <v>3</v>
      </c>
      <c r="F204" t="s">
        <v>13</v>
      </c>
      <c r="G204" t="s">
        <v>21</v>
      </c>
      <c r="H204" t="s">
        <v>496</v>
      </c>
      <c r="I204" t="s">
        <v>13</v>
      </c>
      <c r="J204" s="11">
        <v>26.125</v>
      </c>
      <c r="K204" s="11">
        <v>26.125</v>
      </c>
      <c r="L204" s="11"/>
    </row>
    <row r="205" spans="1:12" x14ac:dyDescent="0.25">
      <c r="A205">
        <v>29</v>
      </c>
      <c r="B205" s="11">
        <v>36.954999999999998</v>
      </c>
      <c r="C205" s="4">
        <v>4040.55825</v>
      </c>
      <c r="D205" t="s">
        <v>11</v>
      </c>
      <c r="E205">
        <v>1</v>
      </c>
      <c r="F205" t="s">
        <v>13</v>
      </c>
      <c r="G205" t="s">
        <v>21</v>
      </c>
      <c r="H205" t="s">
        <v>496</v>
      </c>
      <c r="I205" t="s">
        <v>13</v>
      </c>
      <c r="J205" s="11">
        <v>36.954999999999998</v>
      </c>
      <c r="K205" s="11">
        <v>36.954999999999998</v>
      </c>
      <c r="L205" s="11"/>
    </row>
    <row r="206" spans="1:12" x14ac:dyDescent="0.25">
      <c r="A206">
        <v>29</v>
      </c>
      <c r="B206" s="11">
        <v>37.29</v>
      </c>
      <c r="C206" s="4">
        <v>4058.1161000000002</v>
      </c>
      <c r="D206" t="s">
        <v>11</v>
      </c>
      <c r="E206">
        <v>2</v>
      </c>
      <c r="F206" t="s">
        <v>13</v>
      </c>
      <c r="G206" t="s">
        <v>14</v>
      </c>
      <c r="H206" t="s">
        <v>496</v>
      </c>
      <c r="I206" t="s">
        <v>13</v>
      </c>
      <c r="J206" s="11">
        <v>37.29</v>
      </c>
      <c r="K206" s="11">
        <v>37.29</v>
      </c>
      <c r="L206" s="11"/>
    </row>
    <row r="207" spans="1:12" x14ac:dyDescent="0.25">
      <c r="A207">
        <v>27</v>
      </c>
      <c r="B207" s="11">
        <v>33.155000000000001</v>
      </c>
      <c r="C207" s="4">
        <v>4058.71245</v>
      </c>
      <c r="D207" t="s">
        <v>11</v>
      </c>
      <c r="E207">
        <v>2</v>
      </c>
      <c r="F207" t="s">
        <v>13</v>
      </c>
      <c r="G207" t="s">
        <v>15</v>
      </c>
      <c r="H207" t="s">
        <v>496</v>
      </c>
      <c r="I207" t="s">
        <v>13</v>
      </c>
      <c r="J207" s="11">
        <v>33.155000000000001</v>
      </c>
      <c r="K207" s="11">
        <v>33.155000000000001</v>
      </c>
      <c r="L207" s="11"/>
    </row>
    <row r="208" spans="1:12" x14ac:dyDescent="0.25">
      <c r="A208">
        <v>32</v>
      </c>
      <c r="B208" s="11">
        <v>30.03</v>
      </c>
      <c r="C208" s="4">
        <v>4074.4537</v>
      </c>
      <c r="D208" t="s">
        <v>11</v>
      </c>
      <c r="E208">
        <v>1</v>
      </c>
      <c r="F208" t="s">
        <v>13</v>
      </c>
      <c r="G208" t="s">
        <v>14</v>
      </c>
      <c r="H208" t="s">
        <v>496</v>
      </c>
      <c r="I208" t="s">
        <v>13</v>
      </c>
      <c r="J208" s="11">
        <v>30.03</v>
      </c>
      <c r="K208" s="11">
        <v>30.03</v>
      </c>
      <c r="L208" s="11"/>
    </row>
    <row r="209" spans="1:12" x14ac:dyDescent="0.25">
      <c r="A209">
        <v>32</v>
      </c>
      <c r="B209" s="11">
        <v>31.5</v>
      </c>
      <c r="C209" s="4">
        <v>4076.4969999999998</v>
      </c>
      <c r="D209" t="s">
        <v>11</v>
      </c>
      <c r="E209">
        <v>1</v>
      </c>
      <c r="F209" t="s">
        <v>13</v>
      </c>
      <c r="G209" t="s">
        <v>10</v>
      </c>
      <c r="H209" t="s">
        <v>496</v>
      </c>
      <c r="I209" t="s">
        <v>13</v>
      </c>
      <c r="J209" s="11">
        <v>31.5</v>
      </c>
      <c r="K209" s="11">
        <v>31.5</v>
      </c>
      <c r="L209" s="11"/>
    </row>
    <row r="210" spans="1:12" x14ac:dyDescent="0.25">
      <c r="A210">
        <v>28</v>
      </c>
      <c r="B210" s="11">
        <v>41.325000000000003</v>
      </c>
      <c r="C210" s="4">
        <v>4133.6416499999996</v>
      </c>
      <c r="D210" t="s">
        <v>7</v>
      </c>
      <c r="E210">
        <v>1</v>
      </c>
      <c r="F210" t="s">
        <v>13</v>
      </c>
      <c r="G210" t="s">
        <v>15</v>
      </c>
      <c r="H210" t="s">
        <v>496</v>
      </c>
      <c r="I210" t="s">
        <v>13</v>
      </c>
      <c r="J210" s="11">
        <v>41.325000000000003</v>
      </c>
      <c r="K210" s="11">
        <v>41.325000000000003</v>
      </c>
      <c r="L210" s="11"/>
    </row>
    <row r="211" spans="1:12" x14ac:dyDescent="0.25">
      <c r="A211">
        <v>30</v>
      </c>
      <c r="B211" s="11">
        <v>27.93</v>
      </c>
      <c r="C211" s="4">
        <v>4137.5227000000004</v>
      </c>
      <c r="D211" t="s">
        <v>7</v>
      </c>
      <c r="E211">
        <v>0</v>
      </c>
      <c r="F211" t="s">
        <v>13</v>
      </c>
      <c r="G211" t="s">
        <v>21</v>
      </c>
      <c r="H211" t="s">
        <v>496</v>
      </c>
      <c r="I211" t="s">
        <v>13</v>
      </c>
      <c r="J211" s="11">
        <v>27.93</v>
      </c>
      <c r="K211" s="11">
        <v>27.93</v>
      </c>
      <c r="L211" s="11"/>
    </row>
    <row r="212" spans="1:12" x14ac:dyDescent="0.25">
      <c r="A212">
        <v>30</v>
      </c>
      <c r="B212" s="11">
        <v>36.765000000000001</v>
      </c>
      <c r="C212" s="4">
        <v>4149.7359999999999</v>
      </c>
      <c r="D212" t="s">
        <v>7</v>
      </c>
      <c r="E212">
        <v>1</v>
      </c>
      <c r="F212" t="s">
        <v>13</v>
      </c>
      <c r="G212" t="s">
        <v>10</v>
      </c>
      <c r="H212" t="s">
        <v>496</v>
      </c>
      <c r="I212" t="s">
        <v>13</v>
      </c>
      <c r="J212" s="11">
        <v>36.765000000000001</v>
      </c>
      <c r="K212" s="11">
        <v>36.765000000000001</v>
      </c>
      <c r="L212" s="11"/>
    </row>
    <row r="213" spans="1:12" x14ac:dyDescent="0.25">
      <c r="A213">
        <v>30</v>
      </c>
      <c r="B213" s="11">
        <v>27.454999999999998</v>
      </c>
      <c r="C213" s="4">
        <v>4151.0286999999998</v>
      </c>
      <c r="D213" t="s">
        <v>7</v>
      </c>
      <c r="E213">
        <v>1</v>
      </c>
      <c r="F213" t="s">
        <v>13</v>
      </c>
      <c r="G213" t="s">
        <v>14</v>
      </c>
      <c r="H213" t="s">
        <v>496</v>
      </c>
      <c r="I213" t="s">
        <v>13</v>
      </c>
      <c r="J213" s="11">
        <v>27.454999999999998</v>
      </c>
      <c r="K213" s="11">
        <v>27.454999999999998</v>
      </c>
      <c r="L213" s="11"/>
    </row>
    <row r="214" spans="1:12" x14ac:dyDescent="0.25">
      <c r="A214">
        <v>25</v>
      </c>
      <c r="B214" s="11">
        <v>26.79</v>
      </c>
      <c r="C214" s="4">
        <v>4189.1130999999996</v>
      </c>
      <c r="D214" t="s">
        <v>7</v>
      </c>
      <c r="E214">
        <v>2</v>
      </c>
      <c r="F214" t="s">
        <v>13</v>
      </c>
      <c r="G214" t="s">
        <v>15</v>
      </c>
      <c r="H214" t="s">
        <v>496</v>
      </c>
      <c r="I214" t="s">
        <v>13</v>
      </c>
      <c r="J214" s="11">
        <v>26.79</v>
      </c>
      <c r="K214" s="11">
        <v>26.79</v>
      </c>
      <c r="L214" s="11"/>
    </row>
    <row r="215" spans="1:12" x14ac:dyDescent="0.25">
      <c r="A215">
        <v>24</v>
      </c>
      <c r="B215" s="11">
        <v>30.1</v>
      </c>
      <c r="C215" s="4">
        <v>4234.9269999999997</v>
      </c>
      <c r="D215" t="s">
        <v>7</v>
      </c>
      <c r="E215">
        <v>3</v>
      </c>
      <c r="F215" t="s">
        <v>13</v>
      </c>
      <c r="G215" t="s">
        <v>10</v>
      </c>
      <c r="H215" t="s">
        <v>496</v>
      </c>
      <c r="I215" t="s">
        <v>13</v>
      </c>
      <c r="J215" s="11">
        <v>30.1</v>
      </c>
      <c r="K215" s="11">
        <v>30.1</v>
      </c>
      <c r="L215" s="11"/>
    </row>
    <row r="216" spans="1:12" x14ac:dyDescent="0.25">
      <c r="A216">
        <v>30</v>
      </c>
      <c r="B216" s="11">
        <v>40.375</v>
      </c>
      <c r="C216" s="4">
        <v>4237.12655</v>
      </c>
      <c r="D216" t="s">
        <v>11</v>
      </c>
      <c r="E216">
        <v>1</v>
      </c>
      <c r="F216" t="s">
        <v>13</v>
      </c>
      <c r="G216" t="s">
        <v>21</v>
      </c>
      <c r="H216" t="s">
        <v>496</v>
      </c>
      <c r="I216" t="s">
        <v>13</v>
      </c>
      <c r="J216" s="11">
        <v>40.375</v>
      </c>
      <c r="K216" s="11">
        <v>40.375</v>
      </c>
      <c r="L216" s="11"/>
    </row>
    <row r="217" spans="1:12" x14ac:dyDescent="0.25">
      <c r="A217">
        <v>31</v>
      </c>
      <c r="B217" s="11">
        <v>25.934999999999999</v>
      </c>
      <c r="C217" s="4">
        <v>4239.8926499999998</v>
      </c>
      <c r="D217" t="s">
        <v>11</v>
      </c>
      <c r="E217">
        <v>1</v>
      </c>
      <c r="F217" t="s">
        <v>13</v>
      </c>
      <c r="G217" t="s">
        <v>15</v>
      </c>
      <c r="H217" t="s">
        <v>496</v>
      </c>
      <c r="I217" t="s">
        <v>13</v>
      </c>
      <c r="J217" s="11">
        <v>25.934999999999999</v>
      </c>
      <c r="K217" s="11">
        <v>25.934999999999999</v>
      </c>
      <c r="L217" s="11"/>
    </row>
    <row r="218" spans="1:12" x14ac:dyDescent="0.25">
      <c r="A218">
        <v>31</v>
      </c>
      <c r="B218" s="11">
        <v>28.594999999999999</v>
      </c>
      <c r="C218" s="4">
        <v>4243.5900499999998</v>
      </c>
      <c r="D218" t="s">
        <v>11</v>
      </c>
      <c r="E218">
        <v>1</v>
      </c>
      <c r="F218" t="s">
        <v>13</v>
      </c>
      <c r="G218" t="s">
        <v>15</v>
      </c>
      <c r="H218" t="s">
        <v>496</v>
      </c>
      <c r="I218" t="s">
        <v>13</v>
      </c>
      <c r="J218" s="11">
        <v>28.594999999999999</v>
      </c>
      <c r="K218" s="11">
        <v>28.594999999999999</v>
      </c>
      <c r="L218" s="11"/>
    </row>
    <row r="219" spans="1:12" x14ac:dyDescent="0.25">
      <c r="A219">
        <v>27</v>
      </c>
      <c r="B219" s="11">
        <v>31.445</v>
      </c>
      <c r="C219" s="4">
        <v>4260.7439999999997</v>
      </c>
      <c r="D219" t="s">
        <v>11</v>
      </c>
      <c r="E219">
        <v>3</v>
      </c>
      <c r="F219" t="s">
        <v>13</v>
      </c>
      <c r="G219" t="s">
        <v>10</v>
      </c>
      <c r="H219" t="s">
        <v>496</v>
      </c>
      <c r="I219" t="s">
        <v>13</v>
      </c>
      <c r="J219" s="11">
        <v>31.445</v>
      </c>
      <c r="K219" s="11">
        <v>31.445</v>
      </c>
      <c r="L219" s="11"/>
    </row>
    <row r="220" spans="1:12" x14ac:dyDescent="0.25">
      <c r="A220">
        <v>30</v>
      </c>
      <c r="B220" s="11">
        <v>44.22</v>
      </c>
      <c r="C220" s="4">
        <v>4266.1657999999998</v>
      </c>
      <c r="D220" t="s">
        <v>11</v>
      </c>
      <c r="E220">
        <v>2</v>
      </c>
      <c r="F220" t="s">
        <v>13</v>
      </c>
      <c r="G220" t="s">
        <v>14</v>
      </c>
      <c r="H220" t="s">
        <v>496</v>
      </c>
      <c r="I220" t="s">
        <v>13</v>
      </c>
      <c r="J220" s="11">
        <v>44.22</v>
      </c>
      <c r="K220" s="11">
        <v>44.22</v>
      </c>
      <c r="L220" s="11"/>
    </row>
    <row r="221" spans="1:12" x14ac:dyDescent="0.25">
      <c r="A221">
        <v>34</v>
      </c>
      <c r="B221" s="11">
        <v>35.814999999999998</v>
      </c>
      <c r="C221" s="4">
        <v>4320.4108500000002</v>
      </c>
      <c r="D221" t="s">
        <v>11</v>
      </c>
      <c r="E221">
        <v>0</v>
      </c>
      <c r="F221" t="s">
        <v>13</v>
      </c>
      <c r="G221" t="s">
        <v>15</v>
      </c>
      <c r="H221" t="s">
        <v>496</v>
      </c>
      <c r="I221" t="s">
        <v>13</v>
      </c>
      <c r="J221" s="11">
        <v>35.814999999999998</v>
      </c>
      <c r="K221" s="11">
        <v>35.814999999999998</v>
      </c>
      <c r="L221" s="11"/>
    </row>
    <row r="222" spans="1:12" x14ac:dyDescent="0.25">
      <c r="A222">
        <v>28</v>
      </c>
      <c r="B222" s="11">
        <v>26.695</v>
      </c>
      <c r="C222" s="4">
        <v>4337.7352000000001</v>
      </c>
      <c r="D222" t="s">
        <v>7</v>
      </c>
      <c r="E222">
        <v>1</v>
      </c>
      <c r="F222" t="s">
        <v>13</v>
      </c>
      <c r="G222" t="s">
        <v>21</v>
      </c>
      <c r="H222" t="s">
        <v>496</v>
      </c>
      <c r="I222" t="s">
        <v>13</v>
      </c>
      <c r="J222" s="11">
        <v>26.695</v>
      </c>
      <c r="K222" s="11">
        <v>26.695</v>
      </c>
      <c r="L222" s="11"/>
    </row>
    <row r="223" spans="1:12" x14ac:dyDescent="0.25">
      <c r="A223">
        <v>28</v>
      </c>
      <c r="B223" s="11">
        <v>26.51</v>
      </c>
      <c r="C223" s="4">
        <v>4340.4408999999996</v>
      </c>
      <c r="D223" t="s">
        <v>7</v>
      </c>
      <c r="E223">
        <v>2</v>
      </c>
      <c r="F223" t="s">
        <v>13</v>
      </c>
      <c r="G223" t="s">
        <v>14</v>
      </c>
      <c r="H223" t="s">
        <v>496</v>
      </c>
      <c r="I223" t="s">
        <v>13</v>
      </c>
      <c r="J223" s="11">
        <v>26.51</v>
      </c>
      <c r="K223" s="11">
        <v>26.51</v>
      </c>
      <c r="L223" s="11"/>
    </row>
    <row r="224" spans="1:12" x14ac:dyDescent="0.25">
      <c r="A224">
        <v>31</v>
      </c>
      <c r="B224" s="11">
        <v>31.065000000000001</v>
      </c>
      <c r="C224" s="4">
        <v>4347.0233500000004</v>
      </c>
      <c r="D224" t="s">
        <v>7</v>
      </c>
      <c r="E224">
        <v>0</v>
      </c>
      <c r="F224" t="s">
        <v>13</v>
      </c>
      <c r="G224" t="s">
        <v>21</v>
      </c>
      <c r="H224" t="s">
        <v>496</v>
      </c>
      <c r="I224" t="s">
        <v>13</v>
      </c>
      <c r="J224" s="11">
        <v>31.065000000000001</v>
      </c>
      <c r="K224" s="11">
        <v>31.065000000000001</v>
      </c>
      <c r="L224" s="11"/>
    </row>
    <row r="225" spans="1:12" x14ac:dyDescent="0.25">
      <c r="A225">
        <v>28</v>
      </c>
      <c r="B225" s="11">
        <v>27.645</v>
      </c>
      <c r="C225" s="4">
        <v>4349.4620000000004</v>
      </c>
      <c r="D225" t="s">
        <v>7</v>
      </c>
      <c r="E225">
        <v>2</v>
      </c>
      <c r="F225" t="s">
        <v>13</v>
      </c>
      <c r="G225" t="s">
        <v>14</v>
      </c>
      <c r="H225" t="s">
        <v>496</v>
      </c>
      <c r="I225" t="s">
        <v>13</v>
      </c>
      <c r="J225" s="11">
        <v>27.645</v>
      </c>
      <c r="K225" s="11">
        <v>27.645</v>
      </c>
      <c r="L225" s="11"/>
    </row>
    <row r="226" spans="1:12" x14ac:dyDescent="0.25">
      <c r="A226">
        <v>31</v>
      </c>
      <c r="B226" s="11">
        <v>29.26</v>
      </c>
      <c r="C226" s="4">
        <v>4350.5144</v>
      </c>
      <c r="D226" t="s">
        <v>7</v>
      </c>
      <c r="E226">
        <v>1</v>
      </c>
      <c r="F226" t="s">
        <v>13</v>
      </c>
      <c r="G226" t="s">
        <v>14</v>
      </c>
      <c r="H226" t="s">
        <v>496</v>
      </c>
      <c r="I226" t="s">
        <v>13</v>
      </c>
      <c r="J226" s="11">
        <v>29.26</v>
      </c>
      <c r="K226" s="11">
        <v>29.26</v>
      </c>
      <c r="L226" s="11"/>
    </row>
    <row r="227" spans="1:12" x14ac:dyDescent="0.25">
      <c r="A227">
        <v>32</v>
      </c>
      <c r="B227" s="11">
        <v>29.734999999999999</v>
      </c>
      <c r="C227" s="4">
        <v>4357.0436499999996</v>
      </c>
      <c r="D227" t="s">
        <v>7</v>
      </c>
      <c r="E227">
        <v>0</v>
      </c>
      <c r="F227" t="s">
        <v>13</v>
      </c>
      <c r="G227" t="s">
        <v>15</v>
      </c>
      <c r="H227" t="s">
        <v>496</v>
      </c>
      <c r="I227" t="s">
        <v>13</v>
      </c>
      <c r="J227" s="11">
        <v>29.734999999999999</v>
      </c>
      <c r="K227" s="11">
        <v>29.734999999999999</v>
      </c>
      <c r="L227" s="11"/>
    </row>
    <row r="228" spans="1:12" x14ac:dyDescent="0.25">
      <c r="A228">
        <v>36</v>
      </c>
      <c r="B228" s="11">
        <v>29.7</v>
      </c>
      <c r="C228" s="4">
        <v>4399.7309999999998</v>
      </c>
      <c r="D228" t="s">
        <v>11</v>
      </c>
      <c r="E228">
        <v>0</v>
      </c>
      <c r="F228" t="s">
        <v>13</v>
      </c>
      <c r="G228" t="s">
        <v>14</v>
      </c>
      <c r="H228" t="s">
        <v>496</v>
      </c>
      <c r="I228" t="s">
        <v>13</v>
      </c>
      <c r="J228" s="11">
        <v>29.7</v>
      </c>
      <c r="K228" s="11">
        <v>29.7</v>
      </c>
      <c r="L228" s="11"/>
    </row>
    <row r="229" spans="1:12" x14ac:dyDescent="0.25">
      <c r="A229">
        <v>36</v>
      </c>
      <c r="B229" s="11">
        <v>31.5</v>
      </c>
      <c r="C229" s="4">
        <v>4402.2330000000002</v>
      </c>
      <c r="D229" t="s">
        <v>11</v>
      </c>
      <c r="E229">
        <v>0</v>
      </c>
      <c r="F229" t="s">
        <v>13</v>
      </c>
      <c r="G229" t="s">
        <v>10</v>
      </c>
      <c r="H229" t="s">
        <v>496</v>
      </c>
      <c r="I229" t="s">
        <v>13</v>
      </c>
      <c r="J229" s="11">
        <v>31.5</v>
      </c>
      <c r="K229" s="11">
        <v>31.5</v>
      </c>
      <c r="L229" s="11"/>
    </row>
    <row r="230" spans="1:12" x14ac:dyDescent="0.25">
      <c r="A230">
        <v>34</v>
      </c>
      <c r="B230" s="11">
        <v>27.72</v>
      </c>
      <c r="C230" s="4">
        <v>4415.1588000000002</v>
      </c>
      <c r="D230" t="s">
        <v>7</v>
      </c>
      <c r="E230">
        <v>0</v>
      </c>
      <c r="F230" t="s">
        <v>13</v>
      </c>
      <c r="G230" t="s">
        <v>14</v>
      </c>
      <c r="H230" t="s">
        <v>496</v>
      </c>
      <c r="I230" t="s">
        <v>13</v>
      </c>
      <c r="J230" s="11">
        <v>27.72</v>
      </c>
      <c r="K230" s="11">
        <v>27.72</v>
      </c>
      <c r="L230" s="11"/>
    </row>
    <row r="231" spans="1:12" x14ac:dyDescent="0.25">
      <c r="A231">
        <v>29</v>
      </c>
      <c r="B231" s="11">
        <v>31.73</v>
      </c>
      <c r="C231" s="4">
        <v>4433.3877000000002</v>
      </c>
      <c r="D231" t="s">
        <v>11</v>
      </c>
      <c r="E231">
        <v>2</v>
      </c>
      <c r="F231" t="s">
        <v>13</v>
      </c>
      <c r="G231" t="s">
        <v>15</v>
      </c>
      <c r="H231" t="s">
        <v>496</v>
      </c>
      <c r="I231" t="s">
        <v>13</v>
      </c>
      <c r="J231" s="11">
        <v>31.73</v>
      </c>
      <c r="K231" s="11">
        <v>31.73</v>
      </c>
      <c r="L231" s="11"/>
    </row>
    <row r="232" spans="1:12" x14ac:dyDescent="0.25">
      <c r="A232">
        <v>29</v>
      </c>
      <c r="B232" s="11">
        <v>32.11</v>
      </c>
      <c r="C232" s="4">
        <v>4433.9159</v>
      </c>
      <c r="D232" t="s">
        <v>11</v>
      </c>
      <c r="E232">
        <v>2</v>
      </c>
      <c r="F232" t="s">
        <v>13</v>
      </c>
      <c r="G232" t="s">
        <v>15</v>
      </c>
      <c r="H232" t="s">
        <v>496</v>
      </c>
      <c r="I232" t="s">
        <v>13</v>
      </c>
      <c r="J232" s="11">
        <v>32.11</v>
      </c>
      <c r="K232" s="11">
        <v>32.11</v>
      </c>
      <c r="L232" s="11"/>
    </row>
    <row r="233" spans="1:12" x14ac:dyDescent="0.25">
      <c r="A233">
        <v>28</v>
      </c>
      <c r="B233" s="11">
        <v>26.98</v>
      </c>
      <c r="C233" s="4">
        <v>4435.0941999999995</v>
      </c>
      <c r="D233" t="s">
        <v>11</v>
      </c>
      <c r="E233">
        <v>2</v>
      </c>
      <c r="F233" t="s">
        <v>13</v>
      </c>
      <c r="G233" t="s">
        <v>21</v>
      </c>
      <c r="H233" t="s">
        <v>496</v>
      </c>
      <c r="I233" t="s">
        <v>13</v>
      </c>
      <c r="J233" s="11">
        <v>26.98</v>
      </c>
      <c r="K233" s="11">
        <v>26.98</v>
      </c>
      <c r="L233" s="11"/>
    </row>
    <row r="234" spans="1:12" x14ac:dyDescent="0.25">
      <c r="A234">
        <v>28</v>
      </c>
      <c r="B234" s="11">
        <v>29.26</v>
      </c>
      <c r="C234" s="4">
        <v>4438.2633999999998</v>
      </c>
      <c r="D234" t="s">
        <v>11</v>
      </c>
      <c r="E234">
        <v>2</v>
      </c>
      <c r="F234" t="s">
        <v>13</v>
      </c>
      <c r="G234" t="s">
        <v>21</v>
      </c>
      <c r="H234" t="s">
        <v>496</v>
      </c>
      <c r="I234" t="s">
        <v>13</v>
      </c>
      <c r="J234" s="11">
        <v>29.26</v>
      </c>
      <c r="K234" s="11">
        <v>29.26</v>
      </c>
      <c r="L234" s="11"/>
    </row>
    <row r="235" spans="1:12" x14ac:dyDescent="0.25">
      <c r="A235">
        <v>31</v>
      </c>
      <c r="B235" s="11">
        <v>33.344999999999999</v>
      </c>
      <c r="C235" s="4">
        <v>4441.2131499999996</v>
      </c>
      <c r="D235" t="s">
        <v>11</v>
      </c>
      <c r="E235">
        <v>1</v>
      </c>
      <c r="F235" t="s">
        <v>13</v>
      </c>
      <c r="G235" t="s">
        <v>21</v>
      </c>
      <c r="H235" t="s">
        <v>496</v>
      </c>
      <c r="I235" t="s">
        <v>13</v>
      </c>
      <c r="J235" s="11">
        <v>33.344999999999999</v>
      </c>
      <c r="K235" s="11">
        <v>33.344999999999999</v>
      </c>
      <c r="L235" s="11"/>
    </row>
    <row r="236" spans="1:12" x14ac:dyDescent="0.25">
      <c r="A236">
        <v>28</v>
      </c>
      <c r="B236" s="11">
        <v>33</v>
      </c>
      <c r="C236" s="4">
        <v>4449.4620000000004</v>
      </c>
      <c r="D236" t="s">
        <v>11</v>
      </c>
      <c r="E236">
        <v>3</v>
      </c>
      <c r="F236" t="s">
        <v>13</v>
      </c>
      <c r="G236" t="s">
        <v>14</v>
      </c>
      <c r="H236" t="s">
        <v>496</v>
      </c>
      <c r="I236" t="s">
        <v>13</v>
      </c>
      <c r="J236" s="11">
        <v>33</v>
      </c>
      <c r="K236" s="11">
        <v>33</v>
      </c>
      <c r="L236" s="11"/>
    </row>
    <row r="237" spans="1:12" x14ac:dyDescent="0.25">
      <c r="A237">
        <v>32</v>
      </c>
      <c r="B237" s="11">
        <v>27.835000000000001</v>
      </c>
      <c r="C237" s="4">
        <v>4454.40265</v>
      </c>
      <c r="D237" t="s">
        <v>11</v>
      </c>
      <c r="E237">
        <v>1</v>
      </c>
      <c r="F237" t="s">
        <v>13</v>
      </c>
      <c r="G237" t="s">
        <v>15</v>
      </c>
      <c r="H237" t="s">
        <v>496</v>
      </c>
      <c r="I237" t="s">
        <v>13</v>
      </c>
      <c r="J237" s="11">
        <v>27.835000000000001</v>
      </c>
      <c r="K237" s="11">
        <v>27.835000000000001</v>
      </c>
      <c r="L237" s="11"/>
    </row>
    <row r="238" spans="1:12" x14ac:dyDescent="0.25">
      <c r="A238">
        <v>32</v>
      </c>
      <c r="B238" s="11">
        <v>33.82</v>
      </c>
      <c r="C238" s="4">
        <v>4462.7218000000003</v>
      </c>
      <c r="D238" t="s">
        <v>11</v>
      </c>
      <c r="E238">
        <v>1</v>
      </c>
      <c r="F238" t="s">
        <v>13</v>
      </c>
      <c r="G238" t="s">
        <v>15</v>
      </c>
      <c r="H238" t="s">
        <v>496</v>
      </c>
      <c r="I238" t="s">
        <v>13</v>
      </c>
      <c r="J238" s="11">
        <v>33.82</v>
      </c>
      <c r="K238" s="11">
        <v>33.82</v>
      </c>
      <c r="L238" s="11"/>
    </row>
    <row r="239" spans="1:12" x14ac:dyDescent="0.25">
      <c r="A239">
        <v>23</v>
      </c>
      <c r="B239" s="11">
        <v>34.96</v>
      </c>
      <c r="C239" s="4">
        <v>4466.6214</v>
      </c>
      <c r="D239" t="s">
        <v>7</v>
      </c>
      <c r="E239">
        <v>3</v>
      </c>
      <c r="F239" t="s">
        <v>13</v>
      </c>
      <c r="G239" t="s">
        <v>15</v>
      </c>
      <c r="H239" t="s">
        <v>496</v>
      </c>
      <c r="I239" t="s">
        <v>13</v>
      </c>
      <c r="J239" s="11">
        <v>34.96</v>
      </c>
      <c r="K239" s="11">
        <v>34.96</v>
      </c>
      <c r="L239" s="11"/>
    </row>
    <row r="240" spans="1:12" x14ac:dyDescent="0.25">
      <c r="A240">
        <v>25</v>
      </c>
      <c r="B240" s="11">
        <v>32.395000000000003</v>
      </c>
      <c r="C240" s="4">
        <v>4504.6624000000002</v>
      </c>
      <c r="D240" t="s">
        <v>11</v>
      </c>
      <c r="E240">
        <v>4</v>
      </c>
      <c r="F240" t="s">
        <v>13</v>
      </c>
      <c r="G240" t="s">
        <v>14</v>
      </c>
      <c r="H240" t="s">
        <v>496</v>
      </c>
      <c r="I240" t="s">
        <v>13</v>
      </c>
      <c r="J240" s="11">
        <v>32.395000000000003</v>
      </c>
      <c r="K240" s="11">
        <v>32.395000000000003</v>
      </c>
      <c r="L240" s="11"/>
    </row>
    <row r="241" spans="1:12" x14ac:dyDescent="0.25">
      <c r="A241">
        <v>34</v>
      </c>
      <c r="B241" s="11">
        <v>34.674999999999997</v>
      </c>
      <c r="C241" s="4">
        <v>4518.8262500000001</v>
      </c>
      <c r="D241" t="s">
        <v>11</v>
      </c>
      <c r="E241">
        <v>0</v>
      </c>
      <c r="F241" t="s">
        <v>13</v>
      </c>
      <c r="G241" t="s">
        <v>21</v>
      </c>
      <c r="H241" t="s">
        <v>496</v>
      </c>
      <c r="I241" t="s">
        <v>13</v>
      </c>
      <c r="J241" s="11">
        <v>34.674999999999997</v>
      </c>
      <c r="K241" s="11">
        <v>34.674999999999997</v>
      </c>
      <c r="L241" s="11"/>
    </row>
    <row r="242" spans="1:12" x14ac:dyDescent="0.25">
      <c r="A242">
        <v>30</v>
      </c>
      <c r="B242" s="11">
        <v>28.405000000000001</v>
      </c>
      <c r="C242" s="4">
        <v>4527.1829500000003</v>
      </c>
      <c r="D242" t="s">
        <v>7</v>
      </c>
      <c r="E242">
        <v>1</v>
      </c>
      <c r="F242" t="s">
        <v>13</v>
      </c>
      <c r="G242" t="s">
        <v>15</v>
      </c>
      <c r="H242" t="s">
        <v>496</v>
      </c>
      <c r="I242" t="s">
        <v>13</v>
      </c>
      <c r="J242" s="11">
        <v>28.405000000000001</v>
      </c>
      <c r="K242" s="11">
        <v>28.405000000000001</v>
      </c>
      <c r="L242" s="11"/>
    </row>
    <row r="243" spans="1:12" x14ac:dyDescent="0.25">
      <c r="A243">
        <v>34</v>
      </c>
      <c r="B243" s="11">
        <v>42.9</v>
      </c>
      <c r="C243" s="4">
        <v>4536.259</v>
      </c>
      <c r="D243" t="s">
        <v>11</v>
      </c>
      <c r="E243">
        <v>1</v>
      </c>
      <c r="F243" t="s">
        <v>13</v>
      </c>
      <c r="G243" t="s">
        <v>10</v>
      </c>
      <c r="H243" t="s">
        <v>496</v>
      </c>
      <c r="I243" t="s">
        <v>13</v>
      </c>
      <c r="J243" s="11">
        <v>42.9</v>
      </c>
      <c r="K243" s="11">
        <v>42.9</v>
      </c>
      <c r="L243" s="11"/>
    </row>
    <row r="244" spans="1:12" x14ac:dyDescent="0.25">
      <c r="A244">
        <v>18</v>
      </c>
      <c r="B244" s="11">
        <v>31.35</v>
      </c>
      <c r="C244" s="4">
        <v>4561.1885000000002</v>
      </c>
      <c r="D244" t="s">
        <v>7</v>
      </c>
      <c r="E244">
        <v>4</v>
      </c>
      <c r="F244" t="s">
        <v>13</v>
      </c>
      <c r="G244" t="s">
        <v>21</v>
      </c>
      <c r="H244" t="s">
        <v>496</v>
      </c>
      <c r="I244" t="s">
        <v>13</v>
      </c>
      <c r="J244" s="11">
        <v>31.35</v>
      </c>
      <c r="K244" s="11">
        <v>31.35</v>
      </c>
      <c r="L244" s="11"/>
    </row>
    <row r="245" spans="1:12" x14ac:dyDescent="0.25">
      <c r="A245">
        <v>32</v>
      </c>
      <c r="B245" s="11">
        <v>29.59</v>
      </c>
      <c r="C245" s="4">
        <v>4562.8420999999998</v>
      </c>
      <c r="D245" t="s">
        <v>7</v>
      </c>
      <c r="E245">
        <v>1</v>
      </c>
      <c r="F245" t="s">
        <v>13</v>
      </c>
      <c r="G245" t="s">
        <v>14</v>
      </c>
      <c r="H245" t="s">
        <v>496</v>
      </c>
      <c r="I245" t="s">
        <v>13</v>
      </c>
      <c r="J245" s="11">
        <v>29.59</v>
      </c>
      <c r="K245" s="11">
        <v>29.59</v>
      </c>
      <c r="L245" s="11"/>
    </row>
    <row r="246" spans="1:12" x14ac:dyDescent="0.25">
      <c r="A246">
        <v>26</v>
      </c>
      <c r="B246" s="11">
        <v>29.355</v>
      </c>
      <c r="C246" s="4">
        <v>4564.1914500000003</v>
      </c>
      <c r="D246" t="s">
        <v>7</v>
      </c>
      <c r="E246">
        <v>2</v>
      </c>
      <c r="F246" t="s">
        <v>13</v>
      </c>
      <c r="G246" t="s">
        <v>21</v>
      </c>
      <c r="H246" t="s">
        <v>496</v>
      </c>
      <c r="I246" t="s">
        <v>13</v>
      </c>
      <c r="J246" s="11">
        <v>29.355</v>
      </c>
      <c r="K246" s="11">
        <v>29.355</v>
      </c>
      <c r="L246" s="11"/>
    </row>
    <row r="247" spans="1:12" x14ac:dyDescent="0.25">
      <c r="A247">
        <v>33</v>
      </c>
      <c r="B247" s="11">
        <v>26.695</v>
      </c>
      <c r="C247" s="4">
        <v>4571.4130500000001</v>
      </c>
      <c r="D247" t="s">
        <v>7</v>
      </c>
      <c r="E247">
        <v>0</v>
      </c>
      <c r="F247" t="s">
        <v>13</v>
      </c>
      <c r="G247" t="s">
        <v>15</v>
      </c>
      <c r="H247" t="s">
        <v>496</v>
      </c>
      <c r="I247" t="s">
        <v>13</v>
      </c>
      <c r="J247" s="11">
        <v>26.695</v>
      </c>
      <c r="K247" s="11">
        <v>26.695</v>
      </c>
      <c r="L247" s="11"/>
    </row>
    <row r="248" spans="1:12" x14ac:dyDescent="0.25">
      <c r="A248">
        <v>24</v>
      </c>
      <c r="B248" s="11">
        <v>30.21</v>
      </c>
      <c r="C248" s="4">
        <v>4618.0798999999997</v>
      </c>
      <c r="D248" t="s">
        <v>7</v>
      </c>
      <c r="E248">
        <v>3</v>
      </c>
      <c r="F248" t="s">
        <v>13</v>
      </c>
      <c r="G248" t="s">
        <v>15</v>
      </c>
      <c r="H248" t="s">
        <v>496</v>
      </c>
      <c r="I248" t="s">
        <v>13</v>
      </c>
      <c r="J248" s="11">
        <v>30.21</v>
      </c>
      <c r="K248" s="11">
        <v>30.21</v>
      </c>
      <c r="L248" s="11"/>
    </row>
    <row r="249" spans="1:12" x14ac:dyDescent="0.25">
      <c r="A249">
        <v>37</v>
      </c>
      <c r="B249" s="11">
        <v>41.325000000000003</v>
      </c>
      <c r="C249" s="4">
        <v>4646.759</v>
      </c>
      <c r="D249" t="s">
        <v>11</v>
      </c>
      <c r="E249">
        <v>0</v>
      </c>
      <c r="F249" t="s">
        <v>13</v>
      </c>
      <c r="G249" t="s">
        <v>10</v>
      </c>
      <c r="H249" t="s">
        <v>496</v>
      </c>
      <c r="I249" t="s">
        <v>13</v>
      </c>
      <c r="J249" s="11">
        <v>41.325000000000003</v>
      </c>
      <c r="K249" s="11">
        <v>41.325000000000003</v>
      </c>
      <c r="L249" s="11"/>
    </row>
    <row r="250" spans="1:12" x14ac:dyDescent="0.25">
      <c r="A250">
        <v>26</v>
      </c>
      <c r="B250" s="11">
        <v>27.265000000000001</v>
      </c>
      <c r="C250" s="4">
        <v>4661.2863500000003</v>
      </c>
      <c r="D250" t="s">
        <v>11</v>
      </c>
      <c r="E250">
        <v>3</v>
      </c>
      <c r="F250" t="s">
        <v>13</v>
      </c>
      <c r="G250" t="s">
        <v>21</v>
      </c>
      <c r="H250" t="s">
        <v>496</v>
      </c>
      <c r="I250" t="s">
        <v>13</v>
      </c>
      <c r="J250" s="11">
        <v>27.265000000000001</v>
      </c>
      <c r="K250" s="11">
        <v>27.265000000000001</v>
      </c>
      <c r="L250" s="11"/>
    </row>
    <row r="251" spans="1:12" x14ac:dyDescent="0.25">
      <c r="A251">
        <v>32</v>
      </c>
      <c r="B251" s="11">
        <v>35.200000000000003</v>
      </c>
      <c r="C251" s="4">
        <v>4670.6400000000003</v>
      </c>
      <c r="D251" t="s">
        <v>11</v>
      </c>
      <c r="E251">
        <v>2</v>
      </c>
      <c r="F251" t="s">
        <v>13</v>
      </c>
      <c r="G251" t="s">
        <v>10</v>
      </c>
      <c r="H251" t="s">
        <v>496</v>
      </c>
      <c r="I251" t="s">
        <v>13</v>
      </c>
      <c r="J251" s="11">
        <v>35.200000000000003</v>
      </c>
      <c r="K251" s="11">
        <v>35.200000000000003</v>
      </c>
      <c r="L251" s="11"/>
    </row>
    <row r="252" spans="1:12" x14ac:dyDescent="0.25">
      <c r="A252">
        <v>32</v>
      </c>
      <c r="B252" s="11">
        <v>37.18</v>
      </c>
      <c r="C252" s="4">
        <v>4673.3922000000002</v>
      </c>
      <c r="D252" t="s">
        <v>11</v>
      </c>
      <c r="E252">
        <v>2</v>
      </c>
      <c r="F252" t="s">
        <v>13</v>
      </c>
      <c r="G252" t="s">
        <v>14</v>
      </c>
      <c r="H252" t="s">
        <v>496</v>
      </c>
      <c r="I252" t="s">
        <v>13</v>
      </c>
      <c r="J252" s="11">
        <v>37.18</v>
      </c>
      <c r="K252" s="11">
        <v>37.18</v>
      </c>
      <c r="L252" s="11"/>
    </row>
    <row r="253" spans="1:12" x14ac:dyDescent="0.25">
      <c r="A253">
        <v>32</v>
      </c>
      <c r="B253" s="11">
        <v>46.53</v>
      </c>
      <c r="C253" s="4">
        <v>4686.3887000000004</v>
      </c>
      <c r="D253" t="s">
        <v>11</v>
      </c>
      <c r="E253">
        <v>2</v>
      </c>
      <c r="F253" t="s">
        <v>13</v>
      </c>
      <c r="G253" t="s">
        <v>14</v>
      </c>
      <c r="H253" t="s">
        <v>496</v>
      </c>
      <c r="I253" t="s">
        <v>13</v>
      </c>
      <c r="J253" s="11">
        <v>46.53</v>
      </c>
      <c r="K253" s="11">
        <v>46.53</v>
      </c>
      <c r="L253" s="11"/>
    </row>
    <row r="254" spans="1:12" x14ac:dyDescent="0.25">
      <c r="A254">
        <v>19</v>
      </c>
      <c r="B254" s="11">
        <v>30.495000000000001</v>
      </c>
      <c r="C254" s="4">
        <v>4687.7969999999996</v>
      </c>
      <c r="D254" t="s">
        <v>7</v>
      </c>
      <c r="E254">
        <v>5</v>
      </c>
      <c r="F254" t="s">
        <v>13</v>
      </c>
      <c r="G254" t="s">
        <v>10</v>
      </c>
      <c r="H254" t="s">
        <v>496</v>
      </c>
      <c r="I254" t="s">
        <v>13</v>
      </c>
      <c r="J254" s="11">
        <v>30.495000000000001</v>
      </c>
      <c r="K254" s="11">
        <v>30.495000000000001</v>
      </c>
      <c r="L254" s="11"/>
    </row>
    <row r="255" spans="1:12" x14ac:dyDescent="0.25">
      <c r="A255">
        <v>31</v>
      </c>
      <c r="B255" s="11">
        <v>32.68</v>
      </c>
      <c r="C255" s="4">
        <v>4738.2682000000004</v>
      </c>
      <c r="D255" t="s">
        <v>7</v>
      </c>
      <c r="E255">
        <v>1</v>
      </c>
      <c r="F255" t="s">
        <v>13</v>
      </c>
      <c r="G255" t="s">
        <v>15</v>
      </c>
      <c r="H255" t="s">
        <v>496</v>
      </c>
      <c r="I255" t="s">
        <v>13</v>
      </c>
      <c r="J255" s="11">
        <v>32.68</v>
      </c>
      <c r="K255" s="11">
        <v>32.68</v>
      </c>
      <c r="L255" s="11"/>
    </row>
    <row r="256" spans="1:12" x14ac:dyDescent="0.25">
      <c r="A256">
        <v>35</v>
      </c>
      <c r="B256" s="11">
        <v>27.1</v>
      </c>
      <c r="C256" s="4">
        <v>4746.3440000000001</v>
      </c>
      <c r="D256" t="s">
        <v>11</v>
      </c>
      <c r="E256">
        <v>1</v>
      </c>
      <c r="F256" t="s">
        <v>13</v>
      </c>
      <c r="G256" t="s">
        <v>10</v>
      </c>
      <c r="H256" t="s">
        <v>496</v>
      </c>
      <c r="I256" t="s">
        <v>13</v>
      </c>
      <c r="J256" s="11">
        <v>27.1</v>
      </c>
      <c r="K256" s="11">
        <v>27.1</v>
      </c>
      <c r="L256" s="11"/>
    </row>
    <row r="257" spans="1:12" x14ac:dyDescent="0.25">
      <c r="A257">
        <v>35</v>
      </c>
      <c r="B257" s="11">
        <v>27.61</v>
      </c>
      <c r="C257" s="4">
        <v>4747.0528999999997</v>
      </c>
      <c r="D257" t="s">
        <v>11</v>
      </c>
      <c r="E257">
        <v>1</v>
      </c>
      <c r="F257" t="s">
        <v>13</v>
      </c>
      <c r="G257" t="s">
        <v>14</v>
      </c>
      <c r="H257" t="s">
        <v>496</v>
      </c>
      <c r="I257" t="s">
        <v>13</v>
      </c>
      <c r="J257" s="11">
        <v>27.61</v>
      </c>
      <c r="K257" s="11">
        <v>27.61</v>
      </c>
      <c r="L257" s="11"/>
    </row>
    <row r="258" spans="1:12" x14ac:dyDescent="0.25">
      <c r="A258">
        <v>35</v>
      </c>
      <c r="B258" s="11">
        <v>30.5</v>
      </c>
      <c r="C258" s="4">
        <v>4751.07</v>
      </c>
      <c r="D258" t="s">
        <v>11</v>
      </c>
      <c r="E258">
        <v>1</v>
      </c>
      <c r="F258" t="s">
        <v>13</v>
      </c>
      <c r="G258" t="s">
        <v>10</v>
      </c>
      <c r="H258" t="s">
        <v>496</v>
      </c>
      <c r="I258" t="s">
        <v>13</v>
      </c>
      <c r="J258" s="11">
        <v>30.5</v>
      </c>
      <c r="K258" s="11">
        <v>30.5</v>
      </c>
      <c r="L258" s="11"/>
    </row>
    <row r="259" spans="1:12" x14ac:dyDescent="0.25">
      <c r="A259">
        <v>30</v>
      </c>
      <c r="B259" s="11">
        <v>43.12</v>
      </c>
      <c r="C259" s="4">
        <v>4753.6368000000002</v>
      </c>
      <c r="D259" t="s">
        <v>7</v>
      </c>
      <c r="E259">
        <v>2</v>
      </c>
      <c r="F259" t="s">
        <v>13</v>
      </c>
      <c r="G259" t="s">
        <v>14</v>
      </c>
      <c r="H259" t="s">
        <v>496</v>
      </c>
      <c r="I259" t="s">
        <v>13</v>
      </c>
      <c r="J259" s="11">
        <v>43.12</v>
      </c>
      <c r="K259" s="11">
        <v>43.12</v>
      </c>
      <c r="L259" s="11"/>
    </row>
    <row r="260" spans="1:12" x14ac:dyDescent="0.25">
      <c r="A260">
        <v>35</v>
      </c>
      <c r="B260" s="11">
        <v>38.6</v>
      </c>
      <c r="C260" s="4">
        <v>4762.3289999999997</v>
      </c>
      <c r="D260" t="s">
        <v>11</v>
      </c>
      <c r="E260">
        <v>1</v>
      </c>
      <c r="F260" t="s">
        <v>13</v>
      </c>
      <c r="G260" t="s">
        <v>10</v>
      </c>
      <c r="H260" t="s">
        <v>496</v>
      </c>
      <c r="I260" t="s">
        <v>13</v>
      </c>
      <c r="J260" s="11">
        <v>38.6</v>
      </c>
      <c r="K260" s="11">
        <v>38.6</v>
      </c>
      <c r="L260" s="11"/>
    </row>
    <row r="261" spans="1:12" x14ac:dyDescent="0.25">
      <c r="A261">
        <v>33</v>
      </c>
      <c r="B261" s="11">
        <v>28.27</v>
      </c>
      <c r="C261" s="4">
        <v>4779.6022999999996</v>
      </c>
      <c r="D261" t="s">
        <v>7</v>
      </c>
      <c r="E261">
        <v>1</v>
      </c>
      <c r="F261" t="s">
        <v>13</v>
      </c>
      <c r="G261" t="s">
        <v>14</v>
      </c>
      <c r="H261" t="s">
        <v>496</v>
      </c>
      <c r="I261" t="s">
        <v>13</v>
      </c>
      <c r="J261" s="11">
        <v>28.27</v>
      </c>
      <c r="K261" s="11">
        <v>28.27</v>
      </c>
      <c r="L261" s="11"/>
    </row>
    <row r="262" spans="1:12" x14ac:dyDescent="0.25">
      <c r="A262">
        <v>33</v>
      </c>
      <c r="B262" s="11">
        <v>39.82</v>
      </c>
      <c r="C262" s="4">
        <v>4795.6567999999997</v>
      </c>
      <c r="D262" t="s">
        <v>7</v>
      </c>
      <c r="E262">
        <v>1</v>
      </c>
      <c r="F262" t="s">
        <v>13</v>
      </c>
      <c r="G262" t="s">
        <v>14</v>
      </c>
      <c r="H262" t="s">
        <v>496</v>
      </c>
      <c r="I262" t="s">
        <v>13</v>
      </c>
      <c r="J262" s="11">
        <v>39.82</v>
      </c>
      <c r="K262" s="11">
        <v>39.82</v>
      </c>
      <c r="L262" s="11"/>
    </row>
    <row r="263" spans="1:12" x14ac:dyDescent="0.25">
      <c r="A263">
        <v>27</v>
      </c>
      <c r="B263" s="11">
        <v>27.645</v>
      </c>
      <c r="C263" s="4">
        <v>4827.9049500000001</v>
      </c>
      <c r="D263" t="s">
        <v>11</v>
      </c>
      <c r="E263">
        <v>3</v>
      </c>
      <c r="F263" t="s">
        <v>13</v>
      </c>
      <c r="G263" t="s">
        <v>21</v>
      </c>
      <c r="H263" t="s">
        <v>496</v>
      </c>
      <c r="I263" t="s">
        <v>13</v>
      </c>
      <c r="J263" s="11">
        <v>27.645</v>
      </c>
      <c r="K263" s="11">
        <v>27.645</v>
      </c>
      <c r="L263" s="11"/>
    </row>
    <row r="264" spans="1:12" x14ac:dyDescent="0.25">
      <c r="A264">
        <v>20</v>
      </c>
      <c r="B264" s="11">
        <v>30.875</v>
      </c>
      <c r="C264" s="4">
        <v>4830.63</v>
      </c>
      <c r="D264" t="s">
        <v>7</v>
      </c>
      <c r="E264">
        <v>5</v>
      </c>
      <c r="F264" t="s">
        <v>13</v>
      </c>
      <c r="G264" t="s">
        <v>10</v>
      </c>
      <c r="H264" t="s">
        <v>496</v>
      </c>
      <c r="I264" t="s">
        <v>13</v>
      </c>
      <c r="J264" s="11">
        <v>30.875</v>
      </c>
      <c r="K264" s="11">
        <v>30.875</v>
      </c>
      <c r="L264" s="11"/>
    </row>
    <row r="265" spans="1:12" x14ac:dyDescent="0.25">
      <c r="A265">
        <v>30</v>
      </c>
      <c r="B265" s="11">
        <v>31.57</v>
      </c>
      <c r="C265" s="4">
        <v>4837.5823</v>
      </c>
      <c r="D265" t="s">
        <v>11</v>
      </c>
      <c r="E265">
        <v>3</v>
      </c>
      <c r="F265" t="s">
        <v>13</v>
      </c>
      <c r="G265" t="s">
        <v>14</v>
      </c>
      <c r="H265" t="s">
        <v>496</v>
      </c>
      <c r="I265" t="s">
        <v>13</v>
      </c>
      <c r="J265" s="11">
        <v>31.57</v>
      </c>
      <c r="K265" s="11">
        <v>31.57</v>
      </c>
      <c r="L265" s="11"/>
    </row>
    <row r="266" spans="1:12" x14ac:dyDescent="0.25">
      <c r="A266">
        <v>27</v>
      </c>
      <c r="B266" s="11">
        <v>32.585000000000001</v>
      </c>
      <c r="C266" s="4">
        <v>4846.9201499999999</v>
      </c>
      <c r="D266" t="s">
        <v>11</v>
      </c>
      <c r="E266">
        <v>3</v>
      </c>
      <c r="F266" t="s">
        <v>13</v>
      </c>
      <c r="G266" t="s">
        <v>21</v>
      </c>
      <c r="H266" t="s">
        <v>496</v>
      </c>
      <c r="I266" t="s">
        <v>13</v>
      </c>
      <c r="J266" s="11">
        <v>32.585000000000001</v>
      </c>
      <c r="K266" s="11">
        <v>32.585000000000001</v>
      </c>
      <c r="L266" s="11"/>
    </row>
    <row r="267" spans="1:12" x14ac:dyDescent="0.25">
      <c r="A267">
        <v>25</v>
      </c>
      <c r="B267" s="11">
        <v>26.695</v>
      </c>
      <c r="C267" s="4">
        <v>4877.9810500000003</v>
      </c>
      <c r="D267" t="s">
        <v>11</v>
      </c>
      <c r="E267">
        <v>4</v>
      </c>
      <c r="F267" t="s">
        <v>13</v>
      </c>
      <c r="G267" t="s">
        <v>15</v>
      </c>
      <c r="H267" t="s">
        <v>496</v>
      </c>
      <c r="I267" t="s">
        <v>13</v>
      </c>
      <c r="J267" s="11">
        <v>26.695</v>
      </c>
      <c r="K267" s="11">
        <v>26.695</v>
      </c>
      <c r="L267" s="11"/>
    </row>
    <row r="268" spans="1:12" x14ac:dyDescent="0.25">
      <c r="A268">
        <v>36</v>
      </c>
      <c r="B268" s="11">
        <v>29.92</v>
      </c>
      <c r="C268" s="4">
        <v>4889.0367999999999</v>
      </c>
      <c r="D268" t="s">
        <v>7</v>
      </c>
      <c r="E268">
        <v>0</v>
      </c>
      <c r="F268" t="s">
        <v>13</v>
      </c>
      <c r="G268" t="s">
        <v>14</v>
      </c>
      <c r="H268" t="s">
        <v>496</v>
      </c>
      <c r="I268" t="s">
        <v>13</v>
      </c>
      <c r="J268" s="11">
        <v>29.92</v>
      </c>
      <c r="K268" s="11">
        <v>29.92</v>
      </c>
      <c r="L268" s="11"/>
    </row>
    <row r="269" spans="1:12" x14ac:dyDescent="0.25">
      <c r="A269">
        <v>33</v>
      </c>
      <c r="B269" s="11">
        <v>35.75</v>
      </c>
      <c r="C269" s="4">
        <v>4889.9994999999999</v>
      </c>
      <c r="D269" t="s">
        <v>11</v>
      </c>
      <c r="E269">
        <v>2</v>
      </c>
      <c r="F269" t="s">
        <v>13</v>
      </c>
      <c r="G269" t="s">
        <v>14</v>
      </c>
      <c r="H269" t="s">
        <v>496</v>
      </c>
      <c r="I269" t="s">
        <v>13</v>
      </c>
      <c r="J269" s="11">
        <v>35.75</v>
      </c>
      <c r="K269" s="11">
        <v>35.75</v>
      </c>
      <c r="L269" s="11"/>
    </row>
    <row r="270" spans="1:12" x14ac:dyDescent="0.25">
      <c r="A270">
        <v>34</v>
      </c>
      <c r="B270" s="11">
        <v>25.27</v>
      </c>
      <c r="C270" s="4">
        <v>4894.7533000000003</v>
      </c>
      <c r="D270" t="s">
        <v>11</v>
      </c>
      <c r="E270">
        <v>1</v>
      </c>
      <c r="F270" t="s">
        <v>13</v>
      </c>
      <c r="G270" t="s">
        <v>15</v>
      </c>
      <c r="H270" t="s">
        <v>496</v>
      </c>
      <c r="I270" t="s">
        <v>13</v>
      </c>
      <c r="J270" s="11">
        <v>25.27</v>
      </c>
      <c r="K270" s="11">
        <v>25.27</v>
      </c>
      <c r="L270" s="11"/>
    </row>
    <row r="271" spans="1:12" x14ac:dyDescent="0.25">
      <c r="A271">
        <v>20</v>
      </c>
      <c r="B271" s="11">
        <v>30.114999999999998</v>
      </c>
      <c r="C271" s="4">
        <v>4915.0598499999996</v>
      </c>
      <c r="D271" t="s">
        <v>11</v>
      </c>
      <c r="E271">
        <v>5</v>
      </c>
      <c r="F271" t="s">
        <v>13</v>
      </c>
      <c r="G271" t="s">
        <v>21</v>
      </c>
      <c r="H271" t="s">
        <v>496</v>
      </c>
      <c r="I271" t="s">
        <v>13</v>
      </c>
      <c r="J271" s="11">
        <v>30.114999999999998</v>
      </c>
      <c r="K271" s="11">
        <v>30.114999999999998</v>
      </c>
      <c r="L271" s="11"/>
    </row>
    <row r="272" spans="1:12" x14ac:dyDescent="0.25">
      <c r="A272">
        <v>31</v>
      </c>
      <c r="B272" s="11">
        <v>25.8</v>
      </c>
      <c r="C272" s="4">
        <v>4934.7049999999999</v>
      </c>
      <c r="D272" t="s">
        <v>7</v>
      </c>
      <c r="E272">
        <v>2</v>
      </c>
      <c r="F272" t="s">
        <v>13</v>
      </c>
      <c r="G272" t="s">
        <v>10</v>
      </c>
      <c r="H272" t="s">
        <v>496</v>
      </c>
      <c r="I272" t="s">
        <v>13</v>
      </c>
      <c r="J272" s="11">
        <v>25.8</v>
      </c>
      <c r="K272" s="11">
        <v>25.8</v>
      </c>
      <c r="L272" s="11"/>
    </row>
    <row r="273" spans="1:12" x14ac:dyDescent="0.25">
      <c r="A273">
        <v>31</v>
      </c>
      <c r="B273" s="11">
        <v>40.185000000000002</v>
      </c>
      <c r="C273" s="4">
        <v>4949.7587000000003</v>
      </c>
      <c r="D273" t="s">
        <v>7</v>
      </c>
      <c r="E273">
        <v>2</v>
      </c>
      <c r="F273" t="s">
        <v>13</v>
      </c>
      <c r="G273" t="s">
        <v>14</v>
      </c>
      <c r="H273" t="s">
        <v>496</v>
      </c>
      <c r="I273" t="s">
        <v>13</v>
      </c>
      <c r="J273" s="11">
        <v>40.185000000000002</v>
      </c>
      <c r="K273" s="11">
        <v>40.185000000000002</v>
      </c>
      <c r="L273" s="11"/>
    </row>
    <row r="274" spans="1:12" x14ac:dyDescent="0.25">
      <c r="A274">
        <v>34</v>
      </c>
      <c r="B274" s="11">
        <v>31.254999999999999</v>
      </c>
      <c r="C274" s="4">
        <v>5002.7826999999997</v>
      </c>
      <c r="D274" t="s">
        <v>7</v>
      </c>
      <c r="E274">
        <v>1</v>
      </c>
      <c r="F274" t="s">
        <v>13</v>
      </c>
      <c r="G274" t="s">
        <v>14</v>
      </c>
      <c r="H274" t="s">
        <v>496</v>
      </c>
      <c r="I274" t="s">
        <v>13</v>
      </c>
      <c r="J274" s="11">
        <v>31.254999999999999</v>
      </c>
      <c r="K274" s="11">
        <v>31.254999999999999</v>
      </c>
      <c r="L274" s="11"/>
    </row>
    <row r="275" spans="1:12" x14ac:dyDescent="0.25">
      <c r="A275">
        <v>34</v>
      </c>
      <c r="B275" s="11">
        <v>29.734999999999999</v>
      </c>
      <c r="C275" s="4">
        <v>5003.8530000000001</v>
      </c>
      <c r="D275" t="s">
        <v>7</v>
      </c>
      <c r="E275">
        <v>1</v>
      </c>
      <c r="F275" t="s">
        <v>13</v>
      </c>
      <c r="G275" t="s">
        <v>10</v>
      </c>
      <c r="H275" t="s">
        <v>496</v>
      </c>
      <c r="I275" t="s">
        <v>13</v>
      </c>
      <c r="J275" s="11">
        <v>29.734999999999999</v>
      </c>
      <c r="K275" s="11">
        <v>29.734999999999999</v>
      </c>
      <c r="L275" s="11"/>
    </row>
    <row r="276" spans="1:12" x14ac:dyDescent="0.25">
      <c r="A276">
        <v>37</v>
      </c>
      <c r="B276" s="11">
        <v>30.114999999999998</v>
      </c>
      <c r="C276" s="4">
        <v>5028.1466</v>
      </c>
      <c r="D276" t="s">
        <v>11</v>
      </c>
      <c r="E276">
        <v>0</v>
      </c>
      <c r="F276" t="s">
        <v>13</v>
      </c>
      <c r="G276" t="s">
        <v>15</v>
      </c>
      <c r="H276" t="s">
        <v>496</v>
      </c>
      <c r="I276" t="s">
        <v>13</v>
      </c>
      <c r="J276" s="11">
        <v>30.114999999999998</v>
      </c>
      <c r="K276" s="11">
        <v>30.114999999999998</v>
      </c>
      <c r="L276" s="11"/>
    </row>
    <row r="277" spans="1:12" x14ac:dyDescent="0.25">
      <c r="A277">
        <v>31</v>
      </c>
      <c r="B277" s="11">
        <v>27.645</v>
      </c>
      <c r="C277" s="4">
        <v>5031.26955</v>
      </c>
      <c r="D277" t="s">
        <v>11</v>
      </c>
      <c r="E277">
        <v>2</v>
      </c>
      <c r="F277" t="s">
        <v>13</v>
      </c>
      <c r="G277" t="s">
        <v>21</v>
      </c>
      <c r="H277" t="s">
        <v>496</v>
      </c>
      <c r="I277" t="s">
        <v>13</v>
      </c>
      <c r="J277" s="11">
        <v>27.645</v>
      </c>
      <c r="K277" s="11">
        <v>27.645</v>
      </c>
      <c r="L277" s="11"/>
    </row>
    <row r="278" spans="1:12" x14ac:dyDescent="0.25">
      <c r="A278">
        <v>34</v>
      </c>
      <c r="B278" s="11">
        <v>42.13</v>
      </c>
      <c r="C278" s="4">
        <v>5124.1886999999997</v>
      </c>
      <c r="D278" t="s">
        <v>11</v>
      </c>
      <c r="E278">
        <v>2</v>
      </c>
      <c r="F278" t="s">
        <v>13</v>
      </c>
      <c r="G278" t="s">
        <v>14</v>
      </c>
      <c r="H278" t="s">
        <v>496</v>
      </c>
      <c r="I278" t="s">
        <v>13</v>
      </c>
      <c r="J278" s="11">
        <v>42.13</v>
      </c>
      <c r="K278" s="11">
        <v>42.13</v>
      </c>
      <c r="L278" s="11"/>
    </row>
    <row r="279" spans="1:12" x14ac:dyDescent="0.25">
      <c r="A279">
        <v>35</v>
      </c>
      <c r="B279" s="11">
        <v>32.395000000000003</v>
      </c>
      <c r="C279" s="4">
        <v>5125.2156999999997</v>
      </c>
      <c r="D279" t="s">
        <v>11</v>
      </c>
      <c r="E279">
        <v>1</v>
      </c>
      <c r="F279" t="s">
        <v>13</v>
      </c>
      <c r="G279" t="s">
        <v>15</v>
      </c>
      <c r="H279" t="s">
        <v>496</v>
      </c>
      <c r="I279" t="s">
        <v>13</v>
      </c>
      <c r="J279" s="11">
        <v>32.395000000000003</v>
      </c>
      <c r="K279" s="11">
        <v>32.395000000000003</v>
      </c>
      <c r="L279" s="11"/>
    </row>
    <row r="280" spans="1:12" x14ac:dyDescent="0.25">
      <c r="A280">
        <v>29</v>
      </c>
      <c r="B280" s="11">
        <v>28.785</v>
      </c>
      <c r="C280" s="4">
        <v>5138.2566999999999</v>
      </c>
      <c r="D280" t="s">
        <v>7</v>
      </c>
      <c r="E280">
        <v>3</v>
      </c>
      <c r="F280" t="s">
        <v>13</v>
      </c>
      <c r="G280" t="s">
        <v>14</v>
      </c>
      <c r="H280" t="s">
        <v>496</v>
      </c>
      <c r="I280" t="s">
        <v>13</v>
      </c>
      <c r="J280" s="11">
        <v>28.785</v>
      </c>
      <c r="K280" s="11">
        <v>28.785</v>
      </c>
      <c r="L280" s="11"/>
    </row>
    <row r="281" spans="1:12" x14ac:dyDescent="0.25">
      <c r="A281">
        <v>32</v>
      </c>
      <c r="B281" s="11">
        <v>31.54</v>
      </c>
      <c r="C281" s="4">
        <v>5148.5526</v>
      </c>
      <c r="D281" t="s">
        <v>7</v>
      </c>
      <c r="E281">
        <v>1</v>
      </c>
      <c r="F281" t="s">
        <v>13</v>
      </c>
      <c r="G281" t="s">
        <v>21</v>
      </c>
      <c r="H281" t="s">
        <v>496</v>
      </c>
      <c r="I281" t="s">
        <v>13</v>
      </c>
      <c r="J281" s="11">
        <v>31.54</v>
      </c>
      <c r="K281" s="11">
        <v>31.54</v>
      </c>
      <c r="L281" s="11"/>
    </row>
    <row r="282" spans="1:12" x14ac:dyDescent="0.25">
      <c r="A282">
        <v>32</v>
      </c>
      <c r="B282" s="11">
        <v>34.104999999999997</v>
      </c>
      <c r="C282" s="4">
        <v>5152.134</v>
      </c>
      <c r="D282" t="s">
        <v>7</v>
      </c>
      <c r="E282">
        <v>2</v>
      </c>
      <c r="F282" t="s">
        <v>13</v>
      </c>
      <c r="G282" t="s">
        <v>10</v>
      </c>
      <c r="H282" t="s">
        <v>496</v>
      </c>
      <c r="I282" t="s">
        <v>13</v>
      </c>
      <c r="J282" s="11">
        <v>34.104999999999997</v>
      </c>
      <c r="K282" s="11">
        <v>34.104999999999997</v>
      </c>
      <c r="L282" s="11"/>
    </row>
    <row r="283" spans="1:12" x14ac:dyDescent="0.25">
      <c r="A283">
        <v>35</v>
      </c>
      <c r="B283" s="11">
        <v>26.125</v>
      </c>
      <c r="C283" s="4">
        <v>5227.9887500000004</v>
      </c>
      <c r="D283" t="s">
        <v>7</v>
      </c>
      <c r="E283">
        <v>0</v>
      </c>
      <c r="F283" t="s">
        <v>13</v>
      </c>
      <c r="G283" t="s">
        <v>21</v>
      </c>
      <c r="H283" t="s">
        <v>496</v>
      </c>
      <c r="I283" t="s">
        <v>13</v>
      </c>
      <c r="J283" s="11">
        <v>26.125</v>
      </c>
      <c r="K283" s="11">
        <v>26.125</v>
      </c>
      <c r="L283" s="11"/>
    </row>
    <row r="284" spans="1:12" x14ac:dyDescent="0.25">
      <c r="A284">
        <v>35</v>
      </c>
      <c r="B284" s="11">
        <v>31</v>
      </c>
      <c r="C284" s="4">
        <v>5240.7650000000003</v>
      </c>
      <c r="D284" t="s">
        <v>7</v>
      </c>
      <c r="E284">
        <v>1</v>
      </c>
      <c r="F284" t="s">
        <v>13</v>
      </c>
      <c r="G284" t="s">
        <v>10</v>
      </c>
      <c r="H284" t="s">
        <v>496</v>
      </c>
      <c r="I284" t="s">
        <v>13</v>
      </c>
      <c r="J284" s="11">
        <v>31</v>
      </c>
      <c r="K284" s="11">
        <v>31</v>
      </c>
      <c r="L284" s="11"/>
    </row>
    <row r="285" spans="1:12" x14ac:dyDescent="0.25">
      <c r="A285">
        <v>35</v>
      </c>
      <c r="B285" s="11">
        <v>34.21</v>
      </c>
      <c r="C285" s="4">
        <v>5245.2268999999997</v>
      </c>
      <c r="D285" t="s">
        <v>7</v>
      </c>
      <c r="E285">
        <v>1</v>
      </c>
      <c r="F285" t="s">
        <v>13</v>
      </c>
      <c r="G285" t="s">
        <v>14</v>
      </c>
      <c r="H285" t="s">
        <v>496</v>
      </c>
      <c r="I285" t="s">
        <v>13</v>
      </c>
      <c r="J285" s="11">
        <v>34.21</v>
      </c>
      <c r="K285" s="11">
        <v>34.21</v>
      </c>
      <c r="L285" s="11"/>
    </row>
    <row r="286" spans="1:12" x14ac:dyDescent="0.25">
      <c r="A286">
        <v>35</v>
      </c>
      <c r="B286" s="11">
        <v>39.805</v>
      </c>
      <c r="C286" s="4">
        <v>5246.0469999999996</v>
      </c>
      <c r="D286" t="s">
        <v>7</v>
      </c>
      <c r="E286">
        <v>1</v>
      </c>
      <c r="F286" t="s">
        <v>13</v>
      </c>
      <c r="G286" t="s">
        <v>10</v>
      </c>
      <c r="H286" t="s">
        <v>496</v>
      </c>
      <c r="I286" t="s">
        <v>13</v>
      </c>
      <c r="J286" s="11">
        <v>39.805</v>
      </c>
      <c r="K286" s="11">
        <v>39.805</v>
      </c>
      <c r="L286" s="11"/>
    </row>
    <row r="287" spans="1:12" x14ac:dyDescent="0.25">
      <c r="A287">
        <v>32</v>
      </c>
      <c r="B287" s="11">
        <v>25.745000000000001</v>
      </c>
      <c r="C287" s="4">
        <v>5253.5240000000003</v>
      </c>
      <c r="D287" t="s">
        <v>11</v>
      </c>
      <c r="E287">
        <v>3</v>
      </c>
      <c r="F287" t="s">
        <v>13</v>
      </c>
      <c r="G287" t="s">
        <v>10</v>
      </c>
      <c r="H287" t="s">
        <v>496</v>
      </c>
      <c r="I287" t="s">
        <v>13</v>
      </c>
      <c r="J287" s="11">
        <v>25.745000000000001</v>
      </c>
      <c r="K287" s="11">
        <v>25.745000000000001</v>
      </c>
      <c r="L287" s="11"/>
    </row>
    <row r="288" spans="1:12" x14ac:dyDescent="0.25">
      <c r="A288">
        <v>33</v>
      </c>
      <c r="B288" s="11">
        <v>27.454999999999998</v>
      </c>
      <c r="C288" s="4">
        <v>5261.4694499999996</v>
      </c>
      <c r="D288" t="s">
        <v>11</v>
      </c>
      <c r="E288">
        <v>2</v>
      </c>
      <c r="F288" t="s">
        <v>13</v>
      </c>
      <c r="G288" t="s">
        <v>15</v>
      </c>
      <c r="H288" t="s">
        <v>496</v>
      </c>
      <c r="I288" t="s">
        <v>13</v>
      </c>
      <c r="J288" s="11">
        <v>27.454999999999998</v>
      </c>
      <c r="K288" s="11">
        <v>27.454999999999998</v>
      </c>
      <c r="L288" s="11"/>
    </row>
    <row r="289" spans="1:12" x14ac:dyDescent="0.25">
      <c r="A289">
        <v>36</v>
      </c>
      <c r="B289" s="11">
        <v>25.84</v>
      </c>
      <c r="C289" s="4">
        <v>5266.3656000000001</v>
      </c>
      <c r="D289" t="s">
        <v>7</v>
      </c>
      <c r="E289">
        <v>0</v>
      </c>
      <c r="F289" t="s">
        <v>13</v>
      </c>
      <c r="G289" t="s">
        <v>15</v>
      </c>
      <c r="H289" t="s">
        <v>496</v>
      </c>
      <c r="I289" t="s">
        <v>13</v>
      </c>
      <c r="J289" s="11">
        <v>25.84</v>
      </c>
      <c r="K289" s="11">
        <v>25.84</v>
      </c>
      <c r="L289" s="11"/>
    </row>
    <row r="290" spans="1:12" x14ac:dyDescent="0.25">
      <c r="A290">
        <v>36</v>
      </c>
      <c r="B290" s="11">
        <v>26.885000000000002</v>
      </c>
      <c r="C290" s="4">
        <v>5267.8181500000001</v>
      </c>
      <c r="D290" t="s">
        <v>7</v>
      </c>
      <c r="E290">
        <v>0</v>
      </c>
      <c r="F290" t="s">
        <v>13</v>
      </c>
      <c r="G290" t="s">
        <v>15</v>
      </c>
      <c r="H290" t="s">
        <v>496</v>
      </c>
      <c r="I290" t="s">
        <v>13</v>
      </c>
      <c r="J290" s="11">
        <v>26.885000000000002</v>
      </c>
      <c r="K290" s="11">
        <v>26.885000000000002</v>
      </c>
      <c r="L290" s="11"/>
    </row>
    <row r="291" spans="1:12" x14ac:dyDescent="0.25">
      <c r="A291">
        <v>36</v>
      </c>
      <c r="B291" s="11">
        <v>30.02</v>
      </c>
      <c r="C291" s="4">
        <v>5272.1758</v>
      </c>
      <c r="D291" t="s">
        <v>7</v>
      </c>
      <c r="E291">
        <v>0</v>
      </c>
      <c r="F291" t="s">
        <v>13</v>
      </c>
      <c r="G291" t="s">
        <v>15</v>
      </c>
      <c r="H291" t="s">
        <v>496</v>
      </c>
      <c r="I291" t="s">
        <v>13</v>
      </c>
      <c r="J291" s="11">
        <v>30.02</v>
      </c>
      <c r="K291" s="11">
        <v>30.02</v>
      </c>
      <c r="L291" s="11"/>
    </row>
    <row r="292" spans="1:12" x14ac:dyDescent="0.25">
      <c r="A292">
        <v>28</v>
      </c>
      <c r="B292" s="11">
        <v>26.315000000000001</v>
      </c>
      <c r="C292" s="4">
        <v>5312.1698500000002</v>
      </c>
      <c r="D292" t="s">
        <v>7</v>
      </c>
      <c r="E292">
        <v>3</v>
      </c>
      <c r="F292" t="s">
        <v>13</v>
      </c>
      <c r="G292" t="s">
        <v>15</v>
      </c>
      <c r="H292" t="s">
        <v>496</v>
      </c>
      <c r="I292" t="s">
        <v>13</v>
      </c>
      <c r="J292" s="11">
        <v>26.315000000000001</v>
      </c>
      <c r="K292" s="11">
        <v>26.315000000000001</v>
      </c>
      <c r="L292" s="11"/>
    </row>
    <row r="293" spans="1:12" x14ac:dyDescent="0.25">
      <c r="A293">
        <v>30</v>
      </c>
      <c r="B293" s="11">
        <v>30.495000000000001</v>
      </c>
      <c r="C293" s="4">
        <v>5325.6509999999998</v>
      </c>
      <c r="D293" t="s">
        <v>7</v>
      </c>
      <c r="E293">
        <v>3</v>
      </c>
      <c r="F293" t="s">
        <v>13</v>
      </c>
      <c r="G293" t="s">
        <v>10</v>
      </c>
      <c r="H293" t="s">
        <v>496</v>
      </c>
      <c r="I293" t="s">
        <v>13</v>
      </c>
      <c r="J293" s="11">
        <v>30.495000000000001</v>
      </c>
      <c r="K293" s="11">
        <v>30.495000000000001</v>
      </c>
      <c r="L293" s="11"/>
    </row>
    <row r="294" spans="1:12" x14ac:dyDescent="0.25">
      <c r="A294">
        <v>31</v>
      </c>
      <c r="B294" s="11">
        <v>32.774999999999999</v>
      </c>
      <c r="C294" s="4">
        <v>5327.4002499999997</v>
      </c>
      <c r="D294" t="s">
        <v>7</v>
      </c>
      <c r="E294">
        <v>2</v>
      </c>
      <c r="F294" t="s">
        <v>13</v>
      </c>
      <c r="G294" t="s">
        <v>15</v>
      </c>
      <c r="H294" t="s">
        <v>496</v>
      </c>
      <c r="I294" t="s">
        <v>13</v>
      </c>
      <c r="J294" s="11">
        <v>32.774999999999999</v>
      </c>
      <c r="K294" s="11">
        <v>32.774999999999999</v>
      </c>
      <c r="L294" s="11"/>
    </row>
    <row r="295" spans="1:12" x14ac:dyDescent="0.25">
      <c r="A295">
        <v>36</v>
      </c>
      <c r="B295" s="11">
        <v>30.875</v>
      </c>
      <c r="C295" s="4">
        <v>5373.3642499999996</v>
      </c>
      <c r="D295" t="s">
        <v>11</v>
      </c>
      <c r="E295">
        <v>1</v>
      </c>
      <c r="F295" t="s">
        <v>13</v>
      </c>
      <c r="G295" t="s">
        <v>15</v>
      </c>
      <c r="H295" t="s">
        <v>496</v>
      </c>
      <c r="I295" t="s">
        <v>13</v>
      </c>
      <c r="J295" s="11">
        <v>30.875</v>
      </c>
      <c r="K295" s="11">
        <v>30.875</v>
      </c>
      <c r="L295" s="11"/>
    </row>
    <row r="296" spans="1:12" x14ac:dyDescent="0.25">
      <c r="A296">
        <v>33</v>
      </c>
      <c r="B296" s="11">
        <v>32.9</v>
      </c>
      <c r="C296" s="4">
        <v>5375.0379999999996</v>
      </c>
      <c r="D296" t="s">
        <v>7</v>
      </c>
      <c r="E296">
        <v>2</v>
      </c>
      <c r="F296" t="s">
        <v>13</v>
      </c>
      <c r="G296" t="s">
        <v>10</v>
      </c>
      <c r="H296" t="s">
        <v>496</v>
      </c>
      <c r="I296" t="s">
        <v>13</v>
      </c>
      <c r="J296" s="11">
        <v>32.9</v>
      </c>
      <c r="K296" s="11">
        <v>32.9</v>
      </c>
      <c r="L296" s="11"/>
    </row>
    <row r="297" spans="1:12" x14ac:dyDescent="0.25">
      <c r="A297">
        <v>36</v>
      </c>
      <c r="B297" s="11">
        <v>33.82</v>
      </c>
      <c r="C297" s="4">
        <v>5377.4578000000001</v>
      </c>
      <c r="D297" t="s">
        <v>11</v>
      </c>
      <c r="E297">
        <v>1</v>
      </c>
      <c r="F297" t="s">
        <v>13</v>
      </c>
      <c r="G297" t="s">
        <v>15</v>
      </c>
      <c r="H297" t="s">
        <v>496</v>
      </c>
      <c r="I297" t="s">
        <v>13</v>
      </c>
      <c r="J297" s="11">
        <v>33.82</v>
      </c>
      <c r="K297" s="11">
        <v>33.82</v>
      </c>
      <c r="L297" s="11"/>
    </row>
    <row r="298" spans="1:12" x14ac:dyDescent="0.25">
      <c r="A298">
        <v>38</v>
      </c>
      <c r="B298" s="11">
        <v>27.6</v>
      </c>
      <c r="C298" s="4">
        <v>5383.5360000000001</v>
      </c>
      <c r="D298" t="s">
        <v>7</v>
      </c>
      <c r="E298">
        <v>0</v>
      </c>
      <c r="F298" t="s">
        <v>13</v>
      </c>
      <c r="G298" t="s">
        <v>10</v>
      </c>
      <c r="H298" t="s">
        <v>496</v>
      </c>
      <c r="I298" t="s">
        <v>13</v>
      </c>
      <c r="J298" s="11">
        <v>27.6</v>
      </c>
      <c r="K298" s="11">
        <v>27.6</v>
      </c>
      <c r="L298" s="11"/>
    </row>
    <row r="299" spans="1:12" x14ac:dyDescent="0.25">
      <c r="A299">
        <v>34</v>
      </c>
      <c r="B299" s="11">
        <v>26.41</v>
      </c>
      <c r="C299" s="4">
        <v>5385.3379000000004</v>
      </c>
      <c r="D299" t="s">
        <v>7</v>
      </c>
      <c r="E299">
        <v>1</v>
      </c>
      <c r="F299" t="s">
        <v>13</v>
      </c>
      <c r="G299" t="s">
        <v>15</v>
      </c>
      <c r="H299" t="s">
        <v>496</v>
      </c>
      <c r="I299" t="s">
        <v>13</v>
      </c>
      <c r="J299" s="11">
        <v>26.41</v>
      </c>
      <c r="K299" s="11">
        <v>26.41</v>
      </c>
      <c r="L299" s="11"/>
    </row>
    <row r="300" spans="1:12" x14ac:dyDescent="0.25">
      <c r="A300">
        <v>38</v>
      </c>
      <c r="B300" s="11">
        <v>37.729999999999997</v>
      </c>
      <c r="C300" s="4">
        <v>5397.6166999999996</v>
      </c>
      <c r="D300" t="s">
        <v>7</v>
      </c>
      <c r="E300">
        <v>0</v>
      </c>
      <c r="F300" t="s">
        <v>13</v>
      </c>
      <c r="G300" t="s">
        <v>14</v>
      </c>
      <c r="H300" t="s">
        <v>496</v>
      </c>
      <c r="I300" t="s">
        <v>13</v>
      </c>
      <c r="J300" s="11">
        <v>37.729999999999997</v>
      </c>
      <c r="K300" s="11">
        <v>37.729999999999997</v>
      </c>
      <c r="L300" s="11"/>
    </row>
    <row r="301" spans="1:12" x14ac:dyDescent="0.25">
      <c r="A301">
        <v>38</v>
      </c>
      <c r="B301" s="11">
        <v>30.495000000000001</v>
      </c>
      <c r="C301" s="4">
        <v>5400.9804999999997</v>
      </c>
      <c r="D301" t="s">
        <v>7</v>
      </c>
      <c r="E301">
        <v>0</v>
      </c>
      <c r="F301" t="s">
        <v>13</v>
      </c>
      <c r="G301" t="s">
        <v>14</v>
      </c>
      <c r="H301" t="s">
        <v>496</v>
      </c>
      <c r="I301" t="s">
        <v>13</v>
      </c>
      <c r="J301" s="11">
        <v>30.495000000000001</v>
      </c>
      <c r="K301" s="11">
        <v>30.495000000000001</v>
      </c>
      <c r="L301" s="11"/>
    </row>
    <row r="302" spans="1:12" x14ac:dyDescent="0.25">
      <c r="A302">
        <v>40</v>
      </c>
      <c r="B302" s="11">
        <v>25.08</v>
      </c>
      <c r="C302" s="4">
        <v>5415.6611999999996</v>
      </c>
      <c r="D302" t="s">
        <v>11</v>
      </c>
      <c r="E302">
        <v>0</v>
      </c>
      <c r="F302" t="s">
        <v>13</v>
      </c>
      <c r="G302" t="s">
        <v>14</v>
      </c>
      <c r="H302" t="s">
        <v>496</v>
      </c>
      <c r="I302" t="s">
        <v>13</v>
      </c>
      <c r="J302" s="11">
        <v>25.08</v>
      </c>
      <c r="K302" s="11">
        <v>25.08</v>
      </c>
      <c r="L302" s="11"/>
    </row>
    <row r="303" spans="1:12" x14ac:dyDescent="0.25">
      <c r="A303">
        <v>31</v>
      </c>
      <c r="B303" s="11">
        <v>31.065000000000001</v>
      </c>
      <c r="C303" s="4">
        <v>5425.0233500000004</v>
      </c>
      <c r="D303" t="s">
        <v>11</v>
      </c>
      <c r="E303">
        <v>3</v>
      </c>
      <c r="F303" t="s">
        <v>13</v>
      </c>
      <c r="G303" t="s">
        <v>15</v>
      </c>
      <c r="H303" t="s">
        <v>496</v>
      </c>
      <c r="I303" t="s">
        <v>13</v>
      </c>
      <c r="J303" s="11">
        <v>31.065000000000001</v>
      </c>
      <c r="K303" s="11">
        <v>31.065000000000001</v>
      </c>
      <c r="L303" s="11"/>
    </row>
    <row r="304" spans="1:12" x14ac:dyDescent="0.25">
      <c r="A304">
        <v>30</v>
      </c>
      <c r="B304" s="11">
        <v>37.43</v>
      </c>
      <c r="C304" s="4">
        <v>5428.7277000000004</v>
      </c>
      <c r="D304" t="s">
        <v>11</v>
      </c>
      <c r="E304">
        <v>3</v>
      </c>
      <c r="F304" t="s">
        <v>13</v>
      </c>
      <c r="G304" t="s">
        <v>21</v>
      </c>
      <c r="H304" t="s">
        <v>496</v>
      </c>
      <c r="I304" t="s">
        <v>13</v>
      </c>
      <c r="J304" s="11">
        <v>37.43</v>
      </c>
      <c r="K304" s="11">
        <v>37.43</v>
      </c>
      <c r="L304" s="11"/>
    </row>
    <row r="305" spans="1:12" x14ac:dyDescent="0.25">
      <c r="A305">
        <v>40</v>
      </c>
      <c r="B305" s="11">
        <v>41.69</v>
      </c>
      <c r="C305" s="4">
        <v>5438.7491</v>
      </c>
      <c r="D305" t="s">
        <v>11</v>
      </c>
      <c r="E305">
        <v>0</v>
      </c>
      <c r="F305" t="s">
        <v>13</v>
      </c>
      <c r="G305" t="s">
        <v>14</v>
      </c>
      <c r="H305" t="s">
        <v>496</v>
      </c>
      <c r="I305" t="s">
        <v>13</v>
      </c>
      <c r="J305" s="11">
        <v>41.69</v>
      </c>
      <c r="K305" s="11">
        <v>41.69</v>
      </c>
      <c r="L305" s="11"/>
    </row>
    <row r="306" spans="1:12" x14ac:dyDescent="0.25">
      <c r="A306">
        <v>36</v>
      </c>
      <c r="B306" s="11">
        <v>27.74</v>
      </c>
      <c r="C306" s="4">
        <v>5469.0065999999997</v>
      </c>
      <c r="D306" t="s">
        <v>7</v>
      </c>
      <c r="E306">
        <v>0</v>
      </c>
      <c r="F306" t="s">
        <v>13</v>
      </c>
      <c r="G306" t="s">
        <v>21</v>
      </c>
      <c r="H306" t="s">
        <v>496</v>
      </c>
      <c r="I306" t="s">
        <v>13</v>
      </c>
      <c r="J306" s="11">
        <v>27.74</v>
      </c>
      <c r="K306" s="11">
        <v>27.74</v>
      </c>
      <c r="L306" s="11"/>
    </row>
    <row r="307" spans="1:12" x14ac:dyDescent="0.25">
      <c r="A307">
        <v>36</v>
      </c>
      <c r="B307" s="11">
        <v>25.9</v>
      </c>
      <c r="C307" s="4">
        <v>5472.4489999999996</v>
      </c>
      <c r="D307" t="s">
        <v>7</v>
      </c>
      <c r="E307">
        <v>1</v>
      </c>
      <c r="F307" t="s">
        <v>13</v>
      </c>
      <c r="G307" t="s">
        <v>10</v>
      </c>
      <c r="H307" t="s">
        <v>496</v>
      </c>
      <c r="I307" t="s">
        <v>13</v>
      </c>
      <c r="J307" s="11">
        <v>25.9</v>
      </c>
      <c r="K307" s="11">
        <v>25.9</v>
      </c>
      <c r="L307" s="11"/>
    </row>
    <row r="308" spans="1:12" x14ac:dyDescent="0.25">
      <c r="A308">
        <v>36</v>
      </c>
      <c r="B308" s="11">
        <v>29.92</v>
      </c>
      <c r="C308" s="4">
        <v>5478.0367999999999</v>
      </c>
      <c r="D308" t="s">
        <v>7</v>
      </c>
      <c r="E308">
        <v>1</v>
      </c>
      <c r="F308" t="s">
        <v>13</v>
      </c>
      <c r="G308" t="s">
        <v>14</v>
      </c>
      <c r="H308" t="s">
        <v>496</v>
      </c>
      <c r="I308" t="s">
        <v>13</v>
      </c>
      <c r="J308" s="11">
        <v>29.92</v>
      </c>
      <c r="K308" s="11">
        <v>29.92</v>
      </c>
      <c r="L308" s="11"/>
    </row>
    <row r="309" spans="1:12" x14ac:dyDescent="0.25">
      <c r="A309">
        <v>38</v>
      </c>
      <c r="B309" s="11">
        <v>28.27</v>
      </c>
      <c r="C309" s="4">
        <v>5484.4673000000003</v>
      </c>
      <c r="D309" t="s">
        <v>11</v>
      </c>
      <c r="E309">
        <v>1</v>
      </c>
      <c r="F309" t="s">
        <v>13</v>
      </c>
      <c r="G309" t="s">
        <v>14</v>
      </c>
      <c r="H309" t="s">
        <v>496</v>
      </c>
      <c r="I309" t="s">
        <v>13</v>
      </c>
      <c r="J309" s="11">
        <v>28.27</v>
      </c>
      <c r="K309" s="11">
        <v>28.27</v>
      </c>
      <c r="L309" s="11"/>
    </row>
    <row r="310" spans="1:12" x14ac:dyDescent="0.25">
      <c r="A310">
        <v>38</v>
      </c>
      <c r="B310" s="11">
        <v>31</v>
      </c>
      <c r="C310" s="4">
        <v>5488.2619999999997</v>
      </c>
      <c r="D310" t="s">
        <v>11</v>
      </c>
      <c r="E310">
        <v>1</v>
      </c>
      <c r="F310" t="s">
        <v>13</v>
      </c>
      <c r="G310" t="s">
        <v>10</v>
      </c>
      <c r="H310" t="s">
        <v>496</v>
      </c>
      <c r="I310" t="s">
        <v>13</v>
      </c>
      <c r="J310" s="11">
        <v>31</v>
      </c>
      <c r="K310" s="11">
        <v>31</v>
      </c>
      <c r="L310" s="11"/>
    </row>
    <row r="311" spans="1:12" x14ac:dyDescent="0.25">
      <c r="A311">
        <v>36</v>
      </c>
      <c r="B311" s="11">
        <v>34.43</v>
      </c>
      <c r="C311" s="4">
        <v>5584.3056999999999</v>
      </c>
      <c r="D311" t="s">
        <v>11</v>
      </c>
      <c r="E311">
        <v>2</v>
      </c>
      <c r="F311" t="s">
        <v>13</v>
      </c>
      <c r="G311" t="s">
        <v>14</v>
      </c>
      <c r="H311" t="s">
        <v>496</v>
      </c>
      <c r="I311" t="s">
        <v>13</v>
      </c>
      <c r="J311" s="11">
        <v>34.43</v>
      </c>
      <c r="K311" s="11">
        <v>34.43</v>
      </c>
      <c r="L311" s="11"/>
    </row>
    <row r="312" spans="1:12" x14ac:dyDescent="0.25">
      <c r="A312">
        <v>34</v>
      </c>
      <c r="B312" s="11">
        <v>33.25</v>
      </c>
      <c r="C312" s="4">
        <v>5594.8455000000004</v>
      </c>
      <c r="D312" t="s">
        <v>7</v>
      </c>
      <c r="E312">
        <v>1</v>
      </c>
      <c r="F312" t="s">
        <v>13</v>
      </c>
      <c r="G312" t="s">
        <v>21</v>
      </c>
      <c r="H312" t="s">
        <v>496</v>
      </c>
      <c r="I312" t="s">
        <v>13</v>
      </c>
      <c r="J312" s="11">
        <v>33.25</v>
      </c>
      <c r="K312" s="11">
        <v>33.25</v>
      </c>
      <c r="L312" s="11"/>
    </row>
    <row r="313" spans="1:12" x14ac:dyDescent="0.25">
      <c r="A313">
        <v>35</v>
      </c>
      <c r="B313" s="11">
        <v>35.814999999999998</v>
      </c>
      <c r="C313" s="4">
        <v>5630.4578499999998</v>
      </c>
      <c r="D313" t="s">
        <v>7</v>
      </c>
      <c r="E313">
        <v>1</v>
      </c>
      <c r="F313" t="s">
        <v>13</v>
      </c>
      <c r="G313" t="s">
        <v>15</v>
      </c>
      <c r="H313" t="s">
        <v>496</v>
      </c>
      <c r="I313" t="s">
        <v>13</v>
      </c>
      <c r="J313" s="11">
        <v>35.814999999999998</v>
      </c>
      <c r="K313" s="11">
        <v>35.814999999999998</v>
      </c>
      <c r="L313" s="11"/>
    </row>
    <row r="314" spans="1:12" x14ac:dyDescent="0.25">
      <c r="A314">
        <v>39</v>
      </c>
      <c r="B314" s="11">
        <v>26.885000000000002</v>
      </c>
      <c r="C314" s="4">
        <v>5649.7150000000001</v>
      </c>
      <c r="D314" t="s">
        <v>7</v>
      </c>
      <c r="E314">
        <v>0</v>
      </c>
      <c r="F314" t="s">
        <v>13</v>
      </c>
      <c r="G314" t="s">
        <v>10</v>
      </c>
      <c r="H314" t="s">
        <v>496</v>
      </c>
      <c r="I314" t="s">
        <v>13</v>
      </c>
      <c r="J314" s="11">
        <v>26.885000000000002</v>
      </c>
      <c r="K314" s="11">
        <v>26.885000000000002</v>
      </c>
      <c r="L314" s="11"/>
    </row>
    <row r="315" spans="1:12" x14ac:dyDescent="0.25">
      <c r="A315">
        <v>39</v>
      </c>
      <c r="B315" s="11">
        <v>41.8</v>
      </c>
      <c r="C315" s="4">
        <v>5662.2250000000004</v>
      </c>
      <c r="D315" t="s">
        <v>7</v>
      </c>
      <c r="E315">
        <v>0</v>
      </c>
      <c r="F315" t="s">
        <v>13</v>
      </c>
      <c r="G315" t="s">
        <v>14</v>
      </c>
      <c r="H315" t="s">
        <v>496</v>
      </c>
      <c r="I315" t="s">
        <v>13</v>
      </c>
      <c r="J315" s="11">
        <v>41.8</v>
      </c>
      <c r="K315" s="11">
        <v>41.8</v>
      </c>
      <c r="L315" s="11"/>
    </row>
    <row r="316" spans="1:12" x14ac:dyDescent="0.25">
      <c r="A316">
        <v>41</v>
      </c>
      <c r="B316" s="11">
        <v>33.549999999999997</v>
      </c>
      <c r="C316" s="4">
        <v>5699.8374999999996</v>
      </c>
      <c r="D316" t="s">
        <v>11</v>
      </c>
      <c r="E316">
        <v>0</v>
      </c>
      <c r="F316" t="s">
        <v>13</v>
      </c>
      <c r="G316" t="s">
        <v>14</v>
      </c>
      <c r="H316" t="s">
        <v>496</v>
      </c>
      <c r="I316" t="s">
        <v>13</v>
      </c>
      <c r="J316" s="11">
        <v>33.549999999999997</v>
      </c>
      <c r="K316" s="11">
        <v>33.549999999999997</v>
      </c>
      <c r="L316" s="11"/>
    </row>
    <row r="317" spans="1:12" x14ac:dyDescent="0.25">
      <c r="A317">
        <v>29</v>
      </c>
      <c r="B317" s="11">
        <v>25.6</v>
      </c>
      <c r="C317" s="4">
        <v>5708.8670000000002</v>
      </c>
      <c r="D317" t="s">
        <v>7</v>
      </c>
      <c r="E317">
        <v>4</v>
      </c>
      <c r="F317" t="s">
        <v>13</v>
      </c>
      <c r="G317" t="s">
        <v>10</v>
      </c>
      <c r="H317" t="s">
        <v>496</v>
      </c>
      <c r="I317" t="s">
        <v>13</v>
      </c>
      <c r="J317" s="11">
        <v>25.6</v>
      </c>
      <c r="K317" s="11">
        <v>25.6</v>
      </c>
      <c r="L317" s="11"/>
    </row>
    <row r="318" spans="1:12" x14ac:dyDescent="0.25">
      <c r="A318">
        <v>41</v>
      </c>
      <c r="B318" s="11">
        <v>40.26</v>
      </c>
      <c r="C318" s="4">
        <v>5709.1643999999997</v>
      </c>
      <c r="D318" t="s">
        <v>11</v>
      </c>
      <c r="E318">
        <v>0</v>
      </c>
      <c r="F318" t="s">
        <v>13</v>
      </c>
      <c r="G318" t="s">
        <v>14</v>
      </c>
      <c r="H318" t="s">
        <v>496</v>
      </c>
      <c r="I318" t="s">
        <v>13</v>
      </c>
      <c r="J318" s="11">
        <v>40.26</v>
      </c>
      <c r="K318" s="11">
        <v>40.26</v>
      </c>
      <c r="L318" s="11"/>
    </row>
    <row r="319" spans="1:12" x14ac:dyDescent="0.25">
      <c r="A319">
        <v>39</v>
      </c>
      <c r="B319" s="11">
        <v>42.655000000000001</v>
      </c>
      <c r="C319" s="4">
        <v>5757.41345</v>
      </c>
      <c r="D319" t="s">
        <v>11</v>
      </c>
      <c r="E319">
        <v>0</v>
      </c>
      <c r="F319" t="s">
        <v>13</v>
      </c>
      <c r="G319" t="s">
        <v>21</v>
      </c>
      <c r="H319" t="s">
        <v>496</v>
      </c>
      <c r="I319" t="s">
        <v>13</v>
      </c>
      <c r="J319" s="11">
        <v>42.655000000000001</v>
      </c>
      <c r="K319" s="11">
        <v>42.655000000000001</v>
      </c>
      <c r="L319" s="11"/>
    </row>
    <row r="320" spans="1:12" x14ac:dyDescent="0.25">
      <c r="A320">
        <v>35</v>
      </c>
      <c r="B320" s="11">
        <v>35.86</v>
      </c>
      <c r="C320" s="4">
        <v>5836.5204000000003</v>
      </c>
      <c r="D320" t="s">
        <v>7</v>
      </c>
      <c r="E320">
        <v>2</v>
      </c>
      <c r="F320" t="s">
        <v>13</v>
      </c>
      <c r="G320" t="s">
        <v>14</v>
      </c>
      <c r="H320" t="s">
        <v>496</v>
      </c>
      <c r="I320" t="s">
        <v>13</v>
      </c>
      <c r="J320" s="11">
        <v>35.86</v>
      </c>
      <c r="K320" s="11">
        <v>35.86</v>
      </c>
      <c r="L320" s="11"/>
    </row>
    <row r="321" spans="1:12" x14ac:dyDescent="0.25">
      <c r="A321">
        <v>35</v>
      </c>
      <c r="B321" s="11">
        <v>43.34</v>
      </c>
      <c r="C321" s="4">
        <v>5846.9175999999998</v>
      </c>
      <c r="D321" t="s">
        <v>7</v>
      </c>
      <c r="E321">
        <v>2</v>
      </c>
      <c r="F321" t="s">
        <v>13</v>
      </c>
      <c r="G321" t="s">
        <v>14</v>
      </c>
      <c r="H321" t="s">
        <v>496</v>
      </c>
      <c r="I321" t="s">
        <v>13</v>
      </c>
      <c r="J321" s="11">
        <v>43.34</v>
      </c>
      <c r="K321" s="11">
        <v>43.34</v>
      </c>
      <c r="L321" s="11"/>
    </row>
    <row r="322" spans="1:12" x14ac:dyDescent="0.25">
      <c r="A322">
        <v>40</v>
      </c>
      <c r="B322" s="11">
        <v>29.6</v>
      </c>
      <c r="C322" s="4">
        <v>5910.9440000000004</v>
      </c>
      <c r="D322" t="s">
        <v>7</v>
      </c>
      <c r="E322">
        <v>0</v>
      </c>
      <c r="F322" t="s">
        <v>13</v>
      </c>
      <c r="G322" t="s">
        <v>10</v>
      </c>
      <c r="H322" t="s">
        <v>496</v>
      </c>
      <c r="I322" t="s">
        <v>13</v>
      </c>
      <c r="J322" s="11">
        <v>29.6</v>
      </c>
      <c r="K322" s="11">
        <v>29.6</v>
      </c>
      <c r="L322" s="11"/>
    </row>
    <row r="323" spans="1:12" x14ac:dyDescent="0.25">
      <c r="A323">
        <v>40</v>
      </c>
      <c r="B323" s="11">
        <v>30.305</v>
      </c>
      <c r="C323" s="4">
        <v>5920.1040999999996</v>
      </c>
      <c r="D323" t="s">
        <v>7</v>
      </c>
      <c r="E323">
        <v>0</v>
      </c>
      <c r="F323" t="s">
        <v>13</v>
      </c>
      <c r="G323" t="s">
        <v>14</v>
      </c>
      <c r="H323" t="s">
        <v>496</v>
      </c>
      <c r="I323" t="s">
        <v>13</v>
      </c>
      <c r="J323" s="11">
        <v>30.305</v>
      </c>
      <c r="K323" s="11">
        <v>30.305</v>
      </c>
      <c r="L323" s="11"/>
    </row>
    <row r="324" spans="1:12" x14ac:dyDescent="0.25">
      <c r="A324">
        <v>35</v>
      </c>
      <c r="B324" s="11">
        <v>28.9</v>
      </c>
      <c r="C324" s="4">
        <v>5926.8459999999995</v>
      </c>
      <c r="D324" t="s">
        <v>11</v>
      </c>
      <c r="E324">
        <v>3</v>
      </c>
      <c r="F324" t="s">
        <v>13</v>
      </c>
      <c r="G324" t="s">
        <v>10</v>
      </c>
      <c r="H324" t="s">
        <v>496</v>
      </c>
      <c r="I324" t="s">
        <v>13</v>
      </c>
      <c r="J324" s="11">
        <v>28.9</v>
      </c>
      <c r="K324" s="11">
        <v>28.9</v>
      </c>
      <c r="L324" s="11"/>
    </row>
    <row r="325" spans="1:12" x14ac:dyDescent="0.25">
      <c r="A325">
        <v>35</v>
      </c>
      <c r="B325" s="11">
        <v>34.32</v>
      </c>
      <c r="C325" s="4">
        <v>5934.3797999999997</v>
      </c>
      <c r="D325" t="s">
        <v>11</v>
      </c>
      <c r="E325">
        <v>3</v>
      </c>
      <c r="F325" t="s">
        <v>13</v>
      </c>
      <c r="G325" t="s">
        <v>14</v>
      </c>
      <c r="H325" t="s">
        <v>496</v>
      </c>
      <c r="I325" t="s">
        <v>13</v>
      </c>
      <c r="J325" s="11">
        <v>34.32</v>
      </c>
      <c r="K325" s="11">
        <v>34.32</v>
      </c>
      <c r="L325" s="11"/>
    </row>
    <row r="326" spans="1:12" x14ac:dyDescent="0.25">
      <c r="A326">
        <v>42</v>
      </c>
      <c r="B326" s="11">
        <v>26.9</v>
      </c>
      <c r="C326" s="4">
        <v>5969.723</v>
      </c>
      <c r="D326" t="s">
        <v>11</v>
      </c>
      <c r="E326">
        <v>0</v>
      </c>
      <c r="F326" t="s">
        <v>13</v>
      </c>
      <c r="G326" t="s">
        <v>10</v>
      </c>
      <c r="H326" t="s">
        <v>496</v>
      </c>
      <c r="I326" t="s">
        <v>13</v>
      </c>
      <c r="J326" s="11">
        <v>26.9</v>
      </c>
      <c r="K326" s="11">
        <v>26.9</v>
      </c>
      <c r="L326" s="11"/>
    </row>
    <row r="327" spans="1:12" x14ac:dyDescent="0.25">
      <c r="A327">
        <v>33</v>
      </c>
      <c r="B327" s="11">
        <v>38.9</v>
      </c>
      <c r="C327" s="4">
        <v>5972.3779999999997</v>
      </c>
      <c r="D327" t="s">
        <v>7</v>
      </c>
      <c r="E327">
        <v>3</v>
      </c>
      <c r="F327" t="s">
        <v>13</v>
      </c>
      <c r="G327" t="s">
        <v>10</v>
      </c>
      <c r="H327" t="s">
        <v>496</v>
      </c>
      <c r="I327" t="s">
        <v>13</v>
      </c>
      <c r="J327" s="11">
        <v>38.9</v>
      </c>
      <c r="K327" s="11">
        <v>38.9</v>
      </c>
      <c r="L327" s="11"/>
    </row>
    <row r="328" spans="1:12" x14ac:dyDescent="0.25">
      <c r="A328">
        <v>38</v>
      </c>
      <c r="B328" s="11">
        <v>28.93</v>
      </c>
      <c r="C328" s="4">
        <v>5974.3846999999996</v>
      </c>
      <c r="D328" t="s">
        <v>7</v>
      </c>
      <c r="E328">
        <v>1</v>
      </c>
      <c r="F328" t="s">
        <v>13</v>
      </c>
      <c r="G328" t="s">
        <v>14</v>
      </c>
      <c r="H328" t="s">
        <v>496</v>
      </c>
      <c r="I328" t="s">
        <v>13</v>
      </c>
      <c r="J328" s="11">
        <v>28.93</v>
      </c>
      <c r="K328" s="11">
        <v>28.93</v>
      </c>
      <c r="L328" s="11"/>
    </row>
    <row r="329" spans="1:12" x14ac:dyDescent="0.25">
      <c r="A329">
        <v>38</v>
      </c>
      <c r="B329" s="11">
        <v>30.69</v>
      </c>
      <c r="C329" s="4">
        <v>5976.8311000000003</v>
      </c>
      <c r="D329" t="s">
        <v>7</v>
      </c>
      <c r="E329">
        <v>1</v>
      </c>
      <c r="F329" t="s">
        <v>13</v>
      </c>
      <c r="G329" t="s">
        <v>14</v>
      </c>
      <c r="H329" t="s">
        <v>496</v>
      </c>
      <c r="I329" t="s">
        <v>13</v>
      </c>
      <c r="J329" s="11">
        <v>30.69</v>
      </c>
      <c r="K329" s="11">
        <v>30.69</v>
      </c>
      <c r="L329" s="11"/>
    </row>
    <row r="330" spans="1:12" x14ac:dyDescent="0.25">
      <c r="A330">
        <v>42</v>
      </c>
      <c r="B330" s="11">
        <v>34.1</v>
      </c>
      <c r="C330" s="4">
        <v>5979.7309999999998</v>
      </c>
      <c r="D330" t="s">
        <v>11</v>
      </c>
      <c r="E330">
        <v>0</v>
      </c>
      <c r="F330" t="s">
        <v>13</v>
      </c>
      <c r="G330" t="s">
        <v>10</v>
      </c>
      <c r="H330" t="s">
        <v>496</v>
      </c>
      <c r="I330" t="s">
        <v>13</v>
      </c>
      <c r="J330" s="11">
        <v>34.1</v>
      </c>
      <c r="K330" s="11">
        <v>34.1</v>
      </c>
      <c r="L330" s="11"/>
    </row>
    <row r="331" spans="1:12" x14ac:dyDescent="0.25">
      <c r="A331">
        <v>33</v>
      </c>
      <c r="B331" s="11">
        <v>29.4</v>
      </c>
      <c r="C331" s="4">
        <v>6059.1729999999998</v>
      </c>
      <c r="D331" t="s">
        <v>11</v>
      </c>
      <c r="E331">
        <v>4</v>
      </c>
      <c r="F331" t="s">
        <v>13</v>
      </c>
      <c r="G331" t="s">
        <v>10</v>
      </c>
      <c r="H331" t="s">
        <v>496</v>
      </c>
      <c r="I331" t="s">
        <v>13</v>
      </c>
      <c r="J331" s="11">
        <v>29.4</v>
      </c>
      <c r="K331" s="11">
        <v>29.4</v>
      </c>
      <c r="L331" s="11"/>
    </row>
    <row r="332" spans="1:12" x14ac:dyDescent="0.25">
      <c r="A332">
        <v>38</v>
      </c>
      <c r="B332" s="11">
        <v>28.024999999999999</v>
      </c>
      <c r="C332" s="4">
        <v>6067.1267500000004</v>
      </c>
      <c r="D332" t="s">
        <v>11</v>
      </c>
      <c r="E332">
        <v>1</v>
      </c>
      <c r="F332" t="s">
        <v>13</v>
      </c>
      <c r="G332" t="s">
        <v>21</v>
      </c>
      <c r="H332" t="s">
        <v>496</v>
      </c>
      <c r="I332" t="s">
        <v>13</v>
      </c>
      <c r="J332" s="11">
        <v>28.024999999999999</v>
      </c>
      <c r="K332" s="11">
        <v>28.024999999999999</v>
      </c>
      <c r="L332" s="11"/>
    </row>
    <row r="333" spans="1:12" x14ac:dyDescent="0.25">
      <c r="A333">
        <v>38</v>
      </c>
      <c r="B333" s="11">
        <v>28.975000000000001</v>
      </c>
      <c r="C333" s="4">
        <v>6079.6715000000004</v>
      </c>
      <c r="D333" t="s">
        <v>11</v>
      </c>
      <c r="E333">
        <v>1</v>
      </c>
      <c r="F333" t="s">
        <v>13</v>
      </c>
      <c r="G333" t="s">
        <v>21</v>
      </c>
      <c r="H333" t="s">
        <v>496</v>
      </c>
      <c r="I333" t="s">
        <v>13</v>
      </c>
      <c r="J333" s="11">
        <v>28.975000000000001</v>
      </c>
      <c r="K333" s="11">
        <v>28.975000000000001</v>
      </c>
      <c r="L333" s="11"/>
    </row>
    <row r="334" spans="1:12" x14ac:dyDescent="0.25">
      <c r="A334">
        <v>37</v>
      </c>
      <c r="B334" s="11">
        <v>34.104999999999997</v>
      </c>
      <c r="C334" s="4">
        <v>6112.3529500000004</v>
      </c>
      <c r="D334" t="s">
        <v>7</v>
      </c>
      <c r="E334">
        <v>1</v>
      </c>
      <c r="F334" t="s">
        <v>13</v>
      </c>
      <c r="G334" t="s">
        <v>15</v>
      </c>
      <c r="H334" t="s">
        <v>496</v>
      </c>
      <c r="I334" t="s">
        <v>13</v>
      </c>
      <c r="J334" s="11">
        <v>34.104999999999997</v>
      </c>
      <c r="K334" s="11">
        <v>34.104999999999997</v>
      </c>
      <c r="L334" s="11"/>
    </row>
    <row r="335" spans="1:12" x14ac:dyDescent="0.25">
      <c r="A335">
        <v>31</v>
      </c>
      <c r="B335" s="11">
        <v>30.495000000000001</v>
      </c>
      <c r="C335" s="4">
        <v>6113.2310500000003</v>
      </c>
      <c r="D335" t="s">
        <v>7</v>
      </c>
      <c r="E335">
        <v>3</v>
      </c>
      <c r="F335" t="s">
        <v>13</v>
      </c>
      <c r="G335" t="s">
        <v>21</v>
      </c>
      <c r="H335" t="s">
        <v>496</v>
      </c>
      <c r="I335" t="s">
        <v>13</v>
      </c>
      <c r="J335" s="11">
        <v>30.495000000000001</v>
      </c>
      <c r="K335" s="11">
        <v>30.495000000000001</v>
      </c>
      <c r="L335" s="11"/>
    </row>
    <row r="336" spans="1:12" x14ac:dyDescent="0.25">
      <c r="A336">
        <v>39</v>
      </c>
      <c r="B336" s="11">
        <v>26.22</v>
      </c>
      <c r="C336" s="4">
        <v>6123.5688</v>
      </c>
      <c r="D336" t="s">
        <v>11</v>
      </c>
      <c r="E336">
        <v>1</v>
      </c>
      <c r="F336" t="s">
        <v>13</v>
      </c>
      <c r="G336" t="s">
        <v>15</v>
      </c>
      <c r="H336" t="s">
        <v>496</v>
      </c>
      <c r="I336" t="s">
        <v>13</v>
      </c>
      <c r="J336" s="11">
        <v>26.22</v>
      </c>
      <c r="K336" s="11">
        <v>26.22</v>
      </c>
      <c r="L336" s="11"/>
    </row>
    <row r="337" spans="1:12" x14ac:dyDescent="0.25">
      <c r="A337">
        <v>32</v>
      </c>
      <c r="B337" s="11">
        <v>28.975000000000001</v>
      </c>
      <c r="C337" s="4">
        <v>6128.79745</v>
      </c>
      <c r="D337" t="s">
        <v>7</v>
      </c>
      <c r="E337">
        <v>3</v>
      </c>
      <c r="F337" t="s">
        <v>13</v>
      </c>
      <c r="G337" t="s">
        <v>15</v>
      </c>
      <c r="H337" t="s">
        <v>496</v>
      </c>
      <c r="I337" t="s">
        <v>13</v>
      </c>
      <c r="J337" s="11">
        <v>28.975000000000001</v>
      </c>
      <c r="K337" s="11">
        <v>28.975000000000001</v>
      </c>
      <c r="L337" s="11"/>
    </row>
    <row r="338" spans="1:12" x14ac:dyDescent="0.25">
      <c r="A338">
        <v>34</v>
      </c>
      <c r="B338" s="11">
        <v>29.26</v>
      </c>
      <c r="C338" s="4">
        <v>6184.2993999999999</v>
      </c>
      <c r="D338" t="s">
        <v>7</v>
      </c>
      <c r="E338">
        <v>3</v>
      </c>
      <c r="F338" t="s">
        <v>13</v>
      </c>
      <c r="G338" t="s">
        <v>14</v>
      </c>
      <c r="H338" t="s">
        <v>496</v>
      </c>
      <c r="I338" t="s">
        <v>13</v>
      </c>
      <c r="J338" s="11">
        <v>29.26</v>
      </c>
      <c r="K338" s="11">
        <v>29.26</v>
      </c>
      <c r="L338" s="11"/>
    </row>
    <row r="339" spans="1:12" x14ac:dyDescent="0.25">
      <c r="A339">
        <v>41</v>
      </c>
      <c r="B339" s="11">
        <v>31.02</v>
      </c>
      <c r="C339" s="4">
        <v>6185.3208000000004</v>
      </c>
      <c r="D339" t="s">
        <v>7</v>
      </c>
      <c r="E339">
        <v>0</v>
      </c>
      <c r="F339" t="s">
        <v>13</v>
      </c>
      <c r="G339" t="s">
        <v>14</v>
      </c>
      <c r="H339" t="s">
        <v>496</v>
      </c>
      <c r="I339" t="s">
        <v>13</v>
      </c>
      <c r="J339" s="11">
        <v>31.02</v>
      </c>
      <c r="K339" s="11">
        <v>31.02</v>
      </c>
      <c r="L339" s="11"/>
    </row>
    <row r="340" spans="1:12" x14ac:dyDescent="0.25">
      <c r="A340">
        <v>34</v>
      </c>
      <c r="B340" s="11">
        <v>38</v>
      </c>
      <c r="C340" s="4">
        <v>6196.4480000000003</v>
      </c>
      <c r="D340" t="s">
        <v>7</v>
      </c>
      <c r="E340">
        <v>3</v>
      </c>
      <c r="F340" t="s">
        <v>13</v>
      </c>
      <c r="G340" t="s">
        <v>10</v>
      </c>
      <c r="H340" t="s">
        <v>496</v>
      </c>
      <c r="I340" t="s">
        <v>13</v>
      </c>
      <c r="J340" s="11">
        <v>38</v>
      </c>
      <c r="K340" s="11">
        <v>38</v>
      </c>
      <c r="L340" s="11"/>
    </row>
    <row r="341" spans="1:12" x14ac:dyDescent="0.25">
      <c r="A341">
        <v>37</v>
      </c>
      <c r="B341" s="11">
        <v>33.155000000000001</v>
      </c>
      <c r="C341" s="4">
        <v>6203.90175</v>
      </c>
      <c r="D341" t="s">
        <v>11</v>
      </c>
      <c r="E341">
        <v>2</v>
      </c>
      <c r="F341" t="s">
        <v>13</v>
      </c>
      <c r="G341" t="s">
        <v>15</v>
      </c>
      <c r="H341" t="s">
        <v>496</v>
      </c>
      <c r="I341" t="s">
        <v>13</v>
      </c>
      <c r="J341" s="11">
        <v>33.155000000000001</v>
      </c>
      <c r="K341" s="11">
        <v>33.155000000000001</v>
      </c>
      <c r="L341" s="11"/>
    </row>
    <row r="342" spans="1:12" x14ac:dyDescent="0.25">
      <c r="A342">
        <v>39</v>
      </c>
      <c r="B342" s="11">
        <v>32.5</v>
      </c>
      <c r="C342" s="4">
        <v>6238.2979999999998</v>
      </c>
      <c r="D342" t="s">
        <v>7</v>
      </c>
      <c r="E342">
        <v>1</v>
      </c>
      <c r="F342" t="s">
        <v>13</v>
      </c>
      <c r="G342" t="s">
        <v>10</v>
      </c>
      <c r="H342" t="s">
        <v>496</v>
      </c>
      <c r="I342" t="s">
        <v>13</v>
      </c>
      <c r="J342" s="11">
        <v>32.5</v>
      </c>
      <c r="K342" s="11">
        <v>32.5</v>
      </c>
      <c r="L342" s="11"/>
    </row>
    <row r="343" spans="1:12" x14ac:dyDescent="0.25">
      <c r="A343">
        <v>41</v>
      </c>
      <c r="B343" s="11">
        <v>30.684999999999999</v>
      </c>
      <c r="C343" s="4">
        <v>6272.4772000000003</v>
      </c>
      <c r="D343" t="s">
        <v>11</v>
      </c>
      <c r="E343">
        <v>1</v>
      </c>
      <c r="F343" t="s">
        <v>13</v>
      </c>
      <c r="G343" t="s">
        <v>14</v>
      </c>
      <c r="H343" t="s">
        <v>496</v>
      </c>
      <c r="I343" t="s">
        <v>13</v>
      </c>
      <c r="J343" s="11">
        <v>30.684999999999999</v>
      </c>
      <c r="K343" s="11">
        <v>30.684999999999999</v>
      </c>
      <c r="L343" s="11"/>
    </row>
    <row r="344" spans="1:12" x14ac:dyDescent="0.25">
      <c r="A344">
        <v>41</v>
      </c>
      <c r="B344" s="11">
        <v>28.8</v>
      </c>
      <c r="C344" s="4">
        <v>6282.2349999999997</v>
      </c>
      <c r="D344" t="s">
        <v>11</v>
      </c>
      <c r="E344">
        <v>1</v>
      </c>
      <c r="F344" t="s">
        <v>13</v>
      </c>
      <c r="G344" t="s">
        <v>10</v>
      </c>
      <c r="H344" t="s">
        <v>496</v>
      </c>
      <c r="I344" t="s">
        <v>13</v>
      </c>
      <c r="J344" s="11">
        <v>28.8</v>
      </c>
      <c r="K344" s="11">
        <v>28.8</v>
      </c>
      <c r="L344" s="11"/>
    </row>
    <row r="345" spans="1:12" x14ac:dyDescent="0.25">
      <c r="A345">
        <v>41</v>
      </c>
      <c r="B345" s="11">
        <v>34.21</v>
      </c>
      <c r="C345" s="4">
        <v>6289.7548999999999</v>
      </c>
      <c r="D345" t="s">
        <v>11</v>
      </c>
      <c r="E345">
        <v>1</v>
      </c>
      <c r="F345" t="s">
        <v>13</v>
      </c>
      <c r="G345" t="s">
        <v>14</v>
      </c>
      <c r="H345" t="s">
        <v>496</v>
      </c>
      <c r="I345" t="s">
        <v>13</v>
      </c>
      <c r="J345" s="11">
        <v>34.21</v>
      </c>
      <c r="K345" s="11">
        <v>34.21</v>
      </c>
      <c r="L345" s="11"/>
    </row>
    <row r="346" spans="1:12" x14ac:dyDescent="0.25">
      <c r="A346">
        <v>37</v>
      </c>
      <c r="B346" s="11">
        <v>29.5</v>
      </c>
      <c r="C346" s="4">
        <v>6311.9520000000002</v>
      </c>
      <c r="D346" t="s">
        <v>7</v>
      </c>
      <c r="E346">
        <v>2</v>
      </c>
      <c r="F346" t="s">
        <v>13</v>
      </c>
      <c r="G346" t="s">
        <v>10</v>
      </c>
      <c r="H346" t="s">
        <v>496</v>
      </c>
      <c r="I346" t="s">
        <v>13</v>
      </c>
      <c r="J346" s="11">
        <v>29.5</v>
      </c>
      <c r="K346" s="11">
        <v>29.5</v>
      </c>
      <c r="L346" s="11"/>
    </row>
    <row r="347" spans="1:12" x14ac:dyDescent="0.25">
      <c r="A347">
        <v>32</v>
      </c>
      <c r="B347" s="11">
        <v>40.185000000000002</v>
      </c>
      <c r="C347" s="4">
        <v>6334.3435499999996</v>
      </c>
      <c r="D347" t="s">
        <v>7</v>
      </c>
      <c r="E347">
        <v>3</v>
      </c>
      <c r="F347" t="s">
        <v>13</v>
      </c>
      <c r="G347" t="s">
        <v>21</v>
      </c>
      <c r="H347" t="s">
        <v>496</v>
      </c>
      <c r="I347" t="s">
        <v>13</v>
      </c>
      <c r="J347" s="11">
        <v>40.185000000000002</v>
      </c>
      <c r="K347" s="11">
        <v>40.185000000000002</v>
      </c>
      <c r="L347" s="11"/>
    </row>
    <row r="348" spans="1:12" x14ac:dyDescent="0.25">
      <c r="A348">
        <v>39</v>
      </c>
      <c r="B348" s="11">
        <v>32.340000000000003</v>
      </c>
      <c r="C348" s="4">
        <v>6338.0756000000001</v>
      </c>
      <c r="D348" t="s">
        <v>11</v>
      </c>
      <c r="E348">
        <v>2</v>
      </c>
      <c r="F348" t="s">
        <v>13</v>
      </c>
      <c r="G348" t="s">
        <v>14</v>
      </c>
      <c r="H348" t="s">
        <v>496</v>
      </c>
      <c r="I348" t="s">
        <v>13</v>
      </c>
      <c r="J348" s="11">
        <v>32.340000000000003</v>
      </c>
      <c r="K348" s="11">
        <v>32.340000000000003</v>
      </c>
      <c r="L348" s="11"/>
    </row>
    <row r="349" spans="1:12" x14ac:dyDescent="0.25">
      <c r="A349">
        <v>39</v>
      </c>
      <c r="B349" s="11">
        <v>45.43</v>
      </c>
      <c r="C349" s="4">
        <v>6356.2707</v>
      </c>
      <c r="D349" t="s">
        <v>11</v>
      </c>
      <c r="E349">
        <v>2</v>
      </c>
      <c r="F349" t="s">
        <v>13</v>
      </c>
      <c r="G349" t="s">
        <v>14</v>
      </c>
      <c r="H349" t="s">
        <v>496</v>
      </c>
      <c r="I349" t="s">
        <v>13</v>
      </c>
      <c r="J349" s="11">
        <v>45.43</v>
      </c>
      <c r="K349" s="11">
        <v>45.43</v>
      </c>
      <c r="L349" s="11"/>
    </row>
    <row r="350" spans="1:12" x14ac:dyDescent="0.25">
      <c r="A350">
        <v>42</v>
      </c>
      <c r="B350" s="11">
        <v>31.254999999999999</v>
      </c>
      <c r="C350" s="4">
        <v>6358.7764500000003</v>
      </c>
      <c r="D350" t="s">
        <v>11</v>
      </c>
      <c r="E350">
        <v>0</v>
      </c>
      <c r="F350" t="s">
        <v>13</v>
      </c>
      <c r="G350" t="s">
        <v>15</v>
      </c>
      <c r="H350" t="s">
        <v>496</v>
      </c>
      <c r="I350" t="s">
        <v>13</v>
      </c>
      <c r="J350" s="11">
        <v>31.254999999999999</v>
      </c>
      <c r="K350" s="11">
        <v>31.254999999999999</v>
      </c>
      <c r="L350" s="11"/>
    </row>
    <row r="351" spans="1:12" x14ac:dyDescent="0.25">
      <c r="A351">
        <v>33</v>
      </c>
      <c r="B351" s="11">
        <v>42.94</v>
      </c>
      <c r="C351" s="4">
        <v>6360.9935999999998</v>
      </c>
      <c r="D351" t="s">
        <v>7</v>
      </c>
      <c r="E351">
        <v>3</v>
      </c>
      <c r="F351" t="s">
        <v>13</v>
      </c>
      <c r="G351" t="s">
        <v>15</v>
      </c>
      <c r="H351" t="s">
        <v>496</v>
      </c>
      <c r="I351" t="s">
        <v>13</v>
      </c>
      <c r="J351" s="11">
        <v>42.94</v>
      </c>
      <c r="K351" s="11">
        <v>42.94</v>
      </c>
      <c r="L351" s="11"/>
    </row>
    <row r="352" spans="1:12" x14ac:dyDescent="0.25">
      <c r="A352">
        <v>38</v>
      </c>
      <c r="B352" s="11">
        <v>40.564999999999998</v>
      </c>
      <c r="C352" s="4">
        <v>6373.55735</v>
      </c>
      <c r="D352" t="s">
        <v>7</v>
      </c>
      <c r="E352">
        <v>1</v>
      </c>
      <c r="F352" t="s">
        <v>13</v>
      </c>
      <c r="G352" t="s">
        <v>15</v>
      </c>
      <c r="H352" t="s">
        <v>496</v>
      </c>
      <c r="I352" t="s">
        <v>13</v>
      </c>
      <c r="J352" s="11">
        <v>40.564999999999998</v>
      </c>
      <c r="K352" s="11">
        <v>40.564999999999998</v>
      </c>
      <c r="L352" s="11"/>
    </row>
    <row r="353" spans="1:12" x14ac:dyDescent="0.25">
      <c r="A353">
        <v>40</v>
      </c>
      <c r="B353" s="11">
        <v>25.555</v>
      </c>
      <c r="C353" s="4">
        <v>6389.3778499999999</v>
      </c>
      <c r="D353" t="s">
        <v>11</v>
      </c>
      <c r="E353">
        <v>1</v>
      </c>
      <c r="F353" t="s">
        <v>13</v>
      </c>
      <c r="G353" t="s">
        <v>15</v>
      </c>
      <c r="H353" t="s">
        <v>496</v>
      </c>
      <c r="I353" t="s">
        <v>13</v>
      </c>
      <c r="J353" s="11">
        <v>25.555</v>
      </c>
      <c r="K353" s="11">
        <v>25.555</v>
      </c>
      <c r="L353" s="11"/>
    </row>
    <row r="354" spans="1:12" x14ac:dyDescent="0.25">
      <c r="A354">
        <v>40</v>
      </c>
      <c r="B354" s="11">
        <v>29.355</v>
      </c>
      <c r="C354" s="4">
        <v>6393.6034499999996</v>
      </c>
      <c r="D354" t="s">
        <v>11</v>
      </c>
      <c r="E354">
        <v>1</v>
      </c>
      <c r="F354" t="s">
        <v>13</v>
      </c>
      <c r="G354" t="s">
        <v>15</v>
      </c>
      <c r="H354" t="s">
        <v>496</v>
      </c>
      <c r="I354" t="s">
        <v>13</v>
      </c>
      <c r="J354" s="11">
        <v>29.355</v>
      </c>
      <c r="K354" s="11">
        <v>29.355</v>
      </c>
      <c r="L354" s="11"/>
    </row>
    <row r="355" spans="1:12" x14ac:dyDescent="0.25">
      <c r="A355">
        <v>37</v>
      </c>
      <c r="B355" s="11">
        <v>28.024999999999999</v>
      </c>
      <c r="C355" s="4">
        <v>6406.4107000000004</v>
      </c>
      <c r="D355" t="s">
        <v>11</v>
      </c>
      <c r="E355">
        <v>2</v>
      </c>
      <c r="F355" t="s">
        <v>13</v>
      </c>
      <c r="G355" t="s">
        <v>21</v>
      </c>
      <c r="H355" t="s">
        <v>496</v>
      </c>
      <c r="I355" t="s">
        <v>13</v>
      </c>
      <c r="J355" s="11">
        <v>28.024999999999999</v>
      </c>
      <c r="K355" s="11">
        <v>28.024999999999999</v>
      </c>
      <c r="L355" s="11"/>
    </row>
    <row r="356" spans="1:12" x14ac:dyDescent="0.25">
      <c r="A356">
        <v>35</v>
      </c>
      <c r="B356" s="11">
        <v>27.7</v>
      </c>
      <c r="C356" s="4">
        <v>6414.1779999999999</v>
      </c>
      <c r="D356" t="s">
        <v>7</v>
      </c>
      <c r="E356">
        <v>3</v>
      </c>
      <c r="F356" t="s">
        <v>13</v>
      </c>
      <c r="G356" t="s">
        <v>10</v>
      </c>
      <c r="H356" t="s">
        <v>496</v>
      </c>
      <c r="I356" t="s">
        <v>13</v>
      </c>
      <c r="J356" s="11">
        <v>27.7</v>
      </c>
      <c r="K356" s="11">
        <v>27.7</v>
      </c>
      <c r="L356" s="11"/>
    </row>
    <row r="357" spans="1:12" x14ac:dyDescent="0.25">
      <c r="A357">
        <v>37</v>
      </c>
      <c r="B357" s="11">
        <v>46.53</v>
      </c>
      <c r="C357" s="4">
        <v>6435.6237000000001</v>
      </c>
      <c r="D357" t="s">
        <v>11</v>
      </c>
      <c r="E357">
        <v>3</v>
      </c>
      <c r="F357" t="s">
        <v>13</v>
      </c>
      <c r="G357" t="s">
        <v>14</v>
      </c>
      <c r="H357" t="s">
        <v>496</v>
      </c>
      <c r="I357" t="s">
        <v>13</v>
      </c>
      <c r="J357" s="11">
        <v>46.53</v>
      </c>
      <c r="K357" s="11">
        <v>46.53</v>
      </c>
      <c r="L357" s="11"/>
    </row>
    <row r="358" spans="1:12" x14ac:dyDescent="0.25">
      <c r="A358">
        <v>38</v>
      </c>
      <c r="B358" s="11">
        <v>29.26</v>
      </c>
      <c r="C358" s="4">
        <v>6457.8433999999997</v>
      </c>
      <c r="D358" t="s">
        <v>11</v>
      </c>
      <c r="E358">
        <v>2</v>
      </c>
      <c r="F358" t="s">
        <v>13</v>
      </c>
      <c r="G358" t="s">
        <v>15</v>
      </c>
      <c r="H358" t="s">
        <v>496</v>
      </c>
      <c r="I358" t="s">
        <v>13</v>
      </c>
      <c r="J358" s="11">
        <v>29.26</v>
      </c>
      <c r="K358" s="11">
        <v>29.26</v>
      </c>
      <c r="L358" s="11"/>
    </row>
    <row r="359" spans="1:12" x14ac:dyDescent="0.25">
      <c r="A359">
        <v>42</v>
      </c>
      <c r="B359" s="11">
        <v>37.9</v>
      </c>
      <c r="C359" s="4">
        <v>6474.0129999999999</v>
      </c>
      <c r="D359" t="s">
        <v>7</v>
      </c>
      <c r="E359">
        <v>0</v>
      </c>
      <c r="F359" t="s">
        <v>13</v>
      </c>
      <c r="G359" t="s">
        <v>10</v>
      </c>
      <c r="H359" t="s">
        <v>496</v>
      </c>
      <c r="I359" t="s">
        <v>13</v>
      </c>
      <c r="J359" s="11">
        <v>37.9</v>
      </c>
      <c r="K359" s="11">
        <v>37.9</v>
      </c>
      <c r="L359" s="11"/>
    </row>
    <row r="360" spans="1:12" x14ac:dyDescent="0.25">
      <c r="A360">
        <v>40</v>
      </c>
      <c r="B360" s="11">
        <v>27.4</v>
      </c>
      <c r="C360" s="4">
        <v>6496.8860000000004</v>
      </c>
      <c r="D360" t="s">
        <v>7</v>
      </c>
      <c r="E360">
        <v>1</v>
      </c>
      <c r="F360" t="s">
        <v>13</v>
      </c>
      <c r="G360" t="s">
        <v>10</v>
      </c>
      <c r="H360" t="s">
        <v>496</v>
      </c>
      <c r="I360" t="s">
        <v>13</v>
      </c>
      <c r="J360" s="11">
        <v>27.4</v>
      </c>
      <c r="K360" s="11">
        <v>27.4</v>
      </c>
      <c r="L360" s="11"/>
    </row>
    <row r="361" spans="1:12" x14ac:dyDescent="0.25">
      <c r="A361">
        <v>40</v>
      </c>
      <c r="B361" s="11">
        <v>29.81</v>
      </c>
      <c r="C361" s="4">
        <v>6500.2358999999997</v>
      </c>
      <c r="D361" t="s">
        <v>7</v>
      </c>
      <c r="E361">
        <v>1</v>
      </c>
      <c r="F361" t="s">
        <v>13</v>
      </c>
      <c r="G361" t="s">
        <v>14</v>
      </c>
      <c r="H361" t="s">
        <v>496</v>
      </c>
      <c r="I361" t="s">
        <v>13</v>
      </c>
      <c r="J361" s="11">
        <v>29.81</v>
      </c>
      <c r="K361" s="11">
        <v>29.81</v>
      </c>
      <c r="L361" s="11"/>
    </row>
    <row r="362" spans="1:12" x14ac:dyDescent="0.25">
      <c r="A362">
        <v>36</v>
      </c>
      <c r="B362" s="11">
        <v>28.594999999999999</v>
      </c>
      <c r="C362" s="4">
        <v>6548.1950500000003</v>
      </c>
      <c r="D362" t="s">
        <v>11</v>
      </c>
      <c r="E362">
        <v>3</v>
      </c>
      <c r="F362" t="s">
        <v>13</v>
      </c>
      <c r="G362" t="s">
        <v>15</v>
      </c>
      <c r="H362" t="s">
        <v>496</v>
      </c>
      <c r="I362" t="s">
        <v>13</v>
      </c>
      <c r="J362" s="11">
        <v>28.594999999999999</v>
      </c>
      <c r="K362" s="11">
        <v>28.594999999999999</v>
      </c>
      <c r="L362" s="11"/>
    </row>
    <row r="363" spans="1:12" x14ac:dyDescent="0.25">
      <c r="A363">
        <v>33</v>
      </c>
      <c r="B363" s="11">
        <v>36.29</v>
      </c>
      <c r="C363" s="4">
        <v>6551.7501000000002</v>
      </c>
      <c r="D363" t="s">
        <v>7</v>
      </c>
      <c r="E363">
        <v>3</v>
      </c>
      <c r="F363" t="s">
        <v>13</v>
      </c>
      <c r="G363" t="s">
        <v>21</v>
      </c>
      <c r="H363" t="s">
        <v>496</v>
      </c>
      <c r="I363" t="s">
        <v>13</v>
      </c>
      <c r="J363" s="11">
        <v>36.29</v>
      </c>
      <c r="K363" s="11">
        <v>36.29</v>
      </c>
      <c r="L363" s="11"/>
    </row>
    <row r="364" spans="1:12" x14ac:dyDescent="0.25">
      <c r="A364">
        <v>38</v>
      </c>
      <c r="B364" s="11">
        <v>27.265000000000001</v>
      </c>
      <c r="C364" s="4">
        <v>6555.07035</v>
      </c>
      <c r="D364" t="s">
        <v>7</v>
      </c>
      <c r="E364">
        <v>1</v>
      </c>
      <c r="F364" t="s">
        <v>13</v>
      </c>
      <c r="G364" t="s">
        <v>21</v>
      </c>
      <c r="H364" t="s">
        <v>496</v>
      </c>
      <c r="I364" t="s">
        <v>13</v>
      </c>
      <c r="J364" s="11">
        <v>27.265000000000001</v>
      </c>
      <c r="K364" s="11">
        <v>27.265000000000001</v>
      </c>
      <c r="L364" s="11"/>
    </row>
    <row r="365" spans="1:12" x14ac:dyDescent="0.25">
      <c r="A365">
        <v>41</v>
      </c>
      <c r="B365" s="11">
        <v>36.765000000000001</v>
      </c>
      <c r="C365" s="4">
        <v>6571.0243499999997</v>
      </c>
      <c r="D365" t="s">
        <v>7</v>
      </c>
      <c r="E365">
        <v>0</v>
      </c>
      <c r="F365" t="s">
        <v>13</v>
      </c>
      <c r="G365" t="s">
        <v>15</v>
      </c>
      <c r="H365" t="s">
        <v>496</v>
      </c>
      <c r="I365" t="s">
        <v>13</v>
      </c>
      <c r="J365" s="11">
        <v>36.765000000000001</v>
      </c>
      <c r="K365" s="11">
        <v>36.765000000000001</v>
      </c>
      <c r="L365" s="11"/>
    </row>
    <row r="366" spans="1:12" x14ac:dyDescent="0.25">
      <c r="A366">
        <v>38</v>
      </c>
      <c r="B366" s="11">
        <v>34.799999999999997</v>
      </c>
      <c r="C366" s="4">
        <v>6571.5439999999999</v>
      </c>
      <c r="D366" t="s">
        <v>7</v>
      </c>
      <c r="E366">
        <v>2</v>
      </c>
      <c r="F366" t="s">
        <v>13</v>
      </c>
      <c r="G366" t="s">
        <v>10</v>
      </c>
      <c r="H366" t="s">
        <v>496</v>
      </c>
      <c r="I366" t="s">
        <v>13</v>
      </c>
      <c r="J366" s="11">
        <v>34.799999999999997</v>
      </c>
      <c r="K366" s="11">
        <v>34.799999999999997</v>
      </c>
      <c r="L366" s="11"/>
    </row>
    <row r="367" spans="1:12" x14ac:dyDescent="0.25">
      <c r="A367">
        <v>40</v>
      </c>
      <c r="B367" s="11">
        <v>34.104999999999997</v>
      </c>
      <c r="C367" s="4">
        <v>6600.2059499999996</v>
      </c>
      <c r="D367" t="s">
        <v>11</v>
      </c>
      <c r="E367">
        <v>1</v>
      </c>
      <c r="F367" t="s">
        <v>13</v>
      </c>
      <c r="G367" t="s">
        <v>21</v>
      </c>
      <c r="H367" t="s">
        <v>496</v>
      </c>
      <c r="I367" t="s">
        <v>13</v>
      </c>
      <c r="J367" s="11">
        <v>34.104999999999997</v>
      </c>
      <c r="K367" s="11">
        <v>34.104999999999997</v>
      </c>
      <c r="L367" s="11"/>
    </row>
    <row r="368" spans="1:12" x14ac:dyDescent="0.25">
      <c r="A368">
        <v>40</v>
      </c>
      <c r="B368" s="11">
        <v>29.9</v>
      </c>
      <c r="C368" s="4">
        <v>6600.3609999999999</v>
      </c>
      <c r="D368" t="s">
        <v>11</v>
      </c>
      <c r="E368">
        <v>2</v>
      </c>
      <c r="F368" t="s">
        <v>13</v>
      </c>
      <c r="G368" t="s">
        <v>10</v>
      </c>
      <c r="H368" t="s">
        <v>496</v>
      </c>
      <c r="I368" t="s">
        <v>13</v>
      </c>
      <c r="J368" s="11">
        <v>29.9</v>
      </c>
      <c r="K368" s="11">
        <v>29.9</v>
      </c>
      <c r="L368" s="11"/>
    </row>
    <row r="369" spans="1:12" x14ac:dyDescent="0.25">
      <c r="A369">
        <v>40</v>
      </c>
      <c r="B369" s="11">
        <v>35.814999999999998</v>
      </c>
      <c r="C369" s="4">
        <v>6610.1097</v>
      </c>
      <c r="D369" t="s">
        <v>11</v>
      </c>
      <c r="E369">
        <v>1</v>
      </c>
      <c r="F369" t="s">
        <v>13</v>
      </c>
      <c r="G369" t="s">
        <v>21</v>
      </c>
      <c r="H369" t="s">
        <v>496</v>
      </c>
      <c r="I369" t="s">
        <v>13</v>
      </c>
      <c r="J369" s="11">
        <v>35.814999999999998</v>
      </c>
      <c r="K369" s="11">
        <v>35.814999999999998</v>
      </c>
      <c r="L369" s="11"/>
    </row>
    <row r="370" spans="1:12" x14ac:dyDescent="0.25">
      <c r="A370">
        <v>33</v>
      </c>
      <c r="B370" s="11">
        <v>33.44</v>
      </c>
      <c r="C370" s="4">
        <v>6653.7885999999999</v>
      </c>
      <c r="D370" t="s">
        <v>11</v>
      </c>
      <c r="E370">
        <v>5</v>
      </c>
      <c r="F370" t="s">
        <v>13</v>
      </c>
      <c r="G370" t="s">
        <v>14</v>
      </c>
      <c r="H370" t="s">
        <v>496</v>
      </c>
      <c r="I370" t="s">
        <v>13</v>
      </c>
      <c r="J370" s="11">
        <v>33.44</v>
      </c>
      <c r="K370" s="11">
        <v>33.44</v>
      </c>
      <c r="L370" s="11"/>
    </row>
    <row r="371" spans="1:12" x14ac:dyDescent="0.25">
      <c r="A371">
        <v>41</v>
      </c>
      <c r="B371" s="11">
        <v>28.405000000000001</v>
      </c>
      <c r="C371" s="4">
        <v>6664.68595</v>
      </c>
      <c r="D371" t="s">
        <v>11</v>
      </c>
      <c r="E371">
        <v>1</v>
      </c>
      <c r="F371" t="s">
        <v>13</v>
      </c>
      <c r="G371" t="s">
        <v>15</v>
      </c>
      <c r="H371" t="s">
        <v>496</v>
      </c>
      <c r="I371" t="s">
        <v>13</v>
      </c>
      <c r="J371" s="11">
        <v>28.405000000000001</v>
      </c>
      <c r="K371" s="11">
        <v>28.405000000000001</v>
      </c>
      <c r="L371" s="11"/>
    </row>
    <row r="372" spans="1:12" x14ac:dyDescent="0.25">
      <c r="A372">
        <v>33</v>
      </c>
      <c r="B372" s="11">
        <v>42.4</v>
      </c>
      <c r="C372" s="4">
        <v>6666.2430000000004</v>
      </c>
      <c r="D372" t="s">
        <v>11</v>
      </c>
      <c r="E372">
        <v>5</v>
      </c>
      <c r="F372" t="s">
        <v>13</v>
      </c>
      <c r="G372" t="s">
        <v>10</v>
      </c>
      <c r="H372" t="s">
        <v>496</v>
      </c>
      <c r="I372" t="s">
        <v>13</v>
      </c>
      <c r="J372" s="11">
        <v>42.4</v>
      </c>
      <c r="K372" s="11">
        <v>42.4</v>
      </c>
      <c r="L372" s="11"/>
    </row>
    <row r="373" spans="1:12" x14ac:dyDescent="0.25">
      <c r="A373">
        <v>37</v>
      </c>
      <c r="B373" s="11">
        <v>28.024999999999999</v>
      </c>
      <c r="C373" s="4">
        <v>6686.4313000000002</v>
      </c>
      <c r="D373" t="s">
        <v>7</v>
      </c>
      <c r="E373">
        <v>2</v>
      </c>
      <c r="F373" t="s">
        <v>13</v>
      </c>
      <c r="G373" t="s">
        <v>15</v>
      </c>
      <c r="H373" t="s">
        <v>496</v>
      </c>
      <c r="I373" t="s">
        <v>13</v>
      </c>
      <c r="J373" s="11">
        <v>28.024999999999999</v>
      </c>
      <c r="K373" s="11">
        <v>28.024999999999999</v>
      </c>
      <c r="L373" s="11"/>
    </row>
    <row r="374" spans="1:12" x14ac:dyDescent="0.25">
      <c r="A374">
        <v>39</v>
      </c>
      <c r="B374" s="11">
        <v>26.885000000000002</v>
      </c>
      <c r="C374" s="4">
        <v>6710.1918999999998</v>
      </c>
      <c r="D374" t="s">
        <v>11</v>
      </c>
      <c r="E374">
        <v>2</v>
      </c>
      <c r="F374" t="s">
        <v>13</v>
      </c>
      <c r="G374" t="s">
        <v>15</v>
      </c>
      <c r="H374" t="s">
        <v>496</v>
      </c>
      <c r="I374" t="s">
        <v>13</v>
      </c>
      <c r="J374" s="11">
        <v>26.885000000000002</v>
      </c>
      <c r="K374" s="11">
        <v>26.885000000000002</v>
      </c>
      <c r="L374" s="11"/>
    </row>
    <row r="375" spans="1:12" x14ac:dyDescent="0.25">
      <c r="A375">
        <v>36</v>
      </c>
      <c r="B375" s="11">
        <v>34.484999999999999</v>
      </c>
      <c r="C375" s="4">
        <v>6746.7425000000003</v>
      </c>
      <c r="D375" t="s">
        <v>11</v>
      </c>
      <c r="E375">
        <v>3</v>
      </c>
      <c r="F375" t="s">
        <v>13</v>
      </c>
      <c r="G375" t="s">
        <v>21</v>
      </c>
      <c r="H375" t="s">
        <v>496</v>
      </c>
      <c r="I375" t="s">
        <v>13</v>
      </c>
      <c r="J375" s="11">
        <v>34.484999999999999</v>
      </c>
      <c r="K375" s="11">
        <v>34.484999999999999</v>
      </c>
      <c r="L375" s="11"/>
    </row>
    <row r="376" spans="1:12" x14ac:dyDescent="0.25">
      <c r="A376">
        <v>36</v>
      </c>
      <c r="B376" s="11">
        <v>28.88</v>
      </c>
      <c r="C376" s="4">
        <v>6748.5911999999998</v>
      </c>
      <c r="D376" t="s">
        <v>11</v>
      </c>
      <c r="E376">
        <v>3</v>
      </c>
      <c r="F376" t="s">
        <v>13</v>
      </c>
      <c r="G376" t="s">
        <v>21</v>
      </c>
      <c r="H376" t="s">
        <v>496</v>
      </c>
      <c r="I376" t="s">
        <v>13</v>
      </c>
      <c r="J376" s="11">
        <v>28.88</v>
      </c>
      <c r="K376" s="11">
        <v>28.88</v>
      </c>
      <c r="L376" s="11"/>
    </row>
    <row r="377" spans="1:12" x14ac:dyDescent="0.25">
      <c r="A377">
        <v>41</v>
      </c>
      <c r="B377" s="11">
        <v>28.05</v>
      </c>
      <c r="C377" s="4">
        <v>6770.1925000000001</v>
      </c>
      <c r="D377" t="s">
        <v>7</v>
      </c>
      <c r="E377">
        <v>1</v>
      </c>
      <c r="F377" t="s">
        <v>13</v>
      </c>
      <c r="G377" t="s">
        <v>14</v>
      </c>
      <c r="H377" t="s">
        <v>496</v>
      </c>
      <c r="I377" t="s">
        <v>13</v>
      </c>
      <c r="J377" s="11">
        <v>28.05</v>
      </c>
      <c r="K377" s="11">
        <v>28.05</v>
      </c>
      <c r="L377" s="11"/>
    </row>
    <row r="378" spans="1:12" x14ac:dyDescent="0.25">
      <c r="A378">
        <v>41</v>
      </c>
      <c r="B378" s="11">
        <v>32.774999999999999</v>
      </c>
      <c r="C378" s="4">
        <v>6775.9610000000002</v>
      </c>
      <c r="D378" t="s">
        <v>7</v>
      </c>
      <c r="E378">
        <v>1</v>
      </c>
      <c r="F378" t="s">
        <v>13</v>
      </c>
      <c r="G378" t="s">
        <v>10</v>
      </c>
      <c r="H378" t="s">
        <v>496</v>
      </c>
      <c r="I378" t="s">
        <v>13</v>
      </c>
      <c r="J378" s="11">
        <v>32.774999999999999</v>
      </c>
      <c r="K378" s="11">
        <v>32.774999999999999</v>
      </c>
      <c r="L378" s="11"/>
    </row>
    <row r="379" spans="1:12" x14ac:dyDescent="0.25">
      <c r="A379">
        <v>41</v>
      </c>
      <c r="B379" s="11">
        <v>36.08</v>
      </c>
      <c r="C379" s="4">
        <v>6781.3541999999998</v>
      </c>
      <c r="D379" t="s">
        <v>7</v>
      </c>
      <c r="E379">
        <v>1</v>
      </c>
      <c r="F379" t="s">
        <v>13</v>
      </c>
      <c r="G379" t="s">
        <v>14</v>
      </c>
      <c r="H379" t="s">
        <v>496</v>
      </c>
      <c r="I379" t="s">
        <v>13</v>
      </c>
      <c r="J379" s="11">
        <v>36.08</v>
      </c>
      <c r="K379" s="11">
        <v>36.08</v>
      </c>
      <c r="L379" s="11"/>
    </row>
    <row r="380" spans="1:12" x14ac:dyDescent="0.25">
      <c r="A380">
        <v>37</v>
      </c>
      <c r="B380" s="11">
        <v>30.875</v>
      </c>
      <c r="C380" s="4">
        <v>6796.8632500000003</v>
      </c>
      <c r="D380" t="s">
        <v>11</v>
      </c>
      <c r="E380">
        <v>3</v>
      </c>
      <c r="F380" t="s">
        <v>13</v>
      </c>
      <c r="G380" t="s">
        <v>15</v>
      </c>
      <c r="H380" t="s">
        <v>496</v>
      </c>
      <c r="I380" t="s">
        <v>13</v>
      </c>
      <c r="J380" s="11">
        <v>30.875</v>
      </c>
      <c r="K380" s="11">
        <v>30.875</v>
      </c>
      <c r="L380" s="11"/>
    </row>
    <row r="381" spans="1:12" x14ac:dyDescent="0.25">
      <c r="A381">
        <v>31</v>
      </c>
      <c r="B381" s="11">
        <v>26.695</v>
      </c>
      <c r="C381" s="4">
        <v>6799.4579999999996</v>
      </c>
      <c r="D381" t="s">
        <v>11</v>
      </c>
      <c r="E381">
        <v>5</v>
      </c>
      <c r="F381" t="s">
        <v>13</v>
      </c>
      <c r="G381" t="s">
        <v>21</v>
      </c>
      <c r="H381" t="s">
        <v>496</v>
      </c>
      <c r="I381" t="s">
        <v>13</v>
      </c>
      <c r="J381" s="11">
        <v>26.695</v>
      </c>
      <c r="K381" s="11">
        <v>26.695</v>
      </c>
      <c r="L381" s="11"/>
    </row>
    <row r="382" spans="1:12" x14ac:dyDescent="0.25">
      <c r="A382">
        <v>43</v>
      </c>
      <c r="B382" s="11">
        <v>26.03</v>
      </c>
      <c r="C382" s="4">
        <v>6837.3687</v>
      </c>
      <c r="D382" t="s">
        <v>11</v>
      </c>
      <c r="E382">
        <v>0</v>
      </c>
      <c r="F382" t="s">
        <v>13</v>
      </c>
      <c r="G382" t="s">
        <v>21</v>
      </c>
      <c r="H382" t="s">
        <v>496</v>
      </c>
      <c r="I382" t="s">
        <v>13</v>
      </c>
      <c r="J382" s="11">
        <v>26.03</v>
      </c>
      <c r="K382" s="11">
        <v>26.03</v>
      </c>
      <c r="L382" s="11"/>
    </row>
    <row r="383" spans="1:12" x14ac:dyDescent="0.25">
      <c r="A383">
        <v>43</v>
      </c>
      <c r="B383" s="11">
        <v>30.1</v>
      </c>
      <c r="C383" s="4">
        <v>6849.0259999999998</v>
      </c>
      <c r="D383" t="s">
        <v>11</v>
      </c>
      <c r="E383">
        <v>1</v>
      </c>
      <c r="F383" t="s">
        <v>13</v>
      </c>
      <c r="G383" t="s">
        <v>10</v>
      </c>
      <c r="H383" t="s">
        <v>496</v>
      </c>
      <c r="I383" t="s">
        <v>13</v>
      </c>
      <c r="J383" s="11">
        <v>30.1</v>
      </c>
      <c r="K383" s="11">
        <v>30.1</v>
      </c>
      <c r="L383" s="11"/>
    </row>
    <row r="384" spans="1:12" x14ac:dyDescent="0.25">
      <c r="A384">
        <v>41</v>
      </c>
      <c r="B384" s="11">
        <v>32.200000000000003</v>
      </c>
      <c r="C384" s="4">
        <v>6875.9610000000002</v>
      </c>
      <c r="D384" t="s">
        <v>11</v>
      </c>
      <c r="E384">
        <v>2</v>
      </c>
      <c r="F384" t="s">
        <v>13</v>
      </c>
      <c r="G384" t="s">
        <v>10</v>
      </c>
      <c r="H384" t="s">
        <v>496</v>
      </c>
      <c r="I384" t="s">
        <v>13</v>
      </c>
      <c r="J384" s="11">
        <v>32.200000000000003</v>
      </c>
      <c r="K384" s="11">
        <v>32.200000000000003</v>
      </c>
      <c r="L384" s="11"/>
    </row>
    <row r="385" spans="1:12" x14ac:dyDescent="0.25">
      <c r="A385">
        <v>42</v>
      </c>
      <c r="B385" s="11">
        <v>26.315000000000001</v>
      </c>
      <c r="C385" s="4">
        <v>6940.90985</v>
      </c>
      <c r="D385" t="s">
        <v>11</v>
      </c>
      <c r="E385">
        <v>1</v>
      </c>
      <c r="F385" t="s">
        <v>13</v>
      </c>
      <c r="G385" t="s">
        <v>15</v>
      </c>
      <c r="H385" t="s">
        <v>496</v>
      </c>
      <c r="I385" t="s">
        <v>13</v>
      </c>
      <c r="J385" s="11">
        <v>26.315000000000001</v>
      </c>
      <c r="K385" s="11">
        <v>26.315000000000001</v>
      </c>
      <c r="L385" s="11"/>
    </row>
    <row r="386" spans="1:12" x14ac:dyDescent="0.25">
      <c r="A386">
        <v>44</v>
      </c>
      <c r="B386" s="11">
        <v>29.545000000000002</v>
      </c>
      <c r="C386" s="4">
        <v>6948.7007999999996</v>
      </c>
      <c r="D386" t="s">
        <v>11</v>
      </c>
      <c r="E386">
        <v>0</v>
      </c>
      <c r="F386" t="s">
        <v>13</v>
      </c>
      <c r="G386" t="s">
        <v>15</v>
      </c>
      <c r="H386" t="s">
        <v>496</v>
      </c>
      <c r="I386" t="s">
        <v>13</v>
      </c>
      <c r="J386" s="11">
        <v>29.545000000000002</v>
      </c>
      <c r="K386" s="11">
        <v>29.545000000000002</v>
      </c>
      <c r="L386" s="11"/>
    </row>
    <row r="387" spans="1:12" x14ac:dyDescent="0.25">
      <c r="A387">
        <v>40</v>
      </c>
      <c r="B387" s="11">
        <v>32.299999999999997</v>
      </c>
      <c r="C387" s="4">
        <v>6986.6970000000001</v>
      </c>
      <c r="D387" t="s">
        <v>11</v>
      </c>
      <c r="E387">
        <v>2</v>
      </c>
      <c r="F387" t="s">
        <v>13</v>
      </c>
      <c r="G387" t="s">
        <v>15</v>
      </c>
      <c r="H387" t="s">
        <v>496</v>
      </c>
      <c r="I387" t="s">
        <v>13</v>
      </c>
      <c r="J387" s="11">
        <v>32.299999999999997</v>
      </c>
      <c r="K387" s="11">
        <v>32.299999999999997</v>
      </c>
      <c r="L387" s="11"/>
    </row>
    <row r="388" spans="1:12" x14ac:dyDescent="0.25">
      <c r="A388">
        <v>42</v>
      </c>
      <c r="B388" s="11">
        <v>25.3</v>
      </c>
      <c r="C388" s="4">
        <v>7045.4989999999998</v>
      </c>
      <c r="D388" t="s">
        <v>7</v>
      </c>
      <c r="E388">
        <v>1</v>
      </c>
      <c r="F388" t="s">
        <v>13</v>
      </c>
      <c r="G388" t="s">
        <v>10</v>
      </c>
      <c r="H388" t="s">
        <v>496</v>
      </c>
      <c r="I388" t="s">
        <v>13</v>
      </c>
      <c r="J388" s="11">
        <v>25.3</v>
      </c>
      <c r="K388" s="11">
        <v>25.3</v>
      </c>
      <c r="L388" s="11"/>
    </row>
    <row r="389" spans="1:12" x14ac:dyDescent="0.25">
      <c r="A389">
        <v>42</v>
      </c>
      <c r="B389" s="11">
        <v>26.18</v>
      </c>
      <c r="C389" s="4">
        <v>7046.7222000000002</v>
      </c>
      <c r="D389" t="s">
        <v>7</v>
      </c>
      <c r="E389">
        <v>1</v>
      </c>
      <c r="F389" t="s">
        <v>13</v>
      </c>
      <c r="G389" t="s">
        <v>14</v>
      </c>
      <c r="H389" t="s">
        <v>496</v>
      </c>
      <c r="I389" t="s">
        <v>13</v>
      </c>
      <c r="J389" s="11">
        <v>26.18</v>
      </c>
      <c r="K389" s="11">
        <v>26.18</v>
      </c>
      <c r="L389" s="11"/>
    </row>
    <row r="390" spans="1:12" x14ac:dyDescent="0.25">
      <c r="A390">
        <v>42</v>
      </c>
      <c r="B390" s="11">
        <v>32.869999999999997</v>
      </c>
      <c r="C390" s="4">
        <v>7050.0213000000003</v>
      </c>
      <c r="D390" t="s">
        <v>7</v>
      </c>
      <c r="E390">
        <v>0</v>
      </c>
      <c r="F390" t="s">
        <v>13</v>
      </c>
      <c r="G390" t="s">
        <v>21</v>
      </c>
      <c r="H390" t="s">
        <v>496</v>
      </c>
      <c r="I390" t="s">
        <v>13</v>
      </c>
      <c r="J390" s="11">
        <v>32.869999999999997</v>
      </c>
      <c r="K390" s="11">
        <v>32.869999999999997</v>
      </c>
      <c r="L390" s="11"/>
    </row>
    <row r="391" spans="1:12" x14ac:dyDescent="0.25">
      <c r="A391">
        <v>42</v>
      </c>
      <c r="B391" s="11">
        <v>29</v>
      </c>
      <c r="C391" s="4">
        <v>7050.6419999999998</v>
      </c>
      <c r="D391" t="s">
        <v>7</v>
      </c>
      <c r="E391">
        <v>1</v>
      </c>
      <c r="F391" t="s">
        <v>13</v>
      </c>
      <c r="G391" t="s">
        <v>10</v>
      </c>
      <c r="H391" t="s">
        <v>496</v>
      </c>
      <c r="I391" t="s">
        <v>13</v>
      </c>
      <c r="J391" s="11">
        <v>29</v>
      </c>
      <c r="K391" s="11">
        <v>29</v>
      </c>
      <c r="L391" s="11"/>
    </row>
    <row r="392" spans="1:12" x14ac:dyDescent="0.25">
      <c r="A392">
        <v>40</v>
      </c>
      <c r="B392" s="11">
        <v>44.744999999999997</v>
      </c>
      <c r="C392" s="4">
        <v>7077.1894000000002</v>
      </c>
      <c r="D392" t="s">
        <v>7</v>
      </c>
      <c r="E392">
        <v>1</v>
      </c>
      <c r="F392" t="s">
        <v>13</v>
      </c>
      <c r="G392" t="s">
        <v>21</v>
      </c>
      <c r="H392" t="s">
        <v>496</v>
      </c>
      <c r="I392" t="s">
        <v>13</v>
      </c>
      <c r="J392" s="11">
        <v>44.744999999999997</v>
      </c>
      <c r="K392" s="11">
        <v>44.744999999999997</v>
      </c>
      <c r="L392" s="11"/>
    </row>
    <row r="393" spans="1:12" x14ac:dyDescent="0.25">
      <c r="A393">
        <v>38</v>
      </c>
      <c r="B393" s="11">
        <v>27.835000000000001</v>
      </c>
      <c r="C393" s="4">
        <v>7144.86265</v>
      </c>
      <c r="D393" t="s">
        <v>7</v>
      </c>
      <c r="E393">
        <v>2</v>
      </c>
      <c r="F393" t="s">
        <v>13</v>
      </c>
      <c r="G393" t="s">
        <v>21</v>
      </c>
      <c r="H393" t="s">
        <v>496</v>
      </c>
      <c r="I393" t="s">
        <v>13</v>
      </c>
      <c r="J393" s="11">
        <v>27.835000000000001</v>
      </c>
      <c r="K393" s="11">
        <v>27.835000000000001</v>
      </c>
      <c r="L393" s="11"/>
    </row>
    <row r="394" spans="1:12" x14ac:dyDescent="0.25">
      <c r="A394">
        <v>46</v>
      </c>
      <c r="B394" s="11">
        <v>32.585000000000001</v>
      </c>
      <c r="C394" s="4">
        <v>7147.1049999999996</v>
      </c>
      <c r="D394" t="s">
        <v>11</v>
      </c>
      <c r="E394">
        <v>0</v>
      </c>
      <c r="F394" t="s">
        <v>13</v>
      </c>
      <c r="G394" t="s">
        <v>10</v>
      </c>
      <c r="H394" t="s">
        <v>496</v>
      </c>
      <c r="I394" t="s">
        <v>13</v>
      </c>
      <c r="J394" s="11">
        <v>32.585000000000001</v>
      </c>
      <c r="K394" s="11">
        <v>32.585000000000001</v>
      </c>
      <c r="L394" s="11"/>
    </row>
    <row r="395" spans="1:12" x14ac:dyDescent="0.25">
      <c r="A395">
        <v>44</v>
      </c>
      <c r="B395" s="11">
        <v>34.32</v>
      </c>
      <c r="C395" s="4">
        <v>7147.4727999999996</v>
      </c>
      <c r="D395" t="s">
        <v>11</v>
      </c>
      <c r="E395">
        <v>1</v>
      </c>
      <c r="F395" t="s">
        <v>13</v>
      </c>
      <c r="G395" t="s">
        <v>14</v>
      </c>
      <c r="H395" t="s">
        <v>496</v>
      </c>
      <c r="I395" t="s">
        <v>13</v>
      </c>
      <c r="J395" s="11">
        <v>34.32</v>
      </c>
      <c r="K395" s="11">
        <v>34.32</v>
      </c>
      <c r="L395" s="11"/>
    </row>
    <row r="396" spans="1:12" x14ac:dyDescent="0.25">
      <c r="A396">
        <v>38</v>
      </c>
      <c r="B396" s="11">
        <v>28</v>
      </c>
      <c r="C396" s="4">
        <v>7151.0919999999996</v>
      </c>
      <c r="D396" t="s">
        <v>7</v>
      </c>
      <c r="E396">
        <v>3</v>
      </c>
      <c r="F396" t="s">
        <v>13</v>
      </c>
      <c r="G396" t="s">
        <v>10</v>
      </c>
      <c r="H396" t="s">
        <v>496</v>
      </c>
      <c r="I396" t="s">
        <v>13</v>
      </c>
      <c r="J396" s="11">
        <v>28</v>
      </c>
      <c r="K396" s="11">
        <v>28</v>
      </c>
      <c r="L396" s="11"/>
    </row>
    <row r="397" spans="1:12" x14ac:dyDescent="0.25">
      <c r="A397">
        <v>41</v>
      </c>
      <c r="B397" s="11">
        <v>28.31</v>
      </c>
      <c r="C397" s="4">
        <v>7153.5538999999999</v>
      </c>
      <c r="D397" t="s">
        <v>7</v>
      </c>
      <c r="E397">
        <v>1</v>
      </c>
      <c r="F397" t="s">
        <v>13</v>
      </c>
      <c r="G397" t="s">
        <v>15</v>
      </c>
      <c r="H397" t="s">
        <v>496</v>
      </c>
      <c r="I397" t="s">
        <v>13</v>
      </c>
      <c r="J397" s="11">
        <v>28.31</v>
      </c>
      <c r="K397" s="11">
        <v>28.31</v>
      </c>
      <c r="L397" s="11"/>
    </row>
    <row r="398" spans="1:12" x14ac:dyDescent="0.25">
      <c r="A398">
        <v>42</v>
      </c>
      <c r="B398" s="11">
        <v>35.799999999999997</v>
      </c>
      <c r="C398" s="4">
        <v>7160.0940000000001</v>
      </c>
      <c r="D398" t="s">
        <v>11</v>
      </c>
      <c r="E398">
        <v>2</v>
      </c>
      <c r="F398" t="s">
        <v>13</v>
      </c>
      <c r="G398" t="s">
        <v>10</v>
      </c>
      <c r="H398" t="s">
        <v>496</v>
      </c>
      <c r="I398" t="s">
        <v>13</v>
      </c>
      <c r="J398" s="11">
        <v>35.799999999999997</v>
      </c>
      <c r="K398" s="11">
        <v>35.799999999999997</v>
      </c>
      <c r="L398" s="11"/>
    </row>
    <row r="399" spans="1:12" x14ac:dyDescent="0.25">
      <c r="A399">
        <v>42</v>
      </c>
      <c r="B399" s="11">
        <v>35.97</v>
      </c>
      <c r="C399" s="4">
        <v>7160.3302999999996</v>
      </c>
      <c r="D399" t="s">
        <v>11</v>
      </c>
      <c r="E399">
        <v>2</v>
      </c>
      <c r="F399" t="s">
        <v>13</v>
      </c>
      <c r="G399" t="s">
        <v>14</v>
      </c>
      <c r="H399" t="s">
        <v>496</v>
      </c>
      <c r="I399" t="s">
        <v>13</v>
      </c>
      <c r="J399" s="11">
        <v>35.97</v>
      </c>
      <c r="K399" s="11">
        <v>35.97</v>
      </c>
      <c r="L399" s="11"/>
    </row>
    <row r="400" spans="1:12" x14ac:dyDescent="0.25">
      <c r="A400">
        <v>42</v>
      </c>
      <c r="B400" s="11">
        <v>37.18</v>
      </c>
      <c r="C400" s="4">
        <v>7162.0122000000001</v>
      </c>
      <c r="D400" t="s">
        <v>11</v>
      </c>
      <c r="E400">
        <v>2</v>
      </c>
      <c r="F400" t="s">
        <v>13</v>
      </c>
      <c r="G400" t="s">
        <v>14</v>
      </c>
      <c r="H400" t="s">
        <v>496</v>
      </c>
      <c r="I400" t="s">
        <v>13</v>
      </c>
      <c r="J400" s="11">
        <v>37.18</v>
      </c>
      <c r="K400" s="11">
        <v>37.18</v>
      </c>
      <c r="L400" s="11"/>
    </row>
    <row r="401" spans="1:12" x14ac:dyDescent="0.25">
      <c r="A401">
        <v>40</v>
      </c>
      <c r="B401" s="11">
        <v>27.265000000000001</v>
      </c>
      <c r="C401" s="4">
        <v>7196.8670000000002</v>
      </c>
      <c r="D401" t="s">
        <v>11</v>
      </c>
      <c r="E401">
        <v>3</v>
      </c>
      <c r="F401" t="s">
        <v>13</v>
      </c>
      <c r="G401" t="s">
        <v>10</v>
      </c>
      <c r="H401" t="s">
        <v>496</v>
      </c>
      <c r="I401" t="s">
        <v>13</v>
      </c>
      <c r="J401" s="11">
        <v>27.265000000000001</v>
      </c>
      <c r="K401" s="11">
        <v>27.265000000000001</v>
      </c>
      <c r="L401" s="11"/>
    </row>
    <row r="402" spans="1:12" x14ac:dyDescent="0.25">
      <c r="A402">
        <v>39</v>
      </c>
      <c r="B402" s="11">
        <v>26.315000000000001</v>
      </c>
      <c r="C402" s="4">
        <v>7201.7008500000002</v>
      </c>
      <c r="D402" t="s">
        <v>7</v>
      </c>
      <c r="E402">
        <v>2</v>
      </c>
      <c r="F402" t="s">
        <v>13</v>
      </c>
      <c r="G402" t="s">
        <v>15</v>
      </c>
      <c r="H402" t="s">
        <v>496</v>
      </c>
      <c r="I402" t="s">
        <v>13</v>
      </c>
      <c r="J402" s="11">
        <v>26.315000000000001</v>
      </c>
      <c r="K402" s="11">
        <v>26.315000000000001</v>
      </c>
      <c r="L402" s="11"/>
    </row>
    <row r="403" spans="1:12" x14ac:dyDescent="0.25">
      <c r="A403">
        <v>39</v>
      </c>
      <c r="B403" s="11">
        <v>31.92</v>
      </c>
      <c r="C403" s="4">
        <v>7209.4917999999998</v>
      </c>
      <c r="D403" t="s">
        <v>7</v>
      </c>
      <c r="E403">
        <v>2</v>
      </c>
      <c r="F403" t="s">
        <v>13</v>
      </c>
      <c r="G403" t="s">
        <v>15</v>
      </c>
      <c r="H403" t="s">
        <v>496</v>
      </c>
      <c r="I403" t="s">
        <v>13</v>
      </c>
      <c r="J403" s="11">
        <v>31.92</v>
      </c>
      <c r="K403" s="11">
        <v>31.92</v>
      </c>
      <c r="L403" s="11"/>
    </row>
    <row r="404" spans="1:12" x14ac:dyDescent="0.25">
      <c r="A404">
        <v>36</v>
      </c>
      <c r="B404" s="11">
        <v>29.04</v>
      </c>
      <c r="C404" s="4">
        <v>7243.8136000000004</v>
      </c>
      <c r="D404" t="s">
        <v>7</v>
      </c>
      <c r="E404">
        <v>4</v>
      </c>
      <c r="F404" t="s">
        <v>13</v>
      </c>
      <c r="G404" t="s">
        <v>14</v>
      </c>
      <c r="H404" t="s">
        <v>496</v>
      </c>
      <c r="I404" t="s">
        <v>13</v>
      </c>
      <c r="J404" s="11">
        <v>29.04</v>
      </c>
      <c r="K404" s="11">
        <v>29.04</v>
      </c>
      <c r="L404" s="11"/>
    </row>
    <row r="405" spans="1:12" x14ac:dyDescent="0.25">
      <c r="A405">
        <v>41</v>
      </c>
      <c r="B405" s="11">
        <v>30.59</v>
      </c>
      <c r="C405" s="4">
        <v>7256.7231000000002</v>
      </c>
      <c r="D405" t="s">
        <v>11</v>
      </c>
      <c r="E405">
        <v>2</v>
      </c>
      <c r="F405" t="s">
        <v>13</v>
      </c>
      <c r="G405" t="s">
        <v>15</v>
      </c>
      <c r="H405" t="s">
        <v>496</v>
      </c>
      <c r="I405" t="s">
        <v>13</v>
      </c>
      <c r="J405" s="11">
        <v>30.59</v>
      </c>
      <c r="K405" s="11">
        <v>30.59</v>
      </c>
      <c r="L405" s="11"/>
    </row>
    <row r="406" spans="1:12" x14ac:dyDescent="0.25">
      <c r="A406">
        <v>41</v>
      </c>
      <c r="B406" s="11">
        <v>34.200000000000003</v>
      </c>
      <c r="C406" s="4">
        <v>7261.741</v>
      </c>
      <c r="D406" t="s">
        <v>11</v>
      </c>
      <c r="E406">
        <v>2</v>
      </c>
      <c r="F406" t="s">
        <v>13</v>
      </c>
      <c r="G406" t="s">
        <v>15</v>
      </c>
      <c r="H406" t="s">
        <v>496</v>
      </c>
      <c r="I406" t="s">
        <v>13</v>
      </c>
      <c r="J406" s="11">
        <v>34.200000000000003</v>
      </c>
      <c r="K406" s="11">
        <v>34.200000000000003</v>
      </c>
      <c r="L406" s="11"/>
    </row>
    <row r="407" spans="1:12" x14ac:dyDescent="0.25">
      <c r="A407">
        <v>41</v>
      </c>
      <c r="B407" s="11">
        <v>34.865000000000002</v>
      </c>
      <c r="C407" s="4">
        <v>7265.7025000000003</v>
      </c>
      <c r="D407" t="s">
        <v>11</v>
      </c>
      <c r="E407">
        <v>2</v>
      </c>
      <c r="F407" t="s">
        <v>13</v>
      </c>
      <c r="G407" t="s">
        <v>15</v>
      </c>
      <c r="H407" t="s">
        <v>496</v>
      </c>
      <c r="I407" t="s">
        <v>13</v>
      </c>
      <c r="J407" s="11">
        <v>34.865000000000002</v>
      </c>
      <c r="K407" s="11">
        <v>34.865000000000002</v>
      </c>
      <c r="L407" s="11"/>
    </row>
    <row r="408" spans="1:12" x14ac:dyDescent="0.25">
      <c r="A408">
        <v>37</v>
      </c>
      <c r="B408" s="11">
        <v>30.114999999999998</v>
      </c>
      <c r="C408" s="4">
        <v>7281.5056000000004</v>
      </c>
      <c r="D408" t="s">
        <v>7</v>
      </c>
      <c r="E408">
        <v>3</v>
      </c>
      <c r="F408" t="s">
        <v>13</v>
      </c>
      <c r="G408" t="s">
        <v>15</v>
      </c>
      <c r="H408" t="s">
        <v>496</v>
      </c>
      <c r="I408" t="s">
        <v>13</v>
      </c>
      <c r="J408" s="11">
        <v>30.114999999999998</v>
      </c>
      <c r="K408" s="11">
        <v>30.114999999999998</v>
      </c>
      <c r="L408" s="11"/>
    </row>
    <row r="409" spans="1:12" x14ac:dyDescent="0.25">
      <c r="A409">
        <v>18</v>
      </c>
      <c r="B409" s="11">
        <v>29.164999999999999</v>
      </c>
      <c r="C409" s="4">
        <v>7323.7348190000002</v>
      </c>
      <c r="D409" t="s">
        <v>7</v>
      </c>
      <c r="E409">
        <v>0</v>
      </c>
      <c r="F409" t="s">
        <v>13</v>
      </c>
      <c r="G409" t="s">
        <v>21</v>
      </c>
      <c r="H409" t="s">
        <v>496</v>
      </c>
      <c r="I409" t="s">
        <v>13</v>
      </c>
      <c r="J409" s="11">
        <v>29.164999999999999</v>
      </c>
      <c r="K409" s="11">
        <v>29.164999999999999</v>
      </c>
      <c r="L409" s="11"/>
    </row>
    <row r="410" spans="1:12" x14ac:dyDescent="0.25">
      <c r="A410">
        <v>43</v>
      </c>
      <c r="B410" s="11">
        <v>25.08</v>
      </c>
      <c r="C410" s="4">
        <v>7325.0482000000002</v>
      </c>
      <c r="D410" t="s">
        <v>7</v>
      </c>
      <c r="E410">
        <v>0</v>
      </c>
      <c r="F410" t="s">
        <v>13</v>
      </c>
      <c r="G410" t="s">
        <v>21</v>
      </c>
      <c r="H410" t="s">
        <v>496</v>
      </c>
      <c r="I410" t="s">
        <v>13</v>
      </c>
      <c r="J410" s="11">
        <v>25.08</v>
      </c>
      <c r="K410" s="11">
        <v>25.08</v>
      </c>
      <c r="L410" s="11"/>
    </row>
    <row r="411" spans="1:12" x14ac:dyDescent="0.25">
      <c r="A411">
        <v>43</v>
      </c>
      <c r="B411" s="11">
        <v>29.9</v>
      </c>
      <c r="C411" s="4">
        <v>7337.7479999999996</v>
      </c>
      <c r="D411" t="s">
        <v>7</v>
      </c>
      <c r="E411">
        <v>1</v>
      </c>
      <c r="F411" t="s">
        <v>13</v>
      </c>
      <c r="G411" t="s">
        <v>10</v>
      </c>
      <c r="H411" t="s">
        <v>496</v>
      </c>
      <c r="I411" t="s">
        <v>13</v>
      </c>
      <c r="J411" s="11">
        <v>29.9</v>
      </c>
      <c r="K411" s="11">
        <v>29.9</v>
      </c>
      <c r="L411" s="11"/>
    </row>
    <row r="412" spans="1:12" x14ac:dyDescent="0.25">
      <c r="A412">
        <v>45</v>
      </c>
      <c r="B412" s="11">
        <v>33.1</v>
      </c>
      <c r="C412" s="4">
        <v>7345.0839999999998</v>
      </c>
      <c r="D412" t="s">
        <v>7</v>
      </c>
      <c r="E412">
        <v>0</v>
      </c>
      <c r="F412" t="s">
        <v>13</v>
      </c>
      <c r="G412" t="s">
        <v>10</v>
      </c>
      <c r="H412" t="s">
        <v>496</v>
      </c>
      <c r="I412" t="s">
        <v>13</v>
      </c>
      <c r="J412" s="11">
        <v>33.1</v>
      </c>
      <c r="K412" s="11">
        <v>33.1</v>
      </c>
      <c r="L412" s="11"/>
    </row>
    <row r="413" spans="1:12" x14ac:dyDescent="0.25">
      <c r="A413">
        <v>43</v>
      </c>
      <c r="B413" s="11">
        <v>35.64</v>
      </c>
      <c r="C413" s="4">
        <v>7345.7266</v>
      </c>
      <c r="D413" t="s">
        <v>7</v>
      </c>
      <c r="E413">
        <v>1</v>
      </c>
      <c r="F413" t="s">
        <v>13</v>
      </c>
      <c r="G413" t="s">
        <v>14</v>
      </c>
      <c r="H413" t="s">
        <v>496</v>
      </c>
      <c r="I413" t="s">
        <v>13</v>
      </c>
      <c r="J413" s="11">
        <v>35.64</v>
      </c>
      <c r="K413" s="11">
        <v>35.64</v>
      </c>
      <c r="L413" s="11"/>
    </row>
    <row r="414" spans="1:12" x14ac:dyDescent="0.25">
      <c r="A414">
        <v>45</v>
      </c>
      <c r="B414" s="11">
        <v>35.299999999999997</v>
      </c>
      <c r="C414" s="4">
        <v>7348.1419999999998</v>
      </c>
      <c r="D414" t="s">
        <v>7</v>
      </c>
      <c r="E414">
        <v>0</v>
      </c>
      <c r="F414" t="s">
        <v>13</v>
      </c>
      <c r="G414" t="s">
        <v>10</v>
      </c>
      <c r="H414" t="s">
        <v>496</v>
      </c>
      <c r="I414" t="s">
        <v>13</v>
      </c>
      <c r="J414" s="11">
        <v>35.299999999999997</v>
      </c>
      <c r="K414" s="11">
        <v>35.299999999999997</v>
      </c>
      <c r="L414" s="11"/>
    </row>
    <row r="415" spans="1:12" x14ac:dyDescent="0.25">
      <c r="A415">
        <v>41</v>
      </c>
      <c r="B415" s="11">
        <v>30.114999999999998</v>
      </c>
      <c r="C415" s="4">
        <v>7358.1756500000001</v>
      </c>
      <c r="D415" t="s">
        <v>7</v>
      </c>
      <c r="E415">
        <v>1</v>
      </c>
      <c r="F415" t="s">
        <v>13</v>
      </c>
      <c r="G415" t="s">
        <v>21</v>
      </c>
      <c r="H415" t="s">
        <v>496</v>
      </c>
      <c r="I415" t="s">
        <v>13</v>
      </c>
      <c r="J415" s="11">
        <v>30.114999999999998</v>
      </c>
      <c r="K415" s="11">
        <v>30.114999999999998</v>
      </c>
      <c r="L415" s="11"/>
    </row>
    <row r="416" spans="1:12" x14ac:dyDescent="0.25">
      <c r="A416">
        <v>41</v>
      </c>
      <c r="B416" s="11">
        <v>28.405000000000001</v>
      </c>
      <c r="C416" s="4">
        <v>7371.7719999999999</v>
      </c>
      <c r="D416" t="s">
        <v>7</v>
      </c>
      <c r="E416">
        <v>2</v>
      </c>
      <c r="F416" t="s">
        <v>13</v>
      </c>
      <c r="G416" t="s">
        <v>10</v>
      </c>
      <c r="H416" t="s">
        <v>496</v>
      </c>
      <c r="I416" t="s">
        <v>13</v>
      </c>
      <c r="J416" s="11">
        <v>28.405000000000001</v>
      </c>
      <c r="K416" s="11">
        <v>28.405000000000001</v>
      </c>
      <c r="L416" s="11"/>
    </row>
    <row r="417" spans="1:12" x14ac:dyDescent="0.25">
      <c r="A417">
        <v>39</v>
      </c>
      <c r="B417" s="11">
        <v>34.1</v>
      </c>
      <c r="C417" s="4">
        <v>7418.5219999999999</v>
      </c>
      <c r="D417" t="s">
        <v>7</v>
      </c>
      <c r="E417">
        <v>3</v>
      </c>
      <c r="F417" t="s">
        <v>13</v>
      </c>
      <c r="G417" t="s">
        <v>10</v>
      </c>
      <c r="H417" t="s">
        <v>496</v>
      </c>
      <c r="I417" t="s">
        <v>13</v>
      </c>
      <c r="J417" s="11">
        <v>34.1</v>
      </c>
      <c r="K417" s="11">
        <v>34.1</v>
      </c>
      <c r="L417" s="11"/>
    </row>
    <row r="418" spans="1:12" x14ac:dyDescent="0.25">
      <c r="A418">
        <v>44</v>
      </c>
      <c r="B418" s="11">
        <v>31.824999999999999</v>
      </c>
      <c r="C418" s="4">
        <v>7419.4778999999999</v>
      </c>
      <c r="D418" t="s">
        <v>7</v>
      </c>
      <c r="E418">
        <v>0</v>
      </c>
      <c r="F418" t="s">
        <v>13</v>
      </c>
      <c r="G418" t="s">
        <v>15</v>
      </c>
      <c r="H418" t="s">
        <v>496</v>
      </c>
      <c r="I418" t="s">
        <v>13</v>
      </c>
      <c r="J418" s="11">
        <v>31.824999999999999</v>
      </c>
      <c r="K418" s="11">
        <v>31.824999999999999</v>
      </c>
      <c r="L418" s="11"/>
    </row>
    <row r="419" spans="1:12" x14ac:dyDescent="0.25">
      <c r="A419">
        <v>44</v>
      </c>
      <c r="B419" s="11">
        <v>33.534999999999997</v>
      </c>
      <c r="C419" s="4">
        <v>7421.1945500000002</v>
      </c>
      <c r="D419" t="s">
        <v>7</v>
      </c>
      <c r="E419">
        <v>0</v>
      </c>
      <c r="F419" t="s">
        <v>13</v>
      </c>
      <c r="G419" t="s">
        <v>15</v>
      </c>
      <c r="H419" t="s">
        <v>496</v>
      </c>
      <c r="I419" t="s">
        <v>13</v>
      </c>
      <c r="J419" s="11">
        <v>33.534999999999997</v>
      </c>
      <c r="K419" s="11">
        <v>33.534999999999997</v>
      </c>
      <c r="L419" s="11"/>
    </row>
    <row r="420" spans="1:12" x14ac:dyDescent="0.25">
      <c r="A420">
        <v>43</v>
      </c>
      <c r="B420" s="11">
        <v>32.6</v>
      </c>
      <c r="C420" s="4">
        <v>7441.5010000000002</v>
      </c>
      <c r="D420" t="s">
        <v>11</v>
      </c>
      <c r="E420">
        <v>2</v>
      </c>
      <c r="F420" t="s">
        <v>13</v>
      </c>
      <c r="G420" t="s">
        <v>10</v>
      </c>
      <c r="H420" t="s">
        <v>496</v>
      </c>
      <c r="I420" t="s">
        <v>13</v>
      </c>
      <c r="J420" s="11">
        <v>32.6</v>
      </c>
      <c r="K420" s="11">
        <v>32.6</v>
      </c>
      <c r="L420" s="11"/>
    </row>
    <row r="421" spans="1:12" x14ac:dyDescent="0.25">
      <c r="A421">
        <v>42</v>
      </c>
      <c r="B421" s="11">
        <v>34.674999999999997</v>
      </c>
      <c r="C421" s="4">
        <v>7443.6430499999997</v>
      </c>
      <c r="D421" t="s">
        <v>7</v>
      </c>
      <c r="E421">
        <v>1</v>
      </c>
      <c r="F421" t="s">
        <v>13</v>
      </c>
      <c r="G421" t="s">
        <v>15</v>
      </c>
      <c r="H421" t="s">
        <v>496</v>
      </c>
      <c r="I421" t="s">
        <v>13</v>
      </c>
      <c r="J421" s="11">
        <v>34.674999999999997</v>
      </c>
      <c r="K421" s="11">
        <v>34.674999999999997</v>
      </c>
      <c r="L421" s="11"/>
    </row>
    <row r="422" spans="1:12" x14ac:dyDescent="0.25">
      <c r="A422">
        <v>45</v>
      </c>
      <c r="B422" s="11">
        <v>33.700000000000003</v>
      </c>
      <c r="C422" s="4">
        <v>7445.9179999999997</v>
      </c>
      <c r="D422" t="s">
        <v>11</v>
      </c>
      <c r="E422">
        <v>1</v>
      </c>
      <c r="F422" t="s">
        <v>13</v>
      </c>
      <c r="G422" t="s">
        <v>10</v>
      </c>
      <c r="H422" t="s">
        <v>496</v>
      </c>
      <c r="I422" t="s">
        <v>13</v>
      </c>
      <c r="J422" s="11">
        <v>33.700000000000003</v>
      </c>
      <c r="K422" s="11">
        <v>33.700000000000003</v>
      </c>
      <c r="L422" s="11"/>
    </row>
    <row r="423" spans="1:12" x14ac:dyDescent="0.25">
      <c r="A423">
        <v>45</v>
      </c>
      <c r="B423" s="11">
        <v>39.805</v>
      </c>
      <c r="C423" s="4">
        <v>7448.4039499999999</v>
      </c>
      <c r="D423" t="s">
        <v>11</v>
      </c>
      <c r="E423">
        <v>0</v>
      </c>
      <c r="F423" t="s">
        <v>13</v>
      </c>
      <c r="G423" t="s">
        <v>21</v>
      </c>
      <c r="H423" t="s">
        <v>496</v>
      </c>
      <c r="I423" t="s">
        <v>13</v>
      </c>
      <c r="J423" s="11">
        <v>39.805</v>
      </c>
      <c r="K423" s="11">
        <v>39.805</v>
      </c>
      <c r="L423" s="11"/>
    </row>
    <row r="424" spans="1:12" x14ac:dyDescent="0.25">
      <c r="A424">
        <v>39</v>
      </c>
      <c r="B424" s="11">
        <v>29.6</v>
      </c>
      <c r="C424" s="4">
        <v>7512.2669999999998</v>
      </c>
      <c r="D424" t="s">
        <v>11</v>
      </c>
      <c r="E424">
        <v>4</v>
      </c>
      <c r="F424" t="s">
        <v>13</v>
      </c>
      <c r="G424" t="s">
        <v>10</v>
      </c>
      <c r="H424" t="s">
        <v>496</v>
      </c>
      <c r="I424" t="s">
        <v>13</v>
      </c>
      <c r="J424" s="11">
        <v>29.6</v>
      </c>
      <c r="K424" s="11">
        <v>29.6</v>
      </c>
      <c r="L424" s="11"/>
    </row>
    <row r="425" spans="1:12" x14ac:dyDescent="0.25">
      <c r="A425">
        <v>44</v>
      </c>
      <c r="B425" s="11">
        <v>25.364999999999998</v>
      </c>
      <c r="C425" s="4">
        <v>7518.0253499999999</v>
      </c>
      <c r="D425" t="s">
        <v>11</v>
      </c>
      <c r="E425">
        <v>1</v>
      </c>
      <c r="F425" t="s">
        <v>13</v>
      </c>
      <c r="G425" t="s">
        <v>15</v>
      </c>
      <c r="H425" t="s">
        <v>496</v>
      </c>
      <c r="I425" t="s">
        <v>13</v>
      </c>
      <c r="J425" s="11">
        <v>25.364999999999998</v>
      </c>
      <c r="K425" s="11">
        <v>25.364999999999998</v>
      </c>
      <c r="L425" s="11"/>
    </row>
    <row r="426" spans="1:12" x14ac:dyDescent="0.25">
      <c r="A426">
        <v>38</v>
      </c>
      <c r="B426" s="11">
        <v>30.21</v>
      </c>
      <c r="C426" s="4">
        <v>7537.1638999999996</v>
      </c>
      <c r="D426" t="s">
        <v>7</v>
      </c>
      <c r="E426">
        <v>3</v>
      </c>
      <c r="F426" t="s">
        <v>13</v>
      </c>
      <c r="G426" t="s">
        <v>15</v>
      </c>
      <c r="H426" t="s">
        <v>496</v>
      </c>
      <c r="I426" t="s">
        <v>13</v>
      </c>
      <c r="J426" s="11">
        <v>30.21</v>
      </c>
      <c r="K426" s="11">
        <v>30.21</v>
      </c>
      <c r="L426" s="11"/>
    </row>
    <row r="427" spans="1:12" x14ac:dyDescent="0.25">
      <c r="A427">
        <v>44</v>
      </c>
      <c r="B427" s="11">
        <v>25</v>
      </c>
      <c r="C427" s="4">
        <v>7623.518</v>
      </c>
      <c r="D427" t="s">
        <v>7</v>
      </c>
      <c r="E427">
        <v>1</v>
      </c>
      <c r="F427" t="s">
        <v>13</v>
      </c>
      <c r="G427" t="s">
        <v>10</v>
      </c>
      <c r="H427" t="s">
        <v>496</v>
      </c>
      <c r="I427" t="s">
        <v>13</v>
      </c>
      <c r="J427" s="11">
        <v>25</v>
      </c>
      <c r="K427" s="11">
        <v>25</v>
      </c>
      <c r="L427" s="11"/>
    </row>
    <row r="428" spans="1:12" x14ac:dyDescent="0.25">
      <c r="A428">
        <v>44</v>
      </c>
      <c r="B428" s="11">
        <v>25.8</v>
      </c>
      <c r="C428" s="4">
        <v>7624.63</v>
      </c>
      <c r="D428" t="s">
        <v>7</v>
      </c>
      <c r="E428">
        <v>1</v>
      </c>
      <c r="F428" t="s">
        <v>13</v>
      </c>
      <c r="G428" t="s">
        <v>10</v>
      </c>
      <c r="H428" t="s">
        <v>496</v>
      </c>
      <c r="I428" t="s">
        <v>13</v>
      </c>
      <c r="J428" s="11">
        <v>25.8</v>
      </c>
      <c r="K428" s="11">
        <v>25.8</v>
      </c>
      <c r="L428" s="11"/>
    </row>
    <row r="429" spans="1:12" x14ac:dyDescent="0.25">
      <c r="A429">
        <v>44</v>
      </c>
      <c r="B429" s="11">
        <v>27.5</v>
      </c>
      <c r="C429" s="4">
        <v>7626.9930000000004</v>
      </c>
      <c r="D429" t="s">
        <v>7</v>
      </c>
      <c r="E429">
        <v>1</v>
      </c>
      <c r="F429" t="s">
        <v>13</v>
      </c>
      <c r="G429" t="s">
        <v>10</v>
      </c>
      <c r="H429" t="s">
        <v>496</v>
      </c>
      <c r="I429" t="s">
        <v>13</v>
      </c>
      <c r="J429" s="11">
        <v>27.5</v>
      </c>
      <c r="K429" s="11">
        <v>27.5</v>
      </c>
      <c r="L429" s="11"/>
    </row>
    <row r="430" spans="1:12" x14ac:dyDescent="0.25">
      <c r="A430">
        <v>44</v>
      </c>
      <c r="B430" s="11">
        <v>32.340000000000003</v>
      </c>
      <c r="C430" s="4">
        <v>7633.7205999999996</v>
      </c>
      <c r="D430" t="s">
        <v>7</v>
      </c>
      <c r="E430">
        <v>1</v>
      </c>
      <c r="F430" t="s">
        <v>13</v>
      </c>
      <c r="G430" t="s">
        <v>14</v>
      </c>
      <c r="H430" t="s">
        <v>496</v>
      </c>
      <c r="I430" t="s">
        <v>13</v>
      </c>
      <c r="J430" s="11">
        <v>32.340000000000003</v>
      </c>
      <c r="K430" s="11">
        <v>32.340000000000003</v>
      </c>
      <c r="L430" s="11"/>
    </row>
    <row r="431" spans="1:12" x14ac:dyDescent="0.25">
      <c r="A431">
        <v>42</v>
      </c>
      <c r="B431" s="11">
        <v>33.155000000000001</v>
      </c>
      <c r="C431" s="4">
        <v>7639.4174499999999</v>
      </c>
      <c r="D431" t="s">
        <v>7</v>
      </c>
      <c r="E431">
        <v>1</v>
      </c>
      <c r="F431" t="s">
        <v>13</v>
      </c>
      <c r="G431" t="s">
        <v>21</v>
      </c>
      <c r="H431" t="s">
        <v>496</v>
      </c>
      <c r="I431" t="s">
        <v>13</v>
      </c>
      <c r="J431" s="11">
        <v>33.155000000000001</v>
      </c>
      <c r="K431" s="11">
        <v>33.155000000000001</v>
      </c>
      <c r="L431" s="11"/>
    </row>
    <row r="432" spans="1:12" x14ac:dyDescent="0.25">
      <c r="A432">
        <v>42</v>
      </c>
      <c r="B432" s="11">
        <v>29.48</v>
      </c>
      <c r="C432" s="4">
        <v>7640.3091999999997</v>
      </c>
      <c r="D432" t="s">
        <v>7</v>
      </c>
      <c r="E432">
        <v>2</v>
      </c>
      <c r="F432" t="s">
        <v>13</v>
      </c>
      <c r="G432" t="s">
        <v>14</v>
      </c>
      <c r="H432" t="s">
        <v>496</v>
      </c>
      <c r="I432" t="s">
        <v>13</v>
      </c>
      <c r="J432" s="11">
        <v>29.48</v>
      </c>
      <c r="K432" s="11">
        <v>29.48</v>
      </c>
      <c r="L432" s="11"/>
    </row>
    <row r="433" spans="1:12" x14ac:dyDescent="0.25">
      <c r="A433">
        <v>42</v>
      </c>
      <c r="B433" s="11">
        <v>41.325000000000003</v>
      </c>
      <c r="C433" s="4">
        <v>7650.7737500000003</v>
      </c>
      <c r="D433" t="s">
        <v>7</v>
      </c>
      <c r="E433">
        <v>1</v>
      </c>
      <c r="F433" t="s">
        <v>13</v>
      </c>
      <c r="G433" t="s">
        <v>21</v>
      </c>
      <c r="H433" t="s">
        <v>496</v>
      </c>
      <c r="I433" t="s">
        <v>13</v>
      </c>
      <c r="J433" s="11">
        <v>41.325000000000003</v>
      </c>
      <c r="K433" s="11">
        <v>41.325000000000003</v>
      </c>
      <c r="L433" s="11"/>
    </row>
    <row r="434" spans="1:12" x14ac:dyDescent="0.25">
      <c r="A434">
        <v>40</v>
      </c>
      <c r="B434" s="11">
        <v>33</v>
      </c>
      <c r="C434" s="4">
        <v>7682.67</v>
      </c>
      <c r="D434" t="s">
        <v>7</v>
      </c>
      <c r="E434">
        <v>3</v>
      </c>
      <c r="F434" t="s">
        <v>13</v>
      </c>
      <c r="G434" t="s">
        <v>14</v>
      </c>
      <c r="H434" t="s">
        <v>496</v>
      </c>
      <c r="I434" t="s">
        <v>13</v>
      </c>
      <c r="J434" s="11">
        <v>33</v>
      </c>
      <c r="K434" s="11">
        <v>33</v>
      </c>
      <c r="L434" s="11"/>
    </row>
    <row r="435" spans="1:12" x14ac:dyDescent="0.25">
      <c r="A435">
        <v>43</v>
      </c>
      <c r="B435" s="11">
        <v>34.58</v>
      </c>
      <c r="C435" s="4">
        <v>7727.2532000000001</v>
      </c>
      <c r="D435" t="s">
        <v>7</v>
      </c>
      <c r="E435">
        <v>1</v>
      </c>
      <c r="F435" t="s">
        <v>13</v>
      </c>
      <c r="G435" t="s">
        <v>15</v>
      </c>
      <c r="H435" t="s">
        <v>496</v>
      </c>
      <c r="I435" t="s">
        <v>13</v>
      </c>
      <c r="J435" s="11">
        <v>34.58</v>
      </c>
      <c r="K435" s="11">
        <v>34.58</v>
      </c>
      <c r="L435" s="11"/>
    </row>
    <row r="436" spans="1:12" x14ac:dyDescent="0.25">
      <c r="A436">
        <v>42</v>
      </c>
      <c r="B436" s="11">
        <v>26.125</v>
      </c>
      <c r="C436" s="4">
        <v>7729.6457499999997</v>
      </c>
      <c r="D436" t="s">
        <v>11</v>
      </c>
      <c r="E436">
        <v>2</v>
      </c>
      <c r="F436" t="s">
        <v>13</v>
      </c>
      <c r="G436" t="s">
        <v>21</v>
      </c>
      <c r="H436" t="s">
        <v>496</v>
      </c>
      <c r="I436" t="s">
        <v>13</v>
      </c>
      <c r="J436" s="11">
        <v>26.125</v>
      </c>
      <c r="K436" s="11">
        <v>26.125</v>
      </c>
      <c r="L436" s="11"/>
    </row>
    <row r="437" spans="1:12" x14ac:dyDescent="0.25">
      <c r="A437">
        <v>44</v>
      </c>
      <c r="B437" s="11">
        <v>28.024999999999999</v>
      </c>
      <c r="C437" s="4">
        <v>7731.4270999999999</v>
      </c>
      <c r="D437" t="s">
        <v>11</v>
      </c>
      <c r="E437">
        <v>2</v>
      </c>
      <c r="F437" t="s">
        <v>13</v>
      </c>
      <c r="G437" t="s">
        <v>14</v>
      </c>
      <c r="H437" t="s">
        <v>496</v>
      </c>
      <c r="I437" t="s">
        <v>13</v>
      </c>
      <c r="J437" s="11">
        <v>28.024999999999999</v>
      </c>
      <c r="K437" s="11">
        <v>28.024999999999999</v>
      </c>
      <c r="L437" s="11"/>
    </row>
    <row r="438" spans="1:12" x14ac:dyDescent="0.25">
      <c r="A438">
        <v>45</v>
      </c>
      <c r="B438" s="11">
        <v>35.814999999999998</v>
      </c>
      <c r="C438" s="4">
        <v>7731.8578500000003</v>
      </c>
      <c r="D438" t="s">
        <v>7</v>
      </c>
      <c r="E438">
        <v>0</v>
      </c>
      <c r="F438" t="s">
        <v>13</v>
      </c>
      <c r="G438" t="s">
        <v>15</v>
      </c>
      <c r="H438" t="s">
        <v>496</v>
      </c>
      <c r="I438" t="s">
        <v>13</v>
      </c>
      <c r="J438" s="11">
        <v>35.814999999999998</v>
      </c>
      <c r="K438" s="11">
        <v>35.814999999999998</v>
      </c>
      <c r="L438" s="11"/>
    </row>
    <row r="439" spans="1:12" x14ac:dyDescent="0.25">
      <c r="A439">
        <v>44</v>
      </c>
      <c r="B439" s="11">
        <v>35.435000000000002</v>
      </c>
      <c r="C439" s="4">
        <v>7740.3370000000004</v>
      </c>
      <c r="D439" t="s">
        <v>11</v>
      </c>
      <c r="E439">
        <v>2</v>
      </c>
      <c r="F439" t="s">
        <v>13</v>
      </c>
      <c r="G439" t="s">
        <v>10</v>
      </c>
      <c r="H439" t="s">
        <v>496</v>
      </c>
      <c r="I439" t="s">
        <v>13</v>
      </c>
      <c r="J439" s="11">
        <v>35.435000000000002</v>
      </c>
      <c r="K439" s="11">
        <v>35.435000000000002</v>
      </c>
      <c r="L439" s="11"/>
    </row>
    <row r="440" spans="1:12" x14ac:dyDescent="0.25">
      <c r="A440">
        <v>46</v>
      </c>
      <c r="B440" s="11">
        <v>31.254999999999999</v>
      </c>
      <c r="C440" s="4">
        <v>7742.1098000000002</v>
      </c>
      <c r="D440" t="s">
        <v>11</v>
      </c>
      <c r="E440">
        <v>1</v>
      </c>
      <c r="F440" t="s">
        <v>13</v>
      </c>
      <c r="G440" t="s">
        <v>14</v>
      </c>
      <c r="H440" t="s">
        <v>496</v>
      </c>
      <c r="I440" t="s">
        <v>13</v>
      </c>
      <c r="J440" s="11">
        <v>31.254999999999999</v>
      </c>
      <c r="K440" s="11">
        <v>31.254999999999999</v>
      </c>
      <c r="L440" s="11"/>
    </row>
    <row r="441" spans="1:12" x14ac:dyDescent="0.25">
      <c r="A441">
        <v>41</v>
      </c>
      <c r="B441" s="11">
        <v>30.875</v>
      </c>
      <c r="C441" s="4">
        <v>7749.1563999999998</v>
      </c>
      <c r="D441" t="s">
        <v>7</v>
      </c>
      <c r="E441">
        <v>2</v>
      </c>
      <c r="F441" t="s">
        <v>13</v>
      </c>
      <c r="G441" t="s">
        <v>15</v>
      </c>
      <c r="H441" t="s">
        <v>496</v>
      </c>
      <c r="I441" t="s">
        <v>13</v>
      </c>
      <c r="J441" s="11">
        <v>30.875</v>
      </c>
      <c r="K441" s="11">
        <v>30.875</v>
      </c>
      <c r="L441" s="11"/>
    </row>
    <row r="442" spans="1:12" x14ac:dyDescent="0.25">
      <c r="A442">
        <v>48</v>
      </c>
      <c r="B442" s="11">
        <v>40.15</v>
      </c>
      <c r="C442" s="4">
        <v>7804.1605</v>
      </c>
      <c r="D442" t="s">
        <v>11</v>
      </c>
      <c r="E442">
        <v>0</v>
      </c>
      <c r="F442" t="s">
        <v>13</v>
      </c>
      <c r="G442" t="s">
        <v>14</v>
      </c>
      <c r="H442" t="s">
        <v>496</v>
      </c>
      <c r="I442" t="s">
        <v>13</v>
      </c>
      <c r="J442" s="11">
        <v>40.15</v>
      </c>
      <c r="K442" s="11">
        <v>40.15</v>
      </c>
      <c r="L442" s="11"/>
    </row>
    <row r="443" spans="1:12" x14ac:dyDescent="0.25">
      <c r="A443">
        <v>45</v>
      </c>
      <c r="B443" s="11">
        <v>27.835000000000001</v>
      </c>
      <c r="C443" s="4">
        <v>7935.29115</v>
      </c>
      <c r="D443" t="s">
        <v>7</v>
      </c>
      <c r="E443">
        <v>0</v>
      </c>
      <c r="F443" t="s">
        <v>13</v>
      </c>
      <c r="G443" t="s">
        <v>21</v>
      </c>
      <c r="H443" t="s">
        <v>496</v>
      </c>
      <c r="I443" t="s">
        <v>13</v>
      </c>
      <c r="J443" s="11">
        <v>27.835000000000001</v>
      </c>
      <c r="K443" s="11">
        <v>27.835000000000001</v>
      </c>
      <c r="L443" s="11"/>
    </row>
    <row r="444" spans="1:12" x14ac:dyDescent="0.25">
      <c r="A444">
        <v>41</v>
      </c>
      <c r="B444" s="11">
        <v>32.6</v>
      </c>
      <c r="C444" s="4">
        <v>7954.5169999999998</v>
      </c>
      <c r="D444" t="s">
        <v>7</v>
      </c>
      <c r="E444">
        <v>3</v>
      </c>
      <c r="F444" t="s">
        <v>13</v>
      </c>
      <c r="G444" t="s">
        <v>10</v>
      </c>
      <c r="H444" t="s">
        <v>496</v>
      </c>
      <c r="I444" t="s">
        <v>13</v>
      </c>
      <c r="J444" s="11">
        <v>32.6</v>
      </c>
      <c r="K444" s="11">
        <v>32.6</v>
      </c>
      <c r="L444" s="11"/>
    </row>
    <row r="445" spans="1:12" x14ac:dyDescent="0.25">
      <c r="A445">
        <v>44</v>
      </c>
      <c r="B445" s="11">
        <v>36.954999999999998</v>
      </c>
      <c r="C445" s="4">
        <v>8023.1354499999998</v>
      </c>
      <c r="D445" t="s">
        <v>7</v>
      </c>
      <c r="E445">
        <v>1</v>
      </c>
      <c r="F445" t="s">
        <v>13</v>
      </c>
      <c r="G445" t="s">
        <v>15</v>
      </c>
      <c r="H445" t="s">
        <v>496</v>
      </c>
      <c r="I445" t="s">
        <v>13</v>
      </c>
      <c r="J445" s="11">
        <v>36.954999999999998</v>
      </c>
      <c r="K445" s="11">
        <v>36.954999999999998</v>
      </c>
      <c r="L445" s="11"/>
    </row>
    <row r="446" spans="1:12" x14ac:dyDescent="0.25">
      <c r="A446">
        <v>46</v>
      </c>
      <c r="B446" s="11">
        <v>30.684999999999999</v>
      </c>
      <c r="C446" s="4">
        <v>8026.6665999999996</v>
      </c>
      <c r="D446" t="s">
        <v>7</v>
      </c>
      <c r="E446">
        <v>0</v>
      </c>
      <c r="F446" t="s">
        <v>13</v>
      </c>
      <c r="G446" t="s">
        <v>15</v>
      </c>
      <c r="H446" t="s">
        <v>496</v>
      </c>
      <c r="I446" t="s">
        <v>13</v>
      </c>
      <c r="J446" s="11">
        <v>30.684999999999999</v>
      </c>
      <c r="K446" s="11">
        <v>30.684999999999999</v>
      </c>
      <c r="L446" s="11"/>
    </row>
    <row r="447" spans="1:12" x14ac:dyDescent="0.25">
      <c r="A447">
        <v>45</v>
      </c>
      <c r="B447" s="11">
        <v>28.7</v>
      </c>
      <c r="C447" s="4">
        <v>8027.9679999999998</v>
      </c>
      <c r="D447" t="s">
        <v>11</v>
      </c>
      <c r="E447">
        <v>2</v>
      </c>
      <c r="F447" t="s">
        <v>13</v>
      </c>
      <c r="G447" t="s">
        <v>10</v>
      </c>
      <c r="H447" t="s">
        <v>496</v>
      </c>
      <c r="I447" t="s">
        <v>13</v>
      </c>
      <c r="J447" s="11">
        <v>28.7</v>
      </c>
      <c r="K447" s="11">
        <v>28.7</v>
      </c>
      <c r="L447" s="11"/>
    </row>
    <row r="448" spans="1:12" x14ac:dyDescent="0.25">
      <c r="A448">
        <v>40</v>
      </c>
      <c r="B448" s="11">
        <v>30.114999999999998</v>
      </c>
      <c r="C448" s="4">
        <v>8059.6791000000003</v>
      </c>
      <c r="D448" t="s">
        <v>7</v>
      </c>
      <c r="E448">
        <v>3</v>
      </c>
      <c r="F448" t="s">
        <v>13</v>
      </c>
      <c r="G448" t="s">
        <v>15</v>
      </c>
      <c r="H448" t="s">
        <v>496</v>
      </c>
      <c r="I448" t="s">
        <v>13</v>
      </c>
      <c r="J448" s="11">
        <v>30.114999999999998</v>
      </c>
      <c r="K448" s="11">
        <v>30.114999999999998</v>
      </c>
      <c r="L448" s="11"/>
    </row>
    <row r="449" spans="1:12" x14ac:dyDescent="0.25">
      <c r="A449">
        <v>47</v>
      </c>
      <c r="B449" s="11">
        <v>32.299999999999997</v>
      </c>
      <c r="C449" s="4">
        <v>8062.7640000000001</v>
      </c>
      <c r="D449" t="s">
        <v>11</v>
      </c>
      <c r="E449">
        <v>1</v>
      </c>
      <c r="F449" t="s">
        <v>13</v>
      </c>
      <c r="G449" t="s">
        <v>10</v>
      </c>
      <c r="H449" t="s">
        <v>496</v>
      </c>
      <c r="I449" t="s">
        <v>13</v>
      </c>
      <c r="J449" s="11">
        <v>32.299999999999997</v>
      </c>
      <c r="K449" s="11">
        <v>32.299999999999997</v>
      </c>
      <c r="L449" s="11"/>
    </row>
    <row r="450" spans="1:12" x14ac:dyDescent="0.25">
      <c r="A450">
        <v>47</v>
      </c>
      <c r="B450" s="11">
        <v>36.200000000000003</v>
      </c>
      <c r="C450" s="4">
        <v>8068.1850000000004</v>
      </c>
      <c r="D450" t="s">
        <v>11</v>
      </c>
      <c r="E450">
        <v>1</v>
      </c>
      <c r="F450" t="s">
        <v>13</v>
      </c>
      <c r="G450" t="s">
        <v>10</v>
      </c>
      <c r="H450" t="s">
        <v>496</v>
      </c>
      <c r="I450" t="s">
        <v>13</v>
      </c>
      <c r="J450" s="11">
        <v>36.200000000000003</v>
      </c>
      <c r="K450" s="11">
        <v>36.200000000000003</v>
      </c>
      <c r="L450" s="11"/>
    </row>
    <row r="451" spans="1:12" x14ac:dyDescent="0.25">
      <c r="A451">
        <v>47</v>
      </c>
      <c r="B451" s="11">
        <v>47.52</v>
      </c>
      <c r="C451" s="4">
        <v>8083.9197999999997</v>
      </c>
      <c r="D451" t="s">
        <v>11</v>
      </c>
      <c r="E451">
        <v>1</v>
      </c>
      <c r="F451" t="s">
        <v>13</v>
      </c>
      <c r="G451" t="s">
        <v>14</v>
      </c>
      <c r="H451" t="s">
        <v>496</v>
      </c>
      <c r="I451" t="s">
        <v>13</v>
      </c>
      <c r="J451" s="11">
        <v>47.52</v>
      </c>
      <c r="K451" s="11">
        <v>47.52</v>
      </c>
      <c r="L451" s="11"/>
    </row>
    <row r="452" spans="1:12" x14ac:dyDescent="0.25">
      <c r="A452">
        <v>44</v>
      </c>
      <c r="B452" s="11">
        <v>32.015000000000001</v>
      </c>
      <c r="C452" s="4">
        <v>8116.2688500000004</v>
      </c>
      <c r="D452" t="s">
        <v>11</v>
      </c>
      <c r="E452">
        <v>2</v>
      </c>
      <c r="F452" t="s">
        <v>13</v>
      </c>
      <c r="G452" t="s">
        <v>15</v>
      </c>
      <c r="H452" t="s">
        <v>496</v>
      </c>
      <c r="I452" t="s">
        <v>13</v>
      </c>
      <c r="J452" s="11">
        <v>32.015000000000001</v>
      </c>
      <c r="K452" s="11">
        <v>32.015000000000001</v>
      </c>
      <c r="L452" s="11"/>
    </row>
    <row r="453" spans="1:12" x14ac:dyDescent="0.25">
      <c r="A453">
        <v>49</v>
      </c>
      <c r="B453" s="11">
        <v>31.824999999999999</v>
      </c>
      <c r="C453" s="4">
        <v>8116.68</v>
      </c>
      <c r="D453" t="s">
        <v>11</v>
      </c>
      <c r="E453">
        <v>0</v>
      </c>
      <c r="F453" t="s">
        <v>13</v>
      </c>
      <c r="G453" t="s">
        <v>10</v>
      </c>
      <c r="H453" t="s">
        <v>496</v>
      </c>
      <c r="I453" t="s">
        <v>13</v>
      </c>
      <c r="J453" s="11">
        <v>31.824999999999999</v>
      </c>
      <c r="K453" s="11">
        <v>31.824999999999999</v>
      </c>
      <c r="L453" s="11"/>
    </row>
    <row r="454" spans="1:12" x14ac:dyDescent="0.25">
      <c r="A454">
        <v>49</v>
      </c>
      <c r="B454" s="11">
        <v>36.85</v>
      </c>
      <c r="C454" s="4">
        <v>8125.7844999999998</v>
      </c>
      <c r="D454" t="s">
        <v>11</v>
      </c>
      <c r="E454">
        <v>0</v>
      </c>
      <c r="F454" t="s">
        <v>13</v>
      </c>
      <c r="G454" t="s">
        <v>14</v>
      </c>
      <c r="H454" t="s">
        <v>496</v>
      </c>
      <c r="I454" t="s">
        <v>13</v>
      </c>
      <c r="J454" s="11">
        <v>36.85</v>
      </c>
      <c r="K454" s="11">
        <v>36.85</v>
      </c>
      <c r="L454" s="11"/>
    </row>
    <row r="455" spans="1:12" x14ac:dyDescent="0.25">
      <c r="A455">
        <v>44</v>
      </c>
      <c r="B455" s="11">
        <v>29.81</v>
      </c>
      <c r="C455" s="4">
        <v>8219.2039000000004</v>
      </c>
      <c r="D455" t="s">
        <v>7</v>
      </c>
      <c r="E455">
        <v>2</v>
      </c>
      <c r="F455" t="s">
        <v>13</v>
      </c>
      <c r="G455" t="s">
        <v>14</v>
      </c>
      <c r="H455" t="s">
        <v>496</v>
      </c>
      <c r="I455" t="s">
        <v>13</v>
      </c>
      <c r="J455" s="11">
        <v>29.81</v>
      </c>
      <c r="K455" s="11">
        <v>29.81</v>
      </c>
      <c r="L455" s="11"/>
    </row>
    <row r="456" spans="1:12" x14ac:dyDescent="0.25">
      <c r="A456">
        <v>46</v>
      </c>
      <c r="B456" s="11">
        <v>27.72</v>
      </c>
      <c r="C456" s="4">
        <v>8232.6388000000006</v>
      </c>
      <c r="D456" t="s">
        <v>7</v>
      </c>
      <c r="E456">
        <v>1</v>
      </c>
      <c r="F456" t="s">
        <v>13</v>
      </c>
      <c r="G456" t="s">
        <v>14</v>
      </c>
      <c r="H456" t="s">
        <v>496</v>
      </c>
      <c r="I456" t="s">
        <v>13</v>
      </c>
      <c r="J456" s="11">
        <v>27.72</v>
      </c>
      <c r="K456" s="11">
        <v>27.72</v>
      </c>
      <c r="L456" s="11"/>
    </row>
    <row r="457" spans="1:12" x14ac:dyDescent="0.25">
      <c r="A457">
        <v>46</v>
      </c>
      <c r="B457" s="11">
        <v>28.05</v>
      </c>
      <c r="C457" s="4">
        <v>8233.0974999999999</v>
      </c>
      <c r="D457" t="s">
        <v>7</v>
      </c>
      <c r="E457">
        <v>1</v>
      </c>
      <c r="F457" t="s">
        <v>13</v>
      </c>
      <c r="G457" t="s">
        <v>14</v>
      </c>
      <c r="H457" t="s">
        <v>496</v>
      </c>
      <c r="I457" t="s">
        <v>13</v>
      </c>
      <c r="J457" s="11">
        <v>28.05</v>
      </c>
      <c r="K457" s="11">
        <v>28.05</v>
      </c>
      <c r="L457" s="11"/>
    </row>
    <row r="458" spans="1:12" x14ac:dyDescent="0.25">
      <c r="A458">
        <v>48</v>
      </c>
      <c r="B458" s="11">
        <v>28.9</v>
      </c>
      <c r="C458" s="4">
        <v>8277.5229999999992</v>
      </c>
      <c r="D458" t="s">
        <v>7</v>
      </c>
      <c r="E458">
        <v>0</v>
      </c>
      <c r="F458" t="s">
        <v>13</v>
      </c>
      <c r="G458" t="s">
        <v>10</v>
      </c>
      <c r="H458" t="s">
        <v>496</v>
      </c>
      <c r="I458" t="s">
        <v>13</v>
      </c>
      <c r="J458" s="11">
        <v>28.9</v>
      </c>
      <c r="K458" s="11">
        <v>28.9</v>
      </c>
      <c r="L458" s="11"/>
    </row>
    <row r="459" spans="1:12" x14ac:dyDescent="0.25">
      <c r="A459">
        <v>48</v>
      </c>
      <c r="B459" s="11">
        <v>31.13</v>
      </c>
      <c r="C459" s="4">
        <v>8280.6226999999999</v>
      </c>
      <c r="D459" t="s">
        <v>7</v>
      </c>
      <c r="E459">
        <v>0</v>
      </c>
      <c r="F459" t="s">
        <v>13</v>
      </c>
      <c r="G459" t="s">
        <v>14</v>
      </c>
      <c r="H459" t="s">
        <v>496</v>
      </c>
      <c r="I459" t="s">
        <v>13</v>
      </c>
      <c r="J459" s="11">
        <v>31.13</v>
      </c>
      <c r="K459" s="11">
        <v>31.13</v>
      </c>
      <c r="L459" s="11"/>
    </row>
    <row r="460" spans="1:12" x14ac:dyDescent="0.25">
      <c r="A460">
        <v>48</v>
      </c>
      <c r="B460" s="11">
        <v>33.33</v>
      </c>
      <c r="C460" s="4">
        <v>8283.6807000000008</v>
      </c>
      <c r="D460" t="s">
        <v>7</v>
      </c>
      <c r="E460">
        <v>0</v>
      </c>
      <c r="F460" t="s">
        <v>13</v>
      </c>
      <c r="G460" t="s">
        <v>14</v>
      </c>
      <c r="H460" t="s">
        <v>496</v>
      </c>
      <c r="I460" t="s">
        <v>13</v>
      </c>
      <c r="J460" s="11">
        <v>33.33</v>
      </c>
      <c r="K460" s="11">
        <v>33.33</v>
      </c>
      <c r="L460" s="11"/>
    </row>
    <row r="461" spans="1:12" x14ac:dyDescent="0.25">
      <c r="A461">
        <v>43</v>
      </c>
      <c r="B461" s="11">
        <v>30.684999999999999</v>
      </c>
      <c r="C461" s="4">
        <v>8310.8391499999998</v>
      </c>
      <c r="D461" t="s">
        <v>7</v>
      </c>
      <c r="E461">
        <v>2</v>
      </c>
      <c r="F461" t="s">
        <v>13</v>
      </c>
      <c r="G461" t="s">
        <v>15</v>
      </c>
      <c r="H461" t="s">
        <v>496</v>
      </c>
      <c r="I461" t="s">
        <v>13</v>
      </c>
      <c r="J461" s="11">
        <v>30.684999999999999</v>
      </c>
      <c r="K461" s="11">
        <v>30.684999999999999</v>
      </c>
      <c r="L461" s="11"/>
    </row>
    <row r="462" spans="1:12" x14ac:dyDescent="0.25">
      <c r="A462">
        <v>46</v>
      </c>
      <c r="B462" s="11">
        <v>33.344999999999999</v>
      </c>
      <c r="C462" s="4">
        <v>8334.4575499999992</v>
      </c>
      <c r="D462" t="s">
        <v>11</v>
      </c>
      <c r="E462">
        <v>1</v>
      </c>
      <c r="F462" t="s">
        <v>13</v>
      </c>
      <c r="G462" t="s">
        <v>21</v>
      </c>
      <c r="H462" t="s">
        <v>496</v>
      </c>
      <c r="I462" t="s">
        <v>13</v>
      </c>
      <c r="J462" s="11">
        <v>33.344999999999999</v>
      </c>
      <c r="K462" s="11">
        <v>33.344999999999999</v>
      </c>
      <c r="L462" s="11"/>
    </row>
    <row r="463" spans="1:12" x14ac:dyDescent="0.25">
      <c r="A463">
        <v>46</v>
      </c>
      <c r="B463" s="11">
        <v>33.44</v>
      </c>
      <c r="C463" s="4">
        <v>8334.5895999999993</v>
      </c>
      <c r="D463" t="s">
        <v>11</v>
      </c>
      <c r="E463">
        <v>1</v>
      </c>
      <c r="F463" t="s">
        <v>13</v>
      </c>
      <c r="G463" t="s">
        <v>21</v>
      </c>
      <c r="H463" t="s">
        <v>496</v>
      </c>
      <c r="I463" t="s">
        <v>13</v>
      </c>
      <c r="J463" s="11">
        <v>33.44</v>
      </c>
      <c r="K463" s="11">
        <v>33.44</v>
      </c>
      <c r="L463" s="11"/>
    </row>
    <row r="464" spans="1:12" x14ac:dyDescent="0.25">
      <c r="A464">
        <v>46</v>
      </c>
      <c r="B464" s="11">
        <v>39.424999999999997</v>
      </c>
      <c r="C464" s="4">
        <v>8342.9087500000005</v>
      </c>
      <c r="D464" t="s">
        <v>11</v>
      </c>
      <c r="E464">
        <v>1</v>
      </c>
      <c r="F464" t="s">
        <v>13</v>
      </c>
      <c r="G464" t="s">
        <v>21</v>
      </c>
      <c r="H464" t="s">
        <v>496</v>
      </c>
      <c r="I464" t="s">
        <v>13</v>
      </c>
      <c r="J464" s="11">
        <v>39.424999999999997</v>
      </c>
      <c r="K464" s="11">
        <v>39.424999999999997</v>
      </c>
      <c r="L464" s="11"/>
    </row>
    <row r="465" spans="1:12" x14ac:dyDescent="0.25">
      <c r="A465">
        <v>46</v>
      </c>
      <c r="B465" s="11">
        <v>38.17</v>
      </c>
      <c r="C465" s="4">
        <v>8347.1643000000004</v>
      </c>
      <c r="D465" t="s">
        <v>11</v>
      </c>
      <c r="E465">
        <v>2</v>
      </c>
      <c r="F465" t="s">
        <v>13</v>
      </c>
      <c r="G465" t="s">
        <v>14</v>
      </c>
      <c r="H465" t="s">
        <v>496</v>
      </c>
      <c r="I465" t="s">
        <v>13</v>
      </c>
      <c r="J465" s="11">
        <v>38.17</v>
      </c>
      <c r="K465" s="11">
        <v>38.17</v>
      </c>
      <c r="L465" s="11"/>
    </row>
    <row r="466" spans="1:12" x14ac:dyDescent="0.25">
      <c r="A466">
        <v>43</v>
      </c>
      <c r="B466" s="11">
        <v>30.114999999999998</v>
      </c>
      <c r="C466" s="4">
        <v>8410.0468500000006</v>
      </c>
      <c r="D466" t="s">
        <v>11</v>
      </c>
      <c r="E466">
        <v>3</v>
      </c>
      <c r="F466" t="s">
        <v>13</v>
      </c>
      <c r="G466" t="s">
        <v>15</v>
      </c>
      <c r="H466" t="s">
        <v>496</v>
      </c>
      <c r="I466" t="s">
        <v>13</v>
      </c>
      <c r="J466" s="11">
        <v>30.114999999999998</v>
      </c>
      <c r="K466" s="11">
        <v>30.114999999999998</v>
      </c>
      <c r="L466" s="11"/>
    </row>
    <row r="467" spans="1:12" x14ac:dyDescent="0.25">
      <c r="A467">
        <v>45</v>
      </c>
      <c r="B467" s="11">
        <v>30.495000000000001</v>
      </c>
      <c r="C467" s="4">
        <v>8413.4630500000003</v>
      </c>
      <c r="D467" t="s">
        <v>11</v>
      </c>
      <c r="E467">
        <v>2</v>
      </c>
      <c r="F467" t="s">
        <v>13</v>
      </c>
      <c r="G467" t="s">
        <v>15</v>
      </c>
      <c r="H467" t="s">
        <v>496</v>
      </c>
      <c r="I467" t="s">
        <v>13</v>
      </c>
      <c r="J467" s="11">
        <v>30.495000000000001</v>
      </c>
      <c r="K467" s="11">
        <v>30.495000000000001</v>
      </c>
      <c r="L467" s="11"/>
    </row>
    <row r="468" spans="1:12" x14ac:dyDescent="0.25">
      <c r="A468">
        <v>50</v>
      </c>
      <c r="B468" s="11">
        <v>25.3</v>
      </c>
      <c r="C468" s="4">
        <v>8442.6669999999995</v>
      </c>
      <c r="D468" t="s">
        <v>11</v>
      </c>
      <c r="E468">
        <v>0</v>
      </c>
      <c r="F468" t="s">
        <v>13</v>
      </c>
      <c r="G468" t="s">
        <v>14</v>
      </c>
      <c r="H468" t="s">
        <v>496</v>
      </c>
      <c r="I468" t="s">
        <v>13</v>
      </c>
      <c r="J468" s="11">
        <v>25.3</v>
      </c>
      <c r="K468" s="11">
        <v>25.3</v>
      </c>
      <c r="L468" s="11"/>
    </row>
    <row r="469" spans="1:12" x14ac:dyDescent="0.25">
      <c r="A469">
        <v>50</v>
      </c>
      <c r="B469" s="11">
        <v>36.200000000000003</v>
      </c>
      <c r="C469" s="4">
        <v>8457.8179999999993</v>
      </c>
      <c r="D469" t="s">
        <v>11</v>
      </c>
      <c r="E469">
        <v>0</v>
      </c>
      <c r="F469" t="s">
        <v>13</v>
      </c>
      <c r="G469" t="s">
        <v>10</v>
      </c>
      <c r="H469" t="s">
        <v>496</v>
      </c>
      <c r="I469" t="s">
        <v>13</v>
      </c>
      <c r="J469" s="11">
        <v>36.200000000000003</v>
      </c>
      <c r="K469" s="11">
        <v>36.200000000000003</v>
      </c>
      <c r="L469" s="11"/>
    </row>
    <row r="470" spans="1:12" x14ac:dyDescent="0.25">
      <c r="A470">
        <v>45</v>
      </c>
      <c r="B470" s="11">
        <v>27.83</v>
      </c>
      <c r="C470" s="4">
        <v>8515.7587000000003</v>
      </c>
      <c r="D470" t="s">
        <v>7</v>
      </c>
      <c r="E470">
        <v>2</v>
      </c>
      <c r="F470" t="s">
        <v>13</v>
      </c>
      <c r="G470" t="s">
        <v>14</v>
      </c>
      <c r="H470" t="s">
        <v>496</v>
      </c>
      <c r="I470" t="s">
        <v>13</v>
      </c>
      <c r="J470" s="11">
        <v>27.83</v>
      </c>
      <c r="K470" s="11">
        <v>27.83</v>
      </c>
      <c r="L470" s="11"/>
    </row>
    <row r="471" spans="1:12" x14ac:dyDescent="0.25">
      <c r="A471">
        <v>43</v>
      </c>
      <c r="B471" s="11">
        <v>34.4</v>
      </c>
      <c r="C471" s="4">
        <v>8522.0030000000006</v>
      </c>
      <c r="D471" t="s">
        <v>7</v>
      </c>
      <c r="E471">
        <v>3</v>
      </c>
      <c r="F471" t="s">
        <v>13</v>
      </c>
      <c r="G471" t="s">
        <v>10</v>
      </c>
      <c r="H471" t="s">
        <v>496</v>
      </c>
      <c r="I471" t="s">
        <v>13</v>
      </c>
      <c r="J471" s="11">
        <v>34.4</v>
      </c>
      <c r="K471" s="11">
        <v>34.4</v>
      </c>
      <c r="L471" s="11"/>
    </row>
    <row r="472" spans="1:12" x14ac:dyDescent="0.25">
      <c r="A472">
        <v>45</v>
      </c>
      <c r="B472" s="11">
        <v>36.299999999999997</v>
      </c>
      <c r="C472" s="4">
        <v>8527.5319999999992</v>
      </c>
      <c r="D472" t="s">
        <v>7</v>
      </c>
      <c r="E472">
        <v>2</v>
      </c>
      <c r="F472" t="s">
        <v>13</v>
      </c>
      <c r="G472" t="s">
        <v>14</v>
      </c>
      <c r="H472" t="s">
        <v>496</v>
      </c>
      <c r="I472" t="s">
        <v>13</v>
      </c>
      <c r="J472" s="11">
        <v>36.299999999999997</v>
      </c>
      <c r="K472" s="11">
        <v>36.299999999999997</v>
      </c>
      <c r="L472" s="11"/>
    </row>
    <row r="473" spans="1:12" x14ac:dyDescent="0.25">
      <c r="A473">
        <v>41</v>
      </c>
      <c r="B473" s="11">
        <v>36.575000000000003</v>
      </c>
      <c r="C473" s="4">
        <v>8538.28845</v>
      </c>
      <c r="D473" t="s">
        <v>7</v>
      </c>
      <c r="E473">
        <v>3</v>
      </c>
      <c r="F473" t="s">
        <v>13</v>
      </c>
      <c r="G473" t="s">
        <v>21</v>
      </c>
      <c r="H473" t="s">
        <v>496</v>
      </c>
      <c r="I473" t="s">
        <v>13</v>
      </c>
      <c r="J473" s="11">
        <v>36.575000000000003</v>
      </c>
      <c r="K473" s="11">
        <v>36.575000000000003</v>
      </c>
      <c r="L473" s="11"/>
    </row>
    <row r="474" spans="1:12" x14ac:dyDescent="0.25">
      <c r="A474">
        <v>47</v>
      </c>
      <c r="B474" s="11">
        <v>29.37</v>
      </c>
      <c r="C474" s="4">
        <v>8547.6913000000004</v>
      </c>
      <c r="D474" t="s">
        <v>7</v>
      </c>
      <c r="E474">
        <v>1</v>
      </c>
      <c r="F474" t="s">
        <v>13</v>
      </c>
      <c r="G474" t="s">
        <v>14</v>
      </c>
      <c r="H474" t="s">
        <v>496</v>
      </c>
      <c r="I474" t="s">
        <v>13</v>
      </c>
      <c r="J474" s="11">
        <v>29.37</v>
      </c>
      <c r="K474" s="11">
        <v>29.37</v>
      </c>
      <c r="L474" s="11"/>
    </row>
    <row r="475" spans="1:12" x14ac:dyDescent="0.25">
      <c r="A475">
        <v>47</v>
      </c>
      <c r="B475" s="11">
        <v>32</v>
      </c>
      <c r="C475" s="4">
        <v>8551.3469999999998</v>
      </c>
      <c r="D475" t="s">
        <v>7</v>
      </c>
      <c r="E475">
        <v>1</v>
      </c>
      <c r="F475" t="s">
        <v>13</v>
      </c>
      <c r="G475" t="s">
        <v>10</v>
      </c>
      <c r="H475" t="s">
        <v>496</v>
      </c>
      <c r="I475" t="s">
        <v>13</v>
      </c>
      <c r="J475" s="11">
        <v>32</v>
      </c>
      <c r="K475" s="11">
        <v>32</v>
      </c>
      <c r="L475" s="11"/>
    </row>
    <row r="476" spans="1:12" x14ac:dyDescent="0.25">
      <c r="A476">
        <v>47</v>
      </c>
      <c r="B476" s="11">
        <v>36</v>
      </c>
      <c r="C476" s="4">
        <v>8556.9069999999992</v>
      </c>
      <c r="D476" t="s">
        <v>7</v>
      </c>
      <c r="E476">
        <v>1</v>
      </c>
      <c r="F476" t="s">
        <v>13</v>
      </c>
      <c r="G476" t="s">
        <v>10</v>
      </c>
      <c r="H476" t="s">
        <v>496</v>
      </c>
      <c r="I476" t="s">
        <v>13</v>
      </c>
      <c r="J476" s="11">
        <v>36</v>
      </c>
      <c r="K476" s="11">
        <v>36</v>
      </c>
      <c r="L476" s="11"/>
    </row>
    <row r="477" spans="1:12" x14ac:dyDescent="0.25">
      <c r="A477">
        <v>47</v>
      </c>
      <c r="B477" s="11">
        <v>45.32</v>
      </c>
      <c r="C477" s="4">
        <v>8569.8618000000006</v>
      </c>
      <c r="D477" t="s">
        <v>7</v>
      </c>
      <c r="E477">
        <v>1</v>
      </c>
      <c r="F477" t="s">
        <v>13</v>
      </c>
      <c r="G477" t="s">
        <v>14</v>
      </c>
      <c r="H477" t="s">
        <v>496</v>
      </c>
      <c r="I477" t="s">
        <v>13</v>
      </c>
      <c r="J477" s="11">
        <v>45.32</v>
      </c>
      <c r="K477" s="11">
        <v>45.32</v>
      </c>
      <c r="L477" s="11"/>
    </row>
    <row r="478" spans="1:12" x14ac:dyDescent="0.25">
      <c r="A478">
        <v>39</v>
      </c>
      <c r="B478" s="11">
        <v>34.32</v>
      </c>
      <c r="C478" s="4">
        <v>8596.8277999999991</v>
      </c>
      <c r="D478" t="s">
        <v>7</v>
      </c>
      <c r="E478">
        <v>5</v>
      </c>
      <c r="F478" t="s">
        <v>13</v>
      </c>
      <c r="G478" t="s">
        <v>14</v>
      </c>
      <c r="H478" t="s">
        <v>496</v>
      </c>
      <c r="I478" t="s">
        <v>13</v>
      </c>
      <c r="J478" s="11">
        <v>34.32</v>
      </c>
      <c r="K478" s="11">
        <v>34.32</v>
      </c>
      <c r="L478" s="11"/>
    </row>
    <row r="479" spans="1:12" x14ac:dyDescent="0.25">
      <c r="A479">
        <v>49</v>
      </c>
      <c r="B479" s="11">
        <v>39.424999999999997</v>
      </c>
      <c r="C479" s="4">
        <v>8601.3292999999994</v>
      </c>
      <c r="D479" t="s">
        <v>7</v>
      </c>
      <c r="E479">
        <v>0</v>
      </c>
      <c r="F479" t="s">
        <v>13</v>
      </c>
      <c r="G479" t="s">
        <v>14</v>
      </c>
      <c r="H479" t="s">
        <v>496</v>
      </c>
      <c r="I479" t="s">
        <v>13</v>
      </c>
      <c r="J479" s="11">
        <v>39.424999999999997</v>
      </c>
      <c r="K479" s="11">
        <v>39.424999999999997</v>
      </c>
      <c r="L479" s="11"/>
    </row>
    <row r="480" spans="1:12" x14ac:dyDescent="0.25">
      <c r="A480">
        <v>43</v>
      </c>
      <c r="B480" s="11">
        <v>28.975000000000001</v>
      </c>
      <c r="C480" s="4">
        <v>8606.2173999999995</v>
      </c>
      <c r="D480" t="s">
        <v>11</v>
      </c>
      <c r="E480">
        <v>3</v>
      </c>
      <c r="F480" t="s">
        <v>13</v>
      </c>
      <c r="G480" t="s">
        <v>21</v>
      </c>
      <c r="H480" t="s">
        <v>496</v>
      </c>
      <c r="I480" t="s">
        <v>13</v>
      </c>
      <c r="J480" s="11">
        <v>28.975000000000001</v>
      </c>
      <c r="K480" s="11">
        <v>28.975000000000001</v>
      </c>
      <c r="L480" s="11"/>
    </row>
    <row r="481" spans="1:12" x14ac:dyDescent="0.25">
      <c r="A481">
        <v>45</v>
      </c>
      <c r="B481" s="11">
        <v>27.5</v>
      </c>
      <c r="C481" s="4">
        <v>8615.2999999999993</v>
      </c>
      <c r="D481" t="s">
        <v>11</v>
      </c>
      <c r="E481">
        <v>3</v>
      </c>
      <c r="F481" t="s">
        <v>13</v>
      </c>
      <c r="G481" t="s">
        <v>10</v>
      </c>
      <c r="H481" t="s">
        <v>496</v>
      </c>
      <c r="I481" t="s">
        <v>13</v>
      </c>
      <c r="J481" s="11">
        <v>27.5</v>
      </c>
      <c r="K481" s="11">
        <v>27.5</v>
      </c>
      <c r="L481" s="11"/>
    </row>
    <row r="482" spans="1:12" x14ac:dyDescent="0.25">
      <c r="A482">
        <v>48</v>
      </c>
      <c r="B482" s="11">
        <v>36.575000000000003</v>
      </c>
      <c r="C482" s="4">
        <v>8671.1912499999999</v>
      </c>
      <c r="D482" t="s">
        <v>7</v>
      </c>
      <c r="E482">
        <v>0</v>
      </c>
      <c r="F482" t="s">
        <v>13</v>
      </c>
      <c r="G482" t="s">
        <v>15</v>
      </c>
      <c r="H482" t="s">
        <v>496</v>
      </c>
      <c r="I482" t="s">
        <v>13</v>
      </c>
      <c r="J482" s="11">
        <v>36.575000000000003</v>
      </c>
      <c r="K482" s="11">
        <v>36.575000000000003</v>
      </c>
      <c r="L482" s="11"/>
    </row>
    <row r="483" spans="1:12" x14ac:dyDescent="0.25">
      <c r="A483">
        <v>49</v>
      </c>
      <c r="B483" s="11">
        <v>28.7</v>
      </c>
      <c r="C483" s="4">
        <v>8703.4560000000001</v>
      </c>
      <c r="D483" t="s">
        <v>11</v>
      </c>
      <c r="E483">
        <v>1</v>
      </c>
      <c r="F483" t="s">
        <v>13</v>
      </c>
      <c r="G483" t="s">
        <v>10</v>
      </c>
      <c r="H483" t="s">
        <v>496</v>
      </c>
      <c r="I483" t="s">
        <v>13</v>
      </c>
      <c r="J483" s="11">
        <v>28.7</v>
      </c>
      <c r="K483" s="11">
        <v>28.7</v>
      </c>
      <c r="L483" s="11"/>
    </row>
    <row r="484" spans="1:12" x14ac:dyDescent="0.25">
      <c r="A484">
        <v>46</v>
      </c>
      <c r="B484" s="11">
        <v>40.375</v>
      </c>
      <c r="C484" s="4">
        <v>8733.2292500000003</v>
      </c>
      <c r="D484" t="s">
        <v>11</v>
      </c>
      <c r="E484">
        <v>2</v>
      </c>
      <c r="F484" t="s">
        <v>13</v>
      </c>
      <c r="G484" t="s">
        <v>15</v>
      </c>
      <c r="H484" t="s">
        <v>496</v>
      </c>
      <c r="I484" t="s">
        <v>13</v>
      </c>
      <c r="J484" s="11">
        <v>40.375</v>
      </c>
      <c r="K484" s="11">
        <v>40.375</v>
      </c>
      <c r="L484" s="11"/>
    </row>
    <row r="485" spans="1:12" x14ac:dyDescent="0.25">
      <c r="A485">
        <v>48</v>
      </c>
      <c r="B485" s="11">
        <v>32.299999999999997</v>
      </c>
      <c r="C485" s="4">
        <v>8765.2489999999998</v>
      </c>
      <c r="D485" t="s">
        <v>11</v>
      </c>
      <c r="E485">
        <v>1</v>
      </c>
      <c r="F485" t="s">
        <v>13</v>
      </c>
      <c r="G485" t="s">
        <v>15</v>
      </c>
      <c r="H485" t="s">
        <v>496</v>
      </c>
      <c r="I485" t="s">
        <v>13</v>
      </c>
      <c r="J485" s="11">
        <v>32.299999999999997</v>
      </c>
      <c r="K485" s="11">
        <v>32.299999999999997</v>
      </c>
      <c r="L485" s="11"/>
    </row>
    <row r="486" spans="1:12" x14ac:dyDescent="0.25">
      <c r="A486">
        <v>51</v>
      </c>
      <c r="B486" s="11">
        <v>25.4</v>
      </c>
      <c r="C486" s="4">
        <v>8782.4689999999991</v>
      </c>
      <c r="D486" t="s">
        <v>11</v>
      </c>
      <c r="E486">
        <v>0</v>
      </c>
      <c r="F486" t="s">
        <v>13</v>
      </c>
      <c r="G486" t="s">
        <v>10</v>
      </c>
      <c r="H486" t="s">
        <v>496</v>
      </c>
      <c r="I486" t="s">
        <v>13</v>
      </c>
      <c r="J486" s="11">
        <v>25.4</v>
      </c>
      <c r="K486" s="11">
        <v>25.4</v>
      </c>
      <c r="L486" s="11"/>
    </row>
    <row r="487" spans="1:12" x14ac:dyDescent="0.25">
      <c r="A487">
        <v>51</v>
      </c>
      <c r="B487" s="11">
        <v>37</v>
      </c>
      <c r="C487" s="4">
        <v>8798.5930000000008</v>
      </c>
      <c r="D487" t="s">
        <v>11</v>
      </c>
      <c r="E487">
        <v>0</v>
      </c>
      <c r="F487" t="s">
        <v>13</v>
      </c>
      <c r="G487" t="s">
        <v>10</v>
      </c>
      <c r="H487" t="s">
        <v>496</v>
      </c>
      <c r="I487" t="s">
        <v>13</v>
      </c>
      <c r="J487" s="11">
        <v>37</v>
      </c>
      <c r="K487" s="11">
        <v>37</v>
      </c>
      <c r="L487" s="11"/>
    </row>
    <row r="488" spans="1:12" x14ac:dyDescent="0.25">
      <c r="A488">
        <v>46</v>
      </c>
      <c r="B488" s="11">
        <v>35.814999999999998</v>
      </c>
      <c r="C488" s="4">
        <v>8823.2790000000005</v>
      </c>
      <c r="D488" t="s">
        <v>7</v>
      </c>
      <c r="E488">
        <v>2</v>
      </c>
      <c r="F488" t="s">
        <v>13</v>
      </c>
      <c r="G488" t="s">
        <v>10</v>
      </c>
      <c r="H488" t="s">
        <v>496</v>
      </c>
      <c r="I488" t="s">
        <v>13</v>
      </c>
      <c r="J488" s="11">
        <v>35.814999999999998</v>
      </c>
      <c r="K488" s="11">
        <v>35.814999999999998</v>
      </c>
      <c r="L488" s="11"/>
    </row>
    <row r="489" spans="1:12" x14ac:dyDescent="0.25">
      <c r="A489">
        <v>46</v>
      </c>
      <c r="B489" s="11">
        <v>33.725000000000001</v>
      </c>
      <c r="C489" s="4">
        <v>8823.9857499999998</v>
      </c>
      <c r="D489" t="s">
        <v>7</v>
      </c>
      <c r="E489">
        <v>1</v>
      </c>
      <c r="F489" t="s">
        <v>13</v>
      </c>
      <c r="G489" t="s">
        <v>21</v>
      </c>
      <c r="H489" t="s">
        <v>496</v>
      </c>
      <c r="I489" t="s">
        <v>13</v>
      </c>
      <c r="J489" s="11">
        <v>33.725000000000001</v>
      </c>
      <c r="K489" s="11">
        <v>33.725000000000001</v>
      </c>
      <c r="L489" s="11"/>
    </row>
    <row r="490" spans="1:12" x14ac:dyDescent="0.25">
      <c r="A490">
        <v>46</v>
      </c>
      <c r="B490" s="11">
        <v>30.2</v>
      </c>
      <c r="C490" s="4">
        <v>8825.0859999999993</v>
      </c>
      <c r="D490" t="s">
        <v>7</v>
      </c>
      <c r="E490">
        <v>2</v>
      </c>
      <c r="F490" t="s">
        <v>13</v>
      </c>
      <c r="G490" t="s">
        <v>10</v>
      </c>
      <c r="H490" t="s">
        <v>496</v>
      </c>
      <c r="I490" t="s">
        <v>13</v>
      </c>
      <c r="J490" s="11">
        <v>30.2</v>
      </c>
      <c r="K490" s="11">
        <v>30.2</v>
      </c>
      <c r="L490" s="11"/>
    </row>
    <row r="491" spans="1:12" x14ac:dyDescent="0.25">
      <c r="A491">
        <v>50</v>
      </c>
      <c r="B491" s="11">
        <v>26.41</v>
      </c>
      <c r="C491" s="4">
        <v>8827.2098999999998</v>
      </c>
      <c r="D491" t="s">
        <v>11</v>
      </c>
      <c r="E491">
        <v>0</v>
      </c>
      <c r="F491" t="s">
        <v>13</v>
      </c>
      <c r="G491" t="s">
        <v>15</v>
      </c>
      <c r="H491" t="s">
        <v>496</v>
      </c>
      <c r="I491" t="s">
        <v>13</v>
      </c>
      <c r="J491" s="11">
        <v>26.41</v>
      </c>
      <c r="K491" s="11">
        <v>26.41</v>
      </c>
      <c r="L491" s="11"/>
    </row>
    <row r="492" spans="1:12" x14ac:dyDescent="0.25">
      <c r="A492">
        <v>50</v>
      </c>
      <c r="B492" s="11">
        <v>26.695</v>
      </c>
      <c r="C492" s="4">
        <v>8835.2649500000007</v>
      </c>
      <c r="D492" t="s">
        <v>11</v>
      </c>
      <c r="E492">
        <v>0</v>
      </c>
      <c r="F492" t="s">
        <v>13</v>
      </c>
      <c r="G492" t="s">
        <v>15</v>
      </c>
      <c r="H492" t="s">
        <v>496</v>
      </c>
      <c r="I492" t="s">
        <v>13</v>
      </c>
      <c r="J492" s="11">
        <v>26.695</v>
      </c>
      <c r="K492" s="11">
        <v>26.695</v>
      </c>
      <c r="L492" s="11"/>
    </row>
    <row r="493" spans="1:12" x14ac:dyDescent="0.25">
      <c r="A493">
        <v>47</v>
      </c>
      <c r="B493" s="11">
        <v>29.545000000000002</v>
      </c>
      <c r="C493" s="4">
        <v>8930.9345499999999</v>
      </c>
      <c r="D493" t="s">
        <v>7</v>
      </c>
      <c r="E493">
        <v>1</v>
      </c>
      <c r="F493" t="s">
        <v>13</v>
      </c>
      <c r="G493" t="s">
        <v>15</v>
      </c>
      <c r="H493" t="s">
        <v>496</v>
      </c>
      <c r="I493" t="s">
        <v>13</v>
      </c>
      <c r="J493" s="11">
        <v>29.545000000000002</v>
      </c>
      <c r="K493" s="11">
        <v>29.545000000000002</v>
      </c>
      <c r="L493" s="11"/>
    </row>
    <row r="494" spans="1:12" x14ac:dyDescent="0.25">
      <c r="A494">
        <v>50</v>
      </c>
      <c r="B494" s="11">
        <v>25.6</v>
      </c>
      <c r="C494" s="4">
        <v>8932.0840000000007</v>
      </c>
      <c r="D494" t="s">
        <v>7</v>
      </c>
      <c r="E494">
        <v>0</v>
      </c>
      <c r="F494" t="s">
        <v>13</v>
      </c>
      <c r="G494" t="s">
        <v>10</v>
      </c>
      <c r="H494" t="s">
        <v>496</v>
      </c>
      <c r="I494" t="s">
        <v>13</v>
      </c>
      <c r="J494" s="11">
        <v>25.6</v>
      </c>
      <c r="K494" s="11">
        <v>25.6</v>
      </c>
      <c r="L494" s="11"/>
    </row>
    <row r="495" spans="1:12" x14ac:dyDescent="0.25">
      <c r="A495">
        <v>46</v>
      </c>
      <c r="B495" s="11">
        <v>43.89</v>
      </c>
      <c r="C495" s="4">
        <v>8944.1151000000009</v>
      </c>
      <c r="D495" t="s">
        <v>11</v>
      </c>
      <c r="E495">
        <v>3</v>
      </c>
      <c r="F495" t="s">
        <v>13</v>
      </c>
      <c r="G495" t="s">
        <v>14</v>
      </c>
      <c r="H495" t="s">
        <v>496</v>
      </c>
      <c r="I495" t="s">
        <v>13</v>
      </c>
      <c r="J495" s="11">
        <v>43.89</v>
      </c>
      <c r="K495" s="11">
        <v>43.89</v>
      </c>
      <c r="L495" s="11"/>
    </row>
    <row r="496" spans="1:12" x14ac:dyDescent="0.25">
      <c r="A496">
        <v>48</v>
      </c>
      <c r="B496" s="11">
        <v>31.445</v>
      </c>
      <c r="C496" s="4">
        <v>8964.0605500000001</v>
      </c>
      <c r="D496" t="s">
        <v>11</v>
      </c>
      <c r="E496">
        <v>1</v>
      </c>
      <c r="F496" t="s">
        <v>13</v>
      </c>
      <c r="G496" t="s">
        <v>21</v>
      </c>
      <c r="H496" t="s">
        <v>496</v>
      </c>
      <c r="I496" t="s">
        <v>13</v>
      </c>
      <c r="J496" s="11">
        <v>31.445</v>
      </c>
      <c r="K496" s="11">
        <v>31.445</v>
      </c>
      <c r="L496" s="11"/>
    </row>
    <row r="497" spans="1:12" x14ac:dyDescent="0.25">
      <c r="A497">
        <v>48</v>
      </c>
      <c r="B497" s="11">
        <v>30.2</v>
      </c>
      <c r="C497" s="4">
        <v>8968.33</v>
      </c>
      <c r="D497" t="s">
        <v>11</v>
      </c>
      <c r="E497">
        <v>2</v>
      </c>
      <c r="F497" t="s">
        <v>13</v>
      </c>
      <c r="G497" t="s">
        <v>10</v>
      </c>
      <c r="H497" t="s">
        <v>496</v>
      </c>
      <c r="I497" t="s">
        <v>13</v>
      </c>
      <c r="J497" s="11">
        <v>30.2</v>
      </c>
      <c r="K497" s="11">
        <v>30.2</v>
      </c>
      <c r="L497" s="11"/>
    </row>
    <row r="498" spans="1:12" x14ac:dyDescent="0.25">
      <c r="A498">
        <v>48</v>
      </c>
      <c r="B498" s="11">
        <v>37.29</v>
      </c>
      <c r="C498" s="4">
        <v>8978.1851000000006</v>
      </c>
      <c r="D498" t="s">
        <v>11</v>
      </c>
      <c r="E498">
        <v>2</v>
      </c>
      <c r="F498" t="s">
        <v>13</v>
      </c>
      <c r="G498" t="s">
        <v>14</v>
      </c>
      <c r="H498" t="s">
        <v>496</v>
      </c>
      <c r="I498" t="s">
        <v>13</v>
      </c>
      <c r="J498" s="11">
        <v>37.29</v>
      </c>
      <c r="K498" s="11">
        <v>37.29</v>
      </c>
      <c r="L498" s="11"/>
    </row>
    <row r="499" spans="1:12" x14ac:dyDescent="0.25">
      <c r="A499">
        <v>49</v>
      </c>
      <c r="B499" s="11">
        <v>29.925000000000001</v>
      </c>
      <c r="C499" s="4">
        <v>8988.1587500000005</v>
      </c>
      <c r="D499" t="s">
        <v>7</v>
      </c>
      <c r="E499">
        <v>0</v>
      </c>
      <c r="F499" t="s">
        <v>13</v>
      </c>
      <c r="G499" t="s">
        <v>15</v>
      </c>
      <c r="H499" t="s">
        <v>496</v>
      </c>
      <c r="I499" t="s">
        <v>13</v>
      </c>
      <c r="J499" s="11">
        <v>29.925000000000001</v>
      </c>
      <c r="K499" s="11">
        <v>29.925000000000001</v>
      </c>
      <c r="L499" s="11"/>
    </row>
    <row r="500" spans="1:12" x14ac:dyDescent="0.25">
      <c r="A500">
        <v>50</v>
      </c>
      <c r="B500" s="11">
        <v>37.07</v>
      </c>
      <c r="C500" s="4">
        <v>9048.0272999999997</v>
      </c>
      <c r="D500" t="s">
        <v>11</v>
      </c>
      <c r="E500">
        <v>1</v>
      </c>
      <c r="F500" t="s">
        <v>13</v>
      </c>
      <c r="G500" t="s">
        <v>14</v>
      </c>
      <c r="H500" t="s">
        <v>496</v>
      </c>
      <c r="I500" t="s">
        <v>13</v>
      </c>
      <c r="J500" s="11">
        <v>37.07</v>
      </c>
      <c r="K500" s="11">
        <v>37.07</v>
      </c>
      <c r="L500" s="11"/>
    </row>
    <row r="501" spans="1:12" x14ac:dyDescent="0.25">
      <c r="A501">
        <v>50</v>
      </c>
      <c r="B501" s="11">
        <v>44.77</v>
      </c>
      <c r="C501" s="4">
        <v>9058.7302999999993</v>
      </c>
      <c r="D501" t="s">
        <v>11</v>
      </c>
      <c r="E501">
        <v>1</v>
      </c>
      <c r="F501" t="s">
        <v>13</v>
      </c>
      <c r="G501" t="s">
        <v>14</v>
      </c>
      <c r="H501" t="s">
        <v>496</v>
      </c>
      <c r="I501" t="s">
        <v>13</v>
      </c>
      <c r="J501" s="11">
        <v>44.77</v>
      </c>
      <c r="K501" s="11">
        <v>44.77</v>
      </c>
      <c r="L501" s="11"/>
    </row>
    <row r="502" spans="1:12" x14ac:dyDescent="0.25">
      <c r="A502">
        <v>45</v>
      </c>
      <c r="B502" s="11">
        <v>25.175000000000001</v>
      </c>
      <c r="C502" s="4">
        <v>9095.0682500000003</v>
      </c>
      <c r="D502" t="s">
        <v>7</v>
      </c>
      <c r="E502">
        <v>2</v>
      </c>
      <c r="F502" t="s">
        <v>13</v>
      </c>
      <c r="G502" t="s">
        <v>21</v>
      </c>
      <c r="H502" t="s">
        <v>496</v>
      </c>
      <c r="I502" t="s">
        <v>13</v>
      </c>
      <c r="J502" s="11">
        <v>25.175000000000001</v>
      </c>
      <c r="K502" s="11">
        <v>25.175000000000001</v>
      </c>
      <c r="L502" s="11"/>
    </row>
    <row r="503" spans="1:12" x14ac:dyDescent="0.25">
      <c r="A503">
        <v>45</v>
      </c>
      <c r="B503" s="11">
        <v>25.7</v>
      </c>
      <c r="C503" s="4">
        <v>9101.7980000000007</v>
      </c>
      <c r="D503" t="s">
        <v>7</v>
      </c>
      <c r="E503">
        <v>3</v>
      </c>
      <c r="F503" t="s">
        <v>13</v>
      </c>
      <c r="G503" t="s">
        <v>10</v>
      </c>
      <c r="H503" t="s">
        <v>496</v>
      </c>
      <c r="I503" t="s">
        <v>13</v>
      </c>
      <c r="J503" s="11">
        <v>25.7</v>
      </c>
      <c r="K503" s="11">
        <v>25.7</v>
      </c>
      <c r="L503" s="11"/>
    </row>
    <row r="504" spans="1:12" x14ac:dyDescent="0.25">
      <c r="A504">
        <v>52</v>
      </c>
      <c r="B504" s="11">
        <v>34.1</v>
      </c>
      <c r="C504" s="4">
        <v>9140.9509999999991</v>
      </c>
      <c r="D504" t="s">
        <v>11</v>
      </c>
      <c r="E504">
        <v>0</v>
      </c>
      <c r="F504" t="s">
        <v>13</v>
      </c>
      <c r="G504" t="s">
        <v>14</v>
      </c>
      <c r="H504" t="s">
        <v>496</v>
      </c>
      <c r="I504" t="s">
        <v>13</v>
      </c>
      <c r="J504" s="11">
        <v>34.1</v>
      </c>
      <c r="K504" s="11">
        <v>34.1</v>
      </c>
      <c r="L504" s="11"/>
    </row>
    <row r="505" spans="1:12" x14ac:dyDescent="0.25">
      <c r="A505">
        <v>52</v>
      </c>
      <c r="B505" s="11">
        <v>36.700000000000003</v>
      </c>
      <c r="C505" s="4">
        <v>9144.5650000000005</v>
      </c>
      <c r="D505" t="s">
        <v>11</v>
      </c>
      <c r="E505">
        <v>0</v>
      </c>
      <c r="F505" t="s">
        <v>13</v>
      </c>
      <c r="G505" t="s">
        <v>10</v>
      </c>
      <c r="H505" t="s">
        <v>496</v>
      </c>
      <c r="I505" t="s">
        <v>13</v>
      </c>
      <c r="J505" s="11">
        <v>36.700000000000003</v>
      </c>
      <c r="K505" s="11">
        <v>36.700000000000003</v>
      </c>
      <c r="L505" s="11"/>
    </row>
    <row r="506" spans="1:12" x14ac:dyDescent="0.25">
      <c r="A506">
        <v>51</v>
      </c>
      <c r="B506" s="11">
        <v>31.635000000000002</v>
      </c>
      <c r="C506" s="4">
        <v>9174.1356500000002</v>
      </c>
      <c r="D506" t="s">
        <v>11</v>
      </c>
      <c r="E506">
        <v>0</v>
      </c>
      <c r="F506" t="s">
        <v>13</v>
      </c>
      <c r="G506" t="s">
        <v>15</v>
      </c>
      <c r="H506" t="s">
        <v>496</v>
      </c>
      <c r="I506" t="s">
        <v>13</v>
      </c>
      <c r="J506" s="11">
        <v>31.635000000000002</v>
      </c>
      <c r="K506" s="11">
        <v>31.635000000000002</v>
      </c>
      <c r="L506" s="11"/>
    </row>
    <row r="507" spans="1:12" x14ac:dyDescent="0.25">
      <c r="A507">
        <v>41</v>
      </c>
      <c r="B507" s="11">
        <v>29.64</v>
      </c>
      <c r="C507" s="4">
        <v>9222.4025999999994</v>
      </c>
      <c r="D507" t="s">
        <v>11</v>
      </c>
      <c r="E507">
        <v>5</v>
      </c>
      <c r="F507" t="s">
        <v>13</v>
      </c>
      <c r="G507" t="s">
        <v>21</v>
      </c>
      <c r="H507" t="s">
        <v>496</v>
      </c>
      <c r="I507" t="s">
        <v>13</v>
      </c>
      <c r="J507" s="11">
        <v>29.64</v>
      </c>
      <c r="K507" s="11">
        <v>29.64</v>
      </c>
      <c r="L507" s="11"/>
    </row>
    <row r="508" spans="1:12" x14ac:dyDescent="0.25">
      <c r="A508">
        <v>47</v>
      </c>
      <c r="B508" s="11">
        <v>27.645</v>
      </c>
      <c r="C508" s="4">
        <v>9225.2564000000002</v>
      </c>
      <c r="D508" t="s">
        <v>11</v>
      </c>
      <c r="E508">
        <v>2</v>
      </c>
      <c r="F508" t="s">
        <v>13</v>
      </c>
      <c r="G508" t="s">
        <v>21</v>
      </c>
      <c r="H508" t="s">
        <v>496</v>
      </c>
      <c r="I508" t="s">
        <v>13</v>
      </c>
      <c r="J508" s="11">
        <v>27.645</v>
      </c>
      <c r="K508" s="11">
        <v>27.645</v>
      </c>
      <c r="L508" s="11"/>
    </row>
    <row r="509" spans="1:12" x14ac:dyDescent="0.25">
      <c r="A509">
        <v>48</v>
      </c>
      <c r="B509" s="11">
        <v>33.914999999999999</v>
      </c>
      <c r="C509" s="4">
        <v>9249.4951999999994</v>
      </c>
      <c r="D509" t="s">
        <v>7</v>
      </c>
      <c r="E509">
        <v>1</v>
      </c>
      <c r="F509" t="s">
        <v>13</v>
      </c>
      <c r="G509" t="s">
        <v>15</v>
      </c>
      <c r="H509" t="s">
        <v>496</v>
      </c>
      <c r="I509" t="s">
        <v>13</v>
      </c>
      <c r="J509" s="11">
        <v>33.914999999999999</v>
      </c>
      <c r="K509" s="11">
        <v>33.914999999999999</v>
      </c>
      <c r="L509" s="11"/>
    </row>
    <row r="510" spans="1:12" x14ac:dyDescent="0.25">
      <c r="A510">
        <v>49</v>
      </c>
      <c r="B510" s="11">
        <v>28.215</v>
      </c>
      <c r="C510" s="4">
        <v>9282.4806000000008</v>
      </c>
      <c r="D510" t="s">
        <v>11</v>
      </c>
      <c r="E510">
        <v>1</v>
      </c>
      <c r="F510" t="s">
        <v>13</v>
      </c>
      <c r="G510" t="s">
        <v>21</v>
      </c>
      <c r="H510" t="s">
        <v>496</v>
      </c>
      <c r="I510" t="s">
        <v>13</v>
      </c>
      <c r="J510" s="11">
        <v>28.215</v>
      </c>
      <c r="K510" s="11">
        <v>28.215</v>
      </c>
      <c r="L510" s="11"/>
    </row>
    <row r="511" spans="1:12" x14ac:dyDescent="0.25">
      <c r="A511">
        <v>51</v>
      </c>
      <c r="B511" s="11">
        <v>34.1</v>
      </c>
      <c r="C511" s="4">
        <v>9283.5619999999999</v>
      </c>
      <c r="D511" t="s">
        <v>7</v>
      </c>
      <c r="E511">
        <v>0</v>
      </c>
      <c r="F511" t="s">
        <v>13</v>
      </c>
      <c r="G511" t="s">
        <v>14</v>
      </c>
      <c r="H511" t="s">
        <v>496</v>
      </c>
      <c r="I511" t="s">
        <v>13</v>
      </c>
      <c r="J511" s="11">
        <v>34.1</v>
      </c>
      <c r="K511" s="11">
        <v>34.1</v>
      </c>
      <c r="L511" s="11"/>
    </row>
    <row r="512" spans="1:12" x14ac:dyDescent="0.25">
      <c r="A512">
        <v>49</v>
      </c>
      <c r="B512" s="11">
        <v>29.83</v>
      </c>
      <c r="C512" s="4">
        <v>9288.0267000000003</v>
      </c>
      <c r="D512" t="s">
        <v>11</v>
      </c>
      <c r="E512">
        <v>1</v>
      </c>
      <c r="F512" t="s">
        <v>13</v>
      </c>
      <c r="G512" t="s">
        <v>21</v>
      </c>
      <c r="H512" t="s">
        <v>496</v>
      </c>
      <c r="I512" t="s">
        <v>13</v>
      </c>
      <c r="J512" s="11">
        <v>29.83</v>
      </c>
      <c r="K512" s="11">
        <v>29.83</v>
      </c>
      <c r="L512" s="11"/>
    </row>
    <row r="513" spans="1:12" x14ac:dyDescent="0.25">
      <c r="A513">
        <v>49</v>
      </c>
      <c r="B513" s="11">
        <v>31.35</v>
      </c>
      <c r="C513" s="4">
        <v>9290.1394999999993</v>
      </c>
      <c r="D513" t="s">
        <v>11</v>
      </c>
      <c r="E513">
        <v>1</v>
      </c>
      <c r="F513" t="s">
        <v>13</v>
      </c>
      <c r="G513" t="s">
        <v>21</v>
      </c>
      <c r="H513" t="s">
        <v>496</v>
      </c>
      <c r="I513" t="s">
        <v>13</v>
      </c>
      <c r="J513" s="11">
        <v>31.35</v>
      </c>
      <c r="K513" s="11">
        <v>31.35</v>
      </c>
      <c r="L513" s="11"/>
    </row>
    <row r="514" spans="1:12" x14ac:dyDescent="0.25">
      <c r="A514">
        <v>46</v>
      </c>
      <c r="B514" s="11">
        <v>25.745000000000001</v>
      </c>
      <c r="C514" s="4">
        <v>9301.8935500000007</v>
      </c>
      <c r="D514" t="s">
        <v>11</v>
      </c>
      <c r="E514">
        <v>3</v>
      </c>
      <c r="F514" t="s">
        <v>13</v>
      </c>
      <c r="G514" t="s">
        <v>15</v>
      </c>
      <c r="H514" t="s">
        <v>496</v>
      </c>
      <c r="I514" t="s">
        <v>13</v>
      </c>
      <c r="J514" s="11">
        <v>25.745000000000001</v>
      </c>
      <c r="K514" s="11">
        <v>25.745000000000001</v>
      </c>
      <c r="L514" s="11"/>
    </row>
    <row r="515" spans="1:12" x14ac:dyDescent="0.25">
      <c r="A515">
        <v>49</v>
      </c>
      <c r="B515" s="11">
        <v>37.51</v>
      </c>
      <c r="C515" s="4">
        <v>9304.7019</v>
      </c>
      <c r="D515" t="s">
        <v>11</v>
      </c>
      <c r="E515">
        <v>2</v>
      </c>
      <c r="F515" t="s">
        <v>13</v>
      </c>
      <c r="G515" t="s">
        <v>14</v>
      </c>
      <c r="H515" t="s">
        <v>496</v>
      </c>
      <c r="I515" t="s">
        <v>13</v>
      </c>
      <c r="J515" s="11">
        <v>37.51</v>
      </c>
      <c r="K515" s="11">
        <v>37.51</v>
      </c>
      <c r="L515" s="11"/>
    </row>
    <row r="516" spans="1:12" x14ac:dyDescent="0.25">
      <c r="A516">
        <v>51</v>
      </c>
      <c r="B516" s="11">
        <v>30.03</v>
      </c>
      <c r="C516" s="4">
        <v>9377.9046999999991</v>
      </c>
      <c r="D516" t="s">
        <v>11</v>
      </c>
      <c r="E516">
        <v>1</v>
      </c>
      <c r="F516" t="s">
        <v>13</v>
      </c>
      <c r="G516" t="s">
        <v>14</v>
      </c>
      <c r="H516" t="s">
        <v>496</v>
      </c>
      <c r="I516" t="s">
        <v>13</v>
      </c>
      <c r="J516" s="11">
        <v>30.03</v>
      </c>
      <c r="K516" s="11">
        <v>30.03</v>
      </c>
      <c r="L516" s="11"/>
    </row>
    <row r="517" spans="1:12" x14ac:dyDescent="0.25">
      <c r="A517">
        <v>51</v>
      </c>
      <c r="B517" s="11">
        <v>35.97</v>
      </c>
      <c r="C517" s="4">
        <v>9386.1612999999998</v>
      </c>
      <c r="D517" t="s">
        <v>11</v>
      </c>
      <c r="E517">
        <v>1</v>
      </c>
      <c r="F517" t="s">
        <v>13</v>
      </c>
      <c r="G517" t="s">
        <v>14</v>
      </c>
      <c r="H517" t="s">
        <v>496</v>
      </c>
      <c r="I517" t="s">
        <v>13</v>
      </c>
      <c r="J517" s="11">
        <v>35.97</v>
      </c>
      <c r="K517" s="11">
        <v>35.97</v>
      </c>
      <c r="L517" s="11"/>
    </row>
    <row r="518" spans="1:12" x14ac:dyDescent="0.25">
      <c r="A518">
        <v>51</v>
      </c>
      <c r="B518" s="11">
        <v>39.700000000000003</v>
      </c>
      <c r="C518" s="4">
        <v>9391.3459999999995</v>
      </c>
      <c r="D518" t="s">
        <v>11</v>
      </c>
      <c r="E518">
        <v>1</v>
      </c>
      <c r="F518" t="s">
        <v>13</v>
      </c>
      <c r="G518" t="s">
        <v>10</v>
      </c>
      <c r="H518" t="s">
        <v>496</v>
      </c>
      <c r="I518" t="s">
        <v>13</v>
      </c>
      <c r="J518" s="11">
        <v>39.700000000000003</v>
      </c>
      <c r="K518" s="11">
        <v>39.700000000000003</v>
      </c>
      <c r="L518" s="11"/>
    </row>
    <row r="519" spans="1:12" x14ac:dyDescent="0.25">
      <c r="A519">
        <v>46</v>
      </c>
      <c r="B519" s="11">
        <v>32.299999999999997</v>
      </c>
      <c r="C519" s="4">
        <v>9411.0049999999992</v>
      </c>
      <c r="D519" t="s">
        <v>7</v>
      </c>
      <c r="E519">
        <v>2</v>
      </c>
      <c r="F519" t="s">
        <v>13</v>
      </c>
      <c r="G519" t="s">
        <v>21</v>
      </c>
      <c r="H519" t="s">
        <v>496</v>
      </c>
      <c r="I519" t="s">
        <v>13</v>
      </c>
      <c r="J519" s="11">
        <v>32.299999999999997</v>
      </c>
      <c r="K519" s="11">
        <v>32.299999999999997</v>
      </c>
      <c r="L519" s="11"/>
    </row>
    <row r="520" spans="1:12" x14ac:dyDescent="0.25">
      <c r="A520">
        <v>46</v>
      </c>
      <c r="B520" s="11">
        <v>30.8</v>
      </c>
      <c r="C520" s="4">
        <v>9414.92</v>
      </c>
      <c r="D520" t="s">
        <v>7</v>
      </c>
      <c r="E520">
        <v>3</v>
      </c>
      <c r="F520" t="s">
        <v>13</v>
      </c>
      <c r="G520" t="s">
        <v>10</v>
      </c>
      <c r="H520" t="s">
        <v>496</v>
      </c>
      <c r="I520" t="s">
        <v>13</v>
      </c>
      <c r="J520" s="11">
        <v>30.8</v>
      </c>
      <c r="K520" s="11">
        <v>30.8</v>
      </c>
      <c r="L520" s="11"/>
    </row>
    <row r="521" spans="1:12" x14ac:dyDescent="0.25">
      <c r="A521">
        <v>48</v>
      </c>
      <c r="B521" s="11">
        <v>27.265000000000001</v>
      </c>
      <c r="C521" s="4">
        <v>9447.2503500000003</v>
      </c>
      <c r="D521" t="s">
        <v>7</v>
      </c>
      <c r="E521">
        <v>1</v>
      </c>
      <c r="F521" t="s">
        <v>13</v>
      </c>
      <c r="G521" t="s">
        <v>21</v>
      </c>
      <c r="H521" t="s">
        <v>496</v>
      </c>
      <c r="I521" t="s">
        <v>13</v>
      </c>
      <c r="J521" s="11">
        <v>27.265000000000001</v>
      </c>
      <c r="K521" s="11">
        <v>27.265000000000001</v>
      </c>
      <c r="L521" s="11"/>
    </row>
    <row r="522" spans="1:12" x14ac:dyDescent="0.25">
      <c r="A522">
        <v>48</v>
      </c>
      <c r="B522" s="11">
        <v>27.36</v>
      </c>
      <c r="C522" s="4">
        <v>9447.3824000000004</v>
      </c>
      <c r="D522" t="s">
        <v>7</v>
      </c>
      <c r="E522">
        <v>1</v>
      </c>
      <c r="F522" t="s">
        <v>13</v>
      </c>
      <c r="G522" t="s">
        <v>21</v>
      </c>
      <c r="H522" t="s">
        <v>496</v>
      </c>
      <c r="I522" t="s">
        <v>13</v>
      </c>
      <c r="J522" s="11">
        <v>27.36</v>
      </c>
      <c r="K522" s="11">
        <v>27.36</v>
      </c>
      <c r="L522" s="11"/>
    </row>
    <row r="523" spans="1:12" x14ac:dyDescent="0.25">
      <c r="A523">
        <v>53</v>
      </c>
      <c r="B523" s="11">
        <v>29.48</v>
      </c>
      <c r="C523" s="4">
        <v>9487.6442000000006</v>
      </c>
      <c r="D523" t="s">
        <v>11</v>
      </c>
      <c r="E523">
        <v>0</v>
      </c>
      <c r="F523" t="s">
        <v>13</v>
      </c>
      <c r="G523" t="s">
        <v>14</v>
      </c>
      <c r="H523" t="s">
        <v>496</v>
      </c>
      <c r="I523" t="s">
        <v>13</v>
      </c>
      <c r="J523" s="11">
        <v>29.48</v>
      </c>
      <c r="K523" s="11">
        <v>29.48</v>
      </c>
      <c r="L523" s="11"/>
    </row>
    <row r="524" spans="1:12" x14ac:dyDescent="0.25">
      <c r="A524">
        <v>53</v>
      </c>
      <c r="B524" s="11">
        <v>41.47</v>
      </c>
      <c r="C524" s="4">
        <v>9504.3102999999992</v>
      </c>
      <c r="D524" t="s">
        <v>11</v>
      </c>
      <c r="E524">
        <v>0</v>
      </c>
      <c r="F524" t="s">
        <v>13</v>
      </c>
      <c r="G524" t="s">
        <v>14</v>
      </c>
      <c r="H524" t="s">
        <v>496</v>
      </c>
      <c r="I524" t="s">
        <v>13</v>
      </c>
      <c r="J524" s="11">
        <v>41.47</v>
      </c>
      <c r="K524" s="11">
        <v>41.47</v>
      </c>
      <c r="L524" s="11"/>
    </row>
    <row r="525" spans="1:12" x14ac:dyDescent="0.25">
      <c r="A525">
        <v>50</v>
      </c>
      <c r="B525" s="11">
        <v>44.744999999999997</v>
      </c>
      <c r="C525" s="4">
        <v>9541.6955500000004</v>
      </c>
      <c r="D525" t="s">
        <v>7</v>
      </c>
      <c r="E525">
        <v>0</v>
      </c>
      <c r="F525" t="s">
        <v>13</v>
      </c>
      <c r="G525" t="s">
        <v>21</v>
      </c>
      <c r="H525" t="s">
        <v>496</v>
      </c>
      <c r="I525" t="s">
        <v>13</v>
      </c>
      <c r="J525" s="11">
        <v>44.744999999999997</v>
      </c>
      <c r="K525" s="11">
        <v>44.744999999999997</v>
      </c>
      <c r="L525" s="11"/>
    </row>
    <row r="526" spans="1:12" x14ac:dyDescent="0.25">
      <c r="A526">
        <v>50</v>
      </c>
      <c r="B526" s="11">
        <v>46.09</v>
      </c>
      <c r="C526" s="4">
        <v>9549.5650999999998</v>
      </c>
      <c r="D526" t="s">
        <v>7</v>
      </c>
      <c r="E526">
        <v>1</v>
      </c>
      <c r="F526" t="s">
        <v>13</v>
      </c>
      <c r="G526" t="s">
        <v>14</v>
      </c>
      <c r="H526" t="s">
        <v>496</v>
      </c>
      <c r="I526" t="s">
        <v>13</v>
      </c>
      <c r="J526" s="11">
        <v>46.09</v>
      </c>
      <c r="K526" s="11">
        <v>46.09</v>
      </c>
      <c r="L526" s="11"/>
    </row>
    <row r="527" spans="1:12" x14ac:dyDescent="0.25">
      <c r="A527">
        <v>48</v>
      </c>
      <c r="B527" s="11">
        <v>34.299999999999997</v>
      </c>
      <c r="C527" s="4">
        <v>9563.0290000000005</v>
      </c>
      <c r="D527" t="s">
        <v>11</v>
      </c>
      <c r="E527">
        <v>3</v>
      </c>
      <c r="F527" t="s">
        <v>13</v>
      </c>
      <c r="G527" t="s">
        <v>10</v>
      </c>
      <c r="H527" t="s">
        <v>496</v>
      </c>
      <c r="I527" t="s">
        <v>13</v>
      </c>
      <c r="J527" s="11">
        <v>34.299999999999997</v>
      </c>
      <c r="K527" s="11">
        <v>34.299999999999997</v>
      </c>
      <c r="L527" s="11"/>
    </row>
    <row r="528" spans="1:12" x14ac:dyDescent="0.25">
      <c r="A528">
        <v>49</v>
      </c>
      <c r="B528" s="11">
        <v>34.770000000000003</v>
      </c>
      <c r="C528" s="4">
        <v>9583.8932999999997</v>
      </c>
      <c r="D528" t="s">
        <v>7</v>
      </c>
      <c r="E528">
        <v>1</v>
      </c>
      <c r="F528" t="s">
        <v>13</v>
      </c>
      <c r="G528" t="s">
        <v>15</v>
      </c>
      <c r="H528" t="s">
        <v>496</v>
      </c>
      <c r="I528" t="s">
        <v>13</v>
      </c>
      <c r="J528" s="11">
        <v>34.770000000000003</v>
      </c>
      <c r="K528" s="11">
        <v>34.770000000000003</v>
      </c>
      <c r="L528" s="11"/>
    </row>
    <row r="529" spans="1:12" x14ac:dyDescent="0.25">
      <c r="A529">
        <v>50</v>
      </c>
      <c r="B529" s="11">
        <v>41.325000000000003</v>
      </c>
      <c r="C529" s="4">
        <v>9617.6624499999998</v>
      </c>
      <c r="D529" t="s">
        <v>11</v>
      </c>
      <c r="E529">
        <v>1</v>
      </c>
      <c r="F529" t="s">
        <v>13</v>
      </c>
      <c r="G529" t="s">
        <v>21</v>
      </c>
      <c r="H529" t="s">
        <v>496</v>
      </c>
      <c r="I529" t="s">
        <v>13</v>
      </c>
      <c r="J529" s="11">
        <v>41.325000000000003</v>
      </c>
      <c r="K529" s="11">
        <v>41.325000000000003</v>
      </c>
      <c r="L529" s="11"/>
    </row>
    <row r="530" spans="1:12" x14ac:dyDescent="0.25">
      <c r="A530">
        <v>47</v>
      </c>
      <c r="B530" s="11">
        <v>29.83</v>
      </c>
      <c r="C530" s="4">
        <v>9620.3307000000004</v>
      </c>
      <c r="D530" t="s">
        <v>11</v>
      </c>
      <c r="E530">
        <v>3</v>
      </c>
      <c r="F530" t="s">
        <v>13</v>
      </c>
      <c r="G530" t="s">
        <v>15</v>
      </c>
      <c r="H530" t="s">
        <v>496</v>
      </c>
      <c r="I530" t="s">
        <v>13</v>
      </c>
      <c r="J530" s="11">
        <v>29.83</v>
      </c>
      <c r="K530" s="11">
        <v>29.83</v>
      </c>
      <c r="L530" s="11"/>
    </row>
    <row r="531" spans="1:12" x14ac:dyDescent="0.25">
      <c r="A531">
        <v>52</v>
      </c>
      <c r="B531" s="11">
        <v>30.875</v>
      </c>
      <c r="C531" s="4">
        <v>9625.92</v>
      </c>
      <c r="D531" t="s">
        <v>7</v>
      </c>
      <c r="E531">
        <v>0</v>
      </c>
      <c r="F531" t="s">
        <v>13</v>
      </c>
      <c r="G531" t="s">
        <v>10</v>
      </c>
      <c r="H531" t="s">
        <v>496</v>
      </c>
      <c r="I531" t="s">
        <v>13</v>
      </c>
      <c r="J531" s="11">
        <v>30.875</v>
      </c>
      <c r="K531" s="11">
        <v>30.875</v>
      </c>
      <c r="L531" s="11"/>
    </row>
    <row r="532" spans="1:12" x14ac:dyDescent="0.25">
      <c r="A532">
        <v>50</v>
      </c>
      <c r="B532" s="11">
        <v>32.299999999999997</v>
      </c>
      <c r="C532" s="4">
        <v>9630.3970000000008</v>
      </c>
      <c r="D532" t="s">
        <v>11</v>
      </c>
      <c r="E532">
        <v>2</v>
      </c>
      <c r="F532" t="s">
        <v>13</v>
      </c>
      <c r="G532" t="s">
        <v>10</v>
      </c>
      <c r="H532" t="s">
        <v>496</v>
      </c>
      <c r="I532" t="s">
        <v>13</v>
      </c>
      <c r="J532" s="11">
        <v>32.299999999999997</v>
      </c>
      <c r="K532" s="11">
        <v>32.299999999999997</v>
      </c>
      <c r="L532" s="11"/>
    </row>
    <row r="533" spans="1:12" x14ac:dyDescent="0.25">
      <c r="A533">
        <v>52</v>
      </c>
      <c r="B533" s="11">
        <v>34.295000000000002</v>
      </c>
      <c r="C533" s="4">
        <v>9634.5380000000005</v>
      </c>
      <c r="D533" t="s">
        <v>7</v>
      </c>
      <c r="E533">
        <v>0</v>
      </c>
      <c r="F533" t="s">
        <v>13</v>
      </c>
      <c r="G533" t="s">
        <v>10</v>
      </c>
      <c r="H533" t="s">
        <v>496</v>
      </c>
      <c r="I533" t="s">
        <v>13</v>
      </c>
      <c r="J533" s="11">
        <v>34.295000000000002</v>
      </c>
      <c r="K533" s="11">
        <v>34.295000000000002</v>
      </c>
      <c r="L533" s="11"/>
    </row>
    <row r="534" spans="1:12" x14ac:dyDescent="0.25">
      <c r="A534">
        <v>45</v>
      </c>
      <c r="B534" s="11">
        <v>39.994999999999997</v>
      </c>
      <c r="C534" s="4">
        <v>9704.6680500000002</v>
      </c>
      <c r="D534" t="s">
        <v>7</v>
      </c>
      <c r="E534">
        <v>3</v>
      </c>
      <c r="F534" t="s">
        <v>13</v>
      </c>
      <c r="G534" t="s">
        <v>21</v>
      </c>
      <c r="H534" t="s">
        <v>496</v>
      </c>
      <c r="I534" t="s">
        <v>13</v>
      </c>
      <c r="J534" s="11">
        <v>39.994999999999997</v>
      </c>
      <c r="K534" s="11">
        <v>39.994999999999997</v>
      </c>
      <c r="L534" s="11"/>
    </row>
    <row r="535" spans="1:12" x14ac:dyDescent="0.25">
      <c r="A535">
        <v>47</v>
      </c>
      <c r="B535" s="11">
        <v>35.625</v>
      </c>
      <c r="C535" s="4">
        <v>9715.8410000000003</v>
      </c>
      <c r="D535" t="s">
        <v>7</v>
      </c>
      <c r="E535">
        <v>2</v>
      </c>
      <c r="F535" t="s">
        <v>13</v>
      </c>
      <c r="G535" t="s">
        <v>21</v>
      </c>
      <c r="H535" t="s">
        <v>496</v>
      </c>
      <c r="I535" t="s">
        <v>13</v>
      </c>
      <c r="J535" s="11">
        <v>35.625</v>
      </c>
      <c r="K535" s="11">
        <v>35.625</v>
      </c>
      <c r="L535" s="11"/>
    </row>
    <row r="536" spans="1:12" x14ac:dyDescent="0.25">
      <c r="A536">
        <v>52</v>
      </c>
      <c r="B536" s="11">
        <v>31.065000000000001</v>
      </c>
      <c r="C536" s="4">
        <v>9722.7695000000003</v>
      </c>
      <c r="D536" t="s">
        <v>11</v>
      </c>
      <c r="E536">
        <v>0</v>
      </c>
      <c r="F536" t="s">
        <v>13</v>
      </c>
      <c r="G536" t="s">
        <v>21</v>
      </c>
      <c r="H536" t="s">
        <v>496</v>
      </c>
      <c r="I536" t="s">
        <v>13</v>
      </c>
      <c r="J536" s="11">
        <v>31.065000000000001</v>
      </c>
      <c r="K536" s="11">
        <v>31.065000000000001</v>
      </c>
      <c r="L536" s="11"/>
    </row>
    <row r="537" spans="1:12" x14ac:dyDescent="0.25">
      <c r="A537">
        <v>52</v>
      </c>
      <c r="B537" s="11">
        <v>30.2</v>
      </c>
      <c r="C537" s="4">
        <v>9724.5300000000007</v>
      </c>
      <c r="D537" t="s">
        <v>11</v>
      </c>
      <c r="E537">
        <v>1</v>
      </c>
      <c r="F537" t="s">
        <v>13</v>
      </c>
      <c r="G537" t="s">
        <v>10</v>
      </c>
      <c r="H537" t="s">
        <v>496</v>
      </c>
      <c r="I537" t="s">
        <v>13</v>
      </c>
      <c r="J537" s="11">
        <v>30.2</v>
      </c>
      <c r="K537" s="11">
        <v>30.2</v>
      </c>
      <c r="L537" s="11"/>
    </row>
    <row r="538" spans="1:12" x14ac:dyDescent="0.25">
      <c r="A538">
        <v>52</v>
      </c>
      <c r="B538" s="11">
        <v>47.74</v>
      </c>
      <c r="C538" s="4">
        <v>9748.9105999999992</v>
      </c>
      <c r="D538" t="s">
        <v>11</v>
      </c>
      <c r="E538">
        <v>1</v>
      </c>
      <c r="F538" t="s">
        <v>13</v>
      </c>
      <c r="G538" t="s">
        <v>14</v>
      </c>
      <c r="H538" t="s">
        <v>496</v>
      </c>
      <c r="I538" t="s">
        <v>13</v>
      </c>
      <c r="J538" s="11">
        <v>47.74</v>
      </c>
      <c r="K538" s="11">
        <v>47.74</v>
      </c>
      <c r="L538" s="11"/>
    </row>
    <row r="539" spans="1:12" x14ac:dyDescent="0.25">
      <c r="A539">
        <v>49</v>
      </c>
      <c r="B539" s="11">
        <v>30.78</v>
      </c>
      <c r="C539" s="4">
        <v>9778.3472000000002</v>
      </c>
      <c r="D539" t="s">
        <v>7</v>
      </c>
      <c r="E539">
        <v>1</v>
      </c>
      <c r="F539" t="s">
        <v>13</v>
      </c>
      <c r="G539" t="s">
        <v>21</v>
      </c>
      <c r="H539" t="s">
        <v>496</v>
      </c>
      <c r="I539" t="s">
        <v>13</v>
      </c>
      <c r="J539" s="11">
        <v>30.78</v>
      </c>
      <c r="K539" s="11">
        <v>30.78</v>
      </c>
      <c r="L539" s="11"/>
    </row>
    <row r="540" spans="1:12" x14ac:dyDescent="0.25">
      <c r="A540">
        <v>49</v>
      </c>
      <c r="B540" s="11">
        <v>42.68</v>
      </c>
      <c r="C540" s="4">
        <v>9800.8881999999994</v>
      </c>
      <c r="D540" t="s">
        <v>7</v>
      </c>
      <c r="E540">
        <v>2</v>
      </c>
      <c r="F540" t="s">
        <v>13</v>
      </c>
      <c r="G540" t="s">
        <v>14</v>
      </c>
      <c r="H540" t="s">
        <v>496</v>
      </c>
      <c r="I540" t="s">
        <v>13</v>
      </c>
      <c r="J540" s="11">
        <v>42.68</v>
      </c>
      <c r="K540" s="11">
        <v>42.68</v>
      </c>
      <c r="L540" s="11"/>
    </row>
    <row r="541" spans="1:12" x14ac:dyDescent="0.25">
      <c r="A541">
        <v>54</v>
      </c>
      <c r="B541" s="11">
        <v>31.6</v>
      </c>
      <c r="C541" s="4">
        <v>9850.4320000000007</v>
      </c>
      <c r="D541" t="s">
        <v>11</v>
      </c>
      <c r="E541">
        <v>0</v>
      </c>
      <c r="F541" t="s">
        <v>13</v>
      </c>
      <c r="G541" t="s">
        <v>10</v>
      </c>
      <c r="H541" t="s">
        <v>496</v>
      </c>
      <c r="I541" t="s">
        <v>13</v>
      </c>
      <c r="J541" s="11">
        <v>31.6</v>
      </c>
      <c r="K541" s="11">
        <v>31.6</v>
      </c>
      <c r="L541" s="11"/>
    </row>
    <row r="542" spans="1:12" x14ac:dyDescent="0.25">
      <c r="A542">
        <v>51</v>
      </c>
      <c r="B542" s="11">
        <v>36.575000000000003</v>
      </c>
      <c r="C542" s="4">
        <v>9855.1314000000002</v>
      </c>
      <c r="D542" t="s">
        <v>7</v>
      </c>
      <c r="E542">
        <v>1</v>
      </c>
      <c r="F542" t="s">
        <v>13</v>
      </c>
      <c r="G542" t="s">
        <v>14</v>
      </c>
      <c r="H542" t="s">
        <v>496</v>
      </c>
      <c r="I542" t="s">
        <v>13</v>
      </c>
      <c r="J542" s="11">
        <v>36.575000000000003</v>
      </c>
      <c r="K542" s="11">
        <v>36.575000000000003</v>
      </c>
      <c r="L542" s="11"/>
    </row>
    <row r="543" spans="1:12" x14ac:dyDescent="0.25">
      <c r="A543">
        <v>51</v>
      </c>
      <c r="B543" s="11">
        <v>25.8</v>
      </c>
      <c r="C543" s="4">
        <v>9861.0249999999996</v>
      </c>
      <c r="D543" t="s">
        <v>7</v>
      </c>
      <c r="E543">
        <v>1</v>
      </c>
      <c r="F543" t="s">
        <v>13</v>
      </c>
      <c r="G543" t="s">
        <v>10</v>
      </c>
      <c r="H543" t="s">
        <v>496</v>
      </c>
      <c r="I543" t="s">
        <v>13</v>
      </c>
      <c r="J543" s="11">
        <v>25.8</v>
      </c>
      <c r="K543" s="11">
        <v>25.8</v>
      </c>
      <c r="L543" s="11"/>
    </row>
    <row r="544" spans="1:12" x14ac:dyDescent="0.25">
      <c r="A544">
        <v>51</v>
      </c>
      <c r="B544" s="11">
        <v>33.914999999999999</v>
      </c>
      <c r="C544" s="4">
        <v>9866.3048500000004</v>
      </c>
      <c r="D544" t="s">
        <v>7</v>
      </c>
      <c r="E544">
        <v>0</v>
      </c>
      <c r="F544" t="s">
        <v>13</v>
      </c>
      <c r="G544" t="s">
        <v>21</v>
      </c>
      <c r="H544" t="s">
        <v>496</v>
      </c>
      <c r="I544" t="s">
        <v>13</v>
      </c>
      <c r="J544" s="11">
        <v>33.914999999999999</v>
      </c>
      <c r="K544" s="11">
        <v>33.914999999999999</v>
      </c>
      <c r="L544" s="11"/>
    </row>
    <row r="545" spans="1:12" x14ac:dyDescent="0.25">
      <c r="A545">
        <v>53</v>
      </c>
      <c r="B545" s="11">
        <v>28.88</v>
      </c>
      <c r="C545" s="4">
        <v>9869.8101999999999</v>
      </c>
      <c r="D545" t="s">
        <v>11</v>
      </c>
      <c r="E545">
        <v>0</v>
      </c>
      <c r="F545" t="s">
        <v>13</v>
      </c>
      <c r="G545" t="s">
        <v>15</v>
      </c>
      <c r="H545" t="s">
        <v>496</v>
      </c>
      <c r="I545" t="s">
        <v>13</v>
      </c>
      <c r="J545" s="11">
        <v>28.88</v>
      </c>
      <c r="K545" s="11">
        <v>28.88</v>
      </c>
      <c r="L545" s="11"/>
    </row>
    <row r="546" spans="1:12" x14ac:dyDescent="0.25">
      <c r="A546">
        <v>51</v>
      </c>
      <c r="B546" s="11">
        <v>34.200000000000003</v>
      </c>
      <c r="C546" s="4">
        <v>9872.7009999999991</v>
      </c>
      <c r="D546" t="s">
        <v>7</v>
      </c>
      <c r="E546">
        <v>1</v>
      </c>
      <c r="F546" t="s">
        <v>13</v>
      </c>
      <c r="G546" t="s">
        <v>10</v>
      </c>
      <c r="H546" t="s">
        <v>496</v>
      </c>
      <c r="I546" t="s">
        <v>13</v>
      </c>
      <c r="J546" s="11">
        <v>34.200000000000003</v>
      </c>
      <c r="K546" s="11">
        <v>34.200000000000003</v>
      </c>
      <c r="L546" s="11"/>
    </row>
    <row r="547" spans="1:12" x14ac:dyDescent="0.25">
      <c r="A547">
        <v>51</v>
      </c>
      <c r="B547" s="11">
        <v>40.659999999999997</v>
      </c>
      <c r="C547" s="4">
        <v>9875.6803999999993</v>
      </c>
      <c r="D547" t="s">
        <v>7</v>
      </c>
      <c r="E547">
        <v>0</v>
      </c>
      <c r="F547" t="s">
        <v>13</v>
      </c>
      <c r="G547" t="s">
        <v>21</v>
      </c>
      <c r="H547" t="s">
        <v>496</v>
      </c>
      <c r="I547" t="s">
        <v>13</v>
      </c>
      <c r="J547" s="11">
        <v>40.659999999999997</v>
      </c>
      <c r="K547" s="11">
        <v>40.659999999999997</v>
      </c>
      <c r="L547" s="11"/>
    </row>
    <row r="548" spans="1:12" x14ac:dyDescent="0.25">
      <c r="A548">
        <v>51</v>
      </c>
      <c r="B548" s="11">
        <v>32.015000000000001</v>
      </c>
      <c r="C548" s="4">
        <v>9877.6077000000005</v>
      </c>
      <c r="D548" t="s">
        <v>7</v>
      </c>
      <c r="E548">
        <v>1</v>
      </c>
      <c r="F548" t="s">
        <v>13</v>
      </c>
      <c r="G548" t="s">
        <v>14</v>
      </c>
      <c r="H548" t="s">
        <v>496</v>
      </c>
      <c r="I548" t="s">
        <v>13</v>
      </c>
      <c r="J548" s="11">
        <v>32.015000000000001</v>
      </c>
      <c r="K548" s="11">
        <v>32.015000000000001</v>
      </c>
      <c r="L548" s="11"/>
    </row>
    <row r="549" spans="1:12" x14ac:dyDescent="0.25">
      <c r="A549">
        <v>51</v>
      </c>
      <c r="B549" s="11">
        <v>39.5</v>
      </c>
      <c r="C549" s="4">
        <v>9880.0679999999993</v>
      </c>
      <c r="D549" t="s">
        <v>7</v>
      </c>
      <c r="E549">
        <v>1</v>
      </c>
      <c r="F549" t="s">
        <v>13</v>
      </c>
      <c r="G549" t="s">
        <v>10</v>
      </c>
      <c r="H549" t="s">
        <v>496</v>
      </c>
      <c r="I549" t="s">
        <v>13</v>
      </c>
      <c r="J549" s="11">
        <v>39.5</v>
      </c>
      <c r="K549" s="11">
        <v>39.5</v>
      </c>
      <c r="L549" s="11"/>
    </row>
    <row r="550" spans="1:12" x14ac:dyDescent="0.25">
      <c r="A550">
        <v>50</v>
      </c>
      <c r="B550" s="11">
        <v>30.114999999999998</v>
      </c>
      <c r="C550" s="4">
        <v>9910.3598500000007</v>
      </c>
      <c r="D550" t="s">
        <v>7</v>
      </c>
      <c r="E550">
        <v>1</v>
      </c>
      <c r="F550" t="s">
        <v>13</v>
      </c>
      <c r="G550" t="s">
        <v>15</v>
      </c>
      <c r="H550" t="s">
        <v>496</v>
      </c>
      <c r="I550" t="s">
        <v>13</v>
      </c>
      <c r="J550" s="11">
        <v>30.114999999999998</v>
      </c>
      <c r="K550" s="11">
        <v>30.114999999999998</v>
      </c>
      <c r="L550" s="11"/>
    </row>
    <row r="551" spans="1:12" x14ac:dyDescent="0.25">
      <c r="A551">
        <v>51</v>
      </c>
      <c r="B551" s="11">
        <v>27.74</v>
      </c>
      <c r="C551" s="4">
        <v>9957.7216000000008</v>
      </c>
      <c r="D551" t="s">
        <v>11</v>
      </c>
      <c r="E551">
        <v>1</v>
      </c>
      <c r="F551" t="s">
        <v>13</v>
      </c>
      <c r="G551" t="s">
        <v>21</v>
      </c>
      <c r="H551" t="s">
        <v>496</v>
      </c>
      <c r="I551" t="s">
        <v>13</v>
      </c>
      <c r="J551" s="11">
        <v>27.74</v>
      </c>
      <c r="K551" s="11">
        <v>27.74</v>
      </c>
      <c r="L551" s="11"/>
    </row>
    <row r="552" spans="1:12" x14ac:dyDescent="0.25">
      <c r="A552">
        <v>51</v>
      </c>
      <c r="B552" s="11">
        <v>32.299999999999997</v>
      </c>
      <c r="C552" s="4">
        <v>9964.06</v>
      </c>
      <c r="D552" t="s">
        <v>11</v>
      </c>
      <c r="E552">
        <v>1</v>
      </c>
      <c r="F552" t="s">
        <v>13</v>
      </c>
      <c r="G552" t="s">
        <v>21</v>
      </c>
      <c r="H552" t="s">
        <v>496</v>
      </c>
      <c r="I552" t="s">
        <v>13</v>
      </c>
      <c r="J552" s="11">
        <v>32.299999999999997</v>
      </c>
      <c r="K552" s="11">
        <v>32.299999999999997</v>
      </c>
      <c r="L552" s="11"/>
    </row>
    <row r="553" spans="1:12" x14ac:dyDescent="0.25">
      <c r="A553">
        <v>48</v>
      </c>
      <c r="B553" s="11">
        <v>32.299999999999997</v>
      </c>
      <c r="C553" s="4">
        <v>10043.249</v>
      </c>
      <c r="D553" t="s">
        <v>7</v>
      </c>
      <c r="E553">
        <v>2</v>
      </c>
      <c r="F553" t="s">
        <v>13</v>
      </c>
      <c r="G553" t="s">
        <v>21</v>
      </c>
      <c r="H553" t="s">
        <v>496</v>
      </c>
      <c r="I553" t="s">
        <v>13</v>
      </c>
      <c r="J553" s="11">
        <v>32.299999999999997</v>
      </c>
      <c r="K553" s="11">
        <v>32.299999999999997</v>
      </c>
      <c r="L553" s="11"/>
    </row>
    <row r="554" spans="1:12" x14ac:dyDescent="0.25">
      <c r="A554">
        <v>53</v>
      </c>
      <c r="B554" s="11">
        <v>30.495000000000001</v>
      </c>
      <c r="C554" s="4">
        <v>10072.055050000001</v>
      </c>
      <c r="D554" t="s">
        <v>11</v>
      </c>
      <c r="E554">
        <v>0</v>
      </c>
      <c r="F554" t="s">
        <v>13</v>
      </c>
      <c r="G554" t="s">
        <v>21</v>
      </c>
      <c r="H554" t="s">
        <v>496</v>
      </c>
      <c r="I554" t="s">
        <v>13</v>
      </c>
      <c r="J554" s="11">
        <v>30.495000000000001</v>
      </c>
      <c r="K554" s="11">
        <v>30.495000000000001</v>
      </c>
      <c r="L554" s="11"/>
    </row>
    <row r="555" spans="1:12" x14ac:dyDescent="0.25">
      <c r="A555">
        <v>53</v>
      </c>
      <c r="B555" s="11">
        <v>36.1</v>
      </c>
      <c r="C555" s="4">
        <v>10085.846</v>
      </c>
      <c r="D555" t="s">
        <v>11</v>
      </c>
      <c r="E555">
        <v>1</v>
      </c>
      <c r="F555" t="s">
        <v>13</v>
      </c>
      <c r="G555" t="s">
        <v>10</v>
      </c>
      <c r="H555" t="s">
        <v>496</v>
      </c>
      <c r="I555" t="s">
        <v>13</v>
      </c>
      <c r="J555" s="11">
        <v>36.1</v>
      </c>
      <c r="K555" s="11">
        <v>36.1</v>
      </c>
      <c r="L555" s="11"/>
    </row>
    <row r="556" spans="1:12" x14ac:dyDescent="0.25">
      <c r="A556">
        <v>46</v>
      </c>
      <c r="B556" s="11">
        <v>25.8</v>
      </c>
      <c r="C556" s="4">
        <v>10096.969999999999</v>
      </c>
      <c r="D556" t="s">
        <v>11</v>
      </c>
      <c r="E556">
        <v>5</v>
      </c>
      <c r="F556" t="s">
        <v>13</v>
      </c>
      <c r="G556" t="s">
        <v>10</v>
      </c>
      <c r="H556" t="s">
        <v>496</v>
      </c>
      <c r="I556" t="s">
        <v>13</v>
      </c>
      <c r="J556" s="11">
        <v>25.8</v>
      </c>
      <c r="K556" s="11">
        <v>25.8</v>
      </c>
      <c r="L556" s="11"/>
    </row>
    <row r="557" spans="1:12" x14ac:dyDescent="0.25">
      <c r="A557">
        <v>50</v>
      </c>
      <c r="B557" s="11">
        <v>27.074999999999999</v>
      </c>
      <c r="C557" s="4">
        <v>10106.134249999999</v>
      </c>
      <c r="D557" t="s">
        <v>7</v>
      </c>
      <c r="E557">
        <v>1</v>
      </c>
      <c r="F557" t="s">
        <v>13</v>
      </c>
      <c r="G557" t="s">
        <v>21</v>
      </c>
      <c r="H557" t="s">
        <v>496</v>
      </c>
      <c r="I557" t="s">
        <v>13</v>
      </c>
      <c r="J557" s="11">
        <v>27.074999999999999</v>
      </c>
      <c r="K557" s="11">
        <v>27.074999999999999</v>
      </c>
      <c r="L557" s="11"/>
    </row>
    <row r="558" spans="1:12" x14ac:dyDescent="0.25">
      <c r="A558">
        <v>47</v>
      </c>
      <c r="B558" s="11">
        <v>30.495000000000001</v>
      </c>
      <c r="C558" s="4">
        <v>10115.00885</v>
      </c>
      <c r="D558" t="s">
        <v>7</v>
      </c>
      <c r="E558">
        <v>3</v>
      </c>
      <c r="F558" t="s">
        <v>13</v>
      </c>
      <c r="G558" t="s">
        <v>15</v>
      </c>
      <c r="H558" t="s">
        <v>496</v>
      </c>
      <c r="I558" t="s">
        <v>13</v>
      </c>
      <c r="J558" s="11">
        <v>30.495000000000001</v>
      </c>
      <c r="K558" s="11">
        <v>30.495000000000001</v>
      </c>
      <c r="L558" s="11"/>
    </row>
    <row r="559" spans="1:12" x14ac:dyDescent="0.25">
      <c r="A559">
        <v>50</v>
      </c>
      <c r="B559" s="11">
        <v>31.6</v>
      </c>
      <c r="C559" s="4">
        <v>10118.424000000001</v>
      </c>
      <c r="D559" t="s">
        <v>7</v>
      </c>
      <c r="E559">
        <v>2</v>
      </c>
      <c r="F559" t="s">
        <v>13</v>
      </c>
      <c r="G559" t="s">
        <v>10</v>
      </c>
      <c r="H559" t="s">
        <v>496</v>
      </c>
      <c r="I559" t="s">
        <v>13</v>
      </c>
      <c r="J559" s="11">
        <v>31.6</v>
      </c>
      <c r="K559" s="11">
        <v>31.6</v>
      </c>
      <c r="L559" s="11"/>
    </row>
    <row r="560" spans="1:12" x14ac:dyDescent="0.25">
      <c r="A560">
        <v>48</v>
      </c>
      <c r="B560" s="11">
        <v>30.78</v>
      </c>
      <c r="C560" s="4">
        <v>10141.136200000001</v>
      </c>
      <c r="D560" t="s">
        <v>11</v>
      </c>
      <c r="E560">
        <v>3</v>
      </c>
      <c r="F560" t="s">
        <v>13</v>
      </c>
      <c r="G560" t="s">
        <v>21</v>
      </c>
      <c r="H560" t="s">
        <v>496</v>
      </c>
      <c r="I560" t="s">
        <v>13</v>
      </c>
      <c r="J560" s="11">
        <v>30.78</v>
      </c>
      <c r="K560" s="11">
        <v>30.78</v>
      </c>
      <c r="L560" s="11"/>
    </row>
    <row r="561" spans="1:12" x14ac:dyDescent="0.25">
      <c r="A561">
        <v>55</v>
      </c>
      <c r="B561" s="11">
        <v>29.9</v>
      </c>
      <c r="C561" s="4">
        <v>10214.636</v>
      </c>
      <c r="D561" t="s">
        <v>11</v>
      </c>
      <c r="E561">
        <v>0</v>
      </c>
      <c r="F561" t="s">
        <v>13</v>
      </c>
      <c r="G561" t="s">
        <v>10</v>
      </c>
      <c r="H561" t="s">
        <v>496</v>
      </c>
      <c r="I561" t="s">
        <v>13</v>
      </c>
      <c r="J561" s="11">
        <v>29.9</v>
      </c>
      <c r="K561" s="11">
        <v>29.9</v>
      </c>
      <c r="L561" s="11"/>
    </row>
    <row r="562" spans="1:12" x14ac:dyDescent="0.25">
      <c r="A562">
        <v>55</v>
      </c>
      <c r="B562" s="11">
        <v>32.774999999999999</v>
      </c>
      <c r="C562" s="4">
        <v>10226.2842</v>
      </c>
      <c r="D562" t="s">
        <v>11</v>
      </c>
      <c r="E562">
        <v>0</v>
      </c>
      <c r="F562" t="s">
        <v>13</v>
      </c>
      <c r="G562" t="s">
        <v>14</v>
      </c>
      <c r="H562" t="s">
        <v>496</v>
      </c>
      <c r="I562" t="s">
        <v>13</v>
      </c>
      <c r="J562" s="11">
        <v>32.774999999999999</v>
      </c>
      <c r="K562" s="11">
        <v>32.774999999999999</v>
      </c>
      <c r="L562" s="11"/>
    </row>
    <row r="563" spans="1:12" x14ac:dyDescent="0.25">
      <c r="A563">
        <v>54</v>
      </c>
      <c r="B563" s="11">
        <v>30.21</v>
      </c>
      <c r="C563" s="4">
        <v>10231.499900000001</v>
      </c>
      <c r="D563" t="s">
        <v>11</v>
      </c>
      <c r="E563">
        <v>0</v>
      </c>
      <c r="F563" t="s">
        <v>13</v>
      </c>
      <c r="G563" t="s">
        <v>15</v>
      </c>
      <c r="H563" t="s">
        <v>496</v>
      </c>
      <c r="I563" t="s">
        <v>13</v>
      </c>
      <c r="J563" s="11">
        <v>30.21</v>
      </c>
      <c r="K563" s="11">
        <v>30.21</v>
      </c>
      <c r="L563" s="11"/>
    </row>
    <row r="564" spans="1:12" x14ac:dyDescent="0.25">
      <c r="A564">
        <v>49</v>
      </c>
      <c r="B564" s="11">
        <v>28.69</v>
      </c>
      <c r="C564" s="4">
        <v>10264.4421</v>
      </c>
      <c r="D564" t="s">
        <v>11</v>
      </c>
      <c r="E564">
        <v>3</v>
      </c>
      <c r="F564" t="s">
        <v>13</v>
      </c>
      <c r="G564" t="s">
        <v>15</v>
      </c>
      <c r="H564" t="s">
        <v>496</v>
      </c>
      <c r="I564" t="s">
        <v>13</v>
      </c>
      <c r="J564" s="11">
        <v>28.69</v>
      </c>
      <c r="K564" s="11">
        <v>28.69</v>
      </c>
      <c r="L564" s="11"/>
    </row>
    <row r="565" spans="1:12" x14ac:dyDescent="0.25">
      <c r="A565">
        <v>49</v>
      </c>
      <c r="B565" s="11">
        <v>32.299999999999997</v>
      </c>
      <c r="C565" s="4">
        <v>10269.459999999999</v>
      </c>
      <c r="D565" t="s">
        <v>11</v>
      </c>
      <c r="E565">
        <v>3</v>
      </c>
      <c r="F565" t="s">
        <v>13</v>
      </c>
      <c r="G565" t="s">
        <v>15</v>
      </c>
      <c r="H565" t="s">
        <v>496</v>
      </c>
      <c r="I565" t="s">
        <v>13</v>
      </c>
      <c r="J565" s="11">
        <v>32.299999999999997</v>
      </c>
      <c r="K565" s="11">
        <v>32.299999999999997</v>
      </c>
      <c r="L565" s="11"/>
    </row>
    <row r="566" spans="1:12" x14ac:dyDescent="0.25">
      <c r="A566">
        <v>52</v>
      </c>
      <c r="B566" s="11">
        <v>38.6</v>
      </c>
      <c r="C566" s="4">
        <v>10325.206</v>
      </c>
      <c r="D566" t="s">
        <v>11</v>
      </c>
      <c r="E566">
        <v>2</v>
      </c>
      <c r="F566" t="s">
        <v>13</v>
      </c>
      <c r="G566" t="s">
        <v>10</v>
      </c>
      <c r="H566" t="s">
        <v>496</v>
      </c>
      <c r="I566" t="s">
        <v>13</v>
      </c>
      <c r="J566" s="11">
        <v>38.6</v>
      </c>
      <c r="K566" s="11">
        <v>38.6</v>
      </c>
      <c r="L566" s="11"/>
    </row>
    <row r="567" spans="1:12" x14ac:dyDescent="0.25">
      <c r="A567">
        <v>54</v>
      </c>
      <c r="B567" s="11">
        <v>31.24</v>
      </c>
      <c r="C567" s="4">
        <v>10338.9316</v>
      </c>
      <c r="D567" t="s">
        <v>7</v>
      </c>
      <c r="E567">
        <v>0</v>
      </c>
      <c r="F567" t="s">
        <v>13</v>
      </c>
      <c r="G567" t="s">
        <v>14</v>
      </c>
      <c r="H567" t="s">
        <v>496</v>
      </c>
      <c r="I567" t="s">
        <v>13</v>
      </c>
      <c r="J567" s="11">
        <v>31.24</v>
      </c>
      <c r="K567" s="11">
        <v>31.24</v>
      </c>
      <c r="L567" s="11"/>
    </row>
    <row r="568" spans="1:12" x14ac:dyDescent="0.25">
      <c r="A568">
        <v>53</v>
      </c>
      <c r="B568" s="11">
        <v>27.835000000000001</v>
      </c>
      <c r="C568" s="4">
        <v>10355.641</v>
      </c>
      <c r="D568" t="s">
        <v>7</v>
      </c>
      <c r="E568">
        <v>0</v>
      </c>
      <c r="F568" t="s">
        <v>13</v>
      </c>
      <c r="G568" t="s">
        <v>15</v>
      </c>
      <c r="H568" t="s">
        <v>496</v>
      </c>
      <c r="I568" t="s">
        <v>13</v>
      </c>
      <c r="J568" s="11">
        <v>27.835000000000001</v>
      </c>
      <c r="K568" s="11">
        <v>27.835000000000001</v>
      </c>
      <c r="L568" s="11"/>
    </row>
    <row r="569" spans="1:12" x14ac:dyDescent="0.25">
      <c r="A569">
        <v>49</v>
      </c>
      <c r="B569" s="11">
        <v>33.344999999999999</v>
      </c>
      <c r="C569" s="4">
        <v>10370.912549999999</v>
      </c>
      <c r="D569" t="s">
        <v>7</v>
      </c>
      <c r="E569">
        <v>2</v>
      </c>
      <c r="F569" t="s">
        <v>13</v>
      </c>
      <c r="G569" t="s">
        <v>21</v>
      </c>
      <c r="H569" t="s">
        <v>496</v>
      </c>
      <c r="I569" t="s">
        <v>13</v>
      </c>
      <c r="J569" s="11">
        <v>33.344999999999999</v>
      </c>
      <c r="K569" s="11">
        <v>33.344999999999999</v>
      </c>
      <c r="L569" s="11"/>
    </row>
    <row r="570" spans="1:12" x14ac:dyDescent="0.25">
      <c r="A570">
        <v>49</v>
      </c>
      <c r="B570" s="11">
        <v>36.630000000000003</v>
      </c>
      <c r="C570" s="4">
        <v>10381.4787</v>
      </c>
      <c r="D570" t="s">
        <v>7</v>
      </c>
      <c r="E570">
        <v>3</v>
      </c>
      <c r="F570" t="s">
        <v>13</v>
      </c>
      <c r="G570" t="s">
        <v>14</v>
      </c>
      <c r="H570" t="s">
        <v>496</v>
      </c>
      <c r="I570" t="s">
        <v>13</v>
      </c>
      <c r="J570" s="11">
        <v>36.630000000000003</v>
      </c>
      <c r="K570" s="11">
        <v>36.630000000000003</v>
      </c>
      <c r="L570" s="11"/>
    </row>
    <row r="571" spans="1:12" x14ac:dyDescent="0.25">
      <c r="A571">
        <v>54</v>
      </c>
      <c r="B571" s="11">
        <v>25.934999999999999</v>
      </c>
      <c r="C571" s="4">
        <v>10435.06525</v>
      </c>
      <c r="D571" t="s">
        <v>11</v>
      </c>
      <c r="E571">
        <v>0</v>
      </c>
      <c r="F571" t="s">
        <v>13</v>
      </c>
      <c r="G571" t="s">
        <v>21</v>
      </c>
      <c r="H571" t="s">
        <v>496</v>
      </c>
      <c r="I571" t="s">
        <v>13</v>
      </c>
      <c r="J571" s="11">
        <v>25.934999999999999</v>
      </c>
      <c r="K571" s="11">
        <v>25.934999999999999</v>
      </c>
      <c r="L571" s="11"/>
    </row>
    <row r="572" spans="1:12" x14ac:dyDescent="0.25">
      <c r="A572">
        <v>53</v>
      </c>
      <c r="B572" s="11">
        <v>31.16</v>
      </c>
      <c r="C572" s="4">
        <v>10461.9794</v>
      </c>
      <c r="D572" t="s">
        <v>11</v>
      </c>
      <c r="E572">
        <v>1</v>
      </c>
      <c r="F572" t="s">
        <v>13</v>
      </c>
      <c r="G572" t="s">
        <v>15</v>
      </c>
      <c r="H572" t="s">
        <v>496</v>
      </c>
      <c r="I572" t="s">
        <v>13</v>
      </c>
      <c r="J572" s="11">
        <v>31.16</v>
      </c>
      <c r="K572" s="11">
        <v>31.16</v>
      </c>
      <c r="L572" s="11"/>
    </row>
    <row r="573" spans="1:12" x14ac:dyDescent="0.25">
      <c r="A573">
        <v>50</v>
      </c>
      <c r="B573" s="11">
        <v>26.22</v>
      </c>
      <c r="C573" s="4">
        <v>10493.9458</v>
      </c>
      <c r="D573" t="s">
        <v>7</v>
      </c>
      <c r="E573">
        <v>2</v>
      </c>
      <c r="F573" t="s">
        <v>13</v>
      </c>
      <c r="G573" t="s">
        <v>15</v>
      </c>
      <c r="H573" t="s">
        <v>496</v>
      </c>
      <c r="I573" t="s">
        <v>13</v>
      </c>
      <c r="J573" s="11">
        <v>26.22</v>
      </c>
      <c r="K573" s="11">
        <v>26.22</v>
      </c>
      <c r="L573" s="11"/>
    </row>
    <row r="574" spans="1:12" x14ac:dyDescent="0.25">
      <c r="A574">
        <v>51</v>
      </c>
      <c r="B574" s="11">
        <v>33.33</v>
      </c>
      <c r="C574" s="4">
        <v>10560.4917</v>
      </c>
      <c r="D574" t="s">
        <v>11</v>
      </c>
      <c r="E574">
        <v>3</v>
      </c>
      <c r="F574" t="s">
        <v>13</v>
      </c>
      <c r="G574" t="s">
        <v>14</v>
      </c>
      <c r="H574" t="s">
        <v>496</v>
      </c>
      <c r="I574" t="s">
        <v>13</v>
      </c>
      <c r="J574" s="11">
        <v>33.33</v>
      </c>
      <c r="K574" s="11">
        <v>33.33</v>
      </c>
      <c r="L574" s="11"/>
    </row>
    <row r="575" spans="1:12" x14ac:dyDescent="0.25">
      <c r="A575">
        <v>53</v>
      </c>
      <c r="B575" s="11">
        <v>25.364999999999998</v>
      </c>
      <c r="C575" s="4">
        <v>10564.8845</v>
      </c>
      <c r="D575" t="s">
        <v>7</v>
      </c>
      <c r="E575">
        <v>0</v>
      </c>
      <c r="F575" t="s">
        <v>13</v>
      </c>
      <c r="G575" t="s">
        <v>21</v>
      </c>
      <c r="H575" t="s">
        <v>496</v>
      </c>
      <c r="I575" t="s">
        <v>13</v>
      </c>
      <c r="J575" s="11">
        <v>25.364999999999998</v>
      </c>
      <c r="K575" s="11">
        <v>25.364999999999998</v>
      </c>
      <c r="L575" s="11"/>
    </row>
    <row r="576" spans="1:12" x14ac:dyDescent="0.25">
      <c r="A576">
        <v>53</v>
      </c>
      <c r="B576" s="11">
        <v>39.6</v>
      </c>
      <c r="C576" s="4">
        <v>10579.710999999999</v>
      </c>
      <c r="D576" t="s">
        <v>7</v>
      </c>
      <c r="E576">
        <v>1</v>
      </c>
      <c r="F576" t="s">
        <v>13</v>
      </c>
      <c r="G576" t="s">
        <v>14</v>
      </c>
      <c r="H576" t="s">
        <v>496</v>
      </c>
      <c r="I576" t="s">
        <v>13</v>
      </c>
      <c r="J576" s="11">
        <v>39.6</v>
      </c>
      <c r="K576" s="11">
        <v>39.6</v>
      </c>
      <c r="L576" s="11"/>
    </row>
    <row r="577" spans="1:12" x14ac:dyDescent="0.25">
      <c r="A577">
        <v>56</v>
      </c>
      <c r="B577" s="11">
        <v>34.43</v>
      </c>
      <c r="C577" s="4">
        <v>10594.225700000001</v>
      </c>
      <c r="D577" t="s">
        <v>11</v>
      </c>
      <c r="E577">
        <v>0</v>
      </c>
      <c r="F577" t="s">
        <v>13</v>
      </c>
      <c r="G577" t="s">
        <v>14</v>
      </c>
      <c r="H577" t="s">
        <v>496</v>
      </c>
      <c r="I577" t="s">
        <v>13</v>
      </c>
      <c r="J577" s="11">
        <v>34.43</v>
      </c>
      <c r="K577" s="11">
        <v>34.43</v>
      </c>
      <c r="L577" s="11"/>
    </row>
    <row r="578" spans="1:12" x14ac:dyDescent="0.25">
      <c r="A578">
        <v>55</v>
      </c>
      <c r="B578" s="11">
        <v>27.645</v>
      </c>
      <c r="C578" s="4">
        <v>10594.501550000001</v>
      </c>
      <c r="D578" t="s">
        <v>11</v>
      </c>
      <c r="E578">
        <v>0</v>
      </c>
      <c r="F578" t="s">
        <v>13</v>
      </c>
      <c r="G578" t="s">
        <v>15</v>
      </c>
      <c r="H578" t="s">
        <v>496</v>
      </c>
      <c r="I578" t="s">
        <v>13</v>
      </c>
      <c r="J578" s="11">
        <v>27.645</v>
      </c>
      <c r="K578" s="11">
        <v>27.645</v>
      </c>
      <c r="L578" s="11"/>
    </row>
    <row r="579" spans="1:12" x14ac:dyDescent="0.25">
      <c r="A579">
        <v>50</v>
      </c>
      <c r="B579" s="11">
        <v>30.97</v>
      </c>
      <c r="C579" s="4">
        <v>10600.5483</v>
      </c>
      <c r="D579" t="s">
        <v>11</v>
      </c>
      <c r="E579">
        <v>3</v>
      </c>
      <c r="F579" t="s">
        <v>13</v>
      </c>
      <c r="G579" t="s">
        <v>15</v>
      </c>
      <c r="H579" t="s">
        <v>496</v>
      </c>
      <c r="I579" t="s">
        <v>13</v>
      </c>
      <c r="J579" s="11">
        <v>30.97</v>
      </c>
      <c r="K579" s="11">
        <v>30.97</v>
      </c>
      <c r="L579" s="11"/>
    </row>
    <row r="580" spans="1:12" x14ac:dyDescent="0.25">
      <c r="A580">
        <v>56</v>
      </c>
      <c r="B580" s="11">
        <v>39.6</v>
      </c>
      <c r="C580" s="4">
        <v>10601.412</v>
      </c>
      <c r="D580" t="s">
        <v>11</v>
      </c>
      <c r="E580">
        <v>0</v>
      </c>
      <c r="F580" t="s">
        <v>13</v>
      </c>
      <c r="G580" t="s">
        <v>10</v>
      </c>
      <c r="H580" t="s">
        <v>496</v>
      </c>
      <c r="I580" t="s">
        <v>13</v>
      </c>
      <c r="J580" s="11">
        <v>39.6</v>
      </c>
      <c r="K580" s="11">
        <v>39.6</v>
      </c>
      <c r="L580" s="11"/>
    </row>
    <row r="581" spans="1:12" x14ac:dyDescent="0.25">
      <c r="A581">
        <v>55</v>
      </c>
      <c r="B581" s="11">
        <v>32.774999999999999</v>
      </c>
      <c r="C581" s="4">
        <v>10601.632250000001</v>
      </c>
      <c r="D581" t="s">
        <v>11</v>
      </c>
      <c r="E581">
        <v>0</v>
      </c>
      <c r="F581" t="s">
        <v>13</v>
      </c>
      <c r="G581" t="s">
        <v>15</v>
      </c>
      <c r="H581" t="s">
        <v>496</v>
      </c>
      <c r="I581" t="s">
        <v>13</v>
      </c>
      <c r="J581" s="11">
        <v>32.774999999999999</v>
      </c>
      <c r="K581" s="11">
        <v>32.774999999999999</v>
      </c>
      <c r="L581" s="11"/>
    </row>
    <row r="582" spans="1:12" x14ac:dyDescent="0.25">
      <c r="A582">
        <v>56</v>
      </c>
      <c r="B582" s="11">
        <v>27.454999999999998</v>
      </c>
      <c r="C582" s="4">
        <v>10602.385</v>
      </c>
      <c r="D582" t="s">
        <v>11</v>
      </c>
      <c r="E582">
        <v>0</v>
      </c>
      <c r="F582" t="s">
        <v>13</v>
      </c>
      <c r="G582" t="s">
        <v>10</v>
      </c>
      <c r="H582" t="s">
        <v>496</v>
      </c>
      <c r="I582" t="s">
        <v>13</v>
      </c>
      <c r="J582" s="11">
        <v>27.454999999999998</v>
      </c>
      <c r="K582" s="11">
        <v>27.454999999999998</v>
      </c>
      <c r="L582" s="11"/>
    </row>
    <row r="583" spans="1:12" x14ac:dyDescent="0.25">
      <c r="A583">
        <v>50</v>
      </c>
      <c r="B583" s="11">
        <v>28.16</v>
      </c>
      <c r="C583" s="4">
        <v>10702.642400000001</v>
      </c>
      <c r="D583" t="s">
        <v>7</v>
      </c>
      <c r="E583">
        <v>3</v>
      </c>
      <c r="F583" t="s">
        <v>13</v>
      </c>
      <c r="G583" t="s">
        <v>14</v>
      </c>
      <c r="H583" t="s">
        <v>496</v>
      </c>
      <c r="I583" t="s">
        <v>13</v>
      </c>
      <c r="J583" s="11">
        <v>28.16</v>
      </c>
      <c r="K583" s="11">
        <v>28.16</v>
      </c>
      <c r="L583" s="11"/>
    </row>
    <row r="584" spans="1:12" x14ac:dyDescent="0.25">
      <c r="A584">
        <v>55</v>
      </c>
      <c r="B584" s="11">
        <v>30.5</v>
      </c>
      <c r="C584" s="4">
        <v>10704.47</v>
      </c>
      <c r="D584" t="s">
        <v>7</v>
      </c>
      <c r="E584">
        <v>0</v>
      </c>
      <c r="F584" t="s">
        <v>13</v>
      </c>
      <c r="G584" t="s">
        <v>10</v>
      </c>
      <c r="H584" t="s">
        <v>496</v>
      </c>
      <c r="I584" t="s">
        <v>13</v>
      </c>
      <c r="J584" s="11">
        <v>30.5</v>
      </c>
      <c r="K584" s="11">
        <v>30.5</v>
      </c>
      <c r="L584" s="11"/>
    </row>
    <row r="585" spans="1:12" x14ac:dyDescent="0.25">
      <c r="A585">
        <v>55</v>
      </c>
      <c r="B585" s="11">
        <v>37.1</v>
      </c>
      <c r="C585" s="4">
        <v>10713.644</v>
      </c>
      <c r="D585" t="s">
        <v>7</v>
      </c>
      <c r="E585">
        <v>0</v>
      </c>
      <c r="F585" t="s">
        <v>13</v>
      </c>
      <c r="G585" t="s">
        <v>10</v>
      </c>
      <c r="H585" t="s">
        <v>496</v>
      </c>
      <c r="I585" t="s">
        <v>13</v>
      </c>
      <c r="J585" s="11">
        <v>37.1</v>
      </c>
      <c r="K585" s="11">
        <v>37.1</v>
      </c>
      <c r="L585" s="11"/>
    </row>
    <row r="586" spans="1:12" x14ac:dyDescent="0.25">
      <c r="A586">
        <v>48</v>
      </c>
      <c r="B586" s="11">
        <v>35.625</v>
      </c>
      <c r="C586" s="4">
        <v>10736.87075</v>
      </c>
      <c r="D586" t="s">
        <v>11</v>
      </c>
      <c r="E586">
        <v>4</v>
      </c>
      <c r="F586" t="s">
        <v>13</v>
      </c>
      <c r="G586" t="s">
        <v>21</v>
      </c>
      <c r="H586" t="s">
        <v>496</v>
      </c>
      <c r="I586" t="s">
        <v>13</v>
      </c>
      <c r="J586" s="11">
        <v>35.625</v>
      </c>
      <c r="K586" s="11">
        <v>35.625</v>
      </c>
      <c r="L586" s="11"/>
    </row>
    <row r="587" spans="1:12" x14ac:dyDescent="0.25">
      <c r="A587">
        <v>23</v>
      </c>
      <c r="B587" s="11">
        <v>33.4</v>
      </c>
      <c r="C587" s="4">
        <v>10795.937330000001</v>
      </c>
      <c r="D587" t="s">
        <v>7</v>
      </c>
      <c r="E587">
        <v>0</v>
      </c>
      <c r="F587" t="s">
        <v>13</v>
      </c>
      <c r="G587" t="s">
        <v>10</v>
      </c>
      <c r="H587" t="s">
        <v>496</v>
      </c>
      <c r="I587" t="s">
        <v>13</v>
      </c>
      <c r="J587" s="11">
        <v>33.4</v>
      </c>
      <c r="K587" s="11">
        <v>33.4</v>
      </c>
      <c r="L587" s="11"/>
    </row>
    <row r="588" spans="1:12" x14ac:dyDescent="0.25">
      <c r="A588">
        <v>55</v>
      </c>
      <c r="B588" s="11">
        <v>28.975000000000001</v>
      </c>
      <c r="C588" s="4">
        <v>10796.35025</v>
      </c>
      <c r="D588" t="s">
        <v>11</v>
      </c>
      <c r="E588">
        <v>0</v>
      </c>
      <c r="F588" t="s">
        <v>13</v>
      </c>
      <c r="G588" t="s">
        <v>21</v>
      </c>
      <c r="H588" t="s">
        <v>496</v>
      </c>
      <c r="I588" t="s">
        <v>13</v>
      </c>
      <c r="J588" s="11">
        <v>28.975000000000001</v>
      </c>
      <c r="K588" s="11">
        <v>28.975000000000001</v>
      </c>
      <c r="L588" s="11"/>
    </row>
    <row r="589" spans="1:12" x14ac:dyDescent="0.25">
      <c r="A589">
        <v>52</v>
      </c>
      <c r="B589" s="11">
        <v>33.299999999999997</v>
      </c>
      <c r="C589" s="4">
        <v>10806.839</v>
      </c>
      <c r="D589" t="s">
        <v>7</v>
      </c>
      <c r="E589">
        <v>2</v>
      </c>
      <c r="F589" t="s">
        <v>13</v>
      </c>
      <c r="G589" t="s">
        <v>10</v>
      </c>
      <c r="H589" t="s">
        <v>496</v>
      </c>
      <c r="I589" t="s">
        <v>13</v>
      </c>
      <c r="J589" s="11">
        <v>33.299999999999997</v>
      </c>
      <c r="K589" s="11">
        <v>33.299999999999997</v>
      </c>
      <c r="L589" s="11"/>
    </row>
    <row r="590" spans="1:12" x14ac:dyDescent="0.25">
      <c r="A590">
        <v>55</v>
      </c>
      <c r="B590" s="11">
        <v>32.67</v>
      </c>
      <c r="C590" s="4">
        <v>10807.4863</v>
      </c>
      <c r="D590" t="s">
        <v>11</v>
      </c>
      <c r="E590">
        <v>1</v>
      </c>
      <c r="F590" t="s">
        <v>13</v>
      </c>
      <c r="G590" t="s">
        <v>14</v>
      </c>
      <c r="H590" t="s">
        <v>496</v>
      </c>
      <c r="I590" t="s">
        <v>13</v>
      </c>
      <c r="J590" s="11">
        <v>32.67</v>
      </c>
      <c r="K590" s="11">
        <v>32.67</v>
      </c>
      <c r="L590" s="11"/>
    </row>
    <row r="591" spans="1:12" x14ac:dyDescent="0.25">
      <c r="A591">
        <v>54</v>
      </c>
      <c r="B591" s="11">
        <v>33.344999999999999</v>
      </c>
      <c r="C591" s="4">
        <v>10825.253699999999</v>
      </c>
      <c r="D591" t="s">
        <v>11</v>
      </c>
      <c r="E591">
        <v>1</v>
      </c>
      <c r="F591" t="s">
        <v>13</v>
      </c>
      <c r="G591" t="s">
        <v>15</v>
      </c>
      <c r="H591" t="s">
        <v>496</v>
      </c>
      <c r="I591" t="s">
        <v>13</v>
      </c>
      <c r="J591" s="11">
        <v>33.344999999999999</v>
      </c>
      <c r="K591" s="11">
        <v>33.344999999999999</v>
      </c>
      <c r="L591" s="11"/>
    </row>
    <row r="592" spans="1:12" x14ac:dyDescent="0.25">
      <c r="A592">
        <v>51</v>
      </c>
      <c r="B592" s="11">
        <v>36.67</v>
      </c>
      <c r="C592" s="4">
        <v>10848.1343</v>
      </c>
      <c r="D592" t="s">
        <v>7</v>
      </c>
      <c r="E592">
        <v>2</v>
      </c>
      <c r="F592" t="s">
        <v>13</v>
      </c>
      <c r="G592" t="s">
        <v>15</v>
      </c>
      <c r="H592" t="s">
        <v>496</v>
      </c>
      <c r="I592" t="s">
        <v>13</v>
      </c>
      <c r="J592" s="11">
        <v>36.67</v>
      </c>
      <c r="K592" s="11">
        <v>36.67</v>
      </c>
      <c r="L592" s="11"/>
    </row>
    <row r="593" spans="1:12" x14ac:dyDescent="0.25">
      <c r="A593">
        <v>54</v>
      </c>
      <c r="B593" s="11">
        <v>32.68</v>
      </c>
      <c r="C593" s="4">
        <v>10923.933199999999</v>
      </c>
      <c r="D593" t="s">
        <v>7</v>
      </c>
      <c r="E593">
        <v>0</v>
      </c>
      <c r="F593" t="s">
        <v>13</v>
      </c>
      <c r="G593" t="s">
        <v>21</v>
      </c>
      <c r="H593" t="s">
        <v>496</v>
      </c>
      <c r="I593" t="s">
        <v>13</v>
      </c>
      <c r="J593" s="11">
        <v>32.68</v>
      </c>
      <c r="K593" s="11">
        <v>32.68</v>
      </c>
      <c r="L593" s="11"/>
    </row>
    <row r="594" spans="1:12" x14ac:dyDescent="0.25">
      <c r="A594">
        <v>54</v>
      </c>
      <c r="B594" s="11">
        <v>31.9</v>
      </c>
      <c r="C594" s="4">
        <v>10928.849</v>
      </c>
      <c r="D594" t="s">
        <v>7</v>
      </c>
      <c r="E594">
        <v>1</v>
      </c>
      <c r="F594" t="s">
        <v>13</v>
      </c>
      <c r="G594" t="s">
        <v>14</v>
      </c>
      <c r="H594" t="s">
        <v>496</v>
      </c>
      <c r="I594" t="s">
        <v>13</v>
      </c>
      <c r="J594" s="11">
        <v>31.9</v>
      </c>
      <c r="K594" s="11">
        <v>31.9</v>
      </c>
      <c r="L594" s="11"/>
    </row>
    <row r="595" spans="1:12" x14ac:dyDescent="0.25">
      <c r="A595">
        <v>53</v>
      </c>
      <c r="B595" s="11">
        <v>35.625</v>
      </c>
      <c r="C595" s="4">
        <v>10942.13205</v>
      </c>
      <c r="D595" t="s">
        <v>7</v>
      </c>
      <c r="E595">
        <v>1</v>
      </c>
      <c r="F595" t="s">
        <v>13</v>
      </c>
      <c r="G595" t="s">
        <v>15</v>
      </c>
      <c r="H595" t="s">
        <v>496</v>
      </c>
      <c r="I595" t="s">
        <v>13</v>
      </c>
      <c r="J595" s="11">
        <v>35.625</v>
      </c>
      <c r="K595" s="11">
        <v>35.625</v>
      </c>
      <c r="L595" s="11"/>
    </row>
    <row r="596" spans="1:12" x14ac:dyDescent="0.25">
      <c r="A596">
        <v>57</v>
      </c>
      <c r="B596" s="11">
        <v>28.1</v>
      </c>
      <c r="C596" s="4">
        <v>10965.446</v>
      </c>
      <c r="D596" t="s">
        <v>11</v>
      </c>
      <c r="E596">
        <v>0</v>
      </c>
      <c r="F596" t="s">
        <v>13</v>
      </c>
      <c r="G596" t="s">
        <v>10</v>
      </c>
      <c r="H596" t="s">
        <v>496</v>
      </c>
      <c r="I596" t="s">
        <v>13</v>
      </c>
      <c r="J596" s="11">
        <v>28.1</v>
      </c>
      <c r="K596" s="11">
        <v>28.1</v>
      </c>
      <c r="L596" s="11"/>
    </row>
    <row r="597" spans="1:12" x14ac:dyDescent="0.25">
      <c r="A597">
        <v>56</v>
      </c>
      <c r="B597" s="11">
        <v>33.725000000000001</v>
      </c>
      <c r="C597" s="4">
        <v>10976.24575</v>
      </c>
      <c r="D597" t="s">
        <v>11</v>
      </c>
      <c r="E597">
        <v>0</v>
      </c>
      <c r="F597" t="s">
        <v>13</v>
      </c>
      <c r="G597" t="s">
        <v>15</v>
      </c>
      <c r="H597" t="s">
        <v>496</v>
      </c>
      <c r="I597" t="s">
        <v>13</v>
      </c>
      <c r="J597" s="11">
        <v>33.725000000000001</v>
      </c>
      <c r="K597" s="11">
        <v>33.725000000000001</v>
      </c>
      <c r="L597" s="11"/>
    </row>
    <row r="598" spans="1:12" x14ac:dyDescent="0.25">
      <c r="A598">
        <v>49</v>
      </c>
      <c r="B598" s="11">
        <v>41.47</v>
      </c>
      <c r="C598" s="4">
        <v>10977.2063</v>
      </c>
      <c r="D598" t="s">
        <v>7</v>
      </c>
      <c r="E598">
        <v>4</v>
      </c>
      <c r="F598" t="s">
        <v>13</v>
      </c>
      <c r="G598" t="s">
        <v>14</v>
      </c>
      <c r="H598" t="s">
        <v>496</v>
      </c>
      <c r="I598" t="s">
        <v>13</v>
      </c>
      <c r="J598" s="11">
        <v>41.47</v>
      </c>
      <c r="K598" s="11">
        <v>41.47</v>
      </c>
      <c r="L598" s="11"/>
    </row>
    <row r="599" spans="1:12" x14ac:dyDescent="0.25">
      <c r="A599">
        <v>57</v>
      </c>
      <c r="B599" s="11">
        <v>40.369999999999997</v>
      </c>
      <c r="C599" s="4">
        <v>10982.5013</v>
      </c>
      <c r="D599" t="s">
        <v>11</v>
      </c>
      <c r="E599">
        <v>0</v>
      </c>
      <c r="F599" t="s">
        <v>13</v>
      </c>
      <c r="G599" t="s">
        <v>14</v>
      </c>
      <c r="H599" t="s">
        <v>496</v>
      </c>
      <c r="I599" t="s">
        <v>13</v>
      </c>
      <c r="J599" s="11">
        <v>40.369999999999997</v>
      </c>
      <c r="K599" s="11">
        <v>40.369999999999997</v>
      </c>
      <c r="L599" s="11"/>
    </row>
    <row r="600" spans="1:12" x14ac:dyDescent="0.25">
      <c r="A600">
        <v>48</v>
      </c>
      <c r="B600" s="11">
        <v>27.93</v>
      </c>
      <c r="C600" s="4">
        <v>11015.1747</v>
      </c>
      <c r="D600" t="s">
        <v>7</v>
      </c>
      <c r="E600">
        <v>4</v>
      </c>
      <c r="F600" t="s">
        <v>13</v>
      </c>
      <c r="G600" t="s">
        <v>15</v>
      </c>
      <c r="H600" t="s">
        <v>496</v>
      </c>
      <c r="I600" t="s">
        <v>13</v>
      </c>
      <c r="J600" s="11">
        <v>27.93</v>
      </c>
      <c r="K600" s="11">
        <v>27.93</v>
      </c>
      <c r="L600" s="11"/>
    </row>
    <row r="601" spans="1:12" x14ac:dyDescent="0.25">
      <c r="A601">
        <v>56</v>
      </c>
      <c r="B601" s="11">
        <v>25.3</v>
      </c>
      <c r="C601" s="4">
        <v>11070.535</v>
      </c>
      <c r="D601" t="s">
        <v>7</v>
      </c>
      <c r="E601">
        <v>0</v>
      </c>
      <c r="F601" t="s">
        <v>13</v>
      </c>
      <c r="G601" t="s">
        <v>10</v>
      </c>
      <c r="H601" t="s">
        <v>496</v>
      </c>
      <c r="I601" t="s">
        <v>13</v>
      </c>
      <c r="J601" s="11">
        <v>25.3</v>
      </c>
      <c r="K601" s="11">
        <v>25.3</v>
      </c>
      <c r="L601" s="11"/>
    </row>
    <row r="602" spans="1:12" x14ac:dyDescent="0.25">
      <c r="A602">
        <v>50</v>
      </c>
      <c r="B602" s="11">
        <v>28.12</v>
      </c>
      <c r="C602" s="4">
        <v>11085.586799999999</v>
      </c>
      <c r="D602" t="s">
        <v>7</v>
      </c>
      <c r="E602">
        <v>3</v>
      </c>
      <c r="F602" t="s">
        <v>13</v>
      </c>
      <c r="G602" t="s">
        <v>15</v>
      </c>
      <c r="H602" t="s">
        <v>496</v>
      </c>
      <c r="I602" t="s">
        <v>13</v>
      </c>
      <c r="J602" s="11">
        <v>28.12</v>
      </c>
      <c r="K602" s="11">
        <v>28.12</v>
      </c>
      <c r="L602" s="11"/>
    </row>
    <row r="603" spans="1:12" x14ac:dyDescent="0.25">
      <c r="A603">
        <v>56</v>
      </c>
      <c r="B603" s="11">
        <v>41.91</v>
      </c>
      <c r="C603" s="4">
        <v>11093.6229</v>
      </c>
      <c r="D603" t="s">
        <v>7</v>
      </c>
      <c r="E603">
        <v>0</v>
      </c>
      <c r="F603" t="s">
        <v>13</v>
      </c>
      <c r="G603" t="s">
        <v>14</v>
      </c>
      <c r="H603" t="s">
        <v>496</v>
      </c>
      <c r="I603" t="s">
        <v>13</v>
      </c>
      <c r="J603" s="11">
        <v>41.91</v>
      </c>
      <c r="K603" s="11">
        <v>41.91</v>
      </c>
      <c r="L603" s="11"/>
    </row>
    <row r="604" spans="1:12" x14ac:dyDescent="0.25">
      <c r="A604">
        <v>53</v>
      </c>
      <c r="B604" s="11">
        <v>26.7</v>
      </c>
      <c r="C604" s="4">
        <v>11150.78</v>
      </c>
      <c r="D604" t="s">
        <v>7</v>
      </c>
      <c r="E604">
        <v>2</v>
      </c>
      <c r="F604" t="s">
        <v>13</v>
      </c>
      <c r="G604" t="s">
        <v>10</v>
      </c>
      <c r="H604" t="s">
        <v>496</v>
      </c>
      <c r="I604" t="s">
        <v>13</v>
      </c>
      <c r="J604" s="11">
        <v>26.7</v>
      </c>
      <c r="K604" s="11">
        <v>26.7</v>
      </c>
      <c r="L604" s="11"/>
    </row>
    <row r="605" spans="1:12" x14ac:dyDescent="0.25">
      <c r="A605">
        <v>53</v>
      </c>
      <c r="B605" s="11">
        <v>37.524999999999999</v>
      </c>
      <c r="C605" s="4">
        <v>11163.567999999999</v>
      </c>
      <c r="D605" t="s">
        <v>7</v>
      </c>
      <c r="E605">
        <v>2</v>
      </c>
      <c r="F605" t="s">
        <v>13</v>
      </c>
      <c r="G605" t="s">
        <v>10</v>
      </c>
      <c r="H605" t="s">
        <v>496</v>
      </c>
      <c r="I605" t="s">
        <v>13</v>
      </c>
      <c r="J605" s="11">
        <v>37.524999999999999</v>
      </c>
      <c r="K605" s="11">
        <v>37.524999999999999</v>
      </c>
      <c r="L605" s="11"/>
    </row>
    <row r="606" spans="1:12" x14ac:dyDescent="0.25">
      <c r="A606">
        <v>56</v>
      </c>
      <c r="B606" s="11">
        <v>25.934999999999999</v>
      </c>
      <c r="C606" s="4">
        <v>11165.417649999999</v>
      </c>
      <c r="D606" t="s">
        <v>11</v>
      </c>
      <c r="E606">
        <v>0</v>
      </c>
      <c r="F606" t="s">
        <v>13</v>
      </c>
      <c r="G606" t="s">
        <v>21</v>
      </c>
      <c r="H606" t="s">
        <v>496</v>
      </c>
      <c r="I606" t="s">
        <v>13</v>
      </c>
      <c r="J606" s="11">
        <v>25.934999999999999</v>
      </c>
      <c r="K606" s="11">
        <v>25.934999999999999</v>
      </c>
      <c r="L606" s="11"/>
    </row>
    <row r="607" spans="1:12" x14ac:dyDescent="0.25">
      <c r="A607">
        <v>52</v>
      </c>
      <c r="B607" s="11">
        <v>31.73</v>
      </c>
      <c r="C607" s="4">
        <v>11187.6567</v>
      </c>
      <c r="D607" t="s">
        <v>7</v>
      </c>
      <c r="E607">
        <v>2</v>
      </c>
      <c r="F607" t="s">
        <v>13</v>
      </c>
      <c r="G607" t="s">
        <v>15</v>
      </c>
      <c r="H607" t="s">
        <v>496</v>
      </c>
      <c r="I607" t="s">
        <v>13</v>
      </c>
      <c r="J607" s="11">
        <v>31.73</v>
      </c>
      <c r="K607" s="11">
        <v>31.73</v>
      </c>
      <c r="L607" s="11"/>
    </row>
    <row r="608" spans="1:12" x14ac:dyDescent="0.25">
      <c r="A608">
        <v>53</v>
      </c>
      <c r="B608" s="11">
        <v>26.41</v>
      </c>
      <c r="C608" s="4">
        <v>11244.376899999999</v>
      </c>
      <c r="D608" t="s">
        <v>11</v>
      </c>
      <c r="E608">
        <v>2</v>
      </c>
      <c r="F608" t="s">
        <v>13</v>
      </c>
      <c r="G608" t="s">
        <v>21</v>
      </c>
      <c r="H608" t="s">
        <v>496</v>
      </c>
      <c r="I608" t="s">
        <v>13</v>
      </c>
      <c r="J608" s="11">
        <v>26.41</v>
      </c>
      <c r="K608" s="11">
        <v>26.41</v>
      </c>
      <c r="L608" s="11"/>
    </row>
    <row r="609" spans="1:12" x14ac:dyDescent="0.25">
      <c r="A609">
        <v>53</v>
      </c>
      <c r="B609" s="11">
        <v>28.6</v>
      </c>
      <c r="C609" s="4">
        <v>11253.421</v>
      </c>
      <c r="D609" t="s">
        <v>11</v>
      </c>
      <c r="E609">
        <v>3</v>
      </c>
      <c r="F609" t="s">
        <v>13</v>
      </c>
      <c r="G609" t="s">
        <v>10</v>
      </c>
      <c r="H609" t="s">
        <v>496</v>
      </c>
      <c r="I609" t="s">
        <v>13</v>
      </c>
      <c r="J609" s="11">
        <v>28.6</v>
      </c>
      <c r="K609" s="11">
        <v>28.6</v>
      </c>
      <c r="L609" s="11"/>
    </row>
    <row r="610" spans="1:12" x14ac:dyDescent="0.25">
      <c r="A610">
        <v>53</v>
      </c>
      <c r="B610" s="11">
        <v>36.6</v>
      </c>
      <c r="C610" s="4">
        <v>11264.540999999999</v>
      </c>
      <c r="D610" t="s">
        <v>11</v>
      </c>
      <c r="E610">
        <v>3</v>
      </c>
      <c r="F610" t="s">
        <v>13</v>
      </c>
      <c r="G610" t="s">
        <v>10</v>
      </c>
      <c r="H610" t="s">
        <v>496</v>
      </c>
      <c r="I610" t="s">
        <v>13</v>
      </c>
      <c r="J610" s="11">
        <v>36.6</v>
      </c>
      <c r="K610" s="11">
        <v>36.6</v>
      </c>
      <c r="L610" s="11"/>
    </row>
    <row r="611" spans="1:12" x14ac:dyDescent="0.25">
      <c r="A611">
        <v>18</v>
      </c>
      <c r="B611" s="11">
        <v>28.31</v>
      </c>
      <c r="C611" s="4">
        <v>11272.331389999999</v>
      </c>
      <c r="D611" t="s">
        <v>11</v>
      </c>
      <c r="E611">
        <v>1</v>
      </c>
      <c r="F611" t="s">
        <v>13</v>
      </c>
      <c r="G611" t="s">
        <v>21</v>
      </c>
      <c r="H611" t="s">
        <v>496</v>
      </c>
      <c r="I611" t="s">
        <v>13</v>
      </c>
      <c r="J611" s="11">
        <v>28.31</v>
      </c>
      <c r="K611" s="11">
        <v>28.31</v>
      </c>
      <c r="L611" s="11"/>
    </row>
    <row r="612" spans="1:12" x14ac:dyDescent="0.25">
      <c r="A612">
        <v>55</v>
      </c>
      <c r="B612" s="11">
        <v>29.83</v>
      </c>
      <c r="C612" s="4">
        <v>11286.538699999999</v>
      </c>
      <c r="D612" t="s">
        <v>7</v>
      </c>
      <c r="E612">
        <v>0</v>
      </c>
      <c r="F612" t="s">
        <v>13</v>
      </c>
      <c r="G612" t="s">
        <v>21</v>
      </c>
      <c r="H612" t="s">
        <v>496</v>
      </c>
      <c r="I612" t="s">
        <v>13</v>
      </c>
      <c r="J612" s="11">
        <v>29.83</v>
      </c>
      <c r="K612" s="11">
        <v>29.83</v>
      </c>
      <c r="L612" s="11"/>
    </row>
    <row r="613" spans="1:12" x14ac:dyDescent="0.25">
      <c r="A613">
        <v>52</v>
      </c>
      <c r="B613" s="11">
        <v>32.774999999999999</v>
      </c>
      <c r="C613" s="4">
        <v>11289.10925</v>
      </c>
      <c r="D613" t="s">
        <v>11</v>
      </c>
      <c r="E613">
        <v>3</v>
      </c>
      <c r="F613" t="s">
        <v>13</v>
      </c>
      <c r="G613" t="s">
        <v>15</v>
      </c>
      <c r="H613" t="s">
        <v>496</v>
      </c>
      <c r="I613" t="s">
        <v>13</v>
      </c>
      <c r="J613" s="11">
        <v>32.774999999999999</v>
      </c>
      <c r="K613" s="11">
        <v>32.774999999999999</v>
      </c>
      <c r="L613" s="11"/>
    </row>
    <row r="614" spans="1:12" x14ac:dyDescent="0.25">
      <c r="A614">
        <v>50</v>
      </c>
      <c r="B614" s="11">
        <v>33.700000000000003</v>
      </c>
      <c r="C614" s="4">
        <v>11299.343000000001</v>
      </c>
      <c r="D614" t="s">
        <v>7</v>
      </c>
      <c r="E614">
        <v>4</v>
      </c>
      <c r="F614" t="s">
        <v>13</v>
      </c>
      <c r="G614" t="s">
        <v>10</v>
      </c>
      <c r="H614" t="s">
        <v>496</v>
      </c>
      <c r="I614" t="s">
        <v>13</v>
      </c>
      <c r="J614" s="11">
        <v>33.700000000000003</v>
      </c>
      <c r="K614" s="11">
        <v>33.700000000000003</v>
      </c>
      <c r="L614" s="11"/>
    </row>
    <row r="615" spans="1:12" x14ac:dyDescent="0.25">
      <c r="A615">
        <v>54</v>
      </c>
      <c r="B615" s="11">
        <v>27.645</v>
      </c>
      <c r="C615" s="4">
        <v>11305.93455</v>
      </c>
      <c r="D615" t="s">
        <v>7</v>
      </c>
      <c r="E615">
        <v>1</v>
      </c>
      <c r="F615" t="s">
        <v>13</v>
      </c>
      <c r="G615" t="s">
        <v>15</v>
      </c>
      <c r="H615" t="s">
        <v>496</v>
      </c>
      <c r="I615" t="s">
        <v>13</v>
      </c>
      <c r="J615" s="11">
        <v>27.645</v>
      </c>
      <c r="K615" s="11">
        <v>27.645</v>
      </c>
      <c r="L615" s="11"/>
    </row>
    <row r="616" spans="1:12" x14ac:dyDescent="0.25">
      <c r="A616">
        <v>33</v>
      </c>
      <c r="B616" s="11">
        <v>42.46</v>
      </c>
      <c r="C616" s="4">
        <v>11326.71487</v>
      </c>
      <c r="D616" t="s">
        <v>11</v>
      </c>
      <c r="E616">
        <v>1</v>
      </c>
      <c r="F616" t="s">
        <v>13</v>
      </c>
      <c r="G616" t="s">
        <v>14</v>
      </c>
      <c r="H616" t="s">
        <v>496</v>
      </c>
      <c r="I616" t="s">
        <v>13</v>
      </c>
      <c r="J616" s="11">
        <v>42.46</v>
      </c>
      <c r="K616" s="11">
        <v>42.46</v>
      </c>
      <c r="L616" s="11"/>
    </row>
    <row r="617" spans="1:12" x14ac:dyDescent="0.25">
      <c r="A617">
        <v>57</v>
      </c>
      <c r="B617" s="11">
        <v>31.54</v>
      </c>
      <c r="C617" s="4">
        <v>11353.2276</v>
      </c>
      <c r="D617" t="s">
        <v>11</v>
      </c>
      <c r="E617">
        <v>0</v>
      </c>
      <c r="F617" t="s">
        <v>13</v>
      </c>
      <c r="G617" t="s">
        <v>15</v>
      </c>
      <c r="H617" t="s">
        <v>496</v>
      </c>
      <c r="I617" t="s">
        <v>13</v>
      </c>
      <c r="J617" s="11">
        <v>31.54</v>
      </c>
      <c r="K617" s="11">
        <v>31.54</v>
      </c>
      <c r="L617" s="11"/>
    </row>
    <row r="618" spans="1:12" x14ac:dyDescent="0.25">
      <c r="A618">
        <v>57</v>
      </c>
      <c r="B618" s="11">
        <v>40.945</v>
      </c>
      <c r="C618" s="4">
        <v>11356.660900000001</v>
      </c>
      <c r="D618" t="s">
        <v>11</v>
      </c>
      <c r="E618">
        <v>0</v>
      </c>
      <c r="F618" t="s">
        <v>13</v>
      </c>
      <c r="G618" t="s">
        <v>15</v>
      </c>
      <c r="H618" t="s">
        <v>496</v>
      </c>
      <c r="I618" t="s">
        <v>13</v>
      </c>
      <c r="J618" s="11">
        <v>40.945</v>
      </c>
      <c r="K618" s="11">
        <v>40.945</v>
      </c>
      <c r="L618" s="11"/>
    </row>
    <row r="619" spans="1:12" x14ac:dyDescent="0.25">
      <c r="A619">
        <v>58</v>
      </c>
      <c r="B619" s="11">
        <v>35.700000000000003</v>
      </c>
      <c r="C619" s="4">
        <v>11362.754999999999</v>
      </c>
      <c r="D619" t="s">
        <v>11</v>
      </c>
      <c r="E619">
        <v>0</v>
      </c>
      <c r="F619" t="s">
        <v>13</v>
      </c>
      <c r="G619" t="s">
        <v>10</v>
      </c>
      <c r="H619" t="s">
        <v>496</v>
      </c>
      <c r="I619" t="s">
        <v>13</v>
      </c>
      <c r="J619" s="11">
        <v>35.700000000000003</v>
      </c>
      <c r="K619" s="11">
        <v>35.700000000000003</v>
      </c>
      <c r="L619" s="11"/>
    </row>
    <row r="620" spans="1:12" x14ac:dyDescent="0.25">
      <c r="A620">
        <v>58</v>
      </c>
      <c r="B620" s="11">
        <v>36.08</v>
      </c>
      <c r="C620" s="4">
        <v>11363.2832</v>
      </c>
      <c r="D620" t="s">
        <v>11</v>
      </c>
      <c r="E620">
        <v>0</v>
      </c>
      <c r="F620" t="s">
        <v>13</v>
      </c>
      <c r="G620" t="s">
        <v>14</v>
      </c>
      <c r="H620" t="s">
        <v>496</v>
      </c>
      <c r="I620" t="s">
        <v>13</v>
      </c>
      <c r="J620" s="11">
        <v>36.08</v>
      </c>
      <c r="K620" s="11">
        <v>36.08</v>
      </c>
      <c r="L620" s="11"/>
    </row>
    <row r="621" spans="1:12" x14ac:dyDescent="0.25">
      <c r="A621">
        <v>58</v>
      </c>
      <c r="B621" s="11">
        <v>38</v>
      </c>
      <c r="C621" s="4">
        <v>11365.951999999999</v>
      </c>
      <c r="D621" t="s">
        <v>11</v>
      </c>
      <c r="E621">
        <v>0</v>
      </c>
      <c r="F621" t="s">
        <v>13</v>
      </c>
      <c r="G621" t="s">
        <v>10</v>
      </c>
      <c r="H621" t="s">
        <v>496</v>
      </c>
      <c r="I621" t="s">
        <v>13</v>
      </c>
      <c r="J621" s="11">
        <v>38</v>
      </c>
      <c r="K621" s="11">
        <v>38</v>
      </c>
      <c r="L621" s="11"/>
    </row>
    <row r="622" spans="1:12" x14ac:dyDescent="0.25">
      <c r="A622">
        <v>58</v>
      </c>
      <c r="B622" s="11">
        <v>30.875</v>
      </c>
      <c r="C622" s="4">
        <v>11381.3254</v>
      </c>
      <c r="D622" t="s">
        <v>11</v>
      </c>
      <c r="E622">
        <v>0</v>
      </c>
      <c r="F622" t="s">
        <v>13</v>
      </c>
      <c r="G622" t="s">
        <v>14</v>
      </c>
      <c r="H622" t="s">
        <v>496</v>
      </c>
      <c r="I622" t="s">
        <v>13</v>
      </c>
      <c r="J622" s="11">
        <v>30.875</v>
      </c>
      <c r="K622" s="11">
        <v>30.875</v>
      </c>
      <c r="L622" s="11"/>
    </row>
    <row r="623" spans="1:12" x14ac:dyDescent="0.25">
      <c r="A623">
        <v>55</v>
      </c>
      <c r="B623" s="11">
        <v>35.244999999999997</v>
      </c>
      <c r="C623" s="4">
        <v>11394.065549999999</v>
      </c>
      <c r="D623" t="s">
        <v>11</v>
      </c>
      <c r="E623">
        <v>1</v>
      </c>
      <c r="F623" t="s">
        <v>13</v>
      </c>
      <c r="G623" t="s">
        <v>21</v>
      </c>
      <c r="H623" t="s">
        <v>496</v>
      </c>
      <c r="I623" t="s">
        <v>13</v>
      </c>
      <c r="J623" s="11">
        <v>35.244999999999997</v>
      </c>
      <c r="K623" s="11">
        <v>35.244999999999997</v>
      </c>
      <c r="L623" s="11"/>
    </row>
    <row r="624" spans="1:12" x14ac:dyDescent="0.25">
      <c r="A624">
        <v>52</v>
      </c>
      <c r="B624" s="11">
        <v>38.380000000000003</v>
      </c>
      <c r="C624" s="4">
        <v>11396.9002</v>
      </c>
      <c r="D624" t="s">
        <v>7</v>
      </c>
      <c r="E624">
        <v>2</v>
      </c>
      <c r="F624" t="s">
        <v>13</v>
      </c>
      <c r="G624" t="s">
        <v>21</v>
      </c>
      <c r="H624" t="s">
        <v>496</v>
      </c>
      <c r="I624" t="s">
        <v>13</v>
      </c>
      <c r="J624" s="11">
        <v>38.380000000000003</v>
      </c>
      <c r="K624" s="11">
        <v>38.380000000000003</v>
      </c>
      <c r="L624" s="11"/>
    </row>
    <row r="625" spans="1:12" x14ac:dyDescent="0.25">
      <c r="A625">
        <v>52</v>
      </c>
      <c r="B625" s="11">
        <v>44.7</v>
      </c>
      <c r="C625" s="4">
        <v>11411.684999999999</v>
      </c>
      <c r="D625" t="s">
        <v>7</v>
      </c>
      <c r="E625">
        <v>3</v>
      </c>
      <c r="F625" t="s">
        <v>13</v>
      </c>
      <c r="G625" t="s">
        <v>10</v>
      </c>
      <c r="H625" t="s">
        <v>496</v>
      </c>
      <c r="I625" t="s">
        <v>13</v>
      </c>
      <c r="J625" s="11">
        <v>44.7</v>
      </c>
      <c r="K625" s="11">
        <v>44.7</v>
      </c>
      <c r="L625" s="11"/>
    </row>
    <row r="626" spans="1:12" x14ac:dyDescent="0.25">
      <c r="A626">
        <v>51</v>
      </c>
      <c r="B626" s="11">
        <v>36.384999999999998</v>
      </c>
      <c r="C626" s="4">
        <v>11436.738149999999</v>
      </c>
      <c r="D626" t="s">
        <v>7</v>
      </c>
      <c r="E626">
        <v>3</v>
      </c>
      <c r="F626" t="s">
        <v>13</v>
      </c>
      <c r="G626" t="s">
        <v>15</v>
      </c>
      <c r="H626" t="s">
        <v>496</v>
      </c>
      <c r="I626" t="s">
        <v>13</v>
      </c>
      <c r="J626" s="11">
        <v>36.384999999999998</v>
      </c>
      <c r="K626" s="11">
        <v>36.384999999999998</v>
      </c>
      <c r="L626" s="11"/>
    </row>
    <row r="627" spans="1:12" x14ac:dyDescent="0.25">
      <c r="A627">
        <v>56</v>
      </c>
      <c r="B627" s="11">
        <v>25.65</v>
      </c>
      <c r="C627" s="4">
        <v>11454.021500000001</v>
      </c>
      <c r="D627" t="s">
        <v>7</v>
      </c>
      <c r="E627">
        <v>0</v>
      </c>
      <c r="F627" t="s">
        <v>13</v>
      </c>
      <c r="G627" t="s">
        <v>15</v>
      </c>
      <c r="H627" t="s">
        <v>496</v>
      </c>
      <c r="I627" t="s">
        <v>13</v>
      </c>
      <c r="J627" s="11">
        <v>25.65</v>
      </c>
      <c r="K627" s="11">
        <v>25.65</v>
      </c>
      <c r="L627" s="11"/>
    </row>
    <row r="628" spans="1:12" x14ac:dyDescent="0.25">
      <c r="A628">
        <v>57</v>
      </c>
      <c r="B628" s="11">
        <v>28.7</v>
      </c>
      <c r="C628" s="4">
        <v>11455.28</v>
      </c>
      <c r="D628" t="s">
        <v>7</v>
      </c>
      <c r="E628">
        <v>0</v>
      </c>
      <c r="F628" t="s">
        <v>13</v>
      </c>
      <c r="G628" t="s">
        <v>10</v>
      </c>
      <c r="H628" t="s">
        <v>496</v>
      </c>
      <c r="I628" t="s">
        <v>13</v>
      </c>
      <c r="J628" s="11">
        <v>28.7</v>
      </c>
      <c r="K628" s="11">
        <v>28.7</v>
      </c>
      <c r="L628" s="11"/>
    </row>
    <row r="629" spans="1:12" x14ac:dyDescent="0.25">
      <c r="A629">
        <v>18</v>
      </c>
      <c r="B629" s="11">
        <v>33.880000000000003</v>
      </c>
      <c r="C629" s="4">
        <v>11482.63485</v>
      </c>
      <c r="D629" t="s">
        <v>7</v>
      </c>
      <c r="E629">
        <v>0</v>
      </c>
      <c r="F629" t="s">
        <v>13</v>
      </c>
      <c r="G629" t="s">
        <v>14</v>
      </c>
      <c r="H629" t="s">
        <v>496</v>
      </c>
      <c r="I629" t="s">
        <v>13</v>
      </c>
      <c r="J629" s="11">
        <v>33.880000000000003</v>
      </c>
      <c r="K629" s="11">
        <v>33.880000000000003</v>
      </c>
      <c r="L629" s="11"/>
    </row>
    <row r="630" spans="1:12" x14ac:dyDescent="0.25">
      <c r="A630">
        <v>52</v>
      </c>
      <c r="B630" s="11">
        <v>30.875</v>
      </c>
      <c r="C630" s="4">
        <v>11488.31695</v>
      </c>
      <c r="D630" t="s">
        <v>11</v>
      </c>
      <c r="E630">
        <v>3</v>
      </c>
      <c r="F630" t="s">
        <v>13</v>
      </c>
      <c r="G630" t="s">
        <v>21</v>
      </c>
      <c r="H630" t="s">
        <v>496</v>
      </c>
      <c r="I630" t="s">
        <v>13</v>
      </c>
      <c r="J630" s="11">
        <v>30.875</v>
      </c>
      <c r="K630" s="11">
        <v>30.875</v>
      </c>
      <c r="L630" s="11"/>
    </row>
    <row r="631" spans="1:12" x14ac:dyDescent="0.25">
      <c r="A631">
        <v>54</v>
      </c>
      <c r="B631" s="11">
        <v>32.299999999999997</v>
      </c>
      <c r="C631" s="4">
        <v>11512.405000000001</v>
      </c>
      <c r="D631" t="s">
        <v>7</v>
      </c>
      <c r="E631">
        <v>1</v>
      </c>
      <c r="F631" t="s">
        <v>13</v>
      </c>
      <c r="G631" t="s">
        <v>21</v>
      </c>
      <c r="H631" t="s">
        <v>496</v>
      </c>
      <c r="I631" t="s">
        <v>13</v>
      </c>
      <c r="J631" s="11">
        <v>32.299999999999997</v>
      </c>
      <c r="K631" s="11">
        <v>32.299999999999997</v>
      </c>
      <c r="L631" s="11"/>
    </row>
    <row r="632" spans="1:12" x14ac:dyDescent="0.25">
      <c r="A632">
        <v>51</v>
      </c>
      <c r="B632" s="11">
        <v>28.975000000000001</v>
      </c>
      <c r="C632" s="4">
        <v>11520.099850000001</v>
      </c>
      <c r="D632" t="s">
        <v>11</v>
      </c>
      <c r="E632">
        <v>4</v>
      </c>
      <c r="F632" t="s">
        <v>13</v>
      </c>
      <c r="G632" t="s">
        <v>15</v>
      </c>
      <c r="H632" t="s">
        <v>496</v>
      </c>
      <c r="I632" t="s">
        <v>13</v>
      </c>
      <c r="J632" s="11">
        <v>28.975000000000001</v>
      </c>
      <c r="K632" s="11">
        <v>28.975000000000001</v>
      </c>
      <c r="L632" s="11"/>
    </row>
    <row r="633" spans="1:12" x14ac:dyDescent="0.25">
      <c r="A633">
        <v>54</v>
      </c>
      <c r="B633" s="11">
        <v>46.7</v>
      </c>
      <c r="C633" s="4">
        <v>11538.421</v>
      </c>
      <c r="D633" t="s">
        <v>7</v>
      </c>
      <c r="E633">
        <v>2</v>
      </c>
      <c r="F633" t="s">
        <v>13</v>
      </c>
      <c r="G633" t="s">
        <v>10</v>
      </c>
      <c r="H633" t="s">
        <v>496</v>
      </c>
      <c r="I633" t="s">
        <v>13</v>
      </c>
      <c r="J633" s="11">
        <v>46.7</v>
      </c>
      <c r="K633" s="11">
        <v>46.7</v>
      </c>
      <c r="L633" s="11"/>
    </row>
    <row r="634" spans="1:12" x14ac:dyDescent="0.25">
      <c r="A634">
        <v>49</v>
      </c>
      <c r="B634" s="11">
        <v>31.9</v>
      </c>
      <c r="C634" s="4">
        <v>11552.904</v>
      </c>
      <c r="D634" t="s">
        <v>7</v>
      </c>
      <c r="E634">
        <v>5</v>
      </c>
      <c r="F634" t="s">
        <v>13</v>
      </c>
      <c r="G634" t="s">
        <v>10</v>
      </c>
      <c r="H634" t="s">
        <v>496</v>
      </c>
      <c r="I634" t="s">
        <v>13</v>
      </c>
      <c r="J634" s="11">
        <v>31.9</v>
      </c>
      <c r="K634" s="11">
        <v>31.9</v>
      </c>
      <c r="L634" s="11"/>
    </row>
    <row r="635" spans="1:12" x14ac:dyDescent="0.25">
      <c r="A635">
        <v>57</v>
      </c>
      <c r="B635" s="11">
        <v>27.94</v>
      </c>
      <c r="C635" s="4">
        <v>11554.223599999999</v>
      </c>
      <c r="D635" t="s">
        <v>11</v>
      </c>
      <c r="E635">
        <v>1</v>
      </c>
      <c r="F635" t="s">
        <v>13</v>
      </c>
      <c r="G635" t="s">
        <v>14</v>
      </c>
      <c r="H635" t="s">
        <v>496</v>
      </c>
      <c r="I635" t="s">
        <v>13</v>
      </c>
      <c r="J635" s="11">
        <v>27.94</v>
      </c>
      <c r="K635" s="11">
        <v>27.94</v>
      </c>
      <c r="L635" s="11"/>
    </row>
    <row r="636" spans="1:12" x14ac:dyDescent="0.25">
      <c r="A636">
        <v>57</v>
      </c>
      <c r="B636" s="11">
        <v>40.945</v>
      </c>
      <c r="C636" s="4">
        <v>11566.30055</v>
      </c>
      <c r="D636" t="s">
        <v>11</v>
      </c>
      <c r="E636">
        <v>0</v>
      </c>
      <c r="F636" t="s">
        <v>13</v>
      </c>
      <c r="G636" t="s">
        <v>21</v>
      </c>
      <c r="H636" t="s">
        <v>496</v>
      </c>
      <c r="I636" t="s">
        <v>13</v>
      </c>
      <c r="J636" s="11">
        <v>40.945</v>
      </c>
      <c r="K636" s="11">
        <v>40.945</v>
      </c>
      <c r="L636" s="11"/>
    </row>
    <row r="637" spans="1:12" x14ac:dyDescent="0.25">
      <c r="A637">
        <v>57</v>
      </c>
      <c r="B637" s="11">
        <v>43.7</v>
      </c>
      <c r="C637" s="4">
        <v>11576.13</v>
      </c>
      <c r="D637" t="s">
        <v>11</v>
      </c>
      <c r="E637">
        <v>1</v>
      </c>
      <c r="F637" t="s">
        <v>13</v>
      </c>
      <c r="G637" t="s">
        <v>10</v>
      </c>
      <c r="H637" t="s">
        <v>496</v>
      </c>
      <c r="I637" t="s">
        <v>13</v>
      </c>
      <c r="J637" s="11">
        <v>43.7</v>
      </c>
      <c r="K637" s="11">
        <v>43.7</v>
      </c>
      <c r="L637" s="11"/>
    </row>
    <row r="638" spans="1:12" x14ac:dyDescent="0.25">
      <c r="A638">
        <v>56</v>
      </c>
      <c r="B638" s="11">
        <v>28.31</v>
      </c>
      <c r="C638" s="4">
        <v>11657.7189</v>
      </c>
      <c r="D638" t="s">
        <v>7</v>
      </c>
      <c r="E638">
        <v>0</v>
      </c>
      <c r="F638" t="s">
        <v>13</v>
      </c>
      <c r="G638" t="s">
        <v>21</v>
      </c>
      <c r="H638" t="s">
        <v>496</v>
      </c>
      <c r="I638" t="s">
        <v>13</v>
      </c>
      <c r="J638" s="11">
        <v>28.31</v>
      </c>
      <c r="K638" s="11">
        <v>28.31</v>
      </c>
      <c r="L638" s="11"/>
    </row>
    <row r="639" spans="1:12" x14ac:dyDescent="0.25">
      <c r="A639">
        <v>56</v>
      </c>
      <c r="B639" s="11">
        <v>28.594999999999999</v>
      </c>
      <c r="C639" s="4">
        <v>11658.11505</v>
      </c>
      <c r="D639" t="s">
        <v>7</v>
      </c>
      <c r="E639">
        <v>0</v>
      </c>
      <c r="F639" t="s">
        <v>13</v>
      </c>
      <c r="G639" t="s">
        <v>21</v>
      </c>
      <c r="H639" t="s">
        <v>496</v>
      </c>
      <c r="I639" t="s">
        <v>13</v>
      </c>
      <c r="J639" s="11">
        <v>28.594999999999999</v>
      </c>
      <c r="K639" s="11">
        <v>28.594999999999999</v>
      </c>
      <c r="L639" s="11"/>
    </row>
    <row r="640" spans="1:12" x14ac:dyDescent="0.25">
      <c r="A640">
        <v>56</v>
      </c>
      <c r="B640" s="11">
        <v>28.785</v>
      </c>
      <c r="C640" s="4">
        <v>11658.379150000001</v>
      </c>
      <c r="D640" t="s">
        <v>7</v>
      </c>
      <c r="E640">
        <v>0</v>
      </c>
      <c r="F640" t="s">
        <v>13</v>
      </c>
      <c r="G640" t="s">
        <v>21</v>
      </c>
      <c r="H640" t="s">
        <v>496</v>
      </c>
      <c r="I640" t="s">
        <v>13</v>
      </c>
      <c r="J640" s="11">
        <v>28.785</v>
      </c>
      <c r="K640" s="11">
        <v>28.785</v>
      </c>
      <c r="L640" s="11"/>
    </row>
    <row r="641" spans="1:12" x14ac:dyDescent="0.25">
      <c r="A641">
        <v>56</v>
      </c>
      <c r="B641" s="11">
        <v>35.799999999999997</v>
      </c>
      <c r="C641" s="4">
        <v>11674.13</v>
      </c>
      <c r="D641" t="s">
        <v>7</v>
      </c>
      <c r="E641">
        <v>1</v>
      </c>
      <c r="F641" t="s">
        <v>13</v>
      </c>
      <c r="G641" t="s">
        <v>10</v>
      </c>
      <c r="H641" t="s">
        <v>496</v>
      </c>
      <c r="I641" t="s">
        <v>13</v>
      </c>
      <c r="J641" s="11">
        <v>35.799999999999997</v>
      </c>
      <c r="K641" s="11">
        <v>35.799999999999997</v>
      </c>
      <c r="L641" s="11"/>
    </row>
    <row r="642" spans="1:12" x14ac:dyDescent="0.25">
      <c r="A642">
        <v>34</v>
      </c>
      <c r="B642" s="11">
        <v>27</v>
      </c>
      <c r="C642" s="4">
        <v>11737.848840000001</v>
      </c>
      <c r="D642" t="s">
        <v>11</v>
      </c>
      <c r="E642">
        <v>2</v>
      </c>
      <c r="F642" t="s">
        <v>13</v>
      </c>
      <c r="G642" t="s">
        <v>10</v>
      </c>
      <c r="H642" t="s">
        <v>496</v>
      </c>
      <c r="I642" t="s">
        <v>13</v>
      </c>
      <c r="J642" s="11">
        <v>27</v>
      </c>
      <c r="K642" s="11">
        <v>27</v>
      </c>
      <c r="L642" s="11"/>
    </row>
    <row r="643" spans="1:12" x14ac:dyDescent="0.25">
      <c r="A643">
        <v>53</v>
      </c>
      <c r="B643" s="11">
        <v>25.934999999999999</v>
      </c>
      <c r="C643" s="4">
        <v>11741.726000000001</v>
      </c>
      <c r="D643" t="s">
        <v>7</v>
      </c>
      <c r="E643">
        <v>3</v>
      </c>
      <c r="F643" t="s">
        <v>13</v>
      </c>
      <c r="G643" t="s">
        <v>10</v>
      </c>
      <c r="H643" t="s">
        <v>496</v>
      </c>
      <c r="I643" t="s">
        <v>13</v>
      </c>
      <c r="J643" s="11">
        <v>25.934999999999999</v>
      </c>
      <c r="K643" s="11">
        <v>25.934999999999999</v>
      </c>
      <c r="L643" s="11"/>
    </row>
    <row r="644" spans="1:12" x14ac:dyDescent="0.25">
      <c r="A644">
        <v>58</v>
      </c>
      <c r="B644" s="11">
        <v>34.39</v>
      </c>
      <c r="C644" s="4">
        <v>11743.9341</v>
      </c>
      <c r="D644" t="s">
        <v>11</v>
      </c>
      <c r="E644">
        <v>0</v>
      </c>
      <c r="F644" t="s">
        <v>13</v>
      </c>
      <c r="G644" t="s">
        <v>15</v>
      </c>
      <c r="H644" t="s">
        <v>496</v>
      </c>
      <c r="I644" t="s">
        <v>13</v>
      </c>
      <c r="J644" s="11">
        <v>34.39</v>
      </c>
      <c r="K644" s="11">
        <v>34.39</v>
      </c>
      <c r="L644" s="11"/>
    </row>
    <row r="645" spans="1:12" x14ac:dyDescent="0.25">
      <c r="A645">
        <v>56</v>
      </c>
      <c r="B645" s="11">
        <v>32.11</v>
      </c>
      <c r="C645" s="4">
        <v>11763.000899999999</v>
      </c>
      <c r="D645" t="s">
        <v>11</v>
      </c>
      <c r="E645">
        <v>1</v>
      </c>
      <c r="F645" t="s">
        <v>13</v>
      </c>
      <c r="G645" t="s">
        <v>21</v>
      </c>
      <c r="H645" t="s">
        <v>496</v>
      </c>
      <c r="I645" t="s">
        <v>13</v>
      </c>
      <c r="J645" s="11">
        <v>32.11</v>
      </c>
      <c r="K645" s="11">
        <v>32.11</v>
      </c>
      <c r="L645" s="11"/>
    </row>
    <row r="646" spans="1:12" x14ac:dyDescent="0.25">
      <c r="A646">
        <v>57</v>
      </c>
      <c r="B646" s="11">
        <v>30.495000000000001</v>
      </c>
      <c r="C646" s="4">
        <v>11840.77505</v>
      </c>
      <c r="D646" t="s">
        <v>7</v>
      </c>
      <c r="E646">
        <v>0</v>
      </c>
      <c r="F646" t="s">
        <v>13</v>
      </c>
      <c r="G646" t="s">
        <v>15</v>
      </c>
      <c r="H646" t="s">
        <v>496</v>
      </c>
      <c r="I646" t="s">
        <v>13</v>
      </c>
      <c r="J646" s="11">
        <v>30.495000000000001</v>
      </c>
      <c r="K646" s="11">
        <v>30.495000000000001</v>
      </c>
      <c r="L646" s="11"/>
    </row>
    <row r="647" spans="1:12" x14ac:dyDescent="0.25">
      <c r="A647">
        <v>58</v>
      </c>
      <c r="B647" s="11">
        <v>29</v>
      </c>
      <c r="C647" s="4">
        <v>11842.441999999999</v>
      </c>
      <c r="D647" t="s">
        <v>7</v>
      </c>
      <c r="E647">
        <v>0</v>
      </c>
      <c r="F647" t="s">
        <v>13</v>
      </c>
      <c r="G647" t="s">
        <v>10</v>
      </c>
      <c r="H647" t="s">
        <v>496</v>
      </c>
      <c r="I647" t="s">
        <v>13</v>
      </c>
      <c r="J647" s="11">
        <v>29</v>
      </c>
      <c r="K647" s="11">
        <v>29</v>
      </c>
      <c r="L647" s="11"/>
    </row>
    <row r="648" spans="1:12" x14ac:dyDescent="0.25">
      <c r="A648">
        <v>57</v>
      </c>
      <c r="B648" s="11">
        <v>31.824999999999999</v>
      </c>
      <c r="C648" s="4">
        <v>11842.623750000001</v>
      </c>
      <c r="D648" t="s">
        <v>7</v>
      </c>
      <c r="E648">
        <v>0</v>
      </c>
      <c r="F648" t="s">
        <v>13</v>
      </c>
      <c r="G648" t="s">
        <v>15</v>
      </c>
      <c r="H648" t="s">
        <v>496</v>
      </c>
      <c r="I648" t="s">
        <v>13</v>
      </c>
      <c r="J648" s="11">
        <v>31.824999999999999</v>
      </c>
      <c r="K648" s="11">
        <v>31.824999999999999</v>
      </c>
      <c r="L648" s="11"/>
    </row>
    <row r="649" spans="1:12" x14ac:dyDescent="0.25">
      <c r="A649">
        <v>58</v>
      </c>
      <c r="B649" s="11">
        <v>33.1</v>
      </c>
      <c r="C649" s="4">
        <v>11848.141</v>
      </c>
      <c r="D649" t="s">
        <v>7</v>
      </c>
      <c r="E649">
        <v>0</v>
      </c>
      <c r="F649" t="s">
        <v>13</v>
      </c>
      <c r="G649" t="s">
        <v>10</v>
      </c>
      <c r="H649" t="s">
        <v>496</v>
      </c>
      <c r="I649" t="s">
        <v>13</v>
      </c>
      <c r="J649" s="11">
        <v>33.1</v>
      </c>
      <c r="K649" s="11">
        <v>33.1</v>
      </c>
      <c r="L649" s="11"/>
    </row>
    <row r="650" spans="1:12" x14ac:dyDescent="0.25">
      <c r="A650">
        <v>58</v>
      </c>
      <c r="B650" s="11">
        <v>39.049999999999997</v>
      </c>
      <c r="C650" s="4">
        <v>11856.4115</v>
      </c>
      <c r="D650" t="s">
        <v>7</v>
      </c>
      <c r="E650">
        <v>0</v>
      </c>
      <c r="F650" t="s">
        <v>13</v>
      </c>
      <c r="G650" t="s">
        <v>14</v>
      </c>
      <c r="H650" t="s">
        <v>496</v>
      </c>
      <c r="I650" t="s">
        <v>13</v>
      </c>
      <c r="J650" s="11">
        <v>39.049999999999997</v>
      </c>
      <c r="K650" s="11">
        <v>39.049999999999997</v>
      </c>
      <c r="L650" s="11"/>
    </row>
    <row r="651" spans="1:12" x14ac:dyDescent="0.25">
      <c r="A651">
        <v>55</v>
      </c>
      <c r="B651" s="11">
        <v>25.555</v>
      </c>
      <c r="C651" s="4">
        <v>11879.10405</v>
      </c>
      <c r="D651" t="s">
        <v>7</v>
      </c>
      <c r="E651">
        <v>1</v>
      </c>
      <c r="F651" t="s">
        <v>13</v>
      </c>
      <c r="G651" t="s">
        <v>21</v>
      </c>
      <c r="H651" t="s">
        <v>496</v>
      </c>
      <c r="I651" t="s">
        <v>13</v>
      </c>
      <c r="J651" s="11">
        <v>25.555</v>
      </c>
      <c r="K651" s="11">
        <v>25.555</v>
      </c>
      <c r="L651" s="11"/>
    </row>
    <row r="652" spans="1:12" x14ac:dyDescent="0.25">
      <c r="A652">
        <v>55</v>
      </c>
      <c r="B652" s="11">
        <v>35.625</v>
      </c>
      <c r="C652" s="4">
        <v>11881.358</v>
      </c>
      <c r="D652" t="s">
        <v>7</v>
      </c>
      <c r="E652">
        <v>2</v>
      </c>
      <c r="F652" t="s">
        <v>13</v>
      </c>
      <c r="G652" t="s">
        <v>10</v>
      </c>
      <c r="H652" t="s">
        <v>496</v>
      </c>
      <c r="I652" t="s">
        <v>13</v>
      </c>
      <c r="J652" s="11">
        <v>35.625</v>
      </c>
      <c r="K652" s="11">
        <v>35.625</v>
      </c>
      <c r="L652" s="11"/>
    </row>
    <row r="653" spans="1:12" x14ac:dyDescent="0.25">
      <c r="A653">
        <v>55</v>
      </c>
      <c r="B653" s="11">
        <v>30.14</v>
      </c>
      <c r="C653" s="4">
        <v>11881.9696</v>
      </c>
      <c r="D653" t="s">
        <v>7</v>
      </c>
      <c r="E653">
        <v>2</v>
      </c>
      <c r="F653" t="s">
        <v>13</v>
      </c>
      <c r="G653" t="s">
        <v>14</v>
      </c>
      <c r="H653" t="s">
        <v>496</v>
      </c>
      <c r="I653" t="s">
        <v>13</v>
      </c>
      <c r="J653" s="11">
        <v>30.14</v>
      </c>
      <c r="K653" s="11">
        <v>30.14</v>
      </c>
      <c r="L653" s="11"/>
    </row>
    <row r="654" spans="1:12" x14ac:dyDescent="0.25">
      <c r="A654">
        <v>58</v>
      </c>
      <c r="B654" s="11">
        <v>25.175000000000001</v>
      </c>
      <c r="C654" s="4">
        <v>11931.125249999999</v>
      </c>
      <c r="D654" t="s">
        <v>11</v>
      </c>
      <c r="E654">
        <v>0</v>
      </c>
      <c r="F654" t="s">
        <v>13</v>
      </c>
      <c r="G654" t="s">
        <v>21</v>
      </c>
      <c r="H654" t="s">
        <v>496</v>
      </c>
      <c r="I654" t="s">
        <v>13</v>
      </c>
      <c r="J654" s="11">
        <v>25.175000000000001</v>
      </c>
      <c r="K654" s="11">
        <v>25.175000000000001</v>
      </c>
      <c r="L654" s="11"/>
    </row>
    <row r="655" spans="1:12" x14ac:dyDescent="0.25">
      <c r="A655">
        <v>58</v>
      </c>
      <c r="B655" s="11">
        <v>30.305</v>
      </c>
      <c r="C655" s="4">
        <v>11938.255950000001</v>
      </c>
      <c r="D655" t="s">
        <v>11</v>
      </c>
      <c r="E655">
        <v>0</v>
      </c>
      <c r="F655" t="s">
        <v>13</v>
      </c>
      <c r="G655" t="s">
        <v>21</v>
      </c>
      <c r="H655" t="s">
        <v>496</v>
      </c>
      <c r="I655" t="s">
        <v>13</v>
      </c>
      <c r="J655" s="11">
        <v>30.305</v>
      </c>
      <c r="K655" s="11">
        <v>30.305</v>
      </c>
      <c r="L655" s="11"/>
    </row>
    <row r="656" spans="1:12" x14ac:dyDescent="0.25">
      <c r="A656">
        <v>58</v>
      </c>
      <c r="B656" s="11">
        <v>25.745000000000001</v>
      </c>
      <c r="C656" s="4">
        <v>11944.594349999999</v>
      </c>
      <c r="D656" t="s">
        <v>11</v>
      </c>
      <c r="E656">
        <v>0</v>
      </c>
      <c r="F656" t="s">
        <v>13</v>
      </c>
      <c r="G656" t="s">
        <v>21</v>
      </c>
      <c r="H656" t="s">
        <v>496</v>
      </c>
      <c r="I656" t="s">
        <v>13</v>
      </c>
      <c r="J656" s="11">
        <v>25.745000000000001</v>
      </c>
      <c r="K656" s="11">
        <v>25.745000000000001</v>
      </c>
      <c r="L656" s="11"/>
    </row>
    <row r="657" spans="1:12" x14ac:dyDescent="0.25">
      <c r="A657">
        <v>57</v>
      </c>
      <c r="B657" s="11">
        <v>33.630000000000003</v>
      </c>
      <c r="C657" s="4">
        <v>11945.1327</v>
      </c>
      <c r="D657" t="s">
        <v>11</v>
      </c>
      <c r="E657">
        <v>1</v>
      </c>
      <c r="F657" t="s">
        <v>13</v>
      </c>
      <c r="G657" t="s">
        <v>15</v>
      </c>
      <c r="H657" t="s">
        <v>496</v>
      </c>
      <c r="I657" t="s">
        <v>13</v>
      </c>
      <c r="J657" s="11">
        <v>33.630000000000003</v>
      </c>
      <c r="K657" s="11">
        <v>33.630000000000003</v>
      </c>
      <c r="L657" s="11"/>
    </row>
    <row r="658" spans="1:12" x14ac:dyDescent="0.25">
      <c r="A658">
        <v>58</v>
      </c>
      <c r="B658" s="11">
        <v>33.534999999999997</v>
      </c>
      <c r="C658" s="4">
        <v>11946.625899999999</v>
      </c>
      <c r="D658" t="s">
        <v>11</v>
      </c>
      <c r="E658">
        <v>1</v>
      </c>
      <c r="F658" t="s">
        <v>13</v>
      </c>
      <c r="G658" t="s">
        <v>14</v>
      </c>
      <c r="H658" t="s">
        <v>496</v>
      </c>
      <c r="I658" t="s">
        <v>13</v>
      </c>
      <c r="J658" s="11">
        <v>33.534999999999997</v>
      </c>
      <c r="K658" s="11">
        <v>33.534999999999997</v>
      </c>
      <c r="L658" s="11"/>
    </row>
    <row r="659" spans="1:12" x14ac:dyDescent="0.25">
      <c r="A659">
        <v>55</v>
      </c>
      <c r="B659" s="11">
        <v>39.994999999999997</v>
      </c>
      <c r="C659" s="4">
        <v>11987.1682</v>
      </c>
      <c r="D659" t="s">
        <v>11</v>
      </c>
      <c r="E659">
        <v>3</v>
      </c>
      <c r="F659" t="s">
        <v>13</v>
      </c>
      <c r="G659" t="s">
        <v>14</v>
      </c>
      <c r="H659" t="s">
        <v>496</v>
      </c>
      <c r="I659" t="s">
        <v>13</v>
      </c>
      <c r="J659" s="11">
        <v>39.994999999999997</v>
      </c>
      <c r="K659" s="11">
        <v>39.994999999999997</v>
      </c>
      <c r="L659" s="11"/>
    </row>
    <row r="660" spans="1:12" x14ac:dyDescent="0.25">
      <c r="A660">
        <v>54</v>
      </c>
      <c r="B660" s="11">
        <v>28.88</v>
      </c>
      <c r="C660" s="4">
        <v>12096.6512</v>
      </c>
      <c r="D660" t="s">
        <v>7</v>
      </c>
      <c r="E660">
        <v>2</v>
      </c>
      <c r="F660" t="s">
        <v>13</v>
      </c>
      <c r="G660" t="s">
        <v>21</v>
      </c>
      <c r="H660" t="s">
        <v>496</v>
      </c>
      <c r="I660" t="s">
        <v>13</v>
      </c>
      <c r="J660" s="11">
        <v>28.88</v>
      </c>
      <c r="K660" s="11">
        <v>28.88</v>
      </c>
      <c r="L660" s="11"/>
    </row>
    <row r="661" spans="1:12" x14ac:dyDescent="0.25">
      <c r="A661">
        <v>59</v>
      </c>
      <c r="B661" s="11">
        <v>25.46</v>
      </c>
      <c r="C661" s="4">
        <v>12124.992399999999</v>
      </c>
      <c r="D661" t="s">
        <v>11</v>
      </c>
      <c r="E661">
        <v>0</v>
      </c>
      <c r="F661" t="s">
        <v>13</v>
      </c>
      <c r="G661" t="s">
        <v>15</v>
      </c>
      <c r="H661" t="s">
        <v>496</v>
      </c>
      <c r="I661" t="s">
        <v>13</v>
      </c>
      <c r="J661" s="11">
        <v>25.46</v>
      </c>
      <c r="K661" s="11">
        <v>25.46</v>
      </c>
      <c r="L661" s="11"/>
    </row>
    <row r="662" spans="1:12" x14ac:dyDescent="0.25">
      <c r="A662">
        <v>59</v>
      </c>
      <c r="B662" s="11">
        <v>28.785</v>
      </c>
      <c r="C662" s="4">
        <v>12129.614149999999</v>
      </c>
      <c r="D662" t="s">
        <v>11</v>
      </c>
      <c r="E662">
        <v>0</v>
      </c>
      <c r="F662" t="s">
        <v>13</v>
      </c>
      <c r="G662" t="s">
        <v>15</v>
      </c>
      <c r="H662" t="s">
        <v>496</v>
      </c>
      <c r="I662" t="s">
        <v>13</v>
      </c>
      <c r="J662" s="11">
        <v>28.785</v>
      </c>
      <c r="K662" s="11">
        <v>28.785</v>
      </c>
      <c r="L662" s="11"/>
    </row>
    <row r="663" spans="1:12" x14ac:dyDescent="0.25">
      <c r="A663">
        <v>60</v>
      </c>
      <c r="B663" s="11">
        <v>25.74</v>
      </c>
      <c r="C663" s="4">
        <v>12142.578600000001</v>
      </c>
      <c r="D663" t="s">
        <v>11</v>
      </c>
      <c r="E663">
        <v>0</v>
      </c>
      <c r="F663" t="s">
        <v>13</v>
      </c>
      <c r="G663" t="s">
        <v>14</v>
      </c>
      <c r="H663" t="s">
        <v>496</v>
      </c>
      <c r="I663" t="s">
        <v>13</v>
      </c>
      <c r="J663" s="11">
        <v>25.74</v>
      </c>
      <c r="K663" s="11">
        <v>25.74</v>
      </c>
      <c r="L663" s="11"/>
    </row>
    <row r="664" spans="1:12" x14ac:dyDescent="0.25">
      <c r="A664">
        <v>60</v>
      </c>
      <c r="B664" s="11">
        <v>28.9</v>
      </c>
      <c r="C664" s="4">
        <v>12146.971</v>
      </c>
      <c r="D664" t="s">
        <v>11</v>
      </c>
      <c r="E664">
        <v>0</v>
      </c>
      <c r="F664" t="s">
        <v>13</v>
      </c>
      <c r="G664" t="s">
        <v>10</v>
      </c>
      <c r="H664" t="s">
        <v>496</v>
      </c>
      <c r="I664" t="s">
        <v>13</v>
      </c>
      <c r="J664" s="11">
        <v>28.9</v>
      </c>
      <c r="K664" s="11">
        <v>28.9</v>
      </c>
      <c r="L664" s="11"/>
    </row>
    <row r="665" spans="1:12" x14ac:dyDescent="0.25">
      <c r="A665">
        <v>58</v>
      </c>
      <c r="B665" s="11">
        <v>27.17</v>
      </c>
      <c r="C665" s="4">
        <v>12222.898300000001</v>
      </c>
      <c r="D665" t="s">
        <v>7</v>
      </c>
      <c r="E665">
        <v>0</v>
      </c>
      <c r="F665" t="s">
        <v>13</v>
      </c>
      <c r="G665" t="s">
        <v>15</v>
      </c>
      <c r="H665" t="s">
        <v>496</v>
      </c>
      <c r="I665" t="s">
        <v>13</v>
      </c>
      <c r="J665" s="11">
        <v>27.17</v>
      </c>
      <c r="K665" s="11">
        <v>27.17</v>
      </c>
      <c r="L665" s="11"/>
    </row>
    <row r="666" spans="1:12" x14ac:dyDescent="0.25">
      <c r="A666">
        <v>58</v>
      </c>
      <c r="B666" s="11">
        <v>28.215</v>
      </c>
      <c r="C666" s="4">
        <v>12224.350850000001</v>
      </c>
      <c r="D666" t="s">
        <v>7</v>
      </c>
      <c r="E666">
        <v>0</v>
      </c>
      <c r="F666" t="s">
        <v>13</v>
      </c>
      <c r="G666" t="s">
        <v>15</v>
      </c>
      <c r="H666" t="s">
        <v>496</v>
      </c>
      <c r="I666" t="s">
        <v>13</v>
      </c>
      <c r="J666" s="11">
        <v>28.215</v>
      </c>
      <c r="K666" s="11">
        <v>28.215</v>
      </c>
      <c r="L666" s="11"/>
    </row>
    <row r="667" spans="1:12" x14ac:dyDescent="0.25">
      <c r="A667">
        <v>58</v>
      </c>
      <c r="B667" s="11">
        <v>33.44</v>
      </c>
      <c r="C667" s="4">
        <v>12231.613600000001</v>
      </c>
      <c r="D667" t="s">
        <v>7</v>
      </c>
      <c r="E667">
        <v>0</v>
      </c>
      <c r="F667" t="s">
        <v>13</v>
      </c>
      <c r="G667" t="s">
        <v>15</v>
      </c>
      <c r="H667" t="s">
        <v>496</v>
      </c>
      <c r="I667" t="s">
        <v>13</v>
      </c>
      <c r="J667" s="11">
        <v>33.44</v>
      </c>
      <c r="K667" s="11">
        <v>33.44</v>
      </c>
      <c r="L667" s="11"/>
    </row>
    <row r="668" spans="1:12" x14ac:dyDescent="0.25">
      <c r="A668">
        <v>59</v>
      </c>
      <c r="B668" s="11">
        <v>27.5</v>
      </c>
      <c r="C668" s="4">
        <v>12233.828</v>
      </c>
      <c r="D668" t="s">
        <v>7</v>
      </c>
      <c r="E668">
        <v>0</v>
      </c>
      <c r="F668" t="s">
        <v>13</v>
      </c>
      <c r="G668" t="s">
        <v>10</v>
      </c>
      <c r="H668" t="s">
        <v>496</v>
      </c>
      <c r="I668" t="s">
        <v>13</v>
      </c>
      <c r="J668" s="11">
        <v>27.5</v>
      </c>
      <c r="K668" s="11">
        <v>27.5</v>
      </c>
      <c r="L668" s="11"/>
    </row>
    <row r="669" spans="1:12" x14ac:dyDescent="0.25">
      <c r="A669">
        <v>58</v>
      </c>
      <c r="B669" s="11">
        <v>36.479999999999997</v>
      </c>
      <c r="C669" s="4">
        <v>12235.8392</v>
      </c>
      <c r="D669" t="s">
        <v>7</v>
      </c>
      <c r="E669">
        <v>0</v>
      </c>
      <c r="F669" t="s">
        <v>13</v>
      </c>
      <c r="G669" t="s">
        <v>15</v>
      </c>
      <c r="H669" t="s">
        <v>496</v>
      </c>
      <c r="I669" t="s">
        <v>13</v>
      </c>
      <c r="J669" s="11">
        <v>36.479999999999997</v>
      </c>
      <c r="K669" s="11">
        <v>36.479999999999997</v>
      </c>
      <c r="L669" s="11"/>
    </row>
    <row r="670" spans="1:12" x14ac:dyDescent="0.25">
      <c r="A670">
        <v>59</v>
      </c>
      <c r="B670" s="11">
        <v>35.200000000000003</v>
      </c>
      <c r="C670" s="4">
        <v>12244.531000000001</v>
      </c>
      <c r="D670" t="s">
        <v>7</v>
      </c>
      <c r="E670">
        <v>0</v>
      </c>
      <c r="F670" t="s">
        <v>13</v>
      </c>
      <c r="G670" t="s">
        <v>14</v>
      </c>
      <c r="H670" t="s">
        <v>496</v>
      </c>
      <c r="I670" t="s">
        <v>13</v>
      </c>
      <c r="J670" s="11">
        <v>35.200000000000003</v>
      </c>
      <c r="K670" s="11">
        <v>35.200000000000003</v>
      </c>
      <c r="L670" s="11"/>
    </row>
    <row r="671" spans="1:12" x14ac:dyDescent="0.25">
      <c r="A671">
        <v>56</v>
      </c>
      <c r="B671" s="11">
        <v>29.925000000000001</v>
      </c>
      <c r="C671" s="4">
        <v>12265.5069</v>
      </c>
      <c r="D671" t="s">
        <v>7</v>
      </c>
      <c r="E671">
        <v>2</v>
      </c>
      <c r="F671" t="s">
        <v>13</v>
      </c>
      <c r="G671" t="s">
        <v>14</v>
      </c>
      <c r="H671" t="s">
        <v>496</v>
      </c>
      <c r="I671" t="s">
        <v>13</v>
      </c>
      <c r="J671" s="11">
        <v>29.925000000000001</v>
      </c>
      <c r="K671" s="11">
        <v>29.925000000000001</v>
      </c>
      <c r="L671" s="11"/>
    </row>
    <row r="672" spans="1:12" x14ac:dyDescent="0.25">
      <c r="A672">
        <v>55</v>
      </c>
      <c r="B672" s="11">
        <v>30.495000000000001</v>
      </c>
      <c r="C672" s="4">
        <v>12268.632250000001</v>
      </c>
      <c r="D672" t="s">
        <v>7</v>
      </c>
      <c r="E672">
        <v>2</v>
      </c>
      <c r="F672" t="s">
        <v>13</v>
      </c>
      <c r="G672" t="s">
        <v>15</v>
      </c>
      <c r="H672" t="s">
        <v>496</v>
      </c>
      <c r="I672" t="s">
        <v>13</v>
      </c>
      <c r="J672" s="11">
        <v>30.495000000000001</v>
      </c>
      <c r="K672" s="11">
        <v>30.495000000000001</v>
      </c>
      <c r="L672" s="11"/>
    </row>
    <row r="673" spans="1:12" x14ac:dyDescent="0.25">
      <c r="A673">
        <v>55</v>
      </c>
      <c r="B673" s="11">
        <v>33.534999999999997</v>
      </c>
      <c r="C673" s="4">
        <v>12269.68865</v>
      </c>
      <c r="D673" t="s">
        <v>7</v>
      </c>
      <c r="E673">
        <v>2</v>
      </c>
      <c r="F673" t="s">
        <v>13</v>
      </c>
      <c r="G673" t="s">
        <v>15</v>
      </c>
      <c r="H673" t="s">
        <v>496</v>
      </c>
      <c r="I673" t="s">
        <v>13</v>
      </c>
      <c r="J673" s="11">
        <v>33.534999999999997</v>
      </c>
      <c r="K673" s="11">
        <v>33.534999999999997</v>
      </c>
      <c r="L673" s="11"/>
    </row>
    <row r="674" spans="1:12" x14ac:dyDescent="0.25">
      <c r="A674">
        <v>59</v>
      </c>
      <c r="B674" s="11">
        <v>37.1</v>
      </c>
      <c r="C674" s="4">
        <v>12347.172</v>
      </c>
      <c r="D674" t="s">
        <v>11</v>
      </c>
      <c r="E674">
        <v>1</v>
      </c>
      <c r="F674" t="s">
        <v>13</v>
      </c>
      <c r="G674" t="s">
        <v>10</v>
      </c>
      <c r="H674" t="s">
        <v>496</v>
      </c>
      <c r="I674" t="s">
        <v>13</v>
      </c>
      <c r="J674" s="11">
        <v>37.1</v>
      </c>
      <c r="K674" s="11">
        <v>37.1</v>
      </c>
      <c r="L674" s="11"/>
    </row>
    <row r="675" spans="1:12" x14ac:dyDescent="0.25">
      <c r="A675">
        <v>56</v>
      </c>
      <c r="B675" s="11">
        <v>36.1</v>
      </c>
      <c r="C675" s="4">
        <v>12363.547</v>
      </c>
      <c r="D675" t="s">
        <v>11</v>
      </c>
      <c r="E675">
        <v>3</v>
      </c>
      <c r="F675" t="s">
        <v>13</v>
      </c>
      <c r="G675" t="s">
        <v>10</v>
      </c>
      <c r="H675" t="s">
        <v>496</v>
      </c>
      <c r="I675" t="s">
        <v>13</v>
      </c>
      <c r="J675" s="11">
        <v>36.1</v>
      </c>
      <c r="K675" s="11">
        <v>36.1</v>
      </c>
      <c r="L675" s="11"/>
    </row>
    <row r="676" spans="1:12" x14ac:dyDescent="0.25">
      <c r="A676">
        <v>33</v>
      </c>
      <c r="B676" s="11">
        <v>35.244999999999997</v>
      </c>
      <c r="C676" s="4">
        <v>12404.8791</v>
      </c>
      <c r="D676" t="s">
        <v>11</v>
      </c>
      <c r="E676">
        <v>0</v>
      </c>
      <c r="F676" t="s">
        <v>13</v>
      </c>
      <c r="G676" t="s">
        <v>21</v>
      </c>
      <c r="H676" t="s">
        <v>496</v>
      </c>
      <c r="I676" t="s">
        <v>13</v>
      </c>
      <c r="J676" s="11">
        <v>35.244999999999997</v>
      </c>
      <c r="K676" s="11">
        <v>35.244999999999997</v>
      </c>
      <c r="L676" s="11"/>
    </row>
    <row r="677" spans="1:12" x14ac:dyDescent="0.25">
      <c r="A677">
        <v>58</v>
      </c>
      <c r="B677" s="11">
        <v>32.965000000000003</v>
      </c>
      <c r="C677" s="4">
        <v>12430.95335</v>
      </c>
      <c r="D677" t="s">
        <v>7</v>
      </c>
      <c r="E677">
        <v>0</v>
      </c>
      <c r="F677" t="s">
        <v>13</v>
      </c>
      <c r="G677" t="s">
        <v>21</v>
      </c>
      <c r="H677" t="s">
        <v>496</v>
      </c>
      <c r="I677" t="s">
        <v>13</v>
      </c>
      <c r="J677" s="11">
        <v>32.965000000000003</v>
      </c>
      <c r="K677" s="11">
        <v>32.965000000000003</v>
      </c>
      <c r="L677" s="11"/>
    </row>
    <row r="678" spans="1:12" x14ac:dyDescent="0.25">
      <c r="A678">
        <v>55</v>
      </c>
      <c r="B678" s="11">
        <v>40.81</v>
      </c>
      <c r="C678" s="4">
        <v>12485.8009</v>
      </c>
      <c r="D678" t="s">
        <v>7</v>
      </c>
      <c r="E678">
        <v>3</v>
      </c>
      <c r="F678" t="s">
        <v>13</v>
      </c>
      <c r="G678" t="s">
        <v>14</v>
      </c>
      <c r="H678" t="s">
        <v>496</v>
      </c>
      <c r="I678" t="s">
        <v>13</v>
      </c>
      <c r="J678" s="11">
        <v>40.81</v>
      </c>
      <c r="K678" s="11">
        <v>40.81</v>
      </c>
      <c r="L678" s="11"/>
    </row>
    <row r="679" spans="1:12" x14ac:dyDescent="0.25">
      <c r="A679">
        <v>54</v>
      </c>
      <c r="B679" s="11">
        <v>35.814999999999998</v>
      </c>
      <c r="C679" s="4">
        <v>12495.290849999999</v>
      </c>
      <c r="D679" t="s">
        <v>7</v>
      </c>
      <c r="E679">
        <v>3</v>
      </c>
      <c r="F679" t="s">
        <v>13</v>
      </c>
      <c r="G679" t="s">
        <v>15</v>
      </c>
      <c r="H679" t="s">
        <v>496</v>
      </c>
      <c r="I679" t="s">
        <v>13</v>
      </c>
      <c r="J679" s="11">
        <v>35.814999999999998</v>
      </c>
      <c r="K679" s="11">
        <v>35.814999999999998</v>
      </c>
      <c r="L679" s="11"/>
    </row>
    <row r="680" spans="1:12" x14ac:dyDescent="0.25">
      <c r="A680">
        <v>61</v>
      </c>
      <c r="B680" s="11">
        <v>33.534999999999997</v>
      </c>
      <c r="C680" s="4">
        <v>12557.605299999999</v>
      </c>
      <c r="D680" t="s">
        <v>11</v>
      </c>
      <c r="E680">
        <v>0</v>
      </c>
      <c r="F680" t="s">
        <v>13</v>
      </c>
      <c r="G680" t="s">
        <v>14</v>
      </c>
      <c r="H680" t="s">
        <v>496</v>
      </c>
      <c r="I680" t="s">
        <v>13</v>
      </c>
      <c r="J680" s="11">
        <v>33.534999999999997</v>
      </c>
      <c r="K680" s="11">
        <v>33.534999999999997</v>
      </c>
      <c r="L680" s="11"/>
    </row>
    <row r="681" spans="1:12" x14ac:dyDescent="0.25">
      <c r="A681">
        <v>61</v>
      </c>
      <c r="B681" s="11">
        <v>43.4</v>
      </c>
      <c r="C681" s="4">
        <v>12574.049000000001</v>
      </c>
      <c r="D681" t="s">
        <v>11</v>
      </c>
      <c r="E681">
        <v>0</v>
      </c>
      <c r="F681" t="s">
        <v>13</v>
      </c>
      <c r="G681" t="s">
        <v>10</v>
      </c>
      <c r="H681" t="s">
        <v>496</v>
      </c>
      <c r="I681" t="s">
        <v>13</v>
      </c>
      <c r="J681" s="11">
        <v>43.4</v>
      </c>
      <c r="K681" s="11">
        <v>43.4</v>
      </c>
      <c r="L681" s="11"/>
    </row>
    <row r="682" spans="1:12" x14ac:dyDescent="0.25">
      <c r="A682">
        <v>52</v>
      </c>
      <c r="B682" s="11">
        <v>46.75</v>
      </c>
      <c r="C682" s="4">
        <v>12592.5345</v>
      </c>
      <c r="D682" t="s">
        <v>7</v>
      </c>
      <c r="E682">
        <v>5</v>
      </c>
      <c r="F682" t="s">
        <v>13</v>
      </c>
      <c r="G682" t="s">
        <v>14</v>
      </c>
      <c r="H682" t="s">
        <v>496</v>
      </c>
      <c r="I682" t="s">
        <v>13</v>
      </c>
      <c r="J682" s="11">
        <v>46.75</v>
      </c>
      <c r="K682" s="11">
        <v>46.75</v>
      </c>
      <c r="L682" s="11"/>
    </row>
    <row r="683" spans="1:12" x14ac:dyDescent="0.25">
      <c r="A683">
        <v>24</v>
      </c>
      <c r="B683" s="11">
        <v>26.79</v>
      </c>
      <c r="C683" s="4">
        <v>12609.88702</v>
      </c>
      <c r="D683" t="s">
        <v>11</v>
      </c>
      <c r="E683">
        <v>1</v>
      </c>
      <c r="F683" t="s">
        <v>13</v>
      </c>
      <c r="G683" t="s">
        <v>15</v>
      </c>
      <c r="H683" t="s">
        <v>496</v>
      </c>
      <c r="I683" t="s">
        <v>13</v>
      </c>
      <c r="J683" s="11">
        <v>26.79</v>
      </c>
      <c r="K683" s="11">
        <v>26.79</v>
      </c>
      <c r="L683" s="11"/>
    </row>
    <row r="684" spans="1:12" x14ac:dyDescent="0.25">
      <c r="A684">
        <v>59</v>
      </c>
      <c r="B684" s="11">
        <v>31.35</v>
      </c>
      <c r="C684" s="4">
        <v>12622.1795</v>
      </c>
      <c r="D684" t="s">
        <v>7</v>
      </c>
      <c r="E684">
        <v>0</v>
      </c>
      <c r="F684" t="s">
        <v>13</v>
      </c>
      <c r="G684" t="s">
        <v>15</v>
      </c>
      <c r="H684" t="s">
        <v>496</v>
      </c>
      <c r="I684" t="s">
        <v>13</v>
      </c>
      <c r="J684" s="11">
        <v>31.35</v>
      </c>
      <c r="K684" s="11">
        <v>31.35</v>
      </c>
      <c r="L684" s="11"/>
    </row>
    <row r="685" spans="1:12" x14ac:dyDescent="0.25">
      <c r="A685">
        <v>57</v>
      </c>
      <c r="B685" s="11">
        <v>25.74</v>
      </c>
      <c r="C685" s="4">
        <v>12629.1656</v>
      </c>
      <c r="D685" t="s">
        <v>7</v>
      </c>
      <c r="E685">
        <v>2</v>
      </c>
      <c r="F685" t="s">
        <v>13</v>
      </c>
      <c r="G685" t="s">
        <v>14</v>
      </c>
      <c r="H685" t="s">
        <v>496</v>
      </c>
      <c r="I685" t="s">
        <v>13</v>
      </c>
      <c r="J685" s="11">
        <v>25.74</v>
      </c>
      <c r="K685" s="11">
        <v>25.74</v>
      </c>
      <c r="L685" s="11"/>
    </row>
    <row r="686" spans="1:12" x14ac:dyDescent="0.25">
      <c r="A686">
        <v>60</v>
      </c>
      <c r="B686" s="11">
        <v>30.5</v>
      </c>
      <c r="C686" s="4">
        <v>12638.195</v>
      </c>
      <c r="D686" t="s">
        <v>7</v>
      </c>
      <c r="E686">
        <v>0</v>
      </c>
      <c r="F686" t="s">
        <v>13</v>
      </c>
      <c r="G686" t="s">
        <v>10</v>
      </c>
      <c r="H686" t="s">
        <v>496</v>
      </c>
      <c r="I686" t="s">
        <v>13</v>
      </c>
      <c r="J686" s="11">
        <v>30.5</v>
      </c>
      <c r="K686" s="11">
        <v>30.5</v>
      </c>
      <c r="L686" s="11"/>
    </row>
    <row r="687" spans="1:12" x14ac:dyDescent="0.25">
      <c r="A687">
        <v>56</v>
      </c>
      <c r="B687" s="11">
        <v>33.82</v>
      </c>
      <c r="C687" s="4">
        <v>12643.3778</v>
      </c>
      <c r="D687" t="s">
        <v>7</v>
      </c>
      <c r="E687">
        <v>2</v>
      </c>
      <c r="F687" t="s">
        <v>13</v>
      </c>
      <c r="G687" t="s">
        <v>15</v>
      </c>
      <c r="H687" t="s">
        <v>496</v>
      </c>
      <c r="I687" t="s">
        <v>13</v>
      </c>
      <c r="J687" s="11">
        <v>33.82</v>
      </c>
      <c r="K687" s="11">
        <v>33.82</v>
      </c>
      <c r="L687" s="11"/>
    </row>
    <row r="688" spans="1:12" x14ac:dyDescent="0.25">
      <c r="A688">
        <v>60</v>
      </c>
      <c r="B688" s="11">
        <v>35.1</v>
      </c>
      <c r="C688" s="4">
        <v>12644.589</v>
      </c>
      <c r="D688" t="s">
        <v>7</v>
      </c>
      <c r="E688">
        <v>0</v>
      </c>
      <c r="F688" t="s">
        <v>13</v>
      </c>
      <c r="G688" t="s">
        <v>10</v>
      </c>
      <c r="H688" t="s">
        <v>496</v>
      </c>
      <c r="I688" t="s">
        <v>13</v>
      </c>
      <c r="J688" s="11">
        <v>35.1</v>
      </c>
      <c r="K688" s="11">
        <v>35.1</v>
      </c>
      <c r="L688" s="11"/>
    </row>
    <row r="689" spans="1:12" x14ac:dyDescent="0.25">
      <c r="A689">
        <v>57</v>
      </c>
      <c r="B689" s="11">
        <v>25.745000000000001</v>
      </c>
      <c r="C689" s="4">
        <v>12646.207</v>
      </c>
      <c r="D689" t="s">
        <v>7</v>
      </c>
      <c r="E689">
        <v>2</v>
      </c>
      <c r="F689" t="s">
        <v>13</v>
      </c>
      <c r="G689" t="s">
        <v>10</v>
      </c>
      <c r="H689" t="s">
        <v>496</v>
      </c>
      <c r="I689" t="s">
        <v>13</v>
      </c>
      <c r="J689" s="11">
        <v>25.745000000000001</v>
      </c>
      <c r="K689" s="11">
        <v>25.745000000000001</v>
      </c>
      <c r="L689" s="11"/>
    </row>
    <row r="690" spans="1:12" x14ac:dyDescent="0.25">
      <c r="A690">
        <v>60</v>
      </c>
      <c r="B690" s="11">
        <v>30.684999999999999</v>
      </c>
      <c r="C690" s="4">
        <v>12648.7034</v>
      </c>
      <c r="D690" t="s">
        <v>7</v>
      </c>
      <c r="E690">
        <v>0</v>
      </c>
      <c r="F690" t="s">
        <v>13</v>
      </c>
      <c r="G690" t="s">
        <v>14</v>
      </c>
      <c r="H690" t="s">
        <v>496</v>
      </c>
      <c r="I690" t="s">
        <v>13</v>
      </c>
      <c r="J690" s="11">
        <v>30.684999999999999</v>
      </c>
      <c r="K690" s="11">
        <v>30.684999999999999</v>
      </c>
      <c r="L690" s="11"/>
    </row>
    <row r="691" spans="1:12" x14ac:dyDescent="0.25">
      <c r="A691">
        <v>60</v>
      </c>
      <c r="B691" s="11">
        <v>29.64</v>
      </c>
      <c r="C691" s="4">
        <v>12730.999599999999</v>
      </c>
      <c r="D691" t="s">
        <v>11</v>
      </c>
      <c r="E691">
        <v>0</v>
      </c>
      <c r="F691" t="s">
        <v>13</v>
      </c>
      <c r="G691" t="s">
        <v>21</v>
      </c>
      <c r="H691" t="s">
        <v>496</v>
      </c>
      <c r="I691" t="s">
        <v>13</v>
      </c>
      <c r="J691" s="11">
        <v>29.64</v>
      </c>
      <c r="K691" s="11">
        <v>29.64</v>
      </c>
      <c r="L691" s="11"/>
    </row>
    <row r="692" spans="1:12" x14ac:dyDescent="0.25">
      <c r="A692">
        <v>60</v>
      </c>
      <c r="B692" s="11">
        <v>36.954999999999998</v>
      </c>
      <c r="C692" s="4">
        <v>12741.167450000001</v>
      </c>
      <c r="D692" t="s">
        <v>11</v>
      </c>
      <c r="E692">
        <v>0</v>
      </c>
      <c r="F692" t="s">
        <v>13</v>
      </c>
      <c r="G692" t="s">
        <v>21</v>
      </c>
      <c r="H692" t="s">
        <v>496</v>
      </c>
      <c r="I692" t="s">
        <v>13</v>
      </c>
      <c r="J692" s="11">
        <v>36.954999999999998</v>
      </c>
      <c r="K692" s="11">
        <v>36.954999999999998</v>
      </c>
      <c r="L692" s="11"/>
    </row>
    <row r="693" spans="1:12" x14ac:dyDescent="0.25">
      <c r="A693">
        <v>44</v>
      </c>
      <c r="B693" s="11">
        <v>36.479999999999997</v>
      </c>
      <c r="C693" s="4">
        <v>12797.20962</v>
      </c>
      <c r="D693" t="s">
        <v>7</v>
      </c>
      <c r="E693">
        <v>0</v>
      </c>
      <c r="F693" t="s">
        <v>13</v>
      </c>
      <c r="G693" t="s">
        <v>21</v>
      </c>
      <c r="H693" t="s">
        <v>496</v>
      </c>
      <c r="I693" t="s">
        <v>13</v>
      </c>
      <c r="J693" s="11">
        <v>36.479999999999997</v>
      </c>
      <c r="K693" s="11">
        <v>36.479999999999997</v>
      </c>
      <c r="L693" s="11"/>
    </row>
    <row r="694" spans="1:12" x14ac:dyDescent="0.25">
      <c r="A694">
        <v>18</v>
      </c>
      <c r="B694" s="11">
        <v>27.645</v>
      </c>
      <c r="C694" s="4">
        <v>12829.455099999999</v>
      </c>
      <c r="D694" t="s">
        <v>11</v>
      </c>
      <c r="E694">
        <v>2</v>
      </c>
      <c r="F694" t="s">
        <v>9</v>
      </c>
      <c r="G694" t="s">
        <v>21</v>
      </c>
      <c r="H694" t="s">
        <v>496</v>
      </c>
      <c r="I694" t="s">
        <v>548</v>
      </c>
      <c r="J694" s="11">
        <v>27.645</v>
      </c>
      <c r="K694" s="11">
        <v>27.645</v>
      </c>
      <c r="L694" s="11"/>
    </row>
    <row r="695" spans="1:12" x14ac:dyDescent="0.25">
      <c r="A695">
        <v>18</v>
      </c>
      <c r="B695" s="11">
        <v>39.14</v>
      </c>
      <c r="C695" s="4">
        <v>12890.057650000001</v>
      </c>
      <c r="D695" t="s">
        <v>11</v>
      </c>
      <c r="E695">
        <v>0</v>
      </c>
      <c r="F695" t="s">
        <v>13</v>
      </c>
      <c r="G695" t="s">
        <v>21</v>
      </c>
      <c r="H695" t="s">
        <v>496</v>
      </c>
      <c r="I695" t="s">
        <v>13</v>
      </c>
      <c r="J695" s="11">
        <v>39.14</v>
      </c>
      <c r="K695" s="11">
        <v>39.14</v>
      </c>
      <c r="L695" s="11"/>
    </row>
    <row r="696" spans="1:12" x14ac:dyDescent="0.25">
      <c r="A696">
        <v>59</v>
      </c>
      <c r="B696" s="11">
        <v>25.46</v>
      </c>
      <c r="C696" s="4">
        <v>12913.992399999999</v>
      </c>
      <c r="D696" t="s">
        <v>11</v>
      </c>
      <c r="E696">
        <v>1</v>
      </c>
      <c r="F696" t="s">
        <v>13</v>
      </c>
      <c r="G696" t="s">
        <v>21</v>
      </c>
      <c r="H696" t="s">
        <v>496</v>
      </c>
      <c r="I696" t="s">
        <v>13</v>
      </c>
      <c r="J696" s="11">
        <v>25.46</v>
      </c>
      <c r="K696" s="11">
        <v>25.46</v>
      </c>
      <c r="L696" s="11"/>
    </row>
    <row r="697" spans="1:12" x14ac:dyDescent="0.25">
      <c r="A697">
        <v>59</v>
      </c>
      <c r="B697" s="11">
        <v>29.7</v>
      </c>
      <c r="C697" s="4">
        <v>12925.886</v>
      </c>
      <c r="D697" t="s">
        <v>11</v>
      </c>
      <c r="E697">
        <v>2</v>
      </c>
      <c r="F697" t="s">
        <v>13</v>
      </c>
      <c r="G697" t="s">
        <v>14</v>
      </c>
      <c r="H697" t="s">
        <v>496</v>
      </c>
      <c r="I697" t="s">
        <v>13</v>
      </c>
      <c r="J697" s="11">
        <v>29.7</v>
      </c>
      <c r="K697" s="11">
        <v>29.7</v>
      </c>
      <c r="L697" s="11"/>
    </row>
    <row r="698" spans="1:12" x14ac:dyDescent="0.25">
      <c r="A698">
        <v>59</v>
      </c>
      <c r="B698" s="11">
        <v>32.395000000000003</v>
      </c>
      <c r="C698" s="4">
        <v>12928.7911</v>
      </c>
      <c r="D698" t="s">
        <v>11</v>
      </c>
      <c r="E698">
        <v>2</v>
      </c>
      <c r="F698" t="s">
        <v>13</v>
      </c>
      <c r="G698" t="s">
        <v>14</v>
      </c>
      <c r="H698" t="s">
        <v>496</v>
      </c>
      <c r="I698" t="s">
        <v>13</v>
      </c>
      <c r="J698" s="11">
        <v>32.395000000000003</v>
      </c>
      <c r="K698" s="11">
        <v>32.395000000000003</v>
      </c>
      <c r="L698" s="11"/>
    </row>
    <row r="699" spans="1:12" x14ac:dyDescent="0.25">
      <c r="A699">
        <v>56</v>
      </c>
      <c r="B699" s="11">
        <v>33.659999999999997</v>
      </c>
      <c r="C699" s="4">
        <v>12949.1554</v>
      </c>
      <c r="D699" t="s">
        <v>11</v>
      </c>
      <c r="E699">
        <v>4</v>
      </c>
      <c r="F699" t="s">
        <v>13</v>
      </c>
      <c r="G699" t="s">
        <v>14</v>
      </c>
      <c r="H699" t="s">
        <v>496</v>
      </c>
      <c r="I699" t="s">
        <v>13</v>
      </c>
      <c r="J699" s="11">
        <v>33.659999999999997</v>
      </c>
      <c r="K699" s="11">
        <v>33.659999999999997</v>
      </c>
      <c r="L699" s="11"/>
    </row>
    <row r="700" spans="1:12" x14ac:dyDescent="0.25">
      <c r="A700">
        <v>61</v>
      </c>
      <c r="B700" s="11">
        <v>38.380000000000003</v>
      </c>
      <c r="C700" s="4">
        <v>12950.0712</v>
      </c>
      <c r="D700" t="s">
        <v>11</v>
      </c>
      <c r="E700">
        <v>0</v>
      </c>
      <c r="F700" t="s">
        <v>13</v>
      </c>
      <c r="G700" t="s">
        <v>15</v>
      </c>
      <c r="H700" t="s">
        <v>496</v>
      </c>
      <c r="I700" t="s">
        <v>13</v>
      </c>
      <c r="J700" s="11">
        <v>38.380000000000003</v>
      </c>
      <c r="K700" s="11">
        <v>38.380000000000003</v>
      </c>
      <c r="L700" s="11"/>
    </row>
    <row r="701" spans="1:12" x14ac:dyDescent="0.25">
      <c r="A701">
        <v>62</v>
      </c>
      <c r="B701" s="11">
        <v>37.4</v>
      </c>
      <c r="C701" s="4">
        <v>12979.358</v>
      </c>
      <c r="D701" t="s">
        <v>11</v>
      </c>
      <c r="E701">
        <v>0</v>
      </c>
      <c r="F701" t="s">
        <v>13</v>
      </c>
      <c r="G701" t="s">
        <v>10</v>
      </c>
      <c r="H701" t="s">
        <v>496</v>
      </c>
      <c r="I701" t="s">
        <v>13</v>
      </c>
      <c r="J701" s="11">
        <v>37.4</v>
      </c>
      <c r="K701" s="11">
        <v>37.4</v>
      </c>
      <c r="L701" s="11"/>
    </row>
    <row r="702" spans="1:12" x14ac:dyDescent="0.25">
      <c r="A702">
        <v>62</v>
      </c>
      <c r="B702" s="11">
        <v>38.83</v>
      </c>
      <c r="C702" s="4">
        <v>12981.3457</v>
      </c>
      <c r="D702" t="s">
        <v>11</v>
      </c>
      <c r="E702">
        <v>0</v>
      </c>
      <c r="F702" t="s">
        <v>13</v>
      </c>
      <c r="G702" t="s">
        <v>14</v>
      </c>
      <c r="H702" t="s">
        <v>496</v>
      </c>
      <c r="I702" t="s">
        <v>13</v>
      </c>
      <c r="J702" s="11">
        <v>38.83</v>
      </c>
      <c r="K702" s="11">
        <v>38.83</v>
      </c>
      <c r="L702" s="11"/>
    </row>
    <row r="703" spans="1:12" x14ac:dyDescent="0.25">
      <c r="A703">
        <v>62</v>
      </c>
      <c r="B703" s="11">
        <v>39.93</v>
      </c>
      <c r="C703" s="4">
        <v>12982.8747</v>
      </c>
      <c r="D703" t="s">
        <v>11</v>
      </c>
      <c r="E703">
        <v>0</v>
      </c>
      <c r="F703" t="s">
        <v>13</v>
      </c>
      <c r="G703" t="s">
        <v>14</v>
      </c>
      <c r="H703" t="s">
        <v>496</v>
      </c>
      <c r="I703" t="s">
        <v>13</v>
      </c>
      <c r="J703" s="11">
        <v>39.93</v>
      </c>
      <c r="K703" s="11">
        <v>39.93</v>
      </c>
      <c r="L703" s="11"/>
    </row>
    <row r="704" spans="1:12" x14ac:dyDescent="0.25">
      <c r="A704">
        <v>60</v>
      </c>
      <c r="B704" s="11">
        <v>27.265000000000001</v>
      </c>
      <c r="C704" s="4">
        <v>13012.20865</v>
      </c>
      <c r="D704" t="s">
        <v>7</v>
      </c>
      <c r="E704">
        <v>0</v>
      </c>
      <c r="F704" t="s">
        <v>13</v>
      </c>
      <c r="G704" t="s">
        <v>15</v>
      </c>
      <c r="H704" t="s">
        <v>496</v>
      </c>
      <c r="I704" t="s">
        <v>13</v>
      </c>
      <c r="J704" s="11">
        <v>27.265000000000001</v>
      </c>
      <c r="K704" s="11">
        <v>27.265000000000001</v>
      </c>
      <c r="L704" s="11"/>
    </row>
    <row r="705" spans="1:12" x14ac:dyDescent="0.25">
      <c r="A705">
        <v>58</v>
      </c>
      <c r="B705" s="11">
        <v>32.395000000000003</v>
      </c>
      <c r="C705" s="4">
        <v>13019.161050000001</v>
      </c>
      <c r="D705" t="s">
        <v>7</v>
      </c>
      <c r="E705">
        <v>1</v>
      </c>
      <c r="F705" t="s">
        <v>13</v>
      </c>
      <c r="G705" t="s">
        <v>21</v>
      </c>
      <c r="H705" t="s">
        <v>496</v>
      </c>
      <c r="I705" t="s">
        <v>13</v>
      </c>
      <c r="J705" s="11">
        <v>32.395000000000003</v>
      </c>
      <c r="K705" s="11">
        <v>32.395000000000003</v>
      </c>
      <c r="L705" s="11"/>
    </row>
    <row r="706" spans="1:12" x14ac:dyDescent="0.25">
      <c r="A706">
        <v>61</v>
      </c>
      <c r="B706" s="11">
        <v>28.2</v>
      </c>
      <c r="C706" s="4">
        <v>13041.921</v>
      </c>
      <c r="D706" t="s">
        <v>7</v>
      </c>
      <c r="E706">
        <v>0</v>
      </c>
      <c r="F706" t="s">
        <v>13</v>
      </c>
      <c r="G706" t="s">
        <v>10</v>
      </c>
      <c r="H706" t="s">
        <v>496</v>
      </c>
      <c r="I706" t="s">
        <v>13</v>
      </c>
      <c r="J706" s="11">
        <v>28.2</v>
      </c>
      <c r="K706" s="11">
        <v>28.2</v>
      </c>
      <c r="L706" s="11"/>
    </row>
    <row r="707" spans="1:12" x14ac:dyDescent="0.25">
      <c r="A707">
        <v>61</v>
      </c>
      <c r="B707" s="11">
        <v>44</v>
      </c>
      <c r="C707" s="4">
        <v>13063.883</v>
      </c>
      <c r="D707" t="s">
        <v>7</v>
      </c>
      <c r="E707">
        <v>0</v>
      </c>
      <c r="F707" t="s">
        <v>13</v>
      </c>
      <c r="G707" t="s">
        <v>10</v>
      </c>
      <c r="H707" t="s">
        <v>496</v>
      </c>
      <c r="I707" t="s">
        <v>13</v>
      </c>
      <c r="J707" s="11">
        <v>44</v>
      </c>
      <c r="K707" s="11">
        <v>44</v>
      </c>
      <c r="L707" s="11"/>
    </row>
    <row r="708" spans="1:12" x14ac:dyDescent="0.25">
      <c r="A708">
        <v>23</v>
      </c>
      <c r="B708" s="11">
        <v>28</v>
      </c>
      <c r="C708" s="4">
        <v>13126.677449999999</v>
      </c>
      <c r="D708" t="s">
        <v>7</v>
      </c>
      <c r="E708">
        <v>0</v>
      </c>
      <c r="F708" t="s">
        <v>13</v>
      </c>
      <c r="G708" t="s">
        <v>10</v>
      </c>
      <c r="H708" t="s">
        <v>496</v>
      </c>
      <c r="I708" t="s">
        <v>13</v>
      </c>
      <c r="J708" s="11">
        <v>28</v>
      </c>
      <c r="K708" s="11">
        <v>28</v>
      </c>
      <c r="L708" s="11"/>
    </row>
    <row r="709" spans="1:12" x14ac:dyDescent="0.25">
      <c r="A709">
        <v>61</v>
      </c>
      <c r="B709" s="11">
        <v>33.534999999999997</v>
      </c>
      <c r="C709" s="4">
        <v>13143.336649999999</v>
      </c>
      <c r="D709" t="s">
        <v>11</v>
      </c>
      <c r="E709">
        <v>0</v>
      </c>
      <c r="F709" t="s">
        <v>13</v>
      </c>
      <c r="G709" t="s">
        <v>21</v>
      </c>
      <c r="H709" t="s">
        <v>496</v>
      </c>
      <c r="I709" t="s">
        <v>13</v>
      </c>
      <c r="J709" s="11">
        <v>33.534999999999997</v>
      </c>
      <c r="K709" s="11">
        <v>33.534999999999997</v>
      </c>
      <c r="L709" s="11"/>
    </row>
    <row r="710" spans="1:12" x14ac:dyDescent="0.25">
      <c r="A710">
        <v>61</v>
      </c>
      <c r="B710" s="11">
        <v>33.914999999999999</v>
      </c>
      <c r="C710" s="4">
        <v>13143.86485</v>
      </c>
      <c r="D710" t="s">
        <v>11</v>
      </c>
      <c r="E710">
        <v>0</v>
      </c>
      <c r="F710" t="s">
        <v>13</v>
      </c>
      <c r="G710" t="s">
        <v>21</v>
      </c>
      <c r="H710" t="s">
        <v>496</v>
      </c>
      <c r="I710" t="s">
        <v>13</v>
      </c>
      <c r="J710" s="11">
        <v>33.914999999999999</v>
      </c>
      <c r="K710" s="11">
        <v>33.914999999999999</v>
      </c>
      <c r="L710" s="11"/>
    </row>
    <row r="711" spans="1:12" x14ac:dyDescent="0.25">
      <c r="A711">
        <v>60</v>
      </c>
      <c r="B711" s="11">
        <v>27.55</v>
      </c>
      <c r="C711" s="4">
        <v>13217.094499999999</v>
      </c>
      <c r="D711" t="s">
        <v>7</v>
      </c>
      <c r="E711">
        <v>0</v>
      </c>
      <c r="F711" t="s">
        <v>13</v>
      </c>
      <c r="G711" t="s">
        <v>21</v>
      </c>
      <c r="H711" t="s">
        <v>496</v>
      </c>
      <c r="I711" t="s">
        <v>13</v>
      </c>
      <c r="J711" s="11">
        <v>27.55</v>
      </c>
      <c r="K711" s="11">
        <v>27.55</v>
      </c>
      <c r="L711" s="11"/>
    </row>
    <row r="712" spans="1:12" x14ac:dyDescent="0.25">
      <c r="A712">
        <v>57</v>
      </c>
      <c r="B712" s="11">
        <v>34.295000000000002</v>
      </c>
      <c r="C712" s="4">
        <v>13224.057049999999</v>
      </c>
      <c r="D712" t="s">
        <v>7</v>
      </c>
      <c r="E712">
        <v>2</v>
      </c>
      <c r="F712" t="s">
        <v>13</v>
      </c>
      <c r="G712" t="s">
        <v>21</v>
      </c>
      <c r="H712" t="s">
        <v>496</v>
      </c>
      <c r="I712" t="s">
        <v>13</v>
      </c>
      <c r="J712" s="11">
        <v>34.295000000000002</v>
      </c>
      <c r="K712" s="11">
        <v>34.295000000000002</v>
      </c>
      <c r="L712" s="11"/>
    </row>
    <row r="713" spans="1:12" x14ac:dyDescent="0.25">
      <c r="A713">
        <v>60</v>
      </c>
      <c r="B713" s="11">
        <v>28.7</v>
      </c>
      <c r="C713" s="4">
        <v>13224.692999999999</v>
      </c>
      <c r="D713" t="s">
        <v>7</v>
      </c>
      <c r="E713">
        <v>1</v>
      </c>
      <c r="F713" t="s">
        <v>13</v>
      </c>
      <c r="G713" t="s">
        <v>10</v>
      </c>
      <c r="H713" t="s">
        <v>496</v>
      </c>
      <c r="I713" t="s">
        <v>13</v>
      </c>
      <c r="J713" s="11">
        <v>28.7</v>
      </c>
      <c r="K713" s="11">
        <v>28.7</v>
      </c>
      <c r="L713" s="11"/>
    </row>
    <row r="714" spans="1:12" x14ac:dyDescent="0.25">
      <c r="A714">
        <v>60</v>
      </c>
      <c r="B714" s="11">
        <v>28.785</v>
      </c>
      <c r="C714" s="4">
        <v>13228.846949999999</v>
      </c>
      <c r="D714" t="s">
        <v>7</v>
      </c>
      <c r="E714">
        <v>0</v>
      </c>
      <c r="F714" t="s">
        <v>13</v>
      </c>
      <c r="G714" t="s">
        <v>21</v>
      </c>
      <c r="H714" t="s">
        <v>496</v>
      </c>
      <c r="I714" t="s">
        <v>13</v>
      </c>
      <c r="J714" s="11">
        <v>28.785</v>
      </c>
      <c r="K714" s="11">
        <v>28.785</v>
      </c>
      <c r="L714" s="11"/>
    </row>
    <row r="715" spans="1:12" x14ac:dyDescent="0.25">
      <c r="A715">
        <v>62</v>
      </c>
      <c r="B715" s="11">
        <v>30.02</v>
      </c>
      <c r="C715" s="4">
        <v>13352.0998</v>
      </c>
      <c r="D715" t="s">
        <v>11</v>
      </c>
      <c r="E715">
        <v>0</v>
      </c>
      <c r="F715" t="s">
        <v>13</v>
      </c>
      <c r="G715" t="s">
        <v>15</v>
      </c>
      <c r="H715" t="s">
        <v>496</v>
      </c>
      <c r="I715" t="s">
        <v>13</v>
      </c>
      <c r="J715" s="11">
        <v>30.02</v>
      </c>
      <c r="K715" s="11">
        <v>30.02</v>
      </c>
      <c r="L715" s="11"/>
    </row>
    <row r="716" spans="1:12" x14ac:dyDescent="0.25">
      <c r="A716">
        <v>63</v>
      </c>
      <c r="B716" s="11">
        <v>30.8</v>
      </c>
      <c r="C716" s="4">
        <v>13390.558999999999</v>
      </c>
      <c r="D716" t="s">
        <v>11</v>
      </c>
      <c r="E716">
        <v>0</v>
      </c>
      <c r="F716" t="s">
        <v>13</v>
      </c>
      <c r="G716" t="s">
        <v>10</v>
      </c>
      <c r="H716" t="s">
        <v>496</v>
      </c>
      <c r="I716" t="s">
        <v>13</v>
      </c>
      <c r="J716" s="11">
        <v>30.8</v>
      </c>
      <c r="K716" s="11">
        <v>30.8</v>
      </c>
      <c r="L716" s="11"/>
    </row>
    <row r="717" spans="1:12" x14ac:dyDescent="0.25">
      <c r="A717">
        <v>63</v>
      </c>
      <c r="B717" s="11">
        <v>33.1</v>
      </c>
      <c r="C717" s="4">
        <v>13393.755999999999</v>
      </c>
      <c r="D717" t="s">
        <v>11</v>
      </c>
      <c r="E717">
        <v>0</v>
      </c>
      <c r="F717" t="s">
        <v>13</v>
      </c>
      <c r="G717" t="s">
        <v>10</v>
      </c>
      <c r="H717" t="s">
        <v>496</v>
      </c>
      <c r="I717" t="s">
        <v>13</v>
      </c>
      <c r="J717" s="11">
        <v>33.1</v>
      </c>
      <c r="K717" s="11">
        <v>33.1</v>
      </c>
      <c r="L717" s="11"/>
    </row>
    <row r="718" spans="1:12" x14ac:dyDescent="0.25">
      <c r="A718">
        <v>63</v>
      </c>
      <c r="B718" s="11">
        <v>25.175000000000001</v>
      </c>
      <c r="C718" s="4">
        <v>13405.390299999999</v>
      </c>
      <c r="D718" t="s">
        <v>11</v>
      </c>
      <c r="E718">
        <v>0</v>
      </c>
      <c r="F718" t="s">
        <v>13</v>
      </c>
      <c r="G718" t="s">
        <v>14</v>
      </c>
      <c r="H718" t="s">
        <v>496</v>
      </c>
      <c r="I718" t="s">
        <v>13</v>
      </c>
      <c r="J718" s="11">
        <v>25.175000000000001</v>
      </c>
      <c r="K718" s="11">
        <v>25.175000000000001</v>
      </c>
      <c r="L718" s="11"/>
    </row>
    <row r="719" spans="1:12" x14ac:dyDescent="0.25">
      <c r="A719">
        <v>61</v>
      </c>
      <c r="B719" s="11">
        <v>31.16</v>
      </c>
      <c r="C719" s="4">
        <v>13429.035400000001</v>
      </c>
      <c r="D719" t="s">
        <v>7</v>
      </c>
      <c r="E719">
        <v>0</v>
      </c>
      <c r="F719" t="s">
        <v>13</v>
      </c>
      <c r="G719" t="s">
        <v>15</v>
      </c>
      <c r="H719" t="s">
        <v>496</v>
      </c>
      <c r="I719" t="s">
        <v>13</v>
      </c>
      <c r="J719" s="11">
        <v>31.16</v>
      </c>
      <c r="K719" s="11">
        <v>31.16</v>
      </c>
      <c r="L719" s="11"/>
    </row>
    <row r="720" spans="1:12" x14ac:dyDescent="0.25">
      <c r="A720">
        <v>56</v>
      </c>
      <c r="B720" s="11">
        <v>32.299999999999997</v>
      </c>
      <c r="C720" s="4">
        <v>13430.264999999999</v>
      </c>
      <c r="D720" t="s">
        <v>7</v>
      </c>
      <c r="E720">
        <v>3</v>
      </c>
      <c r="F720" t="s">
        <v>13</v>
      </c>
      <c r="G720" t="s">
        <v>21</v>
      </c>
      <c r="H720" t="s">
        <v>496</v>
      </c>
      <c r="I720" t="s">
        <v>13</v>
      </c>
      <c r="J720" s="11">
        <v>32.299999999999997</v>
      </c>
      <c r="K720" s="11">
        <v>32.299999999999997</v>
      </c>
      <c r="L720" s="11"/>
    </row>
    <row r="721" spans="1:12" x14ac:dyDescent="0.25">
      <c r="A721">
        <v>62</v>
      </c>
      <c r="B721" s="11">
        <v>25</v>
      </c>
      <c r="C721" s="4">
        <v>13451.121999999999</v>
      </c>
      <c r="D721" t="s">
        <v>7</v>
      </c>
      <c r="E721">
        <v>0</v>
      </c>
      <c r="F721" t="s">
        <v>13</v>
      </c>
      <c r="G721" t="s">
        <v>10</v>
      </c>
      <c r="H721" t="s">
        <v>496</v>
      </c>
      <c r="I721" t="s">
        <v>13</v>
      </c>
      <c r="J721" s="11">
        <v>25</v>
      </c>
      <c r="K721" s="11">
        <v>25</v>
      </c>
      <c r="L721" s="11"/>
    </row>
    <row r="722" spans="1:12" x14ac:dyDescent="0.25">
      <c r="A722">
        <v>62</v>
      </c>
      <c r="B722" s="11">
        <v>29.92</v>
      </c>
      <c r="C722" s="4">
        <v>13457.960800000001</v>
      </c>
      <c r="D722" t="s">
        <v>7</v>
      </c>
      <c r="E722">
        <v>0</v>
      </c>
      <c r="F722" t="s">
        <v>13</v>
      </c>
      <c r="G722" t="s">
        <v>14</v>
      </c>
      <c r="H722" t="s">
        <v>496</v>
      </c>
      <c r="I722" t="s">
        <v>13</v>
      </c>
      <c r="J722" s="11">
        <v>29.92</v>
      </c>
      <c r="K722" s="11">
        <v>29.92</v>
      </c>
      <c r="L722" s="11"/>
    </row>
    <row r="723" spans="1:12" x14ac:dyDescent="0.25">
      <c r="A723">
        <v>62</v>
      </c>
      <c r="B723" s="11">
        <v>33.200000000000003</v>
      </c>
      <c r="C723" s="4">
        <v>13462.52</v>
      </c>
      <c r="D723" t="s">
        <v>7</v>
      </c>
      <c r="E723">
        <v>0</v>
      </c>
      <c r="F723" t="s">
        <v>13</v>
      </c>
      <c r="G723" t="s">
        <v>10</v>
      </c>
      <c r="H723" t="s">
        <v>496</v>
      </c>
      <c r="I723" t="s">
        <v>13</v>
      </c>
      <c r="J723" s="11">
        <v>33.200000000000003</v>
      </c>
      <c r="K723" s="11">
        <v>33.200000000000003</v>
      </c>
      <c r="L723" s="11"/>
    </row>
    <row r="724" spans="1:12" x14ac:dyDescent="0.25">
      <c r="A724">
        <v>62</v>
      </c>
      <c r="B724" s="11">
        <v>39.159999999999997</v>
      </c>
      <c r="C724" s="4">
        <v>13470.804400000001</v>
      </c>
      <c r="D724" t="s">
        <v>7</v>
      </c>
      <c r="E724">
        <v>0</v>
      </c>
      <c r="F724" t="s">
        <v>13</v>
      </c>
      <c r="G724" t="s">
        <v>14</v>
      </c>
      <c r="H724" t="s">
        <v>496</v>
      </c>
      <c r="I724" t="s">
        <v>13</v>
      </c>
      <c r="J724" s="11">
        <v>39.159999999999997</v>
      </c>
      <c r="K724" s="11">
        <v>39.159999999999997</v>
      </c>
      <c r="L724" s="11"/>
    </row>
    <row r="725" spans="1:12" x14ac:dyDescent="0.25">
      <c r="A725">
        <v>62</v>
      </c>
      <c r="B725" s="11">
        <v>39.200000000000003</v>
      </c>
      <c r="C725" s="4">
        <v>13470.86</v>
      </c>
      <c r="D725" t="s">
        <v>7</v>
      </c>
      <c r="E725">
        <v>0</v>
      </c>
      <c r="F725" t="s">
        <v>13</v>
      </c>
      <c r="G725" t="s">
        <v>10</v>
      </c>
      <c r="H725" t="s">
        <v>496</v>
      </c>
      <c r="I725" t="s">
        <v>13</v>
      </c>
      <c r="J725" s="11">
        <v>39.200000000000003</v>
      </c>
      <c r="K725" s="11">
        <v>39.200000000000003</v>
      </c>
      <c r="L725" s="11"/>
    </row>
    <row r="726" spans="1:12" x14ac:dyDescent="0.25">
      <c r="A726">
        <v>62</v>
      </c>
      <c r="B726" s="11">
        <v>32.11</v>
      </c>
      <c r="C726" s="4">
        <v>13555.0049</v>
      </c>
      <c r="D726" t="s">
        <v>11</v>
      </c>
      <c r="E726">
        <v>0</v>
      </c>
      <c r="F726" t="s">
        <v>13</v>
      </c>
      <c r="G726" t="s">
        <v>21</v>
      </c>
      <c r="H726" t="s">
        <v>496</v>
      </c>
      <c r="I726" t="s">
        <v>13</v>
      </c>
      <c r="J726" s="11">
        <v>32.11</v>
      </c>
      <c r="K726" s="11">
        <v>32.11</v>
      </c>
      <c r="L726" s="11"/>
    </row>
    <row r="727" spans="1:12" x14ac:dyDescent="0.25">
      <c r="A727">
        <v>61</v>
      </c>
      <c r="B727" s="11">
        <v>33.725000000000001</v>
      </c>
      <c r="C727" s="4">
        <v>13616.3586</v>
      </c>
      <c r="D727" t="s">
        <v>7</v>
      </c>
      <c r="E727">
        <v>0</v>
      </c>
      <c r="F727" t="s">
        <v>13</v>
      </c>
      <c r="G727" t="s">
        <v>21</v>
      </c>
      <c r="H727" t="s">
        <v>496</v>
      </c>
      <c r="I727" t="s">
        <v>13</v>
      </c>
      <c r="J727" s="11">
        <v>33.725000000000001</v>
      </c>
      <c r="K727" s="11">
        <v>33.725000000000001</v>
      </c>
      <c r="L727" s="11"/>
    </row>
    <row r="728" spans="1:12" x14ac:dyDescent="0.25">
      <c r="A728">
        <v>61</v>
      </c>
      <c r="B728" s="11">
        <v>35.909999999999997</v>
      </c>
      <c r="C728" s="4">
        <v>13635.6379</v>
      </c>
      <c r="D728" t="s">
        <v>7</v>
      </c>
      <c r="E728">
        <v>0</v>
      </c>
      <c r="F728" t="s">
        <v>13</v>
      </c>
      <c r="G728" t="s">
        <v>21</v>
      </c>
      <c r="H728" t="s">
        <v>496</v>
      </c>
      <c r="I728" t="s">
        <v>13</v>
      </c>
      <c r="J728" s="11">
        <v>35.909999999999997</v>
      </c>
      <c r="K728" s="11">
        <v>35.909999999999997</v>
      </c>
      <c r="L728" s="11"/>
    </row>
    <row r="729" spans="1:12" x14ac:dyDescent="0.25">
      <c r="A729">
        <v>63</v>
      </c>
      <c r="B729" s="11">
        <v>40.564999999999998</v>
      </c>
      <c r="C729" s="4">
        <v>13770.097900000001</v>
      </c>
      <c r="D729" t="s">
        <v>11</v>
      </c>
      <c r="E729">
        <v>0</v>
      </c>
      <c r="F729" t="s">
        <v>13</v>
      </c>
      <c r="G729" t="s">
        <v>15</v>
      </c>
      <c r="H729" t="s">
        <v>496</v>
      </c>
      <c r="I729" t="s">
        <v>13</v>
      </c>
      <c r="J729" s="11">
        <v>40.564999999999998</v>
      </c>
      <c r="K729" s="11">
        <v>40.564999999999998</v>
      </c>
      <c r="L729" s="11"/>
    </row>
    <row r="730" spans="1:12" x14ac:dyDescent="0.25">
      <c r="A730">
        <v>64</v>
      </c>
      <c r="B730" s="11">
        <v>34.5</v>
      </c>
      <c r="C730" s="4">
        <v>13822.803</v>
      </c>
      <c r="D730" t="s">
        <v>11</v>
      </c>
      <c r="E730">
        <v>0</v>
      </c>
      <c r="F730" t="s">
        <v>13</v>
      </c>
      <c r="G730" t="s">
        <v>10</v>
      </c>
      <c r="H730" t="s">
        <v>496</v>
      </c>
      <c r="I730" t="s">
        <v>13</v>
      </c>
      <c r="J730" s="11">
        <v>34.5</v>
      </c>
      <c r="K730" s="11">
        <v>34.5</v>
      </c>
      <c r="L730" s="11"/>
    </row>
    <row r="731" spans="1:12" x14ac:dyDescent="0.25">
      <c r="A731">
        <v>64</v>
      </c>
      <c r="B731" s="11">
        <v>40.479999999999997</v>
      </c>
      <c r="C731" s="4">
        <v>13831.1152</v>
      </c>
      <c r="D731" t="s">
        <v>11</v>
      </c>
      <c r="E731">
        <v>0</v>
      </c>
      <c r="F731" t="s">
        <v>13</v>
      </c>
      <c r="G731" t="s">
        <v>14</v>
      </c>
      <c r="H731" t="s">
        <v>496</v>
      </c>
      <c r="I731" t="s">
        <v>13</v>
      </c>
      <c r="J731" s="11">
        <v>40.479999999999997</v>
      </c>
      <c r="K731" s="11">
        <v>40.479999999999997</v>
      </c>
      <c r="L731" s="11"/>
    </row>
    <row r="732" spans="1:12" x14ac:dyDescent="0.25">
      <c r="A732">
        <v>62</v>
      </c>
      <c r="B732" s="11">
        <v>32.68</v>
      </c>
      <c r="C732" s="4">
        <v>13844.797200000001</v>
      </c>
      <c r="D732" t="s">
        <v>7</v>
      </c>
      <c r="E732">
        <v>0</v>
      </c>
      <c r="F732" t="s">
        <v>13</v>
      </c>
      <c r="G732" t="s">
        <v>15</v>
      </c>
      <c r="H732" t="s">
        <v>496</v>
      </c>
      <c r="I732" t="s">
        <v>13</v>
      </c>
      <c r="J732" s="11">
        <v>32.68</v>
      </c>
      <c r="K732" s="11">
        <v>32.68</v>
      </c>
      <c r="L732" s="11"/>
    </row>
    <row r="733" spans="1:12" x14ac:dyDescent="0.25">
      <c r="A733">
        <v>63</v>
      </c>
      <c r="B733" s="11">
        <v>36.299999999999997</v>
      </c>
      <c r="C733" s="4">
        <v>13887.204</v>
      </c>
      <c r="D733" t="s">
        <v>7</v>
      </c>
      <c r="E733">
        <v>0</v>
      </c>
      <c r="F733" t="s">
        <v>13</v>
      </c>
      <c r="G733" t="s">
        <v>14</v>
      </c>
      <c r="H733" t="s">
        <v>496</v>
      </c>
      <c r="I733" t="s">
        <v>13</v>
      </c>
      <c r="J733" s="11">
        <v>36.299999999999997</v>
      </c>
      <c r="K733" s="11">
        <v>36.299999999999997</v>
      </c>
      <c r="L733" s="11"/>
    </row>
    <row r="734" spans="1:12" x14ac:dyDescent="0.25">
      <c r="A734">
        <v>63</v>
      </c>
      <c r="B734" s="11">
        <v>36.85</v>
      </c>
      <c r="C734" s="4">
        <v>13887.968500000001</v>
      </c>
      <c r="D734" t="s">
        <v>7</v>
      </c>
      <c r="E734">
        <v>0</v>
      </c>
      <c r="F734" t="s">
        <v>13</v>
      </c>
      <c r="G734" t="s">
        <v>14</v>
      </c>
      <c r="H734" t="s">
        <v>496</v>
      </c>
      <c r="I734" t="s">
        <v>13</v>
      </c>
      <c r="J734" s="11">
        <v>36.85</v>
      </c>
      <c r="K734" s="11">
        <v>36.85</v>
      </c>
      <c r="L734" s="11"/>
    </row>
    <row r="735" spans="1:12" x14ac:dyDescent="0.25">
      <c r="A735">
        <v>60</v>
      </c>
      <c r="B735" s="11">
        <v>33.11</v>
      </c>
      <c r="C735" s="4">
        <v>13919.822899999999</v>
      </c>
      <c r="D735" t="s">
        <v>11</v>
      </c>
      <c r="E735">
        <v>3</v>
      </c>
      <c r="F735" t="s">
        <v>13</v>
      </c>
      <c r="G735" t="s">
        <v>14</v>
      </c>
      <c r="H735" t="s">
        <v>496</v>
      </c>
      <c r="I735" t="s">
        <v>13</v>
      </c>
      <c r="J735" s="11">
        <v>33.11</v>
      </c>
      <c r="K735" s="11">
        <v>33.11</v>
      </c>
      <c r="L735" s="11"/>
    </row>
    <row r="736" spans="1:12" x14ac:dyDescent="0.25">
      <c r="A736">
        <v>62</v>
      </c>
      <c r="B736" s="11">
        <v>27.55</v>
      </c>
      <c r="C736" s="4">
        <v>13937.666499999999</v>
      </c>
      <c r="D736" t="s">
        <v>11</v>
      </c>
      <c r="E736">
        <v>1</v>
      </c>
      <c r="F736" t="s">
        <v>13</v>
      </c>
      <c r="G736" t="s">
        <v>15</v>
      </c>
      <c r="H736" t="s">
        <v>496</v>
      </c>
      <c r="I736" t="s">
        <v>13</v>
      </c>
      <c r="J736" s="11">
        <v>27.55</v>
      </c>
      <c r="K736" s="11">
        <v>27.55</v>
      </c>
      <c r="L736" s="11"/>
    </row>
    <row r="737" spans="1:12" x14ac:dyDescent="0.25">
      <c r="A737">
        <v>63</v>
      </c>
      <c r="B737" s="11">
        <v>31.445</v>
      </c>
      <c r="C737" s="4">
        <v>13974.455550000001</v>
      </c>
      <c r="D737" t="s">
        <v>11</v>
      </c>
      <c r="E737">
        <v>0</v>
      </c>
      <c r="F737" t="s">
        <v>13</v>
      </c>
      <c r="G737" t="s">
        <v>21</v>
      </c>
      <c r="H737" t="s">
        <v>496</v>
      </c>
      <c r="I737" t="s">
        <v>13</v>
      </c>
      <c r="J737" s="11">
        <v>31.445</v>
      </c>
      <c r="K737" s="11">
        <v>31.445</v>
      </c>
      <c r="L737" s="11"/>
    </row>
    <row r="738" spans="1:12" x14ac:dyDescent="0.25">
      <c r="A738">
        <v>63</v>
      </c>
      <c r="B738" s="11">
        <v>36.765000000000001</v>
      </c>
      <c r="C738" s="4">
        <v>13981.850350000001</v>
      </c>
      <c r="D738" t="s">
        <v>11</v>
      </c>
      <c r="E738">
        <v>0</v>
      </c>
      <c r="F738" t="s">
        <v>13</v>
      </c>
      <c r="G738" t="s">
        <v>21</v>
      </c>
      <c r="H738" t="s">
        <v>496</v>
      </c>
      <c r="I738" t="s">
        <v>13</v>
      </c>
      <c r="J738" s="11">
        <v>36.765000000000001</v>
      </c>
      <c r="K738" s="11">
        <v>36.765000000000001</v>
      </c>
      <c r="L738" s="11"/>
    </row>
    <row r="739" spans="1:12" x14ac:dyDescent="0.25">
      <c r="A739">
        <v>59</v>
      </c>
      <c r="B739" s="11">
        <v>35.625</v>
      </c>
      <c r="C739" s="4">
        <v>14001.1338</v>
      </c>
      <c r="D739" t="s">
        <v>7</v>
      </c>
      <c r="E739">
        <v>3</v>
      </c>
      <c r="F739" t="s">
        <v>13</v>
      </c>
      <c r="G739" t="s">
        <v>14</v>
      </c>
      <c r="H739" t="s">
        <v>496</v>
      </c>
      <c r="I739" t="s">
        <v>13</v>
      </c>
      <c r="J739" s="11">
        <v>35.625</v>
      </c>
      <c r="K739" s="11">
        <v>35.625</v>
      </c>
      <c r="L739" s="11"/>
    </row>
    <row r="740" spans="1:12" x14ac:dyDescent="0.25">
      <c r="A740">
        <v>59</v>
      </c>
      <c r="B740" s="11">
        <v>27.835000000000001</v>
      </c>
      <c r="C740" s="4">
        <v>14001.286700000001</v>
      </c>
      <c r="D740" t="s">
        <v>7</v>
      </c>
      <c r="E740">
        <v>3</v>
      </c>
      <c r="F740" t="s">
        <v>13</v>
      </c>
      <c r="G740" t="s">
        <v>14</v>
      </c>
      <c r="H740" t="s">
        <v>496</v>
      </c>
      <c r="I740" t="s">
        <v>13</v>
      </c>
      <c r="J740" s="11">
        <v>27.835000000000001</v>
      </c>
      <c r="K740" s="11">
        <v>27.835000000000001</v>
      </c>
      <c r="L740" s="11"/>
    </row>
    <row r="741" spans="1:12" x14ac:dyDescent="0.25">
      <c r="A741">
        <v>59</v>
      </c>
      <c r="B741" s="11">
        <v>32.1</v>
      </c>
      <c r="C741" s="4">
        <v>14007.222</v>
      </c>
      <c r="D741" t="s">
        <v>7</v>
      </c>
      <c r="E741">
        <v>3</v>
      </c>
      <c r="F741" t="s">
        <v>13</v>
      </c>
      <c r="G741" t="s">
        <v>10</v>
      </c>
      <c r="H741" t="s">
        <v>496</v>
      </c>
      <c r="I741" t="s">
        <v>13</v>
      </c>
      <c r="J741" s="11">
        <v>32.1</v>
      </c>
      <c r="K741" s="11">
        <v>32.1</v>
      </c>
      <c r="L741" s="11"/>
    </row>
    <row r="742" spans="1:12" x14ac:dyDescent="0.25">
      <c r="A742">
        <v>62</v>
      </c>
      <c r="B742" s="11">
        <v>31.73</v>
      </c>
      <c r="C742" s="4">
        <v>14043.476699999999</v>
      </c>
      <c r="D742" t="s">
        <v>7</v>
      </c>
      <c r="E742">
        <v>0</v>
      </c>
      <c r="F742" t="s">
        <v>13</v>
      </c>
      <c r="G742" t="s">
        <v>21</v>
      </c>
      <c r="H742" t="s">
        <v>496</v>
      </c>
      <c r="I742" t="s">
        <v>13</v>
      </c>
      <c r="J742" s="11">
        <v>31.73</v>
      </c>
      <c r="K742" s="11">
        <v>31.73</v>
      </c>
      <c r="L742" s="11"/>
    </row>
    <row r="743" spans="1:12" x14ac:dyDescent="0.25">
      <c r="A743">
        <v>61</v>
      </c>
      <c r="B743" s="11">
        <v>32.299999999999997</v>
      </c>
      <c r="C743" s="4">
        <v>14119.62</v>
      </c>
      <c r="D743" t="s">
        <v>11</v>
      </c>
      <c r="E743">
        <v>2</v>
      </c>
      <c r="F743" t="s">
        <v>13</v>
      </c>
      <c r="G743" t="s">
        <v>15</v>
      </c>
      <c r="H743" t="s">
        <v>496</v>
      </c>
      <c r="I743" t="s">
        <v>13</v>
      </c>
      <c r="J743" s="11">
        <v>32.299999999999997</v>
      </c>
      <c r="K743" s="11">
        <v>32.299999999999997</v>
      </c>
      <c r="L743" s="11"/>
    </row>
    <row r="744" spans="1:12" x14ac:dyDescent="0.25">
      <c r="A744">
        <v>18</v>
      </c>
      <c r="B744" s="11">
        <v>38.28</v>
      </c>
      <c r="C744" s="4">
        <v>14133.03775</v>
      </c>
      <c r="D744" t="s">
        <v>7</v>
      </c>
      <c r="E744">
        <v>0</v>
      </c>
      <c r="F744" t="s">
        <v>13</v>
      </c>
      <c r="G744" t="s">
        <v>14</v>
      </c>
      <c r="H744" t="s">
        <v>496</v>
      </c>
      <c r="I744" t="s">
        <v>13</v>
      </c>
      <c r="J744" s="11">
        <v>38.28</v>
      </c>
      <c r="K744" s="11">
        <v>38.28</v>
      </c>
      <c r="L744" s="11"/>
    </row>
    <row r="745" spans="1:12" x14ac:dyDescent="0.25">
      <c r="A745">
        <v>64</v>
      </c>
      <c r="B745" s="11">
        <v>37.905000000000001</v>
      </c>
      <c r="C745" s="4">
        <v>14210.53595</v>
      </c>
      <c r="D745" t="s">
        <v>11</v>
      </c>
      <c r="E745">
        <v>0</v>
      </c>
      <c r="F745" t="s">
        <v>13</v>
      </c>
      <c r="G745" t="s">
        <v>15</v>
      </c>
      <c r="H745" t="s">
        <v>496</v>
      </c>
      <c r="I745" t="s">
        <v>13</v>
      </c>
      <c r="J745" s="11">
        <v>37.905000000000001</v>
      </c>
      <c r="K745" s="11">
        <v>37.905000000000001</v>
      </c>
      <c r="L745" s="11"/>
    </row>
    <row r="746" spans="1:12" x14ac:dyDescent="0.25">
      <c r="A746">
        <v>61</v>
      </c>
      <c r="B746" s="11">
        <v>40.375</v>
      </c>
      <c r="C746" s="4">
        <v>14235.072</v>
      </c>
      <c r="D746" t="s">
        <v>7</v>
      </c>
      <c r="E746">
        <v>2</v>
      </c>
      <c r="F746" t="s">
        <v>13</v>
      </c>
      <c r="G746" t="s">
        <v>10</v>
      </c>
      <c r="H746" t="s">
        <v>496</v>
      </c>
      <c r="I746" t="s">
        <v>13</v>
      </c>
      <c r="J746" s="11">
        <v>40.375</v>
      </c>
      <c r="K746" s="11">
        <v>40.375</v>
      </c>
      <c r="L746" s="11"/>
    </row>
    <row r="747" spans="1:12" x14ac:dyDescent="0.25">
      <c r="A747">
        <v>63</v>
      </c>
      <c r="B747" s="11">
        <v>25.08</v>
      </c>
      <c r="C747" s="4">
        <v>14254.608200000001</v>
      </c>
      <c r="D747" t="s">
        <v>7</v>
      </c>
      <c r="E747">
        <v>0</v>
      </c>
      <c r="F747" t="s">
        <v>13</v>
      </c>
      <c r="G747" t="s">
        <v>15</v>
      </c>
      <c r="H747" t="s">
        <v>496</v>
      </c>
      <c r="I747" t="s">
        <v>13</v>
      </c>
      <c r="J747" s="11">
        <v>25.08</v>
      </c>
      <c r="K747" s="11">
        <v>25.08</v>
      </c>
      <c r="L747" s="11"/>
    </row>
    <row r="748" spans="1:12" x14ac:dyDescent="0.25">
      <c r="A748">
        <v>64</v>
      </c>
      <c r="B748" s="11">
        <v>35.97</v>
      </c>
      <c r="C748" s="4">
        <v>14313.846299999999</v>
      </c>
      <c r="D748" t="s">
        <v>7</v>
      </c>
      <c r="E748">
        <v>0</v>
      </c>
      <c r="F748" t="s">
        <v>13</v>
      </c>
      <c r="G748" t="s">
        <v>14</v>
      </c>
      <c r="H748" t="s">
        <v>496</v>
      </c>
      <c r="I748" t="s">
        <v>13</v>
      </c>
      <c r="J748" s="11">
        <v>35.97</v>
      </c>
      <c r="K748" s="11">
        <v>35.97</v>
      </c>
      <c r="L748" s="11"/>
    </row>
    <row r="749" spans="1:12" x14ac:dyDescent="0.25">
      <c r="A749">
        <v>64</v>
      </c>
      <c r="B749" s="11">
        <v>39.700000000000003</v>
      </c>
      <c r="C749" s="4">
        <v>14319.031000000001</v>
      </c>
      <c r="D749" t="s">
        <v>7</v>
      </c>
      <c r="E749">
        <v>0</v>
      </c>
      <c r="F749" t="s">
        <v>13</v>
      </c>
      <c r="G749" t="s">
        <v>10</v>
      </c>
      <c r="H749" t="s">
        <v>496</v>
      </c>
      <c r="I749" t="s">
        <v>13</v>
      </c>
      <c r="J749" s="11">
        <v>39.700000000000003</v>
      </c>
      <c r="K749" s="11">
        <v>39.700000000000003</v>
      </c>
      <c r="L749" s="11"/>
    </row>
    <row r="750" spans="1:12" x14ac:dyDescent="0.25">
      <c r="A750">
        <v>34</v>
      </c>
      <c r="B750" s="11">
        <v>32.799999999999997</v>
      </c>
      <c r="C750" s="4">
        <v>14358.364369999999</v>
      </c>
      <c r="D750" t="s">
        <v>11</v>
      </c>
      <c r="E750">
        <v>1</v>
      </c>
      <c r="F750" t="s">
        <v>13</v>
      </c>
      <c r="G750" t="s">
        <v>10</v>
      </c>
      <c r="H750" t="s">
        <v>496</v>
      </c>
      <c r="I750" t="s">
        <v>13</v>
      </c>
      <c r="J750" s="11">
        <v>32.799999999999997</v>
      </c>
      <c r="K750" s="11">
        <v>32.799999999999997</v>
      </c>
      <c r="L750" s="11"/>
    </row>
    <row r="751" spans="1:12" x14ac:dyDescent="0.25">
      <c r="A751">
        <v>59</v>
      </c>
      <c r="B751" s="11">
        <v>26.695</v>
      </c>
      <c r="C751" s="4">
        <v>14382.709049999999</v>
      </c>
      <c r="D751" t="s">
        <v>7</v>
      </c>
      <c r="E751">
        <v>3</v>
      </c>
      <c r="F751" t="s">
        <v>13</v>
      </c>
      <c r="G751" t="s">
        <v>15</v>
      </c>
      <c r="H751" t="s">
        <v>496</v>
      </c>
      <c r="I751" t="s">
        <v>13</v>
      </c>
      <c r="J751" s="11">
        <v>26.695</v>
      </c>
      <c r="K751" s="11">
        <v>26.695</v>
      </c>
      <c r="L751" s="11"/>
    </row>
    <row r="752" spans="1:12" x14ac:dyDescent="0.25">
      <c r="A752">
        <v>57</v>
      </c>
      <c r="B752" s="11">
        <v>28.785</v>
      </c>
      <c r="C752" s="4">
        <v>14394.398150000001</v>
      </c>
      <c r="D752" t="s">
        <v>7</v>
      </c>
      <c r="E752">
        <v>4</v>
      </c>
      <c r="F752" t="s">
        <v>13</v>
      </c>
      <c r="G752" t="s">
        <v>21</v>
      </c>
      <c r="H752" t="s">
        <v>496</v>
      </c>
      <c r="I752" t="s">
        <v>13</v>
      </c>
      <c r="J752" s="11">
        <v>28.785</v>
      </c>
      <c r="K752" s="11">
        <v>28.785</v>
      </c>
      <c r="L752" s="11"/>
    </row>
    <row r="753" spans="1:12" x14ac:dyDescent="0.25">
      <c r="A753">
        <v>64</v>
      </c>
      <c r="B753" s="11">
        <v>26.41</v>
      </c>
      <c r="C753" s="4">
        <v>14394.5579</v>
      </c>
      <c r="D753" t="s">
        <v>11</v>
      </c>
      <c r="E753">
        <v>0</v>
      </c>
      <c r="F753" t="s">
        <v>13</v>
      </c>
      <c r="G753" t="s">
        <v>21</v>
      </c>
      <c r="H753" t="s">
        <v>496</v>
      </c>
      <c r="I753" t="s">
        <v>13</v>
      </c>
      <c r="J753" s="11">
        <v>26.41</v>
      </c>
      <c r="K753" s="11">
        <v>26.41</v>
      </c>
      <c r="L753" s="11"/>
    </row>
    <row r="754" spans="1:12" x14ac:dyDescent="0.25">
      <c r="A754">
        <v>64</v>
      </c>
      <c r="B754" s="11">
        <v>38.19</v>
      </c>
      <c r="C754" s="4">
        <v>14410.9321</v>
      </c>
      <c r="D754" t="s">
        <v>11</v>
      </c>
      <c r="E754">
        <v>0</v>
      </c>
      <c r="F754" t="s">
        <v>13</v>
      </c>
      <c r="G754" t="s">
        <v>21</v>
      </c>
      <c r="H754" t="s">
        <v>496</v>
      </c>
      <c r="I754" t="s">
        <v>13</v>
      </c>
      <c r="J754" s="11">
        <v>38.19</v>
      </c>
      <c r="K754" s="11">
        <v>38.19</v>
      </c>
      <c r="L754" s="11"/>
    </row>
    <row r="755" spans="1:12" x14ac:dyDescent="0.25">
      <c r="A755">
        <v>64</v>
      </c>
      <c r="B755" s="11">
        <v>39.159999999999997</v>
      </c>
      <c r="C755" s="4">
        <v>14418.2804</v>
      </c>
      <c r="D755" t="s">
        <v>11</v>
      </c>
      <c r="E755">
        <v>1</v>
      </c>
      <c r="F755" t="s">
        <v>13</v>
      </c>
      <c r="G755" t="s">
        <v>14</v>
      </c>
      <c r="H755" t="s">
        <v>496</v>
      </c>
      <c r="I755" t="s">
        <v>13</v>
      </c>
      <c r="J755" s="11">
        <v>39.159999999999997</v>
      </c>
      <c r="K755" s="11">
        <v>39.159999999999997</v>
      </c>
      <c r="L755" s="11"/>
    </row>
    <row r="756" spans="1:12" x14ac:dyDescent="0.25">
      <c r="A756">
        <v>63</v>
      </c>
      <c r="B756" s="11">
        <v>28.594999999999999</v>
      </c>
      <c r="C756" s="4">
        <v>14451.835150000001</v>
      </c>
      <c r="D756" t="s">
        <v>7</v>
      </c>
      <c r="E756">
        <v>0</v>
      </c>
      <c r="F756" t="s">
        <v>13</v>
      </c>
      <c r="G756" t="s">
        <v>21</v>
      </c>
      <c r="H756" t="s">
        <v>496</v>
      </c>
      <c r="I756" t="s">
        <v>13</v>
      </c>
      <c r="J756" s="11">
        <v>28.594999999999999</v>
      </c>
      <c r="K756" s="11">
        <v>28.594999999999999</v>
      </c>
      <c r="L756" s="11"/>
    </row>
    <row r="757" spans="1:12" x14ac:dyDescent="0.25">
      <c r="A757">
        <v>63</v>
      </c>
      <c r="B757" s="11">
        <v>35.200000000000003</v>
      </c>
      <c r="C757" s="4">
        <v>14474.674999999999</v>
      </c>
      <c r="D757" t="s">
        <v>7</v>
      </c>
      <c r="E757">
        <v>1</v>
      </c>
      <c r="F757" t="s">
        <v>13</v>
      </c>
      <c r="G757" t="s">
        <v>14</v>
      </c>
      <c r="H757" t="s">
        <v>496</v>
      </c>
      <c r="I757" t="s">
        <v>13</v>
      </c>
      <c r="J757" s="11">
        <v>35.200000000000003</v>
      </c>
      <c r="K757" s="11">
        <v>35.200000000000003</v>
      </c>
      <c r="L757" s="11"/>
    </row>
    <row r="758" spans="1:12" x14ac:dyDescent="0.25">
      <c r="A758">
        <v>43</v>
      </c>
      <c r="B758" s="11">
        <v>25.52</v>
      </c>
      <c r="C758" s="4">
        <v>14478.33015</v>
      </c>
      <c r="D758" t="s">
        <v>11</v>
      </c>
      <c r="E758">
        <v>5</v>
      </c>
      <c r="F758" t="s">
        <v>13</v>
      </c>
      <c r="G758" t="s">
        <v>14</v>
      </c>
      <c r="H758" t="s">
        <v>496</v>
      </c>
      <c r="I758" t="s">
        <v>13</v>
      </c>
      <c r="J758" s="11">
        <v>25.52</v>
      </c>
      <c r="K758" s="11">
        <v>25.52</v>
      </c>
      <c r="L758" s="11"/>
    </row>
    <row r="759" spans="1:12" x14ac:dyDescent="0.25">
      <c r="A759">
        <v>59</v>
      </c>
      <c r="B759" s="11">
        <v>35.814999999999998</v>
      </c>
      <c r="C759" s="4">
        <v>14590.63205</v>
      </c>
      <c r="D759" t="s">
        <v>7</v>
      </c>
      <c r="E759">
        <v>3</v>
      </c>
      <c r="F759" t="s">
        <v>13</v>
      </c>
      <c r="G759" t="s">
        <v>21</v>
      </c>
      <c r="H759" t="s">
        <v>496</v>
      </c>
      <c r="I759" t="s">
        <v>13</v>
      </c>
      <c r="J759" s="11">
        <v>35.814999999999998</v>
      </c>
      <c r="K759" s="11">
        <v>35.814999999999998</v>
      </c>
      <c r="L759" s="11"/>
    </row>
    <row r="760" spans="1:12" x14ac:dyDescent="0.25">
      <c r="A760">
        <v>64</v>
      </c>
      <c r="B760" s="11">
        <v>32.965000000000003</v>
      </c>
      <c r="C760" s="4">
        <v>14692.66935</v>
      </c>
      <c r="D760" t="s">
        <v>7</v>
      </c>
      <c r="E760">
        <v>0</v>
      </c>
      <c r="F760" t="s">
        <v>13</v>
      </c>
      <c r="G760" t="s">
        <v>15</v>
      </c>
      <c r="H760" t="s">
        <v>496</v>
      </c>
      <c r="I760" t="s">
        <v>13</v>
      </c>
      <c r="J760" s="11">
        <v>32.965000000000003</v>
      </c>
      <c r="K760" s="11">
        <v>32.965000000000003</v>
      </c>
      <c r="L760" s="11"/>
    </row>
    <row r="761" spans="1:12" x14ac:dyDescent="0.25">
      <c r="A761">
        <v>20</v>
      </c>
      <c r="B761" s="11">
        <v>32.774999999999999</v>
      </c>
      <c r="C761" s="4">
        <v>14711.7438</v>
      </c>
      <c r="D761" t="s">
        <v>7</v>
      </c>
      <c r="E761">
        <v>0</v>
      </c>
      <c r="F761" t="s">
        <v>9</v>
      </c>
      <c r="G761" t="s">
        <v>15</v>
      </c>
      <c r="H761" t="s">
        <v>496</v>
      </c>
      <c r="I761" t="s">
        <v>548</v>
      </c>
      <c r="J761" s="11">
        <v>32.774999999999999</v>
      </c>
      <c r="K761" s="11">
        <v>32.774999999999999</v>
      </c>
      <c r="L761" s="11"/>
    </row>
    <row r="762" spans="1:12" x14ac:dyDescent="0.25">
      <c r="A762">
        <v>64</v>
      </c>
      <c r="B762" s="11">
        <v>25.555</v>
      </c>
      <c r="C762" s="4">
        <v>14901.5167</v>
      </c>
      <c r="D762" t="s">
        <v>7</v>
      </c>
      <c r="E762">
        <v>0</v>
      </c>
      <c r="F762" t="s">
        <v>13</v>
      </c>
      <c r="G762" t="s">
        <v>21</v>
      </c>
      <c r="H762" t="s">
        <v>496</v>
      </c>
      <c r="I762" t="s">
        <v>13</v>
      </c>
      <c r="J762" s="11">
        <v>25.555</v>
      </c>
      <c r="K762" s="11">
        <v>25.555</v>
      </c>
      <c r="L762" s="11"/>
    </row>
    <row r="763" spans="1:12" x14ac:dyDescent="0.25">
      <c r="A763">
        <v>64</v>
      </c>
      <c r="B763" s="11">
        <v>25.6</v>
      </c>
      <c r="C763" s="4">
        <v>14988.432000000001</v>
      </c>
      <c r="D763" t="s">
        <v>11</v>
      </c>
      <c r="E763">
        <v>2</v>
      </c>
      <c r="F763" t="s">
        <v>13</v>
      </c>
      <c r="G763" t="s">
        <v>10</v>
      </c>
      <c r="H763" t="s">
        <v>496</v>
      </c>
      <c r="I763" t="s">
        <v>13</v>
      </c>
      <c r="J763" s="11">
        <v>25.6</v>
      </c>
      <c r="K763" s="11">
        <v>25.6</v>
      </c>
      <c r="L763" s="11"/>
    </row>
    <row r="764" spans="1:12" x14ac:dyDescent="0.25">
      <c r="A764">
        <v>62</v>
      </c>
      <c r="B764" s="11">
        <v>30.495000000000001</v>
      </c>
      <c r="C764" s="4">
        <v>15019.760050000001</v>
      </c>
      <c r="D764" t="s">
        <v>7</v>
      </c>
      <c r="E764">
        <v>2</v>
      </c>
      <c r="F764" t="s">
        <v>13</v>
      </c>
      <c r="G764" t="s">
        <v>15</v>
      </c>
      <c r="H764" t="s">
        <v>496</v>
      </c>
      <c r="I764" t="s">
        <v>13</v>
      </c>
      <c r="J764" s="11">
        <v>30.495000000000001</v>
      </c>
      <c r="K764" s="11">
        <v>30.495000000000001</v>
      </c>
      <c r="L764" s="11"/>
    </row>
    <row r="765" spans="1:12" x14ac:dyDescent="0.25">
      <c r="A765">
        <v>63</v>
      </c>
      <c r="B765" s="11">
        <v>33.659999999999997</v>
      </c>
      <c r="C765" s="4">
        <v>15161.5344</v>
      </c>
      <c r="D765" t="s">
        <v>11</v>
      </c>
      <c r="E765">
        <v>3</v>
      </c>
      <c r="F765" t="s">
        <v>13</v>
      </c>
      <c r="G765" t="s">
        <v>14</v>
      </c>
      <c r="H765" t="s">
        <v>496</v>
      </c>
      <c r="I765" t="s">
        <v>13</v>
      </c>
      <c r="J765" s="11">
        <v>33.659999999999997</v>
      </c>
      <c r="K765" s="11">
        <v>33.659999999999997</v>
      </c>
      <c r="L765" s="11"/>
    </row>
    <row r="766" spans="1:12" x14ac:dyDescent="0.25">
      <c r="A766">
        <v>63</v>
      </c>
      <c r="B766" s="11">
        <v>39.799999999999997</v>
      </c>
      <c r="C766" s="4">
        <v>15170.069</v>
      </c>
      <c r="D766" t="s">
        <v>11</v>
      </c>
      <c r="E766">
        <v>3</v>
      </c>
      <c r="F766" t="s">
        <v>13</v>
      </c>
      <c r="G766" t="s">
        <v>10</v>
      </c>
      <c r="H766" t="s">
        <v>496</v>
      </c>
      <c r="I766" t="s">
        <v>13</v>
      </c>
      <c r="J766" s="11">
        <v>39.799999999999997</v>
      </c>
      <c r="K766" s="11">
        <v>39.799999999999997</v>
      </c>
      <c r="L766" s="11"/>
    </row>
    <row r="767" spans="1:12" x14ac:dyDescent="0.25">
      <c r="A767">
        <v>62</v>
      </c>
      <c r="B767" s="11">
        <v>38.094999999999999</v>
      </c>
      <c r="C767" s="4">
        <v>15230.324049999999</v>
      </c>
      <c r="D767" t="s">
        <v>7</v>
      </c>
      <c r="E767">
        <v>2</v>
      </c>
      <c r="F767" t="s">
        <v>13</v>
      </c>
      <c r="G767" t="s">
        <v>21</v>
      </c>
      <c r="H767" t="s">
        <v>496</v>
      </c>
      <c r="I767" t="s">
        <v>13</v>
      </c>
      <c r="J767" s="11">
        <v>38.094999999999999</v>
      </c>
      <c r="K767" s="11">
        <v>38.094999999999999</v>
      </c>
      <c r="L767" s="11"/>
    </row>
    <row r="768" spans="1:12" x14ac:dyDescent="0.25">
      <c r="A768">
        <v>18</v>
      </c>
      <c r="B768" s="11">
        <v>30.684999999999999</v>
      </c>
      <c r="C768" s="4">
        <v>15518.180249999999</v>
      </c>
      <c r="D768" t="s">
        <v>11</v>
      </c>
      <c r="E768">
        <v>0</v>
      </c>
      <c r="F768" t="s">
        <v>9</v>
      </c>
      <c r="G768" t="s">
        <v>21</v>
      </c>
      <c r="H768" t="s">
        <v>496</v>
      </c>
      <c r="I768" t="s">
        <v>548</v>
      </c>
      <c r="J768" s="11">
        <v>30.684999999999999</v>
      </c>
      <c r="K768" s="11">
        <v>30.684999999999999</v>
      </c>
      <c r="L768" s="11"/>
    </row>
    <row r="769" spans="1:12" x14ac:dyDescent="0.25">
      <c r="A769">
        <v>63</v>
      </c>
      <c r="B769" s="11">
        <v>41.325000000000003</v>
      </c>
      <c r="C769" s="4">
        <v>15555.188749999999</v>
      </c>
      <c r="D769" t="s">
        <v>11</v>
      </c>
      <c r="E769">
        <v>3</v>
      </c>
      <c r="F769" t="s">
        <v>13</v>
      </c>
      <c r="G769" t="s">
        <v>15</v>
      </c>
      <c r="H769" t="s">
        <v>496</v>
      </c>
      <c r="I769" t="s">
        <v>13</v>
      </c>
      <c r="J769" s="11">
        <v>41.325000000000003</v>
      </c>
      <c r="K769" s="11">
        <v>41.325000000000003</v>
      </c>
      <c r="L769" s="11"/>
    </row>
    <row r="770" spans="1:12" x14ac:dyDescent="0.25">
      <c r="A770">
        <v>62</v>
      </c>
      <c r="B770" s="11">
        <v>31.635000000000005</v>
      </c>
      <c r="C770" s="4">
        <v>15612.19335</v>
      </c>
      <c r="D770" t="s">
        <v>7</v>
      </c>
      <c r="E770">
        <v>3</v>
      </c>
      <c r="F770" t="s">
        <v>13</v>
      </c>
      <c r="G770" t="s">
        <v>15</v>
      </c>
      <c r="H770" t="s">
        <v>496</v>
      </c>
      <c r="I770" t="s">
        <v>13</v>
      </c>
      <c r="J770" s="11">
        <v>31.635000000000005</v>
      </c>
      <c r="K770" s="11">
        <v>31.635000000000005</v>
      </c>
      <c r="L770" s="11"/>
    </row>
    <row r="771" spans="1:12" x14ac:dyDescent="0.25">
      <c r="A771">
        <v>38</v>
      </c>
      <c r="B771" s="11">
        <v>29.164999999999999</v>
      </c>
      <c r="C771" s="4">
        <v>15820.699000000001</v>
      </c>
      <c r="D771" t="s">
        <v>11</v>
      </c>
      <c r="E771">
        <v>0</v>
      </c>
      <c r="F771" t="s">
        <v>9</v>
      </c>
      <c r="G771" t="s">
        <v>10</v>
      </c>
      <c r="H771" t="s">
        <v>496</v>
      </c>
      <c r="I771" t="s">
        <v>548</v>
      </c>
      <c r="J771" s="11">
        <v>29.164999999999999</v>
      </c>
      <c r="K771" s="11">
        <v>29.164999999999999</v>
      </c>
      <c r="L771" s="11"/>
    </row>
    <row r="772" spans="1:12" x14ac:dyDescent="0.25">
      <c r="A772">
        <v>40</v>
      </c>
      <c r="B772" s="11">
        <v>29.3</v>
      </c>
      <c r="C772" s="4">
        <v>15828.82173</v>
      </c>
      <c r="D772" t="s">
        <v>7</v>
      </c>
      <c r="E772">
        <v>4</v>
      </c>
      <c r="F772" t="s">
        <v>13</v>
      </c>
      <c r="G772" t="s">
        <v>10</v>
      </c>
      <c r="H772" t="s">
        <v>496</v>
      </c>
      <c r="I772" t="s">
        <v>13</v>
      </c>
      <c r="J772" s="11">
        <v>29.3</v>
      </c>
      <c r="K772" s="11">
        <v>29.3</v>
      </c>
      <c r="L772" s="11"/>
    </row>
    <row r="773" spans="1:12" x14ac:dyDescent="0.25">
      <c r="A773">
        <v>64</v>
      </c>
      <c r="B773" s="11">
        <v>31.824999999999999</v>
      </c>
      <c r="C773" s="4">
        <v>16069.08475</v>
      </c>
      <c r="D773" t="s">
        <v>7</v>
      </c>
      <c r="E773">
        <v>2</v>
      </c>
      <c r="F773" t="s">
        <v>13</v>
      </c>
      <c r="G773" t="s">
        <v>21</v>
      </c>
      <c r="H773" t="s">
        <v>496</v>
      </c>
      <c r="I773" t="s">
        <v>13</v>
      </c>
      <c r="J773" s="11">
        <v>31.824999999999999</v>
      </c>
      <c r="K773" s="11">
        <v>31.824999999999999</v>
      </c>
      <c r="L773" s="11"/>
    </row>
    <row r="774" spans="1:12" x14ac:dyDescent="0.25">
      <c r="A774">
        <v>64</v>
      </c>
      <c r="B774" s="11">
        <v>39.049999999999997</v>
      </c>
      <c r="C774" s="4">
        <v>16085.127500000001</v>
      </c>
      <c r="D774" t="s">
        <v>7</v>
      </c>
      <c r="E774">
        <v>3</v>
      </c>
      <c r="F774" t="s">
        <v>13</v>
      </c>
      <c r="G774" t="s">
        <v>14</v>
      </c>
      <c r="H774" t="s">
        <v>496</v>
      </c>
      <c r="I774" t="s">
        <v>13</v>
      </c>
      <c r="J774" s="11">
        <v>39.049999999999997</v>
      </c>
      <c r="K774" s="11">
        <v>39.049999999999997</v>
      </c>
      <c r="L774" s="11"/>
    </row>
    <row r="775" spans="1:12" x14ac:dyDescent="0.25">
      <c r="A775">
        <v>20</v>
      </c>
      <c r="B775" s="11">
        <v>27.3</v>
      </c>
      <c r="C775" s="4">
        <v>16232.847</v>
      </c>
      <c r="D775" t="s">
        <v>11</v>
      </c>
      <c r="E775">
        <v>0</v>
      </c>
      <c r="F775" t="s">
        <v>9</v>
      </c>
      <c r="G775" t="s">
        <v>10</v>
      </c>
      <c r="H775" t="s">
        <v>496</v>
      </c>
      <c r="I775" t="s">
        <v>548</v>
      </c>
      <c r="J775" s="11">
        <v>27.3</v>
      </c>
      <c r="K775" s="11">
        <v>27.3</v>
      </c>
      <c r="L775" s="11"/>
    </row>
    <row r="776" spans="1:12" x14ac:dyDescent="0.25">
      <c r="A776">
        <v>19</v>
      </c>
      <c r="B776" s="11">
        <v>37.715000000000003</v>
      </c>
      <c r="C776" s="4">
        <v>16297.846</v>
      </c>
      <c r="D776" t="s">
        <v>11</v>
      </c>
      <c r="E776">
        <v>0</v>
      </c>
      <c r="F776" t="s">
        <v>9</v>
      </c>
      <c r="G776" t="s">
        <v>10</v>
      </c>
      <c r="H776" t="s">
        <v>496</v>
      </c>
      <c r="I776" t="s">
        <v>548</v>
      </c>
      <c r="J776" s="11">
        <v>37.715000000000003</v>
      </c>
      <c r="K776" s="11">
        <v>37.715000000000003</v>
      </c>
      <c r="L776" s="11"/>
    </row>
    <row r="777" spans="1:12" x14ac:dyDescent="0.25">
      <c r="A777">
        <v>19</v>
      </c>
      <c r="B777" s="11">
        <v>26.03</v>
      </c>
      <c r="C777" s="4">
        <v>16450.894700000001</v>
      </c>
      <c r="D777" t="s">
        <v>11</v>
      </c>
      <c r="E777">
        <v>1</v>
      </c>
      <c r="F777" t="s">
        <v>9</v>
      </c>
      <c r="G777" t="s">
        <v>15</v>
      </c>
      <c r="H777" t="s">
        <v>496</v>
      </c>
      <c r="I777" t="s">
        <v>548</v>
      </c>
      <c r="J777" s="11">
        <v>26.03</v>
      </c>
      <c r="K777" s="11">
        <v>26.03</v>
      </c>
      <c r="L777" s="11"/>
    </row>
    <row r="778" spans="1:12" x14ac:dyDescent="0.25">
      <c r="A778">
        <v>64</v>
      </c>
      <c r="B778" s="11">
        <v>30.114999999999998</v>
      </c>
      <c r="C778" s="4">
        <v>16455.707849999999</v>
      </c>
      <c r="D778" t="s">
        <v>7</v>
      </c>
      <c r="E778">
        <v>3</v>
      </c>
      <c r="F778" t="s">
        <v>13</v>
      </c>
      <c r="G778" t="s">
        <v>15</v>
      </c>
      <c r="H778" t="s">
        <v>496</v>
      </c>
      <c r="I778" t="s">
        <v>13</v>
      </c>
      <c r="J778" s="11">
        <v>30.114999999999998</v>
      </c>
      <c r="K778" s="11">
        <v>30.114999999999998</v>
      </c>
      <c r="L778" s="11"/>
    </row>
    <row r="779" spans="1:12" x14ac:dyDescent="0.25">
      <c r="A779">
        <v>27</v>
      </c>
      <c r="B779" s="11">
        <v>25.745000000000001</v>
      </c>
      <c r="C779" s="4">
        <v>16577.779500000001</v>
      </c>
      <c r="D779" t="s">
        <v>7</v>
      </c>
      <c r="E779">
        <v>0</v>
      </c>
      <c r="F779" t="s">
        <v>9</v>
      </c>
      <c r="G779" t="s">
        <v>14</v>
      </c>
      <c r="H779" t="s">
        <v>496</v>
      </c>
      <c r="I779" t="s">
        <v>548</v>
      </c>
      <c r="J779" s="11">
        <v>25.745000000000001</v>
      </c>
      <c r="K779" s="11">
        <v>25.745000000000001</v>
      </c>
      <c r="L779" s="11"/>
    </row>
    <row r="780" spans="1:12" x14ac:dyDescent="0.25">
      <c r="A780">
        <v>21</v>
      </c>
      <c r="B780" s="11">
        <v>31.02</v>
      </c>
      <c r="C780" s="4">
        <v>16586.49771</v>
      </c>
      <c r="D780" t="s">
        <v>11</v>
      </c>
      <c r="E780">
        <v>0</v>
      </c>
      <c r="F780" t="s">
        <v>13</v>
      </c>
      <c r="G780" t="s">
        <v>14</v>
      </c>
      <c r="H780" t="s">
        <v>496</v>
      </c>
      <c r="I780" t="s">
        <v>13</v>
      </c>
      <c r="J780" s="11">
        <v>31.02</v>
      </c>
      <c r="K780" s="11">
        <v>31.02</v>
      </c>
      <c r="L780" s="11"/>
    </row>
    <row r="781" spans="1:12" x14ac:dyDescent="0.25">
      <c r="A781">
        <v>27</v>
      </c>
      <c r="B781" s="11">
        <v>30.59</v>
      </c>
      <c r="C781" s="4">
        <v>16796.411940000002</v>
      </c>
      <c r="D781" t="s">
        <v>7</v>
      </c>
      <c r="E781">
        <v>1</v>
      </c>
      <c r="F781" t="s">
        <v>13</v>
      </c>
      <c r="G781" t="s">
        <v>21</v>
      </c>
      <c r="H781" t="s">
        <v>496</v>
      </c>
      <c r="I781" t="s">
        <v>13</v>
      </c>
      <c r="J781" s="11">
        <v>30.59</v>
      </c>
      <c r="K781" s="11">
        <v>30.59</v>
      </c>
      <c r="L781" s="11"/>
    </row>
    <row r="782" spans="1:12" x14ac:dyDescent="0.25">
      <c r="A782">
        <v>19</v>
      </c>
      <c r="B782">
        <v>27.9</v>
      </c>
      <c r="C782" s="4">
        <v>16884.923999999999</v>
      </c>
      <c r="D782" t="s">
        <v>7</v>
      </c>
      <c r="E782">
        <v>0</v>
      </c>
      <c r="F782" t="s">
        <v>9</v>
      </c>
      <c r="G782" t="s">
        <v>10</v>
      </c>
      <c r="H782" t="s">
        <v>496</v>
      </c>
      <c r="I782" t="s">
        <v>548</v>
      </c>
      <c r="J782" s="11">
        <v>27.9</v>
      </c>
      <c r="K782" s="11">
        <v>27.9</v>
      </c>
      <c r="L782" s="11"/>
    </row>
    <row r="783" spans="1:12" x14ac:dyDescent="0.25">
      <c r="A783">
        <v>26</v>
      </c>
      <c r="B783" s="11">
        <v>27.06</v>
      </c>
      <c r="C783" s="4">
        <v>17043.341400000001</v>
      </c>
      <c r="D783" t="s">
        <v>11</v>
      </c>
      <c r="E783">
        <v>0</v>
      </c>
      <c r="F783" t="s">
        <v>9</v>
      </c>
      <c r="G783" t="s">
        <v>14</v>
      </c>
      <c r="H783" t="s">
        <v>496</v>
      </c>
      <c r="I783" t="s">
        <v>548</v>
      </c>
      <c r="J783" s="11">
        <v>27.06</v>
      </c>
      <c r="K783" s="11">
        <v>27.06</v>
      </c>
      <c r="L783" s="11"/>
    </row>
    <row r="784" spans="1:12" x14ac:dyDescent="0.25">
      <c r="A784">
        <v>19</v>
      </c>
      <c r="B784" s="11">
        <v>40.564999999999998</v>
      </c>
      <c r="C784" s="4">
        <v>17081.080000000002</v>
      </c>
      <c r="D784" t="s">
        <v>7</v>
      </c>
      <c r="E784">
        <v>0</v>
      </c>
      <c r="F784" t="s">
        <v>9</v>
      </c>
      <c r="G784" t="s">
        <v>10</v>
      </c>
      <c r="H784" t="s">
        <v>496</v>
      </c>
      <c r="I784" t="s">
        <v>548</v>
      </c>
      <c r="J784" s="11">
        <v>40.564999999999998</v>
      </c>
      <c r="K784" s="11">
        <v>40.564999999999998</v>
      </c>
      <c r="L784" s="11"/>
    </row>
    <row r="785" spans="1:12" x14ac:dyDescent="0.25">
      <c r="A785">
        <v>20</v>
      </c>
      <c r="B785" s="11">
        <v>29.925000000000001</v>
      </c>
      <c r="C785" s="4">
        <v>17085.267599999999</v>
      </c>
      <c r="D785" t="s">
        <v>7</v>
      </c>
      <c r="E785">
        <v>1</v>
      </c>
      <c r="F785" t="s">
        <v>9</v>
      </c>
      <c r="G785" t="s">
        <v>14</v>
      </c>
      <c r="H785" t="s">
        <v>496</v>
      </c>
      <c r="I785" t="s">
        <v>548</v>
      </c>
      <c r="J785" s="11">
        <v>29.925000000000001</v>
      </c>
      <c r="K785" s="11">
        <v>29.925000000000001</v>
      </c>
      <c r="L785" s="11"/>
    </row>
    <row r="786" spans="1:12" x14ac:dyDescent="0.25">
      <c r="A786">
        <v>24</v>
      </c>
      <c r="B786" s="11">
        <v>33.630000000000003</v>
      </c>
      <c r="C786" s="4">
        <v>17128.426080000001</v>
      </c>
      <c r="D786" t="s">
        <v>11</v>
      </c>
      <c r="E786">
        <v>4</v>
      </c>
      <c r="F786" t="s">
        <v>13</v>
      </c>
      <c r="G786" t="s">
        <v>21</v>
      </c>
      <c r="H786" t="s">
        <v>496</v>
      </c>
      <c r="I786" t="s">
        <v>13</v>
      </c>
      <c r="J786" s="11">
        <v>33.630000000000003</v>
      </c>
      <c r="K786" s="11">
        <v>33.630000000000003</v>
      </c>
      <c r="L786" s="11"/>
    </row>
    <row r="787" spans="1:12" x14ac:dyDescent="0.25">
      <c r="A787">
        <v>18</v>
      </c>
      <c r="B787" s="11">
        <v>27.36</v>
      </c>
      <c r="C787" s="4">
        <v>17178.682400000002</v>
      </c>
      <c r="D787" t="s">
        <v>11</v>
      </c>
      <c r="E787">
        <v>1</v>
      </c>
      <c r="F787" t="s">
        <v>9</v>
      </c>
      <c r="G787" t="s">
        <v>21</v>
      </c>
      <c r="H787" t="s">
        <v>496</v>
      </c>
      <c r="I787" t="s">
        <v>548</v>
      </c>
      <c r="J787" s="11">
        <v>27.36</v>
      </c>
      <c r="K787" s="11">
        <v>27.36</v>
      </c>
      <c r="L787" s="11"/>
    </row>
    <row r="788" spans="1:12" x14ac:dyDescent="0.25">
      <c r="A788">
        <v>40</v>
      </c>
      <c r="B788" s="11">
        <v>30.305</v>
      </c>
      <c r="C788" s="4">
        <v>17179.522000000001</v>
      </c>
      <c r="D788" t="s">
        <v>11</v>
      </c>
      <c r="E788">
        <v>1</v>
      </c>
      <c r="F788" t="s">
        <v>9</v>
      </c>
      <c r="G788" t="s">
        <v>14</v>
      </c>
      <c r="H788" t="s">
        <v>496</v>
      </c>
      <c r="I788" t="s">
        <v>548</v>
      </c>
      <c r="J788" s="11">
        <v>30.305</v>
      </c>
      <c r="K788" s="11">
        <v>30.305</v>
      </c>
      <c r="L788" s="11"/>
    </row>
    <row r="789" spans="1:12" x14ac:dyDescent="0.25">
      <c r="A789">
        <v>19</v>
      </c>
      <c r="B789" s="11">
        <v>35.814999999999998</v>
      </c>
      <c r="C789" s="4">
        <v>17352.6803</v>
      </c>
      <c r="D789" t="s">
        <v>11</v>
      </c>
      <c r="E789">
        <v>0</v>
      </c>
      <c r="F789" t="s">
        <v>9</v>
      </c>
      <c r="G789" t="s">
        <v>15</v>
      </c>
      <c r="H789" t="s">
        <v>496</v>
      </c>
      <c r="I789" t="s">
        <v>548</v>
      </c>
      <c r="J789" s="11">
        <v>35.814999999999998</v>
      </c>
      <c r="K789" s="11">
        <v>35.814999999999998</v>
      </c>
      <c r="L789" s="11"/>
    </row>
    <row r="790" spans="1:12" x14ac:dyDescent="0.25">
      <c r="A790">
        <v>19</v>
      </c>
      <c r="B790" s="11">
        <v>28.31</v>
      </c>
      <c r="C790" s="4">
        <v>17468.983899999999</v>
      </c>
      <c r="D790" t="s">
        <v>7</v>
      </c>
      <c r="E790">
        <v>0</v>
      </c>
      <c r="F790" t="s">
        <v>9</v>
      </c>
      <c r="G790" t="s">
        <v>15</v>
      </c>
      <c r="H790" t="s">
        <v>496</v>
      </c>
      <c r="I790" t="s">
        <v>548</v>
      </c>
      <c r="J790" s="11">
        <v>28.31</v>
      </c>
      <c r="K790" s="11">
        <v>28.31</v>
      </c>
      <c r="L790" s="11"/>
    </row>
    <row r="791" spans="1:12" x14ac:dyDescent="0.25">
      <c r="A791">
        <v>20</v>
      </c>
      <c r="B791" s="11">
        <v>30.495000000000001</v>
      </c>
      <c r="C791" s="4">
        <v>17560.37975</v>
      </c>
      <c r="D791" t="s">
        <v>11</v>
      </c>
      <c r="E791">
        <v>1</v>
      </c>
      <c r="F791" t="s">
        <v>9</v>
      </c>
      <c r="G791" t="s">
        <v>15</v>
      </c>
      <c r="H791" t="s">
        <v>496</v>
      </c>
      <c r="I791" t="s">
        <v>548</v>
      </c>
      <c r="J791" s="11">
        <v>30.495000000000001</v>
      </c>
      <c r="K791" s="11">
        <v>30.495000000000001</v>
      </c>
      <c r="L791" s="11"/>
    </row>
    <row r="792" spans="1:12" x14ac:dyDescent="0.25">
      <c r="A792">
        <v>28</v>
      </c>
      <c r="B792" s="11">
        <v>25.175000000000001</v>
      </c>
      <c r="C792" s="4">
        <v>17663.144199999999</v>
      </c>
      <c r="D792" t="s">
        <v>11</v>
      </c>
      <c r="E792">
        <v>3</v>
      </c>
      <c r="F792" t="s">
        <v>9</v>
      </c>
      <c r="G792" t="s">
        <v>14</v>
      </c>
      <c r="H792" t="s">
        <v>496</v>
      </c>
      <c r="I792" t="s">
        <v>548</v>
      </c>
      <c r="J792" s="11">
        <v>25.175000000000001</v>
      </c>
      <c r="K792" s="11">
        <v>25.175000000000001</v>
      </c>
      <c r="L792" s="11"/>
    </row>
    <row r="793" spans="1:12" x14ac:dyDescent="0.25">
      <c r="A793">
        <v>19</v>
      </c>
      <c r="B793" s="11">
        <v>28.88</v>
      </c>
      <c r="C793" s="4">
        <v>17748.5062</v>
      </c>
      <c r="D793" t="s">
        <v>7</v>
      </c>
      <c r="E793">
        <v>0</v>
      </c>
      <c r="F793" t="s">
        <v>9</v>
      </c>
      <c r="G793" t="s">
        <v>15</v>
      </c>
      <c r="H793" t="s">
        <v>496</v>
      </c>
      <c r="I793" t="s">
        <v>548</v>
      </c>
      <c r="J793" s="11">
        <v>28.88</v>
      </c>
      <c r="K793" s="11">
        <v>28.88</v>
      </c>
      <c r="L793" s="11"/>
    </row>
    <row r="794" spans="1:12" x14ac:dyDescent="0.25">
      <c r="A794">
        <v>25</v>
      </c>
      <c r="B794" s="11">
        <v>41.325000000000003</v>
      </c>
      <c r="C794" s="4">
        <v>17878.900679999999</v>
      </c>
      <c r="D794" t="s">
        <v>7</v>
      </c>
      <c r="E794">
        <v>0</v>
      </c>
      <c r="F794" t="s">
        <v>13</v>
      </c>
      <c r="G794" t="s">
        <v>21</v>
      </c>
      <c r="H794" t="s">
        <v>496</v>
      </c>
      <c r="I794" t="s">
        <v>13</v>
      </c>
      <c r="J794" s="11">
        <v>41.325000000000003</v>
      </c>
      <c r="K794" s="11">
        <v>41.325000000000003</v>
      </c>
      <c r="L794" s="11"/>
    </row>
    <row r="795" spans="1:12" x14ac:dyDescent="0.25">
      <c r="A795">
        <v>45</v>
      </c>
      <c r="B795" s="11">
        <v>31.79</v>
      </c>
      <c r="C795" s="4">
        <v>17929.303370000001</v>
      </c>
      <c r="D795" t="s">
        <v>7</v>
      </c>
      <c r="E795">
        <v>0</v>
      </c>
      <c r="F795" t="s">
        <v>13</v>
      </c>
      <c r="G795" t="s">
        <v>14</v>
      </c>
      <c r="H795" t="s">
        <v>496</v>
      </c>
      <c r="I795" t="s">
        <v>13</v>
      </c>
      <c r="J795" s="11">
        <v>31.79</v>
      </c>
      <c r="K795" s="11">
        <v>31.79</v>
      </c>
      <c r="L795" s="11"/>
    </row>
    <row r="796" spans="1:12" x14ac:dyDescent="0.25">
      <c r="A796">
        <v>21</v>
      </c>
      <c r="B796" s="11">
        <v>25.7</v>
      </c>
      <c r="C796" s="4">
        <v>17942.106</v>
      </c>
      <c r="D796" t="s">
        <v>11</v>
      </c>
      <c r="E796">
        <v>4</v>
      </c>
      <c r="F796" t="s">
        <v>9</v>
      </c>
      <c r="G796" t="s">
        <v>10</v>
      </c>
      <c r="H796" t="s">
        <v>496</v>
      </c>
      <c r="I796" t="s">
        <v>548</v>
      </c>
      <c r="J796" s="11">
        <v>25.7</v>
      </c>
      <c r="K796" s="11">
        <v>25.7</v>
      </c>
      <c r="L796" s="11"/>
    </row>
    <row r="797" spans="1:12" x14ac:dyDescent="0.25">
      <c r="A797">
        <v>23</v>
      </c>
      <c r="B797" s="11">
        <v>28.31</v>
      </c>
      <c r="C797" s="4">
        <v>18033.9679</v>
      </c>
      <c r="D797" t="s">
        <v>7</v>
      </c>
      <c r="E797">
        <v>0</v>
      </c>
      <c r="F797" t="s">
        <v>9</v>
      </c>
      <c r="G797" t="s">
        <v>15</v>
      </c>
      <c r="H797" t="s">
        <v>496</v>
      </c>
      <c r="I797" t="s">
        <v>548</v>
      </c>
      <c r="J797" s="11">
        <v>28.31</v>
      </c>
      <c r="K797" s="11">
        <v>28.31</v>
      </c>
      <c r="L797" s="11"/>
    </row>
    <row r="798" spans="1:12" x14ac:dyDescent="0.25">
      <c r="A798">
        <v>29</v>
      </c>
      <c r="B798" s="11">
        <v>32.965000000000003</v>
      </c>
      <c r="C798" s="4">
        <v>18157.876</v>
      </c>
      <c r="D798" t="s">
        <v>11</v>
      </c>
      <c r="E798">
        <v>2</v>
      </c>
      <c r="F798" t="s">
        <v>13</v>
      </c>
      <c r="G798" t="s">
        <v>15</v>
      </c>
      <c r="H798" t="s">
        <v>496</v>
      </c>
      <c r="I798" t="s">
        <v>13</v>
      </c>
      <c r="J798" s="11">
        <v>32.965000000000003</v>
      </c>
      <c r="K798" s="11">
        <v>32.965000000000003</v>
      </c>
      <c r="L798" s="11"/>
    </row>
    <row r="799" spans="1:12" x14ac:dyDescent="0.25">
      <c r="A799">
        <v>25</v>
      </c>
      <c r="B799" s="11">
        <v>32.229999999999997</v>
      </c>
      <c r="C799" s="4">
        <v>18218.161390000001</v>
      </c>
      <c r="D799" t="s">
        <v>7</v>
      </c>
      <c r="E799">
        <v>1</v>
      </c>
      <c r="F799" t="s">
        <v>13</v>
      </c>
      <c r="G799" t="s">
        <v>14</v>
      </c>
      <c r="H799" t="s">
        <v>496</v>
      </c>
      <c r="I799" t="s">
        <v>13</v>
      </c>
      <c r="J799" s="11">
        <v>32.229999999999997</v>
      </c>
      <c r="K799" s="11">
        <v>32.229999999999997</v>
      </c>
      <c r="L799" s="11"/>
    </row>
    <row r="800" spans="1:12" x14ac:dyDescent="0.25">
      <c r="A800">
        <v>18</v>
      </c>
      <c r="B800" s="11">
        <v>27.28</v>
      </c>
      <c r="C800" s="4">
        <v>18223.4512</v>
      </c>
      <c r="D800" t="s">
        <v>7</v>
      </c>
      <c r="E800">
        <v>3</v>
      </c>
      <c r="F800" t="s">
        <v>9</v>
      </c>
      <c r="G800" t="s">
        <v>14</v>
      </c>
      <c r="H800" t="s">
        <v>496</v>
      </c>
      <c r="I800" t="s">
        <v>548</v>
      </c>
      <c r="J800" s="11">
        <v>27.28</v>
      </c>
      <c r="K800" s="11">
        <v>27.28</v>
      </c>
      <c r="L800" s="11"/>
    </row>
    <row r="801" spans="1:12" x14ac:dyDescent="0.25">
      <c r="A801">
        <v>27</v>
      </c>
      <c r="B801" s="11">
        <v>29.15</v>
      </c>
      <c r="C801" s="4">
        <v>18246.495500000001</v>
      </c>
      <c r="D801" t="s">
        <v>11</v>
      </c>
      <c r="E801">
        <v>0</v>
      </c>
      <c r="F801" t="s">
        <v>9</v>
      </c>
      <c r="G801" t="s">
        <v>14</v>
      </c>
      <c r="H801" t="s">
        <v>496</v>
      </c>
      <c r="I801" t="s">
        <v>548</v>
      </c>
      <c r="J801" s="11">
        <v>29.15</v>
      </c>
      <c r="K801" s="11">
        <v>29.15</v>
      </c>
      <c r="L801" s="11"/>
    </row>
    <row r="802" spans="1:12" x14ac:dyDescent="0.25">
      <c r="A802">
        <v>27</v>
      </c>
      <c r="B802" s="11">
        <v>28.5</v>
      </c>
      <c r="C802" s="4">
        <v>18310.741999999998</v>
      </c>
      <c r="D802" t="s">
        <v>11</v>
      </c>
      <c r="E802">
        <v>0</v>
      </c>
      <c r="F802" t="s">
        <v>9</v>
      </c>
      <c r="G802" t="s">
        <v>15</v>
      </c>
      <c r="H802" t="s">
        <v>496</v>
      </c>
      <c r="I802" t="s">
        <v>548</v>
      </c>
      <c r="J802" s="11">
        <v>28.5</v>
      </c>
      <c r="K802" s="11">
        <v>28.5</v>
      </c>
      <c r="L802" s="11"/>
    </row>
    <row r="803" spans="1:12" x14ac:dyDescent="0.25">
      <c r="A803">
        <v>23</v>
      </c>
      <c r="B803" s="11">
        <v>28.49</v>
      </c>
      <c r="C803" s="4">
        <v>18328.238099999999</v>
      </c>
      <c r="D803" t="s">
        <v>7</v>
      </c>
      <c r="E803">
        <v>1</v>
      </c>
      <c r="F803" t="s">
        <v>9</v>
      </c>
      <c r="G803" t="s">
        <v>14</v>
      </c>
      <c r="H803" t="s">
        <v>496</v>
      </c>
      <c r="I803" t="s">
        <v>548</v>
      </c>
      <c r="J803" s="11">
        <v>28.49</v>
      </c>
      <c r="K803" s="11">
        <v>28.49</v>
      </c>
      <c r="L803" s="11"/>
    </row>
    <row r="804" spans="1:12" x14ac:dyDescent="0.25">
      <c r="A804">
        <v>24</v>
      </c>
      <c r="B804" s="11">
        <v>29.83</v>
      </c>
      <c r="C804" s="4">
        <v>18648.421699999999</v>
      </c>
      <c r="D804" t="s">
        <v>11</v>
      </c>
      <c r="E804">
        <v>0</v>
      </c>
      <c r="F804" t="s">
        <v>9</v>
      </c>
      <c r="G804" t="s">
        <v>21</v>
      </c>
      <c r="H804" t="s">
        <v>496</v>
      </c>
      <c r="I804" t="s">
        <v>548</v>
      </c>
      <c r="J804" s="11">
        <v>29.83</v>
      </c>
      <c r="K804" s="11">
        <v>29.83</v>
      </c>
      <c r="L804" s="11"/>
    </row>
    <row r="805" spans="1:12" x14ac:dyDescent="0.25">
      <c r="A805">
        <v>27</v>
      </c>
      <c r="B805" s="11">
        <v>30.4</v>
      </c>
      <c r="C805" s="4">
        <v>18804.752400000001</v>
      </c>
      <c r="D805" t="s">
        <v>7</v>
      </c>
      <c r="E805">
        <v>3</v>
      </c>
      <c r="F805" t="s">
        <v>13</v>
      </c>
      <c r="G805" t="s">
        <v>15</v>
      </c>
      <c r="H805" t="s">
        <v>496</v>
      </c>
      <c r="I805" t="s">
        <v>13</v>
      </c>
      <c r="J805" s="11">
        <v>30.4</v>
      </c>
      <c r="K805" s="11">
        <v>30.4</v>
      </c>
      <c r="L805" s="11"/>
    </row>
    <row r="806" spans="1:12" x14ac:dyDescent="0.25">
      <c r="A806">
        <v>43</v>
      </c>
      <c r="B806" s="11">
        <v>35.31</v>
      </c>
      <c r="C806" s="4">
        <v>18806.145469999999</v>
      </c>
      <c r="D806" t="s">
        <v>11</v>
      </c>
      <c r="E806">
        <v>2</v>
      </c>
      <c r="F806" t="s">
        <v>13</v>
      </c>
      <c r="G806" t="s">
        <v>14</v>
      </c>
      <c r="H806" t="s">
        <v>496</v>
      </c>
      <c r="I806" t="s">
        <v>13</v>
      </c>
      <c r="J806" s="11">
        <v>35.31</v>
      </c>
      <c r="K806" s="11">
        <v>35.31</v>
      </c>
      <c r="L806" s="11"/>
    </row>
    <row r="807" spans="1:12" x14ac:dyDescent="0.25">
      <c r="A807">
        <v>19</v>
      </c>
      <c r="B807" s="11">
        <v>27.93</v>
      </c>
      <c r="C807" s="4">
        <v>18838.703659999999</v>
      </c>
      <c r="D807" t="s">
        <v>7</v>
      </c>
      <c r="E807">
        <v>3</v>
      </c>
      <c r="F807" t="s">
        <v>13</v>
      </c>
      <c r="G807" t="s">
        <v>15</v>
      </c>
      <c r="H807" t="s">
        <v>496</v>
      </c>
      <c r="I807" t="s">
        <v>13</v>
      </c>
      <c r="J807" s="11">
        <v>27.93</v>
      </c>
      <c r="K807" s="11">
        <v>27.93</v>
      </c>
      <c r="L807" s="11"/>
    </row>
    <row r="808" spans="1:12" x14ac:dyDescent="0.25">
      <c r="A808">
        <v>27</v>
      </c>
      <c r="B808" s="11">
        <v>32.395000000000003</v>
      </c>
      <c r="C808" s="4">
        <v>18903.491409999999</v>
      </c>
      <c r="D808" t="s">
        <v>7</v>
      </c>
      <c r="E808">
        <v>1</v>
      </c>
      <c r="F808" t="s">
        <v>13</v>
      </c>
      <c r="G808" t="s">
        <v>21</v>
      </c>
      <c r="H808" t="s">
        <v>496</v>
      </c>
      <c r="I808" t="s">
        <v>13</v>
      </c>
      <c r="J808" s="11">
        <v>32.395000000000003</v>
      </c>
      <c r="K808" s="11">
        <v>32.395000000000003</v>
      </c>
      <c r="L808" s="11"/>
    </row>
    <row r="809" spans="1:12" x14ac:dyDescent="0.25">
      <c r="A809">
        <v>24</v>
      </c>
      <c r="B809" s="11">
        <v>27.6</v>
      </c>
      <c r="C809" s="4">
        <v>18955.220170000001</v>
      </c>
      <c r="D809" t="s">
        <v>7</v>
      </c>
      <c r="E809">
        <v>0</v>
      </c>
      <c r="F809" t="s">
        <v>13</v>
      </c>
      <c r="G809" t="s">
        <v>10</v>
      </c>
      <c r="H809" t="s">
        <v>496</v>
      </c>
      <c r="I809" t="s">
        <v>13</v>
      </c>
      <c r="J809" s="11">
        <v>27.6</v>
      </c>
      <c r="K809" s="11">
        <v>27.6</v>
      </c>
      <c r="L809" s="11"/>
    </row>
    <row r="810" spans="1:12" x14ac:dyDescent="0.25">
      <c r="A810">
        <v>30</v>
      </c>
      <c r="B810" s="11">
        <v>38.83</v>
      </c>
      <c r="C810" s="4">
        <v>18963.171920000001</v>
      </c>
      <c r="D810" t="s">
        <v>11</v>
      </c>
      <c r="E810">
        <v>1</v>
      </c>
      <c r="F810" t="s">
        <v>13</v>
      </c>
      <c r="G810" t="s">
        <v>14</v>
      </c>
      <c r="H810" t="s">
        <v>496</v>
      </c>
      <c r="I810" t="s">
        <v>13</v>
      </c>
      <c r="J810" s="11">
        <v>38.83</v>
      </c>
      <c r="K810" s="11">
        <v>38.83</v>
      </c>
      <c r="L810" s="11"/>
    </row>
    <row r="811" spans="1:12" x14ac:dyDescent="0.25">
      <c r="A811">
        <v>34</v>
      </c>
      <c r="B811" s="11">
        <v>33.914999999999999</v>
      </c>
      <c r="C811" s="4">
        <v>18972.494999999999</v>
      </c>
      <c r="D811" t="s">
        <v>11</v>
      </c>
      <c r="E811">
        <v>2</v>
      </c>
      <c r="F811" t="s">
        <v>9</v>
      </c>
      <c r="G811" t="s">
        <v>14</v>
      </c>
      <c r="H811" t="s">
        <v>496</v>
      </c>
      <c r="I811" t="s">
        <v>548</v>
      </c>
      <c r="J811" s="11">
        <v>33.914999999999999</v>
      </c>
      <c r="K811" s="11">
        <v>33.914999999999999</v>
      </c>
      <c r="L811" s="11"/>
    </row>
    <row r="812" spans="1:12" x14ac:dyDescent="0.25">
      <c r="A812">
        <v>33</v>
      </c>
      <c r="B812" s="11">
        <v>27.1</v>
      </c>
      <c r="C812" s="4">
        <v>19040.876</v>
      </c>
      <c r="D812" t="s">
        <v>11</v>
      </c>
      <c r="E812">
        <v>1</v>
      </c>
      <c r="F812" t="s">
        <v>9</v>
      </c>
      <c r="G812" t="s">
        <v>10</v>
      </c>
      <c r="H812" t="s">
        <v>496</v>
      </c>
      <c r="I812" t="s">
        <v>548</v>
      </c>
      <c r="J812" s="11">
        <v>27.1</v>
      </c>
      <c r="K812" s="11">
        <v>27.1</v>
      </c>
      <c r="L812" s="11"/>
    </row>
    <row r="813" spans="1:12" x14ac:dyDescent="0.25">
      <c r="A813">
        <v>29</v>
      </c>
      <c r="B813" s="11">
        <v>33.914999999999999</v>
      </c>
      <c r="C813" s="4">
        <v>19107.779600000002</v>
      </c>
      <c r="D813" t="s">
        <v>7</v>
      </c>
      <c r="E813">
        <v>1</v>
      </c>
      <c r="F813" t="s">
        <v>9</v>
      </c>
      <c r="G813" t="s">
        <v>14</v>
      </c>
      <c r="H813" t="s">
        <v>496</v>
      </c>
      <c r="I813" t="s">
        <v>548</v>
      </c>
      <c r="J813" s="11">
        <v>33.914999999999999</v>
      </c>
      <c r="K813" s="11">
        <v>33.914999999999999</v>
      </c>
      <c r="L813" s="11"/>
    </row>
    <row r="814" spans="1:12" x14ac:dyDescent="0.25">
      <c r="A814">
        <v>43</v>
      </c>
      <c r="B814" s="11">
        <v>35.72</v>
      </c>
      <c r="C814" s="4">
        <v>19144.576519999999</v>
      </c>
      <c r="D814" t="s">
        <v>7</v>
      </c>
      <c r="E814">
        <v>2</v>
      </c>
      <c r="F814" t="s">
        <v>13</v>
      </c>
      <c r="G814" t="s">
        <v>21</v>
      </c>
      <c r="H814" t="s">
        <v>496</v>
      </c>
      <c r="I814" t="s">
        <v>13</v>
      </c>
      <c r="J814" s="11">
        <v>35.72</v>
      </c>
      <c r="K814" s="11">
        <v>35.72</v>
      </c>
      <c r="L814" s="11"/>
    </row>
    <row r="815" spans="1:12" x14ac:dyDescent="0.25">
      <c r="A815">
        <v>31</v>
      </c>
      <c r="B815" s="11">
        <v>25.9</v>
      </c>
      <c r="C815" s="4">
        <v>19199.944</v>
      </c>
      <c r="D815" t="s">
        <v>11</v>
      </c>
      <c r="E815">
        <v>3</v>
      </c>
      <c r="F815" t="s">
        <v>9</v>
      </c>
      <c r="G815" t="s">
        <v>10</v>
      </c>
      <c r="H815" t="s">
        <v>496</v>
      </c>
      <c r="I815" t="s">
        <v>548</v>
      </c>
      <c r="J815" s="11">
        <v>25.9</v>
      </c>
      <c r="K815" s="11">
        <v>25.9</v>
      </c>
      <c r="L815" s="11"/>
    </row>
    <row r="816" spans="1:12" x14ac:dyDescent="0.25">
      <c r="A816">
        <v>37</v>
      </c>
      <c r="B816" s="11">
        <v>36.19</v>
      </c>
      <c r="C816" s="4">
        <v>19214.705529999999</v>
      </c>
      <c r="D816" t="s">
        <v>11</v>
      </c>
      <c r="E816">
        <v>0</v>
      </c>
      <c r="F816" t="s">
        <v>13</v>
      </c>
      <c r="G816" t="s">
        <v>14</v>
      </c>
      <c r="H816" t="s">
        <v>496</v>
      </c>
      <c r="I816" t="s">
        <v>13</v>
      </c>
      <c r="J816" s="11">
        <v>36.19</v>
      </c>
      <c r="K816" s="11">
        <v>36.19</v>
      </c>
      <c r="L816" s="11"/>
    </row>
    <row r="817" spans="1:12" x14ac:dyDescent="0.25">
      <c r="A817">
        <v>31</v>
      </c>
      <c r="B817" s="11">
        <v>29.81</v>
      </c>
      <c r="C817" s="4">
        <v>19350.368900000001</v>
      </c>
      <c r="D817" t="s">
        <v>11</v>
      </c>
      <c r="E817">
        <v>0</v>
      </c>
      <c r="F817" t="s">
        <v>9</v>
      </c>
      <c r="G817" t="s">
        <v>14</v>
      </c>
      <c r="H817" t="s">
        <v>496</v>
      </c>
      <c r="I817" t="s">
        <v>548</v>
      </c>
      <c r="J817" s="11">
        <v>29.81</v>
      </c>
      <c r="K817" s="11">
        <v>29.81</v>
      </c>
      <c r="L817" s="11"/>
    </row>
    <row r="818" spans="1:12" x14ac:dyDescent="0.25">
      <c r="A818">
        <v>29</v>
      </c>
      <c r="B818" s="11">
        <v>25.175000000000001</v>
      </c>
      <c r="C818" s="4">
        <v>19442.353500000001</v>
      </c>
      <c r="D818" t="s">
        <v>11</v>
      </c>
      <c r="E818">
        <v>2</v>
      </c>
      <c r="F818" t="s">
        <v>13</v>
      </c>
      <c r="G818" t="s">
        <v>15</v>
      </c>
      <c r="H818" t="s">
        <v>496</v>
      </c>
      <c r="I818" t="s">
        <v>13</v>
      </c>
      <c r="J818" s="11">
        <v>25.175000000000001</v>
      </c>
      <c r="K818" s="11">
        <v>25.175000000000001</v>
      </c>
      <c r="L818" s="11"/>
    </row>
    <row r="819" spans="1:12" x14ac:dyDescent="0.25">
      <c r="A819">
        <v>40</v>
      </c>
      <c r="B819" s="11">
        <v>28.215</v>
      </c>
      <c r="C819" s="4">
        <v>19444.265800000001</v>
      </c>
      <c r="D819" t="s">
        <v>7</v>
      </c>
      <c r="E819">
        <v>2</v>
      </c>
      <c r="F819" t="s">
        <v>9</v>
      </c>
      <c r="G819" t="s">
        <v>14</v>
      </c>
      <c r="H819" t="s">
        <v>496</v>
      </c>
      <c r="I819" t="s">
        <v>548</v>
      </c>
      <c r="J819" s="11">
        <v>28.215</v>
      </c>
      <c r="K819" s="11">
        <v>28.215</v>
      </c>
      <c r="L819" s="11"/>
    </row>
    <row r="820" spans="1:12" x14ac:dyDescent="0.25">
      <c r="A820">
        <v>35</v>
      </c>
      <c r="B820" s="11">
        <v>39.71</v>
      </c>
      <c r="C820" s="4">
        <v>19496.71917</v>
      </c>
      <c r="D820" t="s">
        <v>11</v>
      </c>
      <c r="E820">
        <v>4</v>
      </c>
      <c r="F820" t="s">
        <v>13</v>
      </c>
      <c r="G820" t="s">
        <v>21</v>
      </c>
      <c r="H820" t="s">
        <v>496</v>
      </c>
      <c r="I820" t="s">
        <v>13</v>
      </c>
      <c r="J820" s="11">
        <v>39.71</v>
      </c>
      <c r="K820" s="11">
        <v>39.71</v>
      </c>
      <c r="L820" s="11"/>
    </row>
    <row r="821" spans="1:12" x14ac:dyDescent="0.25">
      <c r="A821">
        <v>30</v>
      </c>
      <c r="B821" s="11">
        <v>28.38</v>
      </c>
      <c r="C821" s="4">
        <v>19521.968199999999</v>
      </c>
      <c r="D821" t="s">
        <v>7</v>
      </c>
      <c r="E821">
        <v>1</v>
      </c>
      <c r="F821" t="s">
        <v>9</v>
      </c>
      <c r="G821" t="s">
        <v>14</v>
      </c>
      <c r="H821" t="s">
        <v>496</v>
      </c>
      <c r="I821" t="s">
        <v>548</v>
      </c>
      <c r="J821" s="11">
        <v>28.38</v>
      </c>
      <c r="K821" s="11">
        <v>28.38</v>
      </c>
      <c r="L821" s="11"/>
    </row>
    <row r="822" spans="1:12" x14ac:dyDescent="0.25">
      <c r="A822">
        <v>37</v>
      </c>
      <c r="B822" s="11">
        <v>26.4</v>
      </c>
      <c r="C822" s="4">
        <v>19539.242999999999</v>
      </c>
      <c r="D822" t="s">
        <v>7</v>
      </c>
      <c r="E822">
        <v>0</v>
      </c>
      <c r="F822" t="s">
        <v>9</v>
      </c>
      <c r="G822" t="s">
        <v>14</v>
      </c>
      <c r="H822" t="s">
        <v>496</v>
      </c>
      <c r="I822" t="s">
        <v>548</v>
      </c>
      <c r="J822" s="11">
        <v>26.4</v>
      </c>
      <c r="K822" s="11">
        <v>26.4</v>
      </c>
      <c r="L822" s="11"/>
    </row>
    <row r="823" spans="1:12" x14ac:dyDescent="0.25">
      <c r="A823">
        <v>28</v>
      </c>
      <c r="B823" s="11">
        <v>33.82</v>
      </c>
      <c r="C823" s="4">
        <v>19673.335729999999</v>
      </c>
      <c r="D823" t="s">
        <v>11</v>
      </c>
      <c r="E823">
        <v>0</v>
      </c>
      <c r="F823" t="s">
        <v>13</v>
      </c>
      <c r="G823" t="s">
        <v>15</v>
      </c>
      <c r="H823" t="s">
        <v>496</v>
      </c>
      <c r="I823" t="s">
        <v>13</v>
      </c>
      <c r="J823" s="11">
        <v>33.82</v>
      </c>
      <c r="K823" s="11">
        <v>33.82</v>
      </c>
      <c r="L823" s="11"/>
    </row>
    <row r="824" spans="1:12" x14ac:dyDescent="0.25">
      <c r="A824">
        <v>32</v>
      </c>
      <c r="B824" s="11">
        <v>28.93</v>
      </c>
      <c r="C824" s="4">
        <v>19719.6947</v>
      </c>
      <c r="D824" t="s">
        <v>11</v>
      </c>
      <c r="E824">
        <v>1</v>
      </c>
      <c r="F824" t="s">
        <v>9</v>
      </c>
      <c r="G824" t="s">
        <v>14</v>
      </c>
      <c r="H824" t="s">
        <v>496</v>
      </c>
      <c r="I824" t="s">
        <v>548</v>
      </c>
      <c r="J824" s="11">
        <v>28.93</v>
      </c>
      <c r="K824" s="11">
        <v>28.93</v>
      </c>
      <c r="L824" s="11"/>
    </row>
    <row r="825" spans="1:12" x14ac:dyDescent="0.25">
      <c r="A825">
        <v>50</v>
      </c>
      <c r="B825" s="11">
        <v>28.405000000000001</v>
      </c>
      <c r="C825" s="4">
        <v>19749.383379999999</v>
      </c>
      <c r="D825" t="s">
        <v>7</v>
      </c>
      <c r="E825">
        <v>3</v>
      </c>
      <c r="F825" t="s">
        <v>13</v>
      </c>
      <c r="G825" t="s">
        <v>14</v>
      </c>
      <c r="H825" t="s">
        <v>496</v>
      </c>
      <c r="I825" t="s">
        <v>13</v>
      </c>
      <c r="J825" s="11">
        <v>28.405000000000001</v>
      </c>
      <c r="K825" s="11">
        <v>28.405000000000001</v>
      </c>
      <c r="L825" s="11"/>
    </row>
    <row r="826" spans="1:12" x14ac:dyDescent="0.25">
      <c r="A826">
        <v>25</v>
      </c>
      <c r="B826" s="11">
        <v>29.7</v>
      </c>
      <c r="C826" s="4">
        <v>19933.457999999999</v>
      </c>
      <c r="D826" t="s">
        <v>11</v>
      </c>
      <c r="E826">
        <v>3</v>
      </c>
      <c r="F826" t="s">
        <v>9</v>
      </c>
      <c r="G826" t="s">
        <v>10</v>
      </c>
      <c r="H826" t="s">
        <v>496</v>
      </c>
      <c r="I826" t="s">
        <v>548</v>
      </c>
      <c r="J826" s="11">
        <v>29.7</v>
      </c>
      <c r="K826" s="11">
        <v>29.7</v>
      </c>
      <c r="L826" s="11"/>
    </row>
    <row r="827" spans="1:12" x14ac:dyDescent="0.25">
      <c r="A827">
        <v>42</v>
      </c>
      <c r="B827" s="11">
        <v>33.725000000000001</v>
      </c>
      <c r="C827" s="4">
        <v>19964.746299999999</v>
      </c>
      <c r="D827" t="s">
        <v>7</v>
      </c>
      <c r="E827">
        <v>0</v>
      </c>
      <c r="F827" t="s">
        <v>9</v>
      </c>
      <c r="G827" t="s">
        <v>21</v>
      </c>
      <c r="H827" t="s">
        <v>496</v>
      </c>
      <c r="I827" t="s">
        <v>548</v>
      </c>
      <c r="J827" s="11">
        <v>33.725000000000001</v>
      </c>
      <c r="K827" s="11">
        <v>33.725000000000001</v>
      </c>
      <c r="L827" s="11"/>
    </row>
    <row r="828" spans="1:12" x14ac:dyDescent="0.25">
      <c r="A828">
        <v>34</v>
      </c>
      <c r="B828" s="11">
        <v>27.835000000000001</v>
      </c>
      <c r="C828" s="4">
        <v>20009.63365</v>
      </c>
      <c r="D828" t="s">
        <v>11</v>
      </c>
      <c r="E828">
        <v>1</v>
      </c>
      <c r="F828" t="s">
        <v>9</v>
      </c>
      <c r="G828" t="s">
        <v>15</v>
      </c>
      <c r="H828" t="s">
        <v>496</v>
      </c>
      <c r="I828" t="s">
        <v>548</v>
      </c>
      <c r="J828" s="11">
        <v>27.835000000000001</v>
      </c>
      <c r="K828" s="11">
        <v>27.835000000000001</v>
      </c>
      <c r="L828" s="11"/>
    </row>
    <row r="829" spans="1:12" x14ac:dyDescent="0.25">
      <c r="A829">
        <v>39</v>
      </c>
      <c r="B829" s="11">
        <v>26.41</v>
      </c>
      <c r="C829" s="4">
        <v>20149.322899999999</v>
      </c>
      <c r="D829" t="s">
        <v>11</v>
      </c>
      <c r="E829">
        <v>0</v>
      </c>
      <c r="F829" t="s">
        <v>9</v>
      </c>
      <c r="G829" t="s">
        <v>21</v>
      </c>
      <c r="H829" t="s">
        <v>496</v>
      </c>
      <c r="I829" t="s">
        <v>548</v>
      </c>
      <c r="J829" s="11">
        <v>26.41</v>
      </c>
      <c r="K829" s="11">
        <v>26.41</v>
      </c>
      <c r="L829" s="11"/>
    </row>
    <row r="830" spans="1:12" x14ac:dyDescent="0.25">
      <c r="A830">
        <v>28</v>
      </c>
      <c r="B830" s="11">
        <v>26.125</v>
      </c>
      <c r="C830" s="4">
        <v>20177.671129999999</v>
      </c>
      <c r="D830" t="s">
        <v>7</v>
      </c>
      <c r="E830">
        <v>2</v>
      </c>
      <c r="F830" t="s">
        <v>13</v>
      </c>
      <c r="G830" t="s">
        <v>10</v>
      </c>
      <c r="H830" t="s">
        <v>496</v>
      </c>
      <c r="I830" t="s">
        <v>13</v>
      </c>
      <c r="J830" s="11">
        <v>26.125</v>
      </c>
      <c r="K830" s="11">
        <v>26.125</v>
      </c>
      <c r="L830" s="11"/>
    </row>
    <row r="831" spans="1:12" x14ac:dyDescent="0.25">
      <c r="A831">
        <v>35</v>
      </c>
      <c r="B831" s="11">
        <v>28.024999999999999</v>
      </c>
      <c r="C831" s="4">
        <v>20234.854749999999</v>
      </c>
      <c r="D831" t="s">
        <v>7</v>
      </c>
      <c r="E831">
        <v>0</v>
      </c>
      <c r="F831" t="s">
        <v>9</v>
      </c>
      <c r="G831" t="s">
        <v>15</v>
      </c>
      <c r="H831" t="s">
        <v>496</v>
      </c>
      <c r="I831" t="s">
        <v>548</v>
      </c>
      <c r="J831" s="11">
        <v>28.024999999999999</v>
      </c>
      <c r="K831" s="11">
        <v>28.024999999999999</v>
      </c>
      <c r="L831" s="11"/>
    </row>
    <row r="832" spans="1:12" x14ac:dyDescent="0.25">
      <c r="A832">
        <v>29</v>
      </c>
      <c r="B832" s="11">
        <v>31.065000000000001</v>
      </c>
      <c r="C832" s="4">
        <v>20277.807509999999</v>
      </c>
      <c r="D832" t="s">
        <v>11</v>
      </c>
      <c r="E832">
        <v>1</v>
      </c>
      <c r="F832" t="s">
        <v>13</v>
      </c>
      <c r="G832" t="s">
        <v>21</v>
      </c>
      <c r="H832" t="s">
        <v>496</v>
      </c>
      <c r="I832" t="s">
        <v>13</v>
      </c>
      <c r="J832" s="11">
        <v>31.065000000000001</v>
      </c>
      <c r="K832" s="11">
        <v>31.065000000000001</v>
      </c>
      <c r="L832" s="11"/>
    </row>
    <row r="833" spans="1:12" x14ac:dyDescent="0.25">
      <c r="A833">
        <v>37</v>
      </c>
      <c r="B833" s="11">
        <v>25.555</v>
      </c>
      <c r="C833" s="4">
        <v>20296.863450000001</v>
      </c>
      <c r="D833" t="s">
        <v>7</v>
      </c>
      <c r="E833">
        <v>1</v>
      </c>
      <c r="F833" t="s">
        <v>9</v>
      </c>
      <c r="G833" t="s">
        <v>21</v>
      </c>
      <c r="H833" t="s">
        <v>496</v>
      </c>
      <c r="I833" t="s">
        <v>548</v>
      </c>
      <c r="J833" s="11">
        <v>25.555</v>
      </c>
      <c r="K833" s="11">
        <v>25.555</v>
      </c>
      <c r="L833" s="11"/>
    </row>
    <row r="834" spans="1:12" x14ac:dyDescent="0.25">
      <c r="A834">
        <v>37</v>
      </c>
      <c r="B834" s="11">
        <v>29.8</v>
      </c>
      <c r="C834" s="4">
        <v>20420.604650000001</v>
      </c>
      <c r="D834" t="s">
        <v>11</v>
      </c>
      <c r="E834">
        <v>0</v>
      </c>
      <c r="F834" t="s">
        <v>13</v>
      </c>
      <c r="G834" t="s">
        <v>10</v>
      </c>
      <c r="H834" t="s">
        <v>496</v>
      </c>
      <c r="I834" t="s">
        <v>13</v>
      </c>
      <c r="J834" s="11">
        <v>29.8</v>
      </c>
      <c r="K834" s="11">
        <v>29.8</v>
      </c>
      <c r="L834" s="11"/>
    </row>
    <row r="835" spans="1:12" x14ac:dyDescent="0.25">
      <c r="A835">
        <v>55</v>
      </c>
      <c r="B835" s="11">
        <v>37.905000000000001</v>
      </c>
      <c r="C835" s="4">
        <v>20630.283510000001</v>
      </c>
      <c r="D835" t="s">
        <v>11</v>
      </c>
      <c r="E835">
        <v>0</v>
      </c>
      <c r="F835" t="s">
        <v>13</v>
      </c>
      <c r="G835" t="s">
        <v>10</v>
      </c>
      <c r="H835" t="s">
        <v>496</v>
      </c>
      <c r="I835" t="s">
        <v>13</v>
      </c>
      <c r="J835" s="11">
        <v>37.905000000000001</v>
      </c>
      <c r="K835" s="11">
        <v>37.905000000000001</v>
      </c>
      <c r="L835" s="11"/>
    </row>
    <row r="836" spans="1:12" x14ac:dyDescent="0.25">
      <c r="A836">
        <v>57</v>
      </c>
      <c r="B836" s="11">
        <v>40.28</v>
      </c>
      <c r="C836" s="4">
        <v>20709.020339999999</v>
      </c>
      <c r="D836" t="s">
        <v>11</v>
      </c>
      <c r="E836">
        <v>0</v>
      </c>
      <c r="F836" t="s">
        <v>13</v>
      </c>
      <c r="G836" t="s">
        <v>21</v>
      </c>
      <c r="H836" t="s">
        <v>496</v>
      </c>
      <c r="I836" t="s">
        <v>13</v>
      </c>
      <c r="J836" s="11">
        <v>40.28</v>
      </c>
      <c r="K836" s="11">
        <v>40.28</v>
      </c>
      <c r="L836" s="11"/>
    </row>
    <row r="837" spans="1:12" x14ac:dyDescent="0.25">
      <c r="A837">
        <v>30</v>
      </c>
      <c r="B837" s="11">
        <v>33.155000000000001</v>
      </c>
      <c r="C837" s="4">
        <v>20745.989099999999</v>
      </c>
      <c r="D837" t="s">
        <v>11</v>
      </c>
      <c r="E837">
        <v>3</v>
      </c>
      <c r="F837" t="s">
        <v>9</v>
      </c>
      <c r="G837" t="s">
        <v>15</v>
      </c>
      <c r="H837" t="s">
        <v>496</v>
      </c>
      <c r="I837" t="s">
        <v>548</v>
      </c>
      <c r="J837" s="11">
        <v>33.155000000000001</v>
      </c>
      <c r="K837" s="11">
        <v>33.155000000000001</v>
      </c>
      <c r="L837" s="11"/>
    </row>
    <row r="838" spans="1:12" x14ac:dyDescent="0.25">
      <c r="A838">
        <v>36</v>
      </c>
      <c r="B838" s="11">
        <v>28.024999999999999</v>
      </c>
      <c r="C838" s="4">
        <v>20773.62775</v>
      </c>
      <c r="D838" t="s">
        <v>11</v>
      </c>
      <c r="E838">
        <v>1</v>
      </c>
      <c r="F838" t="s">
        <v>9</v>
      </c>
      <c r="G838" t="s">
        <v>21</v>
      </c>
      <c r="H838" t="s">
        <v>496</v>
      </c>
      <c r="I838" t="s">
        <v>548</v>
      </c>
      <c r="J838" s="11">
        <v>28.024999999999999</v>
      </c>
      <c r="K838" s="11">
        <v>28.024999999999999</v>
      </c>
      <c r="L838" s="11"/>
    </row>
    <row r="839" spans="1:12" x14ac:dyDescent="0.25">
      <c r="A839">
        <v>55</v>
      </c>
      <c r="B839" s="11">
        <v>33</v>
      </c>
      <c r="C839" s="4">
        <v>20781.48892</v>
      </c>
      <c r="D839" t="s">
        <v>11</v>
      </c>
      <c r="E839">
        <v>0</v>
      </c>
      <c r="F839" t="s">
        <v>13</v>
      </c>
      <c r="G839" t="s">
        <v>14</v>
      </c>
      <c r="H839" t="s">
        <v>496</v>
      </c>
      <c r="I839" t="s">
        <v>13</v>
      </c>
      <c r="J839" s="11">
        <v>33</v>
      </c>
      <c r="K839" s="11">
        <v>33</v>
      </c>
      <c r="L839" s="11"/>
    </row>
    <row r="840" spans="1:12" x14ac:dyDescent="0.25">
      <c r="A840">
        <v>47</v>
      </c>
      <c r="B840" s="11">
        <v>33.344999999999999</v>
      </c>
      <c r="C840" s="4">
        <v>20878.78443</v>
      </c>
      <c r="D840" t="s">
        <v>7</v>
      </c>
      <c r="E840">
        <v>0</v>
      </c>
      <c r="F840" t="s">
        <v>13</v>
      </c>
      <c r="G840" t="s">
        <v>21</v>
      </c>
      <c r="H840" t="s">
        <v>496</v>
      </c>
      <c r="I840" t="s">
        <v>13</v>
      </c>
      <c r="J840" s="11">
        <v>33.344999999999999</v>
      </c>
      <c r="K840" s="11">
        <v>33.344999999999999</v>
      </c>
      <c r="L840" s="11"/>
    </row>
    <row r="841" spans="1:12" x14ac:dyDescent="0.25">
      <c r="A841">
        <v>35</v>
      </c>
      <c r="B841" s="11">
        <v>26.885000000000002</v>
      </c>
      <c r="C841" s="4">
        <v>20984.0936</v>
      </c>
      <c r="D841" t="s">
        <v>11</v>
      </c>
      <c r="E841">
        <v>2</v>
      </c>
      <c r="F841" t="s">
        <v>9</v>
      </c>
      <c r="G841" t="s">
        <v>21</v>
      </c>
      <c r="H841" t="s">
        <v>496</v>
      </c>
      <c r="I841" t="s">
        <v>548</v>
      </c>
      <c r="J841" s="11">
        <v>26.885000000000002</v>
      </c>
      <c r="K841" s="11">
        <v>26.885000000000002</v>
      </c>
      <c r="L841" s="11"/>
    </row>
    <row r="842" spans="1:12" x14ac:dyDescent="0.25">
      <c r="A842">
        <v>39</v>
      </c>
      <c r="B842" s="11">
        <v>28.3</v>
      </c>
      <c r="C842" s="4">
        <v>21082.16</v>
      </c>
      <c r="D842" t="s">
        <v>11</v>
      </c>
      <c r="E842">
        <v>1</v>
      </c>
      <c r="F842" t="s">
        <v>9</v>
      </c>
      <c r="G842" t="s">
        <v>10</v>
      </c>
      <c r="H842" t="s">
        <v>496</v>
      </c>
      <c r="I842" t="s">
        <v>548</v>
      </c>
      <c r="J842" s="11">
        <v>28.3</v>
      </c>
      <c r="K842" s="11">
        <v>28.3</v>
      </c>
      <c r="L842" s="11"/>
    </row>
    <row r="843" spans="1:12" x14ac:dyDescent="0.25">
      <c r="A843">
        <v>45</v>
      </c>
      <c r="B843" s="11">
        <v>33.155000000000001</v>
      </c>
      <c r="C843" s="4">
        <v>21098.554049999999</v>
      </c>
      <c r="D843" t="s">
        <v>11</v>
      </c>
      <c r="E843">
        <v>2</v>
      </c>
      <c r="F843" t="s">
        <v>9</v>
      </c>
      <c r="G843" t="s">
        <v>15</v>
      </c>
      <c r="H843" t="s">
        <v>496</v>
      </c>
      <c r="I843" t="s">
        <v>548</v>
      </c>
      <c r="J843" s="11">
        <v>33.155000000000001</v>
      </c>
      <c r="K843" s="11">
        <v>33.155000000000001</v>
      </c>
      <c r="L843" s="11"/>
    </row>
    <row r="844" spans="1:12" x14ac:dyDescent="0.25">
      <c r="A844">
        <v>48</v>
      </c>
      <c r="B844" s="11">
        <v>30.495000000000001</v>
      </c>
      <c r="C844" s="4">
        <v>21223.675800000001</v>
      </c>
      <c r="D844" t="s">
        <v>11</v>
      </c>
      <c r="E844">
        <v>0</v>
      </c>
      <c r="F844" t="s">
        <v>9</v>
      </c>
      <c r="G844" t="s">
        <v>14</v>
      </c>
      <c r="H844" t="s">
        <v>496</v>
      </c>
      <c r="I844" t="s">
        <v>548</v>
      </c>
      <c r="J844" s="11">
        <v>30.495000000000001</v>
      </c>
      <c r="K844" s="11">
        <v>30.495000000000001</v>
      </c>
      <c r="L844" s="11"/>
    </row>
    <row r="845" spans="1:12" x14ac:dyDescent="0.25">
      <c r="A845">
        <v>48</v>
      </c>
      <c r="B845" s="11">
        <v>29.6</v>
      </c>
      <c r="C845" s="4">
        <v>21232.182260000001</v>
      </c>
      <c r="D845" t="s">
        <v>11</v>
      </c>
      <c r="E845">
        <v>0</v>
      </c>
      <c r="F845" t="s">
        <v>13</v>
      </c>
      <c r="G845" t="s">
        <v>10</v>
      </c>
      <c r="H845" t="s">
        <v>496</v>
      </c>
      <c r="I845" t="s">
        <v>13</v>
      </c>
      <c r="J845" s="11">
        <v>29.6</v>
      </c>
      <c r="K845" s="11">
        <v>29.6</v>
      </c>
      <c r="L845" s="11"/>
    </row>
    <row r="846" spans="1:12" x14ac:dyDescent="0.25">
      <c r="A846">
        <v>18</v>
      </c>
      <c r="B846" s="11">
        <v>28.594999999999999</v>
      </c>
      <c r="C846" s="4">
        <v>21344.846699999998</v>
      </c>
      <c r="D846" t="s">
        <v>7</v>
      </c>
      <c r="E846">
        <v>0</v>
      </c>
      <c r="F846" t="s">
        <v>13</v>
      </c>
      <c r="G846" t="s">
        <v>21</v>
      </c>
      <c r="H846" t="s">
        <v>496</v>
      </c>
      <c r="I846" t="s">
        <v>13</v>
      </c>
      <c r="J846" s="11">
        <v>28.594999999999999</v>
      </c>
      <c r="K846" s="11">
        <v>28.594999999999999</v>
      </c>
      <c r="L846" s="11"/>
    </row>
    <row r="847" spans="1:12" x14ac:dyDescent="0.25">
      <c r="A847">
        <v>32</v>
      </c>
      <c r="B847" s="11">
        <v>28.12</v>
      </c>
      <c r="C847" s="4">
        <v>21472.478800000001</v>
      </c>
      <c r="D847" t="s">
        <v>11</v>
      </c>
      <c r="E847">
        <v>4</v>
      </c>
      <c r="F847" t="s">
        <v>9</v>
      </c>
      <c r="G847" t="s">
        <v>15</v>
      </c>
      <c r="H847" t="s">
        <v>496</v>
      </c>
      <c r="I847" t="s">
        <v>548</v>
      </c>
      <c r="J847" s="11">
        <v>28.12</v>
      </c>
      <c r="K847" s="11">
        <v>28.12</v>
      </c>
      <c r="L847" s="11"/>
    </row>
    <row r="848" spans="1:12" x14ac:dyDescent="0.25">
      <c r="A848">
        <v>43</v>
      </c>
      <c r="B848" s="11">
        <v>25.27</v>
      </c>
      <c r="C848" s="4">
        <v>21771.3423</v>
      </c>
      <c r="D848" t="s">
        <v>7</v>
      </c>
      <c r="E848">
        <v>1</v>
      </c>
      <c r="F848" t="s">
        <v>9</v>
      </c>
      <c r="G848" t="s">
        <v>21</v>
      </c>
      <c r="H848" t="s">
        <v>496</v>
      </c>
      <c r="I848" t="s">
        <v>548</v>
      </c>
      <c r="J848" s="11">
        <v>25.27</v>
      </c>
      <c r="K848" s="11">
        <v>25.27</v>
      </c>
      <c r="L848" s="11"/>
    </row>
    <row r="849" spans="1:12" x14ac:dyDescent="0.25">
      <c r="A849">
        <v>43</v>
      </c>
      <c r="B849" s="11">
        <v>26.885000000000002</v>
      </c>
      <c r="C849" s="4">
        <v>21774.32215</v>
      </c>
      <c r="D849" t="s">
        <v>7</v>
      </c>
      <c r="E849">
        <v>0</v>
      </c>
      <c r="F849" t="s">
        <v>9</v>
      </c>
      <c r="G849" t="s">
        <v>15</v>
      </c>
      <c r="H849" t="s">
        <v>496</v>
      </c>
      <c r="I849" t="s">
        <v>548</v>
      </c>
      <c r="J849" s="11">
        <v>26.885000000000002</v>
      </c>
      <c r="K849" s="11">
        <v>26.885000000000002</v>
      </c>
      <c r="L849" s="11"/>
    </row>
    <row r="850" spans="1:12" x14ac:dyDescent="0.25">
      <c r="A850">
        <v>59</v>
      </c>
      <c r="B850" s="11">
        <v>37.4</v>
      </c>
      <c r="C850" s="4">
        <v>21797.000400000001</v>
      </c>
      <c r="D850" t="s">
        <v>11</v>
      </c>
      <c r="E850">
        <v>0</v>
      </c>
      <c r="F850" t="s">
        <v>13</v>
      </c>
      <c r="G850" t="s">
        <v>10</v>
      </c>
      <c r="H850" t="s">
        <v>496</v>
      </c>
      <c r="I850" t="s">
        <v>13</v>
      </c>
      <c r="J850" s="11">
        <v>37.4</v>
      </c>
      <c r="K850" s="11">
        <v>37.4</v>
      </c>
      <c r="L850" s="11"/>
    </row>
    <row r="851" spans="1:12" x14ac:dyDescent="0.25">
      <c r="A851">
        <v>47</v>
      </c>
      <c r="B851" s="11">
        <v>33.344999999999999</v>
      </c>
      <c r="C851" s="4">
        <v>21978.676899999999</v>
      </c>
      <c r="D851" t="s">
        <v>11</v>
      </c>
      <c r="E851">
        <v>1</v>
      </c>
      <c r="F851" t="s">
        <v>9</v>
      </c>
      <c r="G851" t="s">
        <v>14</v>
      </c>
      <c r="H851" t="s">
        <v>496</v>
      </c>
      <c r="I851" t="s">
        <v>548</v>
      </c>
      <c r="J851" s="11">
        <v>33.344999999999999</v>
      </c>
      <c r="K851" s="11">
        <v>33.344999999999999</v>
      </c>
      <c r="L851" s="11"/>
    </row>
    <row r="852" spans="1:12" x14ac:dyDescent="0.25">
      <c r="A852">
        <v>42</v>
      </c>
      <c r="B852" s="11">
        <v>30</v>
      </c>
      <c r="C852" s="4">
        <v>22144.031999999999</v>
      </c>
      <c r="D852" t="s">
        <v>11</v>
      </c>
      <c r="E852">
        <v>0</v>
      </c>
      <c r="F852" t="s">
        <v>9</v>
      </c>
      <c r="G852" t="s">
        <v>10</v>
      </c>
      <c r="H852" t="s">
        <v>496</v>
      </c>
      <c r="I852" t="s">
        <v>548</v>
      </c>
      <c r="J852" s="11">
        <v>30</v>
      </c>
      <c r="K852" s="11">
        <v>30</v>
      </c>
      <c r="L852" s="11"/>
    </row>
    <row r="853" spans="1:12" x14ac:dyDescent="0.25">
      <c r="A853">
        <v>56</v>
      </c>
      <c r="B853" s="11">
        <v>27.265000000000001</v>
      </c>
      <c r="C853" s="4">
        <v>22412.648499999999</v>
      </c>
      <c r="D853" t="s">
        <v>11</v>
      </c>
      <c r="E853">
        <v>0</v>
      </c>
      <c r="F853" t="s">
        <v>9</v>
      </c>
      <c r="G853" t="s">
        <v>21</v>
      </c>
      <c r="H853" t="s">
        <v>496</v>
      </c>
      <c r="I853" t="s">
        <v>548</v>
      </c>
      <c r="J853" s="11">
        <v>27.265000000000001</v>
      </c>
      <c r="K853" s="11">
        <v>27.265000000000001</v>
      </c>
      <c r="L853" s="11"/>
    </row>
    <row r="854" spans="1:12" x14ac:dyDescent="0.25">
      <c r="A854">
        <v>39</v>
      </c>
      <c r="B854" s="11">
        <v>29.925000000000001</v>
      </c>
      <c r="C854" s="4">
        <v>22462.043750000001</v>
      </c>
      <c r="D854" t="s">
        <v>11</v>
      </c>
      <c r="E854">
        <v>1</v>
      </c>
      <c r="F854" t="s">
        <v>9</v>
      </c>
      <c r="G854" t="s">
        <v>21</v>
      </c>
      <c r="H854" t="s">
        <v>496</v>
      </c>
      <c r="I854" t="s">
        <v>548</v>
      </c>
      <c r="J854" s="11">
        <v>29.925000000000001</v>
      </c>
      <c r="K854" s="11">
        <v>29.925000000000001</v>
      </c>
      <c r="L854" s="11"/>
    </row>
    <row r="855" spans="1:12" x14ac:dyDescent="0.25">
      <c r="A855">
        <v>43</v>
      </c>
      <c r="B855" s="11">
        <v>26.7</v>
      </c>
      <c r="C855" s="4">
        <v>22478.6</v>
      </c>
      <c r="D855" t="s">
        <v>7</v>
      </c>
      <c r="E855">
        <v>2</v>
      </c>
      <c r="F855" t="s">
        <v>9</v>
      </c>
      <c r="G855" t="s">
        <v>10</v>
      </c>
      <c r="H855" t="s">
        <v>496</v>
      </c>
      <c r="I855" t="s">
        <v>548</v>
      </c>
      <c r="J855" s="11">
        <v>26.7</v>
      </c>
      <c r="K855" s="11">
        <v>26.7</v>
      </c>
      <c r="L855" s="11"/>
    </row>
    <row r="856" spans="1:12" x14ac:dyDescent="0.25">
      <c r="A856">
        <v>19</v>
      </c>
      <c r="B856" s="11">
        <v>27.265000000000001</v>
      </c>
      <c r="C856" s="4">
        <v>22493.659640000002</v>
      </c>
      <c r="D856" t="s">
        <v>11</v>
      </c>
      <c r="E856">
        <v>2</v>
      </c>
      <c r="F856" t="s">
        <v>13</v>
      </c>
      <c r="G856" t="s">
        <v>15</v>
      </c>
      <c r="H856" t="s">
        <v>496</v>
      </c>
      <c r="I856" t="s">
        <v>13</v>
      </c>
      <c r="J856" s="11">
        <v>27.265000000000001</v>
      </c>
      <c r="K856" s="11">
        <v>27.265000000000001</v>
      </c>
      <c r="L856" s="11"/>
    </row>
    <row r="857" spans="1:12" x14ac:dyDescent="0.25">
      <c r="A857">
        <v>52</v>
      </c>
      <c r="B857" s="11">
        <v>30.875</v>
      </c>
      <c r="C857" s="4">
        <v>23045.566159999998</v>
      </c>
      <c r="D857" t="s">
        <v>7</v>
      </c>
      <c r="E857">
        <v>0</v>
      </c>
      <c r="F857" t="s">
        <v>13</v>
      </c>
      <c r="G857" t="s">
        <v>21</v>
      </c>
      <c r="H857" t="s">
        <v>496</v>
      </c>
      <c r="I857" t="s">
        <v>13</v>
      </c>
      <c r="J857" s="11">
        <v>30.875</v>
      </c>
      <c r="K857" s="11">
        <v>30.875</v>
      </c>
    </row>
    <row r="858" spans="1:12" x14ac:dyDescent="0.25">
      <c r="A858">
        <v>47</v>
      </c>
      <c r="B858" s="11">
        <v>27.83</v>
      </c>
      <c r="C858" s="4">
        <v>23065.420699999999</v>
      </c>
      <c r="D858" t="s">
        <v>7</v>
      </c>
      <c r="E858">
        <v>0</v>
      </c>
      <c r="F858" t="s">
        <v>9</v>
      </c>
      <c r="G858" t="s">
        <v>14</v>
      </c>
      <c r="H858" t="s">
        <v>496</v>
      </c>
      <c r="I858" t="s">
        <v>548</v>
      </c>
      <c r="J858" s="11">
        <v>27.83</v>
      </c>
      <c r="K858" s="11">
        <v>27.83</v>
      </c>
      <c r="L858" s="11"/>
    </row>
    <row r="859" spans="1:12" x14ac:dyDescent="0.25">
      <c r="A859">
        <v>19</v>
      </c>
      <c r="B859" s="11">
        <v>33.1</v>
      </c>
      <c r="C859" s="4">
        <v>23082.955330000001</v>
      </c>
      <c r="D859" t="s">
        <v>11</v>
      </c>
      <c r="E859">
        <v>0</v>
      </c>
      <c r="F859" t="s">
        <v>13</v>
      </c>
      <c r="G859" t="s">
        <v>10</v>
      </c>
      <c r="H859" t="s">
        <v>496</v>
      </c>
      <c r="I859" t="s">
        <v>13</v>
      </c>
      <c r="J859" s="11">
        <v>33.1</v>
      </c>
      <c r="K859" s="11">
        <v>33.1</v>
      </c>
      <c r="L859" s="11"/>
    </row>
    <row r="860" spans="1:12" x14ac:dyDescent="0.25">
      <c r="A860">
        <v>53</v>
      </c>
      <c r="B860" s="11">
        <v>31.254999999999999</v>
      </c>
      <c r="C860" s="4">
        <v>23244.790199999999</v>
      </c>
      <c r="D860" t="s">
        <v>7</v>
      </c>
      <c r="E860">
        <v>1</v>
      </c>
      <c r="F860" t="s">
        <v>9</v>
      </c>
      <c r="G860" t="s">
        <v>14</v>
      </c>
      <c r="H860" t="s">
        <v>496</v>
      </c>
      <c r="I860" t="s">
        <v>548</v>
      </c>
      <c r="J860" s="11">
        <v>31.254999999999999</v>
      </c>
      <c r="K860" s="11">
        <v>31.254999999999999</v>
      </c>
      <c r="L860" s="11"/>
    </row>
    <row r="861" spans="1:12" x14ac:dyDescent="0.25">
      <c r="A861">
        <v>49</v>
      </c>
      <c r="B861" s="11">
        <v>25.6</v>
      </c>
      <c r="C861" s="4">
        <v>23306.546999999999</v>
      </c>
      <c r="D861" t="s">
        <v>11</v>
      </c>
      <c r="E861">
        <v>2</v>
      </c>
      <c r="F861" t="s">
        <v>9</v>
      </c>
      <c r="G861" t="s">
        <v>10</v>
      </c>
      <c r="H861" t="s">
        <v>496</v>
      </c>
      <c r="I861" t="s">
        <v>548</v>
      </c>
      <c r="J861" s="11">
        <v>25.6</v>
      </c>
      <c r="K861" s="11">
        <v>25.6</v>
      </c>
      <c r="L861" s="11"/>
    </row>
    <row r="862" spans="1:12" x14ac:dyDescent="0.25">
      <c r="A862">
        <v>47</v>
      </c>
      <c r="B862" s="11">
        <v>26.125</v>
      </c>
      <c r="C862" s="4">
        <v>23401.30575</v>
      </c>
      <c r="D862" t="s">
        <v>7</v>
      </c>
      <c r="E862">
        <v>1</v>
      </c>
      <c r="F862" t="s">
        <v>9</v>
      </c>
      <c r="G862" t="s">
        <v>21</v>
      </c>
      <c r="H862" t="s">
        <v>496</v>
      </c>
      <c r="I862" t="s">
        <v>548</v>
      </c>
      <c r="J862" s="11">
        <v>26.125</v>
      </c>
      <c r="K862" s="11">
        <v>26.125</v>
      </c>
      <c r="L862" s="11"/>
    </row>
    <row r="863" spans="1:12" x14ac:dyDescent="0.25">
      <c r="A863">
        <v>39</v>
      </c>
      <c r="B863" s="11">
        <v>34.1</v>
      </c>
      <c r="C863" s="4">
        <v>23563.016179999999</v>
      </c>
      <c r="D863" t="s">
        <v>11</v>
      </c>
      <c r="E863">
        <v>2</v>
      </c>
      <c r="F863" t="s">
        <v>13</v>
      </c>
      <c r="G863" t="s">
        <v>14</v>
      </c>
      <c r="H863" t="s">
        <v>496</v>
      </c>
      <c r="I863" t="s">
        <v>13</v>
      </c>
      <c r="J863" s="11">
        <v>34.1</v>
      </c>
      <c r="K863" s="11">
        <v>34.1</v>
      </c>
      <c r="L863" s="11"/>
    </row>
    <row r="864" spans="1:12" x14ac:dyDescent="0.25">
      <c r="A864">
        <v>48</v>
      </c>
      <c r="B864" s="11">
        <v>27.265000000000001</v>
      </c>
      <c r="C864" s="4">
        <v>23568.272000000001</v>
      </c>
      <c r="D864" t="s">
        <v>11</v>
      </c>
      <c r="E864">
        <v>1</v>
      </c>
      <c r="F864" t="s">
        <v>9</v>
      </c>
      <c r="G864" t="s">
        <v>10</v>
      </c>
      <c r="H864" t="s">
        <v>496</v>
      </c>
      <c r="I864" t="s">
        <v>548</v>
      </c>
      <c r="J864" s="11">
        <v>27.265000000000001</v>
      </c>
      <c r="K864" s="11">
        <v>27.265000000000001</v>
      </c>
      <c r="L864" s="11"/>
    </row>
    <row r="865" spans="1:12" x14ac:dyDescent="0.25">
      <c r="A865">
        <v>49</v>
      </c>
      <c r="B865" s="11">
        <v>25.84</v>
      </c>
      <c r="C865" s="4">
        <v>23807.240600000001</v>
      </c>
      <c r="D865" t="s">
        <v>11</v>
      </c>
      <c r="E865">
        <v>2</v>
      </c>
      <c r="F865" t="s">
        <v>9</v>
      </c>
      <c r="G865" t="s">
        <v>15</v>
      </c>
      <c r="H865" t="s">
        <v>496</v>
      </c>
      <c r="I865" t="s">
        <v>548</v>
      </c>
      <c r="J865" s="11">
        <v>25.84</v>
      </c>
      <c r="K865" s="11">
        <v>25.84</v>
      </c>
      <c r="L865" s="11"/>
    </row>
    <row r="866" spans="1:12" x14ac:dyDescent="0.25">
      <c r="A866">
        <v>19</v>
      </c>
      <c r="B866" s="11">
        <v>30.59</v>
      </c>
      <c r="C866" s="4">
        <v>24059.680189999999</v>
      </c>
      <c r="D866" t="s">
        <v>7</v>
      </c>
      <c r="E866">
        <v>2</v>
      </c>
      <c r="F866" t="s">
        <v>13</v>
      </c>
      <c r="G866" t="s">
        <v>15</v>
      </c>
      <c r="H866" t="s">
        <v>496</v>
      </c>
      <c r="I866" t="s">
        <v>13</v>
      </c>
      <c r="J866" s="11">
        <v>30.59</v>
      </c>
      <c r="K866" s="11">
        <v>30.59</v>
      </c>
      <c r="L866" s="11"/>
    </row>
    <row r="867" spans="1:12" x14ac:dyDescent="0.25">
      <c r="A867">
        <v>48</v>
      </c>
      <c r="B867" s="11">
        <v>25.85</v>
      </c>
      <c r="C867" s="4">
        <v>24180.933499999999</v>
      </c>
      <c r="D867" t="s">
        <v>7</v>
      </c>
      <c r="E867">
        <v>3</v>
      </c>
      <c r="F867" t="s">
        <v>9</v>
      </c>
      <c r="G867" t="s">
        <v>14</v>
      </c>
      <c r="H867" t="s">
        <v>496</v>
      </c>
      <c r="I867" t="s">
        <v>548</v>
      </c>
      <c r="J867" s="11">
        <v>25.85</v>
      </c>
      <c r="K867" s="11">
        <v>25.85</v>
      </c>
      <c r="L867" s="11"/>
    </row>
    <row r="868" spans="1:12" x14ac:dyDescent="0.25">
      <c r="A868">
        <v>58</v>
      </c>
      <c r="B868" s="11">
        <v>30.114999999999998</v>
      </c>
      <c r="C868" s="4">
        <v>24227.337240000001</v>
      </c>
      <c r="D868" t="s">
        <v>7</v>
      </c>
      <c r="E868">
        <v>0</v>
      </c>
      <c r="F868" t="s">
        <v>13</v>
      </c>
      <c r="G868" t="s">
        <v>14</v>
      </c>
      <c r="H868" t="s">
        <v>496</v>
      </c>
      <c r="I868" t="s">
        <v>13</v>
      </c>
      <c r="J868" s="11">
        <v>30.114999999999998</v>
      </c>
      <c r="K868" s="11">
        <v>30.114999999999998</v>
      </c>
      <c r="L868" s="11"/>
    </row>
    <row r="869" spans="1:12" x14ac:dyDescent="0.25">
      <c r="A869">
        <v>52</v>
      </c>
      <c r="B869" s="11">
        <v>27.36</v>
      </c>
      <c r="C869" s="4">
        <v>24393.6224</v>
      </c>
      <c r="D869" t="s">
        <v>11</v>
      </c>
      <c r="E869">
        <v>0</v>
      </c>
      <c r="F869" t="s">
        <v>9</v>
      </c>
      <c r="G869" t="s">
        <v>15</v>
      </c>
      <c r="H869" t="s">
        <v>496</v>
      </c>
      <c r="I869" t="s">
        <v>548</v>
      </c>
      <c r="J869" s="11">
        <v>27.36</v>
      </c>
      <c r="K869" s="11">
        <v>27.36</v>
      </c>
      <c r="L869" s="11"/>
    </row>
    <row r="870" spans="1:12" x14ac:dyDescent="0.25">
      <c r="A870">
        <v>61</v>
      </c>
      <c r="B870" s="11">
        <v>25.08</v>
      </c>
      <c r="C870" s="4">
        <v>24513.091260000001</v>
      </c>
      <c r="D870" t="s">
        <v>7</v>
      </c>
      <c r="E870">
        <v>0</v>
      </c>
      <c r="F870" t="s">
        <v>13</v>
      </c>
      <c r="G870" t="s">
        <v>14</v>
      </c>
      <c r="H870" t="s">
        <v>496</v>
      </c>
      <c r="I870" t="s">
        <v>13</v>
      </c>
      <c r="J870" s="11">
        <v>25.08</v>
      </c>
      <c r="K870" s="11">
        <v>25.08</v>
      </c>
      <c r="L870" s="11"/>
    </row>
    <row r="871" spans="1:12" x14ac:dyDescent="0.25">
      <c r="A871">
        <v>50</v>
      </c>
      <c r="B871" s="11">
        <v>27.6</v>
      </c>
      <c r="C871" s="4">
        <v>24520.263999999999</v>
      </c>
      <c r="D871" t="s">
        <v>7</v>
      </c>
      <c r="E871">
        <v>1</v>
      </c>
      <c r="F871" t="s">
        <v>9</v>
      </c>
      <c r="G871" t="s">
        <v>10</v>
      </c>
      <c r="H871" t="s">
        <v>496</v>
      </c>
      <c r="I871" t="s">
        <v>548</v>
      </c>
      <c r="J871" s="11">
        <v>27.6</v>
      </c>
      <c r="K871" s="11">
        <v>27.6</v>
      </c>
      <c r="L871" s="11"/>
    </row>
    <row r="872" spans="1:12" x14ac:dyDescent="0.25">
      <c r="A872">
        <v>47</v>
      </c>
      <c r="B872" s="11">
        <v>27.645</v>
      </c>
      <c r="C872" s="4">
        <v>24535.698550000001</v>
      </c>
      <c r="D872" t="s">
        <v>7</v>
      </c>
      <c r="E872">
        <v>2</v>
      </c>
      <c r="F872" t="s">
        <v>9</v>
      </c>
      <c r="G872" t="s">
        <v>15</v>
      </c>
      <c r="H872" t="s">
        <v>496</v>
      </c>
      <c r="I872" t="s">
        <v>548</v>
      </c>
      <c r="J872" s="11">
        <v>27.645</v>
      </c>
      <c r="K872" s="11">
        <v>27.645</v>
      </c>
      <c r="L872" s="11"/>
    </row>
    <row r="873" spans="1:12" x14ac:dyDescent="0.25">
      <c r="A873">
        <v>46</v>
      </c>
      <c r="B873" s="11">
        <v>27.6</v>
      </c>
      <c r="C873" s="4">
        <v>24603.04837</v>
      </c>
      <c r="D873" t="s">
        <v>11</v>
      </c>
      <c r="E873">
        <v>0</v>
      </c>
      <c r="F873" t="s">
        <v>13</v>
      </c>
      <c r="G873" t="s">
        <v>10</v>
      </c>
      <c r="H873" t="s">
        <v>496</v>
      </c>
      <c r="I873" t="s">
        <v>13</v>
      </c>
      <c r="J873" s="11">
        <v>27.6</v>
      </c>
      <c r="K873" s="11">
        <v>27.6</v>
      </c>
      <c r="L873" s="11"/>
    </row>
    <row r="874" spans="1:12" x14ac:dyDescent="0.25">
      <c r="A874">
        <v>52</v>
      </c>
      <c r="B874" s="11">
        <v>25.3</v>
      </c>
      <c r="C874" s="4">
        <v>24667.419000000002</v>
      </c>
      <c r="D874" t="s">
        <v>7</v>
      </c>
      <c r="E874">
        <v>2</v>
      </c>
      <c r="F874" t="s">
        <v>9</v>
      </c>
      <c r="G874" t="s">
        <v>14</v>
      </c>
      <c r="H874" t="s">
        <v>496</v>
      </c>
      <c r="I874" t="s">
        <v>548</v>
      </c>
      <c r="J874" s="11">
        <v>25.3</v>
      </c>
      <c r="K874" s="11">
        <v>25.3</v>
      </c>
      <c r="L874" s="11"/>
    </row>
    <row r="875" spans="1:12" x14ac:dyDescent="0.25">
      <c r="A875">
        <v>26</v>
      </c>
      <c r="B875" s="11">
        <v>29.64</v>
      </c>
      <c r="C875" s="4">
        <v>24671.663339999999</v>
      </c>
      <c r="D875" t="s">
        <v>7</v>
      </c>
      <c r="E875">
        <v>4</v>
      </c>
      <c r="F875" t="s">
        <v>13</v>
      </c>
      <c r="G875" t="s">
        <v>21</v>
      </c>
      <c r="H875" t="s">
        <v>496</v>
      </c>
      <c r="I875" t="s">
        <v>13</v>
      </c>
      <c r="J875" s="11">
        <v>29.64</v>
      </c>
      <c r="K875" s="11">
        <v>29.64</v>
      </c>
      <c r="L875" s="11"/>
    </row>
    <row r="876" spans="1:12" x14ac:dyDescent="0.25">
      <c r="A876">
        <v>52</v>
      </c>
      <c r="B876" s="11">
        <v>26.315000000000001</v>
      </c>
      <c r="C876" s="4">
        <v>24869.836800000001</v>
      </c>
      <c r="D876" t="s">
        <v>11</v>
      </c>
      <c r="E876">
        <v>3</v>
      </c>
      <c r="F876" t="s">
        <v>9</v>
      </c>
      <c r="G876" t="s">
        <v>21</v>
      </c>
      <c r="H876" t="s">
        <v>496</v>
      </c>
      <c r="I876" t="s">
        <v>548</v>
      </c>
      <c r="J876" s="11">
        <v>26.315000000000001</v>
      </c>
      <c r="K876" s="11">
        <v>26.315000000000001</v>
      </c>
      <c r="L876" s="11"/>
    </row>
    <row r="877" spans="1:12" x14ac:dyDescent="0.25">
      <c r="A877">
        <v>53</v>
      </c>
      <c r="B877" s="11">
        <v>29.734999999999999</v>
      </c>
      <c r="C877" s="4">
        <v>24873.384900000001</v>
      </c>
      <c r="D877" t="s">
        <v>7</v>
      </c>
      <c r="E877">
        <v>3</v>
      </c>
      <c r="F877" t="s">
        <v>9</v>
      </c>
      <c r="G877" t="s">
        <v>21</v>
      </c>
      <c r="H877" t="s">
        <v>496</v>
      </c>
      <c r="I877" t="s">
        <v>548</v>
      </c>
      <c r="J877" s="11">
        <v>29.734999999999999</v>
      </c>
      <c r="K877" s="11">
        <v>29.734999999999999</v>
      </c>
      <c r="L877" s="11"/>
    </row>
    <row r="878" spans="1:12" x14ac:dyDescent="0.25">
      <c r="A878">
        <v>35</v>
      </c>
      <c r="B878" s="11">
        <v>38.094999999999999</v>
      </c>
      <c r="C878" s="4">
        <v>24915.046259999999</v>
      </c>
      <c r="D878" t="s">
        <v>7</v>
      </c>
      <c r="E878">
        <v>2</v>
      </c>
      <c r="F878" t="s">
        <v>13</v>
      </c>
      <c r="G878" t="s">
        <v>21</v>
      </c>
      <c r="H878" t="s">
        <v>496</v>
      </c>
      <c r="I878" t="s">
        <v>13</v>
      </c>
      <c r="J878" s="11">
        <v>38.094999999999999</v>
      </c>
      <c r="K878" s="11">
        <v>38.094999999999999</v>
      </c>
      <c r="L878" s="11"/>
    </row>
    <row r="879" spans="1:12" x14ac:dyDescent="0.25">
      <c r="A879">
        <v>47</v>
      </c>
      <c r="B879" s="11">
        <v>28.215</v>
      </c>
      <c r="C879" s="4">
        <v>24915.220850000002</v>
      </c>
      <c r="D879" t="s">
        <v>11</v>
      </c>
      <c r="E879">
        <v>3</v>
      </c>
      <c r="F879" t="s">
        <v>9</v>
      </c>
      <c r="G879" t="s">
        <v>15</v>
      </c>
      <c r="H879" t="s">
        <v>496</v>
      </c>
      <c r="I879" t="s">
        <v>548</v>
      </c>
      <c r="J879" s="11">
        <v>28.215</v>
      </c>
      <c r="K879" s="11">
        <v>28.215</v>
      </c>
      <c r="L879" s="11"/>
    </row>
    <row r="880" spans="1:12" x14ac:dyDescent="0.25">
      <c r="A880">
        <v>24</v>
      </c>
      <c r="B880" s="11">
        <v>36.765000000000001</v>
      </c>
      <c r="C880" s="4">
        <v>25081.76784</v>
      </c>
      <c r="D880" t="s">
        <v>7</v>
      </c>
      <c r="E880">
        <v>0</v>
      </c>
      <c r="F880" t="s">
        <v>13</v>
      </c>
      <c r="G880" t="s">
        <v>14</v>
      </c>
      <c r="H880" t="s">
        <v>496</v>
      </c>
      <c r="I880" t="s">
        <v>13</v>
      </c>
      <c r="J880" s="11">
        <v>36.765000000000001</v>
      </c>
      <c r="K880" s="11">
        <v>36.765000000000001</v>
      </c>
      <c r="L880" s="11"/>
    </row>
    <row r="881" spans="1:12" x14ac:dyDescent="0.25">
      <c r="A881">
        <v>47</v>
      </c>
      <c r="B881" s="11">
        <v>29.8</v>
      </c>
      <c r="C881" s="4">
        <v>25309.489000000001</v>
      </c>
      <c r="D881" t="s">
        <v>11</v>
      </c>
      <c r="E881">
        <v>3</v>
      </c>
      <c r="F881" t="s">
        <v>9</v>
      </c>
      <c r="G881" t="s">
        <v>10</v>
      </c>
      <c r="H881" t="s">
        <v>496</v>
      </c>
      <c r="I881" t="s">
        <v>548</v>
      </c>
      <c r="J881" s="11">
        <v>29.8</v>
      </c>
      <c r="K881" s="11">
        <v>29.8</v>
      </c>
      <c r="L881" s="11"/>
    </row>
    <row r="882" spans="1:12" x14ac:dyDescent="0.25">
      <c r="A882">
        <v>50</v>
      </c>
      <c r="B882" s="11">
        <v>32.11</v>
      </c>
      <c r="C882" s="4">
        <v>25333.332839999999</v>
      </c>
      <c r="D882" t="s">
        <v>11</v>
      </c>
      <c r="E882">
        <v>2</v>
      </c>
      <c r="F882" t="s">
        <v>13</v>
      </c>
      <c r="G882" t="s">
        <v>21</v>
      </c>
      <c r="H882" t="s">
        <v>496</v>
      </c>
      <c r="I882" t="s">
        <v>13</v>
      </c>
      <c r="J882" s="11">
        <v>32.11</v>
      </c>
      <c r="K882" s="11">
        <v>32.11</v>
      </c>
      <c r="L882" s="11"/>
    </row>
    <row r="883" spans="1:12" x14ac:dyDescent="0.25">
      <c r="A883">
        <v>54</v>
      </c>
      <c r="B883" s="11">
        <v>25.1</v>
      </c>
      <c r="C883" s="4">
        <v>25382.296999999999</v>
      </c>
      <c r="D883" t="s">
        <v>11</v>
      </c>
      <c r="E883">
        <v>3</v>
      </c>
      <c r="F883" t="s">
        <v>9</v>
      </c>
      <c r="G883" t="s">
        <v>10</v>
      </c>
      <c r="H883" t="s">
        <v>496</v>
      </c>
      <c r="I883" t="s">
        <v>548</v>
      </c>
      <c r="J883" s="11">
        <v>25.1</v>
      </c>
      <c r="K883" s="11">
        <v>25.1</v>
      </c>
      <c r="L883" s="11"/>
    </row>
    <row r="884" spans="1:12" x14ac:dyDescent="0.25">
      <c r="A884">
        <v>54</v>
      </c>
      <c r="B884" s="11">
        <v>25.46</v>
      </c>
      <c r="C884" s="4">
        <v>25517.11363</v>
      </c>
      <c r="D884" t="s">
        <v>11</v>
      </c>
      <c r="E884">
        <v>1</v>
      </c>
      <c r="F884" t="s">
        <v>13</v>
      </c>
      <c r="G884" t="s">
        <v>21</v>
      </c>
      <c r="H884" t="s">
        <v>496</v>
      </c>
      <c r="I884" t="s">
        <v>13</v>
      </c>
      <c r="J884" s="11">
        <v>25.46</v>
      </c>
      <c r="K884" s="11">
        <v>25.46</v>
      </c>
      <c r="L884" s="11"/>
    </row>
    <row r="885" spans="1:12" x14ac:dyDescent="0.25">
      <c r="A885">
        <v>50</v>
      </c>
      <c r="B885" s="11">
        <v>27.36</v>
      </c>
      <c r="C885" s="4">
        <v>25656.575260000001</v>
      </c>
      <c r="D885" t="s">
        <v>7</v>
      </c>
      <c r="E885">
        <v>0</v>
      </c>
      <c r="F885" t="s">
        <v>13</v>
      </c>
      <c r="G885" t="s">
        <v>21</v>
      </c>
      <c r="H885" t="s">
        <v>496</v>
      </c>
      <c r="I885" t="s">
        <v>13</v>
      </c>
      <c r="J885" s="11">
        <v>27.36</v>
      </c>
      <c r="K885" s="11">
        <v>27.36</v>
      </c>
      <c r="L885" s="11"/>
    </row>
    <row r="886" spans="1:12" x14ac:dyDescent="0.25">
      <c r="A886">
        <v>52</v>
      </c>
      <c r="B886" s="11">
        <v>34.484999999999999</v>
      </c>
      <c r="C886" s="4">
        <v>25992.821039999999</v>
      </c>
      <c r="D886" t="s">
        <v>11</v>
      </c>
      <c r="E886">
        <v>3</v>
      </c>
      <c r="F886" t="s">
        <v>13</v>
      </c>
      <c r="G886" t="s">
        <v>14</v>
      </c>
      <c r="H886" t="s">
        <v>496</v>
      </c>
      <c r="I886" t="s">
        <v>13</v>
      </c>
      <c r="J886" s="11">
        <v>34.484999999999999</v>
      </c>
      <c r="K886" s="11">
        <v>34.484999999999999</v>
      </c>
      <c r="L886" s="11"/>
    </row>
    <row r="887" spans="1:12" x14ac:dyDescent="0.25">
      <c r="A887">
        <v>21</v>
      </c>
      <c r="B887" s="11">
        <v>32.68</v>
      </c>
      <c r="C887" s="4">
        <v>26018.950519999999</v>
      </c>
      <c r="D887" t="s">
        <v>7</v>
      </c>
      <c r="E887">
        <v>2</v>
      </c>
      <c r="F887" t="s">
        <v>13</v>
      </c>
      <c r="G887" t="s">
        <v>15</v>
      </c>
      <c r="H887" t="s">
        <v>496</v>
      </c>
      <c r="I887" t="s">
        <v>13</v>
      </c>
      <c r="J887" s="11">
        <v>32.68</v>
      </c>
      <c r="K887" s="11">
        <v>32.68</v>
      </c>
      <c r="L887" s="11"/>
    </row>
    <row r="888" spans="1:12" x14ac:dyDescent="0.25">
      <c r="A888">
        <v>56</v>
      </c>
      <c r="B888" s="11">
        <v>26.695</v>
      </c>
      <c r="C888" s="4">
        <v>26109.32905</v>
      </c>
      <c r="D888" t="s">
        <v>11</v>
      </c>
      <c r="E888">
        <v>1</v>
      </c>
      <c r="F888" t="s">
        <v>9</v>
      </c>
      <c r="G888" t="s">
        <v>15</v>
      </c>
      <c r="H888" t="s">
        <v>496</v>
      </c>
      <c r="I888" t="s">
        <v>548</v>
      </c>
      <c r="J888" s="11">
        <v>26.695</v>
      </c>
      <c r="K888" s="11">
        <v>26.695</v>
      </c>
      <c r="L888" s="11"/>
    </row>
    <row r="889" spans="1:12" x14ac:dyDescent="0.25">
      <c r="A889">
        <v>49</v>
      </c>
      <c r="B889" s="11">
        <v>27.1</v>
      </c>
      <c r="C889" s="4">
        <v>26140.3603</v>
      </c>
      <c r="D889" t="s">
        <v>7</v>
      </c>
      <c r="E889">
        <v>1</v>
      </c>
      <c r="F889" t="s">
        <v>13</v>
      </c>
      <c r="G889" t="s">
        <v>10</v>
      </c>
      <c r="H889" t="s">
        <v>496</v>
      </c>
      <c r="I889" t="s">
        <v>13</v>
      </c>
      <c r="J889" s="11">
        <v>27.1</v>
      </c>
      <c r="K889" s="11">
        <v>27.1</v>
      </c>
      <c r="L889" s="11"/>
    </row>
    <row r="890" spans="1:12" x14ac:dyDescent="0.25">
      <c r="A890">
        <v>48</v>
      </c>
      <c r="B890" s="11">
        <v>35.909999999999997</v>
      </c>
      <c r="C890" s="4">
        <v>26392.260289999998</v>
      </c>
      <c r="D890" t="s">
        <v>7</v>
      </c>
      <c r="E890">
        <v>1</v>
      </c>
      <c r="F890" t="s">
        <v>13</v>
      </c>
      <c r="G890" t="s">
        <v>21</v>
      </c>
      <c r="H890" t="s">
        <v>496</v>
      </c>
      <c r="I890" t="s">
        <v>13</v>
      </c>
      <c r="J890" s="11">
        <v>35.909999999999997</v>
      </c>
      <c r="K890" s="11">
        <v>35.909999999999997</v>
      </c>
      <c r="L890" s="11"/>
    </row>
    <row r="891" spans="1:12" x14ac:dyDescent="0.25">
      <c r="A891">
        <v>52</v>
      </c>
      <c r="B891" s="11">
        <v>36.765000000000001</v>
      </c>
      <c r="C891" s="4">
        <v>26467.09737</v>
      </c>
      <c r="D891" t="s">
        <v>11</v>
      </c>
      <c r="E891">
        <v>2</v>
      </c>
      <c r="F891" t="s">
        <v>13</v>
      </c>
      <c r="G891" t="s">
        <v>15</v>
      </c>
      <c r="H891" t="s">
        <v>496</v>
      </c>
      <c r="I891" t="s">
        <v>13</v>
      </c>
      <c r="J891" s="11">
        <v>36.765000000000001</v>
      </c>
      <c r="K891" s="11">
        <v>36.765000000000001</v>
      </c>
      <c r="L891" s="11"/>
    </row>
    <row r="892" spans="1:12" x14ac:dyDescent="0.25">
      <c r="A892">
        <v>62</v>
      </c>
      <c r="B892" s="11">
        <v>31.46</v>
      </c>
      <c r="C892" s="4">
        <v>27000.98473</v>
      </c>
      <c r="D892" t="s">
        <v>11</v>
      </c>
      <c r="E892">
        <v>1</v>
      </c>
      <c r="F892" t="s">
        <v>13</v>
      </c>
      <c r="G892" t="s">
        <v>14</v>
      </c>
      <c r="H892" t="s">
        <v>496</v>
      </c>
      <c r="I892" t="s">
        <v>13</v>
      </c>
      <c r="J892" s="11">
        <v>31.46</v>
      </c>
      <c r="K892" s="11">
        <v>31.46</v>
      </c>
      <c r="L892" s="11"/>
    </row>
    <row r="893" spans="1:12" x14ac:dyDescent="0.25">
      <c r="A893">
        <v>57</v>
      </c>
      <c r="B893" s="11">
        <v>28.975000000000001</v>
      </c>
      <c r="C893" s="4">
        <v>27218.437249999999</v>
      </c>
      <c r="D893" t="s">
        <v>11</v>
      </c>
      <c r="E893">
        <v>0</v>
      </c>
      <c r="F893" t="s">
        <v>9</v>
      </c>
      <c r="G893" t="s">
        <v>21</v>
      </c>
      <c r="H893" t="s">
        <v>496</v>
      </c>
      <c r="I893" t="s">
        <v>548</v>
      </c>
      <c r="J893" s="11">
        <v>28.975000000000001</v>
      </c>
      <c r="K893" s="11">
        <v>28.975000000000001</v>
      </c>
      <c r="L893" s="11"/>
    </row>
    <row r="894" spans="1:12" x14ac:dyDescent="0.25">
      <c r="A894">
        <v>54</v>
      </c>
      <c r="B894" s="11">
        <v>33.534999999999997</v>
      </c>
      <c r="C894" s="4">
        <v>27322.73386</v>
      </c>
      <c r="D894" t="s">
        <v>7</v>
      </c>
      <c r="E894">
        <v>3</v>
      </c>
      <c r="F894" t="s">
        <v>13</v>
      </c>
      <c r="G894" t="s">
        <v>14</v>
      </c>
      <c r="H894" t="s">
        <v>496</v>
      </c>
      <c r="I894" t="s">
        <v>13</v>
      </c>
      <c r="J894" s="11">
        <v>33.534999999999997</v>
      </c>
      <c r="K894" s="11">
        <v>33.534999999999997</v>
      </c>
      <c r="L894" s="11"/>
    </row>
    <row r="895" spans="1:12" x14ac:dyDescent="0.25">
      <c r="A895">
        <v>53</v>
      </c>
      <c r="B895" s="11">
        <v>31.35</v>
      </c>
      <c r="C895" s="4">
        <v>27346.04207</v>
      </c>
      <c r="D895" t="s">
        <v>11</v>
      </c>
      <c r="E895">
        <v>0</v>
      </c>
      <c r="F895" t="s">
        <v>13</v>
      </c>
      <c r="G895" t="s">
        <v>14</v>
      </c>
      <c r="H895" t="s">
        <v>496</v>
      </c>
      <c r="I895" t="s">
        <v>13</v>
      </c>
      <c r="J895" s="11">
        <v>31.35</v>
      </c>
      <c r="K895" s="11">
        <v>31.35</v>
      </c>
      <c r="L895" s="11"/>
    </row>
    <row r="896" spans="1:12" x14ac:dyDescent="0.25">
      <c r="A896">
        <v>57</v>
      </c>
      <c r="B896" s="11">
        <v>29.81</v>
      </c>
      <c r="C896" s="4">
        <v>27533.912899999999</v>
      </c>
      <c r="D896" t="s">
        <v>7</v>
      </c>
      <c r="E896">
        <v>0</v>
      </c>
      <c r="F896" t="s">
        <v>9</v>
      </c>
      <c r="G896" t="s">
        <v>14</v>
      </c>
      <c r="H896" t="s">
        <v>496</v>
      </c>
      <c r="I896" t="s">
        <v>548</v>
      </c>
      <c r="J896" s="11">
        <v>29.81</v>
      </c>
      <c r="K896" s="11">
        <v>29.81</v>
      </c>
      <c r="L896" s="11"/>
    </row>
    <row r="897" spans="1:12" x14ac:dyDescent="0.25">
      <c r="A897">
        <v>20</v>
      </c>
      <c r="B897" s="11">
        <v>35.31</v>
      </c>
      <c r="C897" s="4">
        <v>27724.28875</v>
      </c>
      <c r="D897" t="s">
        <v>11</v>
      </c>
      <c r="E897">
        <v>1</v>
      </c>
      <c r="F897" t="s">
        <v>13</v>
      </c>
      <c r="G897" t="s">
        <v>14</v>
      </c>
      <c r="H897" t="s">
        <v>496</v>
      </c>
      <c r="I897" t="s">
        <v>13</v>
      </c>
      <c r="J897" s="11">
        <v>35.31</v>
      </c>
      <c r="K897" s="11">
        <v>35.31</v>
      </c>
      <c r="L897" s="11"/>
    </row>
    <row r="898" spans="1:12" x14ac:dyDescent="0.25">
      <c r="A898">
        <v>62</v>
      </c>
      <c r="B898" s="11">
        <v>26.504999999999999</v>
      </c>
      <c r="C898" s="4">
        <v>27808.7251</v>
      </c>
      <c r="D898" t="s">
        <v>7</v>
      </c>
      <c r="E898">
        <v>0</v>
      </c>
      <c r="F898" t="s">
        <v>9</v>
      </c>
      <c r="G898" t="s">
        <v>14</v>
      </c>
      <c r="H898" t="s">
        <v>496</v>
      </c>
      <c r="I898" t="s">
        <v>548</v>
      </c>
      <c r="J898" s="11">
        <v>26.504999999999999</v>
      </c>
      <c r="K898" s="11">
        <v>26.504999999999999</v>
      </c>
      <c r="L898" s="11"/>
    </row>
    <row r="899" spans="1:12" x14ac:dyDescent="0.25">
      <c r="A899">
        <v>61</v>
      </c>
      <c r="B899" s="11">
        <v>36.1</v>
      </c>
      <c r="C899" s="4">
        <v>27941.28758</v>
      </c>
      <c r="D899" t="s">
        <v>11</v>
      </c>
      <c r="E899">
        <v>3</v>
      </c>
      <c r="F899" t="s">
        <v>13</v>
      </c>
      <c r="G899" t="s">
        <v>10</v>
      </c>
      <c r="H899" t="s">
        <v>496</v>
      </c>
      <c r="I899" t="s">
        <v>13</v>
      </c>
      <c r="J899" s="11">
        <v>36.1</v>
      </c>
      <c r="K899" s="11">
        <v>36.1</v>
      </c>
      <c r="L899" s="11"/>
    </row>
    <row r="900" spans="1:12" x14ac:dyDescent="0.25">
      <c r="A900">
        <v>62</v>
      </c>
      <c r="B900" s="11">
        <v>26.695</v>
      </c>
      <c r="C900" s="4">
        <v>28101.333050000001</v>
      </c>
      <c r="D900" t="s">
        <v>11</v>
      </c>
      <c r="E900">
        <v>0</v>
      </c>
      <c r="F900" t="s">
        <v>9</v>
      </c>
      <c r="G900" t="s">
        <v>21</v>
      </c>
      <c r="H900" t="s">
        <v>496</v>
      </c>
      <c r="I900" t="s">
        <v>548</v>
      </c>
      <c r="J900" s="11">
        <v>26.695</v>
      </c>
      <c r="K900" s="11">
        <v>26.695</v>
      </c>
      <c r="L900" s="11"/>
    </row>
    <row r="901" spans="1:12" x14ac:dyDescent="0.25">
      <c r="A901">
        <v>59</v>
      </c>
      <c r="B901" s="11">
        <v>36.520000000000003</v>
      </c>
      <c r="C901" s="4">
        <v>28287.897659999999</v>
      </c>
      <c r="D901" t="s">
        <v>7</v>
      </c>
      <c r="E901">
        <v>1</v>
      </c>
      <c r="F901" t="s">
        <v>13</v>
      </c>
      <c r="G901" t="s">
        <v>14</v>
      </c>
      <c r="H901" t="s">
        <v>496</v>
      </c>
      <c r="I901" t="s">
        <v>13</v>
      </c>
      <c r="J901" s="11">
        <v>36.520000000000003</v>
      </c>
      <c r="K901" s="11">
        <v>36.520000000000003</v>
      </c>
      <c r="L901" s="11"/>
    </row>
    <row r="902" spans="1:12" x14ac:dyDescent="0.25">
      <c r="A902">
        <v>45</v>
      </c>
      <c r="B902" s="11">
        <v>27.645</v>
      </c>
      <c r="C902" s="4">
        <v>28340.188849999999</v>
      </c>
      <c r="D902" t="s">
        <v>7</v>
      </c>
      <c r="E902">
        <v>1</v>
      </c>
      <c r="F902" t="s">
        <v>13</v>
      </c>
      <c r="G902" t="s">
        <v>15</v>
      </c>
      <c r="H902" t="s">
        <v>496</v>
      </c>
      <c r="I902" t="s">
        <v>13</v>
      </c>
      <c r="J902" s="11">
        <v>27.645</v>
      </c>
      <c r="K902" s="11">
        <v>27.645</v>
      </c>
      <c r="L902" s="11"/>
    </row>
    <row r="903" spans="1:12" x14ac:dyDescent="0.25">
      <c r="A903">
        <v>48</v>
      </c>
      <c r="B903" s="11">
        <v>36.67</v>
      </c>
      <c r="C903" s="4">
        <v>28468.919010000001</v>
      </c>
      <c r="D903" t="s">
        <v>11</v>
      </c>
      <c r="E903">
        <v>1</v>
      </c>
      <c r="F903" t="s">
        <v>13</v>
      </c>
      <c r="G903" t="s">
        <v>15</v>
      </c>
      <c r="H903" t="s">
        <v>496</v>
      </c>
      <c r="I903" t="s">
        <v>13</v>
      </c>
      <c r="J903" s="11">
        <v>36.67</v>
      </c>
      <c r="K903" s="11">
        <v>36.67</v>
      </c>
      <c r="L903" s="11"/>
    </row>
    <row r="904" spans="1:12" x14ac:dyDescent="0.25">
      <c r="A904">
        <v>40</v>
      </c>
      <c r="B904" s="11">
        <v>41.42</v>
      </c>
      <c r="C904" s="4">
        <v>28476.734990000001</v>
      </c>
      <c r="D904" t="s">
        <v>7</v>
      </c>
      <c r="E904">
        <v>1</v>
      </c>
      <c r="F904" t="s">
        <v>13</v>
      </c>
      <c r="G904" t="s">
        <v>15</v>
      </c>
      <c r="H904" t="s">
        <v>496</v>
      </c>
      <c r="I904" t="s">
        <v>13</v>
      </c>
      <c r="J904" s="11">
        <v>41.42</v>
      </c>
      <c r="K904" s="11">
        <v>41.42</v>
      </c>
      <c r="L904" s="11"/>
    </row>
    <row r="905" spans="1:12" x14ac:dyDescent="0.25">
      <c r="A905">
        <v>61</v>
      </c>
      <c r="B905" s="11">
        <v>28.31</v>
      </c>
      <c r="C905" s="4">
        <v>28868.6639</v>
      </c>
      <c r="D905" t="s">
        <v>11</v>
      </c>
      <c r="E905">
        <v>1</v>
      </c>
      <c r="F905" t="s">
        <v>9</v>
      </c>
      <c r="G905" t="s">
        <v>15</v>
      </c>
      <c r="H905" t="s">
        <v>496</v>
      </c>
      <c r="I905" t="s">
        <v>548</v>
      </c>
      <c r="J905" s="11">
        <v>28.31</v>
      </c>
      <c r="K905" s="11">
        <v>28.31</v>
      </c>
      <c r="L905" s="11"/>
    </row>
    <row r="906" spans="1:12" x14ac:dyDescent="0.25">
      <c r="A906">
        <v>60</v>
      </c>
      <c r="B906" s="11">
        <v>30.875</v>
      </c>
      <c r="C906" s="4">
        <v>28923.136920000001</v>
      </c>
      <c r="D906" t="s">
        <v>7</v>
      </c>
      <c r="E906">
        <v>0</v>
      </c>
      <c r="F906" t="s">
        <v>13</v>
      </c>
      <c r="G906" t="s">
        <v>15</v>
      </c>
      <c r="H906" t="s">
        <v>496</v>
      </c>
      <c r="I906" t="s">
        <v>13</v>
      </c>
      <c r="J906" s="11">
        <v>30.875</v>
      </c>
      <c r="K906" s="11">
        <v>30.875</v>
      </c>
      <c r="L906" s="11"/>
    </row>
    <row r="907" spans="1:12" x14ac:dyDescent="0.25">
      <c r="A907">
        <v>63</v>
      </c>
      <c r="B907" s="11">
        <v>26.98</v>
      </c>
      <c r="C907" s="4">
        <v>28950.4692</v>
      </c>
      <c r="D907" t="s">
        <v>7</v>
      </c>
      <c r="E907">
        <v>0</v>
      </c>
      <c r="F907" t="s">
        <v>9</v>
      </c>
      <c r="G907" t="s">
        <v>15</v>
      </c>
      <c r="H907" t="s">
        <v>496</v>
      </c>
      <c r="I907" t="s">
        <v>548</v>
      </c>
      <c r="J907" s="11">
        <v>26.98</v>
      </c>
      <c r="K907" s="11">
        <v>26.98</v>
      </c>
      <c r="L907" s="11"/>
    </row>
    <row r="908" spans="1:12" x14ac:dyDescent="0.25">
      <c r="A908">
        <v>61</v>
      </c>
      <c r="B908" s="11">
        <v>29.07</v>
      </c>
      <c r="C908" s="4">
        <v>29141.3603</v>
      </c>
      <c r="D908" t="s">
        <v>7</v>
      </c>
      <c r="E908">
        <v>0</v>
      </c>
      <c r="F908" t="s">
        <v>9</v>
      </c>
      <c r="G908" t="s">
        <v>15</v>
      </c>
      <c r="H908" t="s">
        <v>496</v>
      </c>
      <c r="I908" t="s">
        <v>548</v>
      </c>
      <c r="J908" s="11">
        <v>29.07</v>
      </c>
      <c r="K908" s="11">
        <v>29.07</v>
      </c>
      <c r="L908" s="11"/>
    </row>
    <row r="909" spans="1:12" x14ac:dyDescent="0.25">
      <c r="A909">
        <v>53</v>
      </c>
      <c r="B909" s="11">
        <v>32.299999999999997</v>
      </c>
      <c r="C909" s="4">
        <v>29186.482360000002</v>
      </c>
      <c r="D909" t="s">
        <v>7</v>
      </c>
      <c r="E909">
        <v>2</v>
      </c>
      <c r="F909" t="s">
        <v>13</v>
      </c>
      <c r="G909" t="s">
        <v>21</v>
      </c>
      <c r="H909" t="s">
        <v>496</v>
      </c>
      <c r="I909" t="s">
        <v>13</v>
      </c>
      <c r="J909" s="11">
        <v>32.299999999999997</v>
      </c>
      <c r="K909" s="11">
        <v>32.299999999999997</v>
      </c>
      <c r="L909" s="11"/>
    </row>
    <row r="910" spans="1:12" x14ac:dyDescent="0.25">
      <c r="A910">
        <v>64</v>
      </c>
      <c r="B910" s="11">
        <v>26.885000000000002</v>
      </c>
      <c r="C910" s="4">
        <v>29330.98315</v>
      </c>
      <c r="D910" t="s">
        <v>7</v>
      </c>
      <c r="E910">
        <v>0</v>
      </c>
      <c r="F910" t="s">
        <v>9</v>
      </c>
      <c r="G910" t="s">
        <v>15</v>
      </c>
      <c r="H910" t="s">
        <v>496</v>
      </c>
      <c r="I910" t="s">
        <v>548</v>
      </c>
      <c r="J910" s="11">
        <v>26.885000000000002</v>
      </c>
      <c r="K910" s="11">
        <v>26.885000000000002</v>
      </c>
      <c r="L910" s="11"/>
    </row>
    <row r="911" spans="1:12" x14ac:dyDescent="0.25">
      <c r="A911">
        <v>63</v>
      </c>
      <c r="B911" s="11">
        <v>28.024999999999999</v>
      </c>
      <c r="C911" s="4">
        <v>29523.1656</v>
      </c>
      <c r="D911" t="s">
        <v>7</v>
      </c>
      <c r="E911">
        <v>0</v>
      </c>
      <c r="F911" t="s">
        <v>9</v>
      </c>
      <c r="G911" t="s">
        <v>21</v>
      </c>
      <c r="H911" t="s">
        <v>496</v>
      </c>
      <c r="I911" t="s">
        <v>548</v>
      </c>
      <c r="J911" s="11">
        <v>28.024999999999999</v>
      </c>
      <c r="K911" s="11">
        <v>28.024999999999999</v>
      </c>
      <c r="L911" s="11"/>
    </row>
    <row r="912" spans="1:12" x14ac:dyDescent="0.25">
      <c r="A912">
        <v>55</v>
      </c>
      <c r="B912" s="11">
        <v>37.715000000000003</v>
      </c>
      <c r="C912" s="4">
        <v>30063.580549999999</v>
      </c>
      <c r="D912" t="s">
        <v>11</v>
      </c>
      <c r="E912">
        <v>3</v>
      </c>
      <c r="F912" t="s">
        <v>13</v>
      </c>
      <c r="G912" t="s">
        <v>15</v>
      </c>
      <c r="H912" t="s">
        <v>496</v>
      </c>
      <c r="I912" t="s">
        <v>13</v>
      </c>
      <c r="J912" s="11">
        <v>37.715000000000003</v>
      </c>
      <c r="K912" s="11">
        <v>37.715000000000003</v>
      </c>
      <c r="L912" s="11"/>
    </row>
    <row r="913" spans="1:12" x14ac:dyDescent="0.25">
      <c r="A913">
        <v>64</v>
      </c>
      <c r="B913" s="11">
        <v>35.814999999999998</v>
      </c>
      <c r="C913" s="4">
        <v>30166.618170000002</v>
      </c>
      <c r="D913" t="s">
        <v>11</v>
      </c>
      <c r="E913">
        <v>1</v>
      </c>
      <c r="F913" t="s">
        <v>13</v>
      </c>
      <c r="G913" t="s">
        <v>15</v>
      </c>
      <c r="H913" t="s">
        <v>496</v>
      </c>
      <c r="I913" t="s">
        <v>13</v>
      </c>
      <c r="J913" s="11">
        <v>35.814999999999998</v>
      </c>
      <c r="K913" s="11">
        <v>35.814999999999998</v>
      </c>
      <c r="L913" s="11"/>
    </row>
    <row r="914" spans="1:12" x14ac:dyDescent="0.25">
      <c r="A914">
        <v>59</v>
      </c>
      <c r="B914" s="11">
        <v>31.445</v>
      </c>
      <c r="C914" s="4">
        <v>30184.936699999998</v>
      </c>
      <c r="D914" t="s">
        <v>11</v>
      </c>
      <c r="E914">
        <v>3</v>
      </c>
      <c r="F914" t="s">
        <v>9</v>
      </c>
      <c r="G914" t="s">
        <v>21</v>
      </c>
      <c r="H914" t="s">
        <v>496</v>
      </c>
      <c r="I914" t="s">
        <v>548</v>
      </c>
      <c r="J914" s="11">
        <v>31.445</v>
      </c>
      <c r="K914" s="11">
        <v>31.445</v>
      </c>
      <c r="L914" s="11"/>
    </row>
    <row r="915" spans="1:12" x14ac:dyDescent="0.25">
      <c r="A915">
        <v>60</v>
      </c>
      <c r="B915" s="11">
        <v>30.495000000000001</v>
      </c>
      <c r="C915" s="4">
        <v>30259.995559999999</v>
      </c>
      <c r="D915" t="s">
        <v>11</v>
      </c>
      <c r="E915">
        <v>0</v>
      </c>
      <c r="F915" t="s">
        <v>13</v>
      </c>
      <c r="G915" t="s">
        <v>21</v>
      </c>
      <c r="H915" t="s">
        <v>496</v>
      </c>
      <c r="I915" t="s">
        <v>13</v>
      </c>
      <c r="J915" s="11">
        <v>30.495000000000001</v>
      </c>
      <c r="K915" s="11">
        <v>30.495000000000001</v>
      </c>
      <c r="L915" s="11"/>
    </row>
    <row r="916" spans="1:12" x14ac:dyDescent="0.25">
      <c r="A916">
        <v>50</v>
      </c>
      <c r="B916" s="11">
        <v>25.364999999999998</v>
      </c>
      <c r="C916" s="4">
        <v>30284.642940000002</v>
      </c>
      <c r="D916" t="s">
        <v>11</v>
      </c>
      <c r="E916">
        <v>2</v>
      </c>
      <c r="F916" t="s">
        <v>13</v>
      </c>
      <c r="G916" t="s">
        <v>15</v>
      </c>
      <c r="H916" t="s">
        <v>496</v>
      </c>
      <c r="I916" t="s">
        <v>13</v>
      </c>
      <c r="J916" s="11">
        <v>25.364999999999998</v>
      </c>
      <c r="K916" s="11">
        <v>25.364999999999998</v>
      </c>
      <c r="L916" s="11"/>
    </row>
    <row r="917" spans="1:12" x14ac:dyDescent="0.25">
      <c r="A917">
        <v>61</v>
      </c>
      <c r="B917" s="11">
        <v>26.695</v>
      </c>
      <c r="C917" s="4">
        <v>30942.191800000001</v>
      </c>
      <c r="D917" t="s">
        <v>7</v>
      </c>
      <c r="E917">
        <v>3</v>
      </c>
      <c r="F917" t="s">
        <v>9</v>
      </c>
      <c r="G917" t="s">
        <v>14</v>
      </c>
      <c r="H917" t="s">
        <v>496</v>
      </c>
      <c r="I917" t="s">
        <v>548</v>
      </c>
      <c r="J917" s="11">
        <v>26.695</v>
      </c>
      <c r="K917" s="11">
        <v>26.695</v>
      </c>
      <c r="L917" s="11"/>
    </row>
    <row r="918" spans="1:12" x14ac:dyDescent="0.25">
      <c r="A918">
        <v>62</v>
      </c>
      <c r="B918" s="11">
        <v>36.86</v>
      </c>
      <c r="C918" s="4">
        <v>31620.001059999999</v>
      </c>
      <c r="D918" t="s">
        <v>7</v>
      </c>
      <c r="E918">
        <v>1</v>
      </c>
      <c r="F918" t="s">
        <v>13</v>
      </c>
      <c r="G918" t="s">
        <v>21</v>
      </c>
      <c r="H918" t="s">
        <v>496</v>
      </c>
      <c r="I918" t="s">
        <v>13</v>
      </c>
      <c r="J918" s="11">
        <v>36.86</v>
      </c>
      <c r="K918" s="11">
        <v>36.86</v>
      </c>
      <c r="L918" s="11"/>
    </row>
    <row r="919" spans="1:12" x14ac:dyDescent="0.25">
      <c r="A919">
        <v>44</v>
      </c>
      <c r="B919" s="11">
        <v>29.734999999999999</v>
      </c>
      <c r="C919" s="4">
        <v>32108.662820000001</v>
      </c>
      <c r="D919" t="s">
        <v>11</v>
      </c>
      <c r="E919">
        <v>2</v>
      </c>
      <c r="F919" t="s">
        <v>13</v>
      </c>
      <c r="G919" t="s">
        <v>21</v>
      </c>
      <c r="H919" t="s">
        <v>496</v>
      </c>
      <c r="I919" t="s">
        <v>13</v>
      </c>
      <c r="J919" s="11">
        <v>29.734999999999999</v>
      </c>
      <c r="K919" s="11">
        <v>29.734999999999999</v>
      </c>
      <c r="L919" s="11"/>
    </row>
    <row r="920" spans="1:12" x14ac:dyDescent="0.25">
      <c r="A920">
        <v>19</v>
      </c>
      <c r="B920" s="11">
        <v>30.25</v>
      </c>
      <c r="C920" s="4">
        <v>32548.340499999998</v>
      </c>
      <c r="D920" t="s">
        <v>11</v>
      </c>
      <c r="E920">
        <v>0</v>
      </c>
      <c r="F920" t="s">
        <v>9</v>
      </c>
      <c r="G920" t="s">
        <v>14</v>
      </c>
      <c r="H920" t="s">
        <v>496</v>
      </c>
      <c r="I920" t="s">
        <v>548</v>
      </c>
      <c r="J920" s="11">
        <v>30.25</v>
      </c>
      <c r="K920" s="11">
        <v>30.25</v>
      </c>
      <c r="L920" s="11"/>
    </row>
    <row r="921" spans="1:12" x14ac:dyDescent="0.25">
      <c r="A921">
        <v>32</v>
      </c>
      <c r="B921" s="11">
        <v>38.094999999999999</v>
      </c>
      <c r="C921" s="4">
        <v>32734.186300000001</v>
      </c>
      <c r="D921" t="s">
        <v>7</v>
      </c>
      <c r="E921">
        <v>2</v>
      </c>
      <c r="F921" t="s">
        <v>9</v>
      </c>
      <c r="G921" t="s">
        <v>15</v>
      </c>
      <c r="H921" t="s">
        <v>496</v>
      </c>
      <c r="I921" t="s">
        <v>548</v>
      </c>
      <c r="J921" s="11">
        <v>38.094999999999999</v>
      </c>
      <c r="K921" s="11">
        <v>38.094999999999999</v>
      </c>
      <c r="L921" s="11"/>
    </row>
    <row r="922" spans="1:12" x14ac:dyDescent="0.25">
      <c r="A922">
        <v>42</v>
      </c>
      <c r="B922" s="11">
        <v>28.31</v>
      </c>
      <c r="C922" s="4">
        <v>32787.458590000002</v>
      </c>
      <c r="D922" t="s">
        <v>11</v>
      </c>
      <c r="E922">
        <v>3</v>
      </c>
      <c r="F922" t="s">
        <v>9</v>
      </c>
      <c r="G922" t="s">
        <v>15</v>
      </c>
      <c r="H922" t="s">
        <v>496</v>
      </c>
      <c r="I922" t="s">
        <v>548</v>
      </c>
      <c r="J922" s="11">
        <v>28.31</v>
      </c>
      <c r="K922" s="11">
        <v>28.31</v>
      </c>
      <c r="L922" s="11"/>
    </row>
    <row r="923" spans="1:12" x14ac:dyDescent="0.25">
      <c r="A923">
        <v>19</v>
      </c>
      <c r="B923" s="11">
        <v>30.02</v>
      </c>
      <c r="C923" s="4">
        <v>33307.550799999997</v>
      </c>
      <c r="D923" t="s">
        <v>7</v>
      </c>
      <c r="E923">
        <v>0</v>
      </c>
      <c r="F923" t="s">
        <v>9</v>
      </c>
      <c r="G923" t="s">
        <v>15</v>
      </c>
      <c r="H923" t="s">
        <v>496</v>
      </c>
      <c r="I923" t="s">
        <v>548</v>
      </c>
      <c r="J923" s="11">
        <v>30.02</v>
      </c>
      <c r="K923" s="11">
        <v>30.02</v>
      </c>
      <c r="L923" s="11"/>
    </row>
    <row r="924" spans="1:12" x14ac:dyDescent="0.25">
      <c r="A924">
        <v>52</v>
      </c>
      <c r="B924" s="11">
        <v>37.524999999999999</v>
      </c>
      <c r="C924" s="4">
        <v>33471.971890000001</v>
      </c>
      <c r="D924" t="s">
        <v>7</v>
      </c>
      <c r="E924">
        <v>2</v>
      </c>
      <c r="F924" t="s">
        <v>13</v>
      </c>
      <c r="G924" t="s">
        <v>15</v>
      </c>
      <c r="H924" t="s">
        <v>496</v>
      </c>
      <c r="I924" t="s">
        <v>13</v>
      </c>
      <c r="J924" s="11">
        <v>37.524999999999999</v>
      </c>
      <c r="K924" s="11">
        <v>37.524999999999999</v>
      </c>
      <c r="L924" s="11"/>
    </row>
    <row r="925" spans="1:12" x14ac:dyDescent="0.25">
      <c r="A925">
        <v>20</v>
      </c>
      <c r="B925" s="11">
        <v>30.684999999999999</v>
      </c>
      <c r="C925" s="4">
        <v>33475.817150000003</v>
      </c>
      <c r="D925" t="s">
        <v>11</v>
      </c>
      <c r="E925">
        <v>0</v>
      </c>
      <c r="F925" t="s">
        <v>9</v>
      </c>
      <c r="G925" t="s">
        <v>21</v>
      </c>
      <c r="H925" t="s">
        <v>496</v>
      </c>
      <c r="I925" t="s">
        <v>548</v>
      </c>
      <c r="J925" s="11">
        <v>30.684999999999999</v>
      </c>
      <c r="K925" s="11">
        <v>30.684999999999999</v>
      </c>
      <c r="L925" s="11"/>
    </row>
    <row r="926" spans="1:12" x14ac:dyDescent="0.25">
      <c r="A926">
        <v>18</v>
      </c>
      <c r="B926" s="11">
        <v>31.73</v>
      </c>
      <c r="C926" s="4">
        <v>33732.686699999998</v>
      </c>
      <c r="D926" t="s">
        <v>11</v>
      </c>
      <c r="E926">
        <v>0</v>
      </c>
      <c r="F926" t="s">
        <v>9</v>
      </c>
      <c r="G926" t="s">
        <v>21</v>
      </c>
      <c r="H926" t="s">
        <v>496</v>
      </c>
      <c r="I926" t="s">
        <v>548</v>
      </c>
      <c r="J926" s="11">
        <v>31.73</v>
      </c>
      <c r="K926" s="11">
        <v>31.73</v>
      </c>
      <c r="L926" s="11"/>
    </row>
    <row r="927" spans="1:12" x14ac:dyDescent="0.25">
      <c r="A927">
        <v>19</v>
      </c>
      <c r="B927" s="11">
        <v>30.875</v>
      </c>
      <c r="C927" s="4">
        <v>33750.291799999999</v>
      </c>
      <c r="D927" t="s">
        <v>11</v>
      </c>
      <c r="E927">
        <v>0</v>
      </c>
      <c r="F927" t="s">
        <v>9</v>
      </c>
      <c r="G927" t="s">
        <v>15</v>
      </c>
      <c r="H927" t="s">
        <v>496</v>
      </c>
      <c r="I927" t="s">
        <v>548</v>
      </c>
      <c r="J927" s="11">
        <v>30.875</v>
      </c>
      <c r="K927" s="11">
        <v>30.875</v>
      </c>
      <c r="L927" s="11"/>
    </row>
    <row r="928" spans="1:12" x14ac:dyDescent="0.25">
      <c r="A928">
        <v>25</v>
      </c>
      <c r="B928" s="11">
        <v>30.2</v>
      </c>
      <c r="C928" s="4">
        <v>33900.652999999998</v>
      </c>
      <c r="D928" t="s">
        <v>7</v>
      </c>
      <c r="E928">
        <v>0</v>
      </c>
      <c r="F928" t="s">
        <v>9</v>
      </c>
      <c r="G928" t="s">
        <v>10</v>
      </c>
      <c r="H928" t="s">
        <v>496</v>
      </c>
      <c r="I928" t="s">
        <v>548</v>
      </c>
      <c r="J928" s="11">
        <v>30.2</v>
      </c>
      <c r="K928" s="11">
        <v>30.2</v>
      </c>
      <c r="L928" s="11"/>
    </row>
    <row r="929" spans="1:12" x14ac:dyDescent="0.25">
      <c r="A929">
        <v>22</v>
      </c>
      <c r="B929" s="11">
        <v>30.4</v>
      </c>
      <c r="C929" s="4">
        <v>33907.548000000003</v>
      </c>
      <c r="D929" t="s">
        <v>7</v>
      </c>
      <c r="E929">
        <v>0</v>
      </c>
      <c r="F929" t="s">
        <v>9</v>
      </c>
      <c r="G929" t="s">
        <v>15</v>
      </c>
      <c r="H929" t="s">
        <v>496</v>
      </c>
      <c r="I929" t="s">
        <v>548</v>
      </c>
      <c r="J929" s="11">
        <v>30.4</v>
      </c>
      <c r="K929" s="11">
        <v>30.4</v>
      </c>
      <c r="L929" s="11"/>
    </row>
    <row r="930" spans="1:12" x14ac:dyDescent="0.25">
      <c r="A930">
        <v>23</v>
      </c>
      <c r="B930" s="11">
        <v>31.4</v>
      </c>
      <c r="C930" s="4">
        <v>34166.273000000001</v>
      </c>
      <c r="D930" t="s">
        <v>7</v>
      </c>
      <c r="E930">
        <v>0</v>
      </c>
      <c r="F930" t="s">
        <v>9</v>
      </c>
      <c r="G930" t="s">
        <v>10</v>
      </c>
      <c r="H930" t="s">
        <v>496</v>
      </c>
      <c r="I930" t="s">
        <v>548</v>
      </c>
      <c r="J930" s="11">
        <v>31.4</v>
      </c>
      <c r="K930" s="11">
        <v>31.4</v>
      </c>
      <c r="L930" s="11"/>
    </row>
    <row r="931" spans="1:12" x14ac:dyDescent="0.25">
      <c r="A931">
        <v>24</v>
      </c>
      <c r="B931" s="11">
        <v>31.065000000000001</v>
      </c>
      <c r="C931" s="4">
        <v>34254.053350000002</v>
      </c>
      <c r="D931" t="s">
        <v>11</v>
      </c>
      <c r="E931">
        <v>0</v>
      </c>
      <c r="F931" t="s">
        <v>9</v>
      </c>
      <c r="G931" t="s">
        <v>21</v>
      </c>
      <c r="H931" t="s">
        <v>496</v>
      </c>
      <c r="I931" t="s">
        <v>548</v>
      </c>
      <c r="J931" s="11">
        <v>31.065000000000001</v>
      </c>
      <c r="K931" s="11">
        <v>31.065000000000001</v>
      </c>
      <c r="L931" s="11"/>
    </row>
    <row r="932" spans="1:12" x14ac:dyDescent="0.25">
      <c r="A932">
        <v>18</v>
      </c>
      <c r="B932" s="11">
        <v>36.954999999999998</v>
      </c>
      <c r="C932" s="4">
        <v>34303.167200000004</v>
      </c>
      <c r="D932" t="s">
        <v>11</v>
      </c>
      <c r="E932">
        <v>2</v>
      </c>
      <c r="F932" t="s">
        <v>9</v>
      </c>
      <c r="G932" t="s">
        <v>14</v>
      </c>
      <c r="H932" t="s">
        <v>496</v>
      </c>
      <c r="I932" t="s">
        <v>548</v>
      </c>
      <c r="J932" s="11">
        <v>36.954999999999998</v>
      </c>
      <c r="K932" s="11">
        <v>36.954999999999998</v>
      </c>
      <c r="L932" s="11"/>
    </row>
    <row r="933" spans="1:12" x14ac:dyDescent="0.25">
      <c r="A933">
        <v>19</v>
      </c>
      <c r="B933" s="11">
        <v>33.11</v>
      </c>
      <c r="C933" s="4">
        <v>34439.855900000002</v>
      </c>
      <c r="D933" t="s">
        <v>7</v>
      </c>
      <c r="E933">
        <v>0</v>
      </c>
      <c r="F933" t="s">
        <v>9</v>
      </c>
      <c r="G933" t="s">
        <v>14</v>
      </c>
      <c r="H933" t="s">
        <v>496</v>
      </c>
      <c r="I933" t="s">
        <v>548</v>
      </c>
      <c r="J933" s="11">
        <v>33.11</v>
      </c>
      <c r="K933" s="11">
        <v>33.11</v>
      </c>
      <c r="L933" s="11"/>
    </row>
    <row r="934" spans="1:12" x14ac:dyDescent="0.25">
      <c r="A934">
        <v>24</v>
      </c>
      <c r="B934" s="11">
        <v>32.700000000000003</v>
      </c>
      <c r="C934" s="4">
        <v>34472.841</v>
      </c>
      <c r="D934" t="s">
        <v>11</v>
      </c>
      <c r="E934">
        <v>0</v>
      </c>
      <c r="F934" t="s">
        <v>9</v>
      </c>
      <c r="G934" t="s">
        <v>10</v>
      </c>
      <c r="H934" t="s">
        <v>496</v>
      </c>
      <c r="I934" t="s">
        <v>548</v>
      </c>
      <c r="J934" s="11">
        <v>32.700000000000003</v>
      </c>
      <c r="K934" s="11">
        <v>32.700000000000003</v>
      </c>
      <c r="L934" s="11"/>
    </row>
    <row r="935" spans="1:12" x14ac:dyDescent="0.25">
      <c r="A935">
        <v>18</v>
      </c>
      <c r="B935" s="11">
        <v>33.534999999999997</v>
      </c>
      <c r="C935" s="4">
        <v>34617.840649999998</v>
      </c>
      <c r="D935" t="s">
        <v>11</v>
      </c>
      <c r="E935">
        <v>0</v>
      </c>
      <c r="F935" t="s">
        <v>9</v>
      </c>
      <c r="G935" t="s">
        <v>21</v>
      </c>
      <c r="H935" t="s">
        <v>496</v>
      </c>
      <c r="I935" t="s">
        <v>548</v>
      </c>
      <c r="J935" s="11">
        <v>33.534999999999997</v>
      </c>
      <c r="K935" s="11">
        <v>33.534999999999997</v>
      </c>
      <c r="L935" s="11"/>
    </row>
    <row r="936" spans="1:12" x14ac:dyDescent="0.25">
      <c r="A936">
        <v>28</v>
      </c>
      <c r="B936" s="11">
        <v>31.68</v>
      </c>
      <c r="C936" s="4">
        <v>34672.147199999999</v>
      </c>
      <c r="D936" t="s">
        <v>11</v>
      </c>
      <c r="E936">
        <v>0</v>
      </c>
      <c r="F936" t="s">
        <v>9</v>
      </c>
      <c r="G936" t="s">
        <v>14</v>
      </c>
      <c r="H936" t="s">
        <v>496</v>
      </c>
      <c r="I936" t="s">
        <v>548</v>
      </c>
      <c r="J936" s="11">
        <v>31.68</v>
      </c>
      <c r="K936" s="11">
        <v>31.68</v>
      </c>
      <c r="L936" s="11"/>
    </row>
    <row r="937" spans="1:12" x14ac:dyDescent="0.25">
      <c r="A937">
        <v>27</v>
      </c>
      <c r="B937" s="11">
        <v>31.13</v>
      </c>
      <c r="C937" s="4">
        <v>34806.467700000001</v>
      </c>
      <c r="D937" t="s">
        <v>11</v>
      </c>
      <c r="E937">
        <v>1</v>
      </c>
      <c r="F937" t="s">
        <v>9</v>
      </c>
      <c r="G937" t="s">
        <v>14</v>
      </c>
      <c r="H937" t="s">
        <v>496</v>
      </c>
      <c r="I937" t="s">
        <v>548</v>
      </c>
      <c r="J937" s="11">
        <v>31.13</v>
      </c>
      <c r="K937" s="11">
        <v>31.13</v>
      </c>
      <c r="L937" s="11"/>
    </row>
    <row r="938" spans="1:12" x14ac:dyDescent="0.25">
      <c r="A938">
        <v>19</v>
      </c>
      <c r="B938" s="11">
        <v>34.9</v>
      </c>
      <c r="C938" s="4">
        <v>34828.654000000002</v>
      </c>
      <c r="D938" t="s">
        <v>11</v>
      </c>
      <c r="E938">
        <v>0</v>
      </c>
      <c r="F938" t="s">
        <v>9</v>
      </c>
      <c r="G938" t="s">
        <v>10</v>
      </c>
      <c r="H938" t="s">
        <v>496</v>
      </c>
      <c r="I938" t="s">
        <v>548</v>
      </c>
      <c r="J938" s="11">
        <v>34.9</v>
      </c>
      <c r="K938" s="11">
        <v>34.9</v>
      </c>
      <c r="L938" s="11"/>
    </row>
    <row r="939" spans="1:12" x14ac:dyDescent="0.25">
      <c r="A939">
        <v>27</v>
      </c>
      <c r="B939" s="11">
        <v>26.315000000000001</v>
      </c>
      <c r="C939" s="4">
        <v>34838.873</v>
      </c>
      <c r="D939" t="s">
        <v>7</v>
      </c>
      <c r="E939">
        <v>0</v>
      </c>
      <c r="F939" t="s">
        <v>9</v>
      </c>
      <c r="G939" t="s">
        <v>10</v>
      </c>
      <c r="H939" t="s">
        <v>496</v>
      </c>
      <c r="I939" t="s">
        <v>548</v>
      </c>
      <c r="J939" s="11">
        <v>26.315000000000001</v>
      </c>
      <c r="K939" s="11">
        <v>26.315000000000001</v>
      </c>
      <c r="L939" s="11"/>
    </row>
    <row r="940" spans="1:12" x14ac:dyDescent="0.25">
      <c r="A940">
        <v>24</v>
      </c>
      <c r="B940" s="11">
        <v>28.5</v>
      </c>
      <c r="C940" s="4">
        <v>35147.528480000001</v>
      </c>
      <c r="D940" t="s">
        <v>11</v>
      </c>
      <c r="E940">
        <v>0</v>
      </c>
      <c r="F940" t="s">
        <v>9</v>
      </c>
      <c r="G940" t="s">
        <v>21</v>
      </c>
      <c r="H940" t="s">
        <v>496</v>
      </c>
      <c r="I940" t="s">
        <v>548</v>
      </c>
      <c r="J940" s="11">
        <v>28.5</v>
      </c>
      <c r="K940" s="11">
        <v>28.5</v>
      </c>
      <c r="L940" s="11"/>
    </row>
    <row r="941" spans="1:12" x14ac:dyDescent="0.25">
      <c r="A941">
        <v>55</v>
      </c>
      <c r="B941" s="11">
        <v>30.495000000000001</v>
      </c>
      <c r="C941" s="4">
        <v>35160.134570000002</v>
      </c>
      <c r="D941" t="s">
        <v>7</v>
      </c>
      <c r="E941">
        <v>1</v>
      </c>
      <c r="F941" t="s">
        <v>13</v>
      </c>
      <c r="G941" t="s">
        <v>10</v>
      </c>
      <c r="H941" t="s">
        <v>496</v>
      </c>
      <c r="I941" t="s">
        <v>13</v>
      </c>
      <c r="J941" s="11">
        <v>30.495000000000001</v>
      </c>
      <c r="K941" s="11">
        <v>30.495000000000001</v>
      </c>
      <c r="L941" s="11"/>
    </row>
    <row r="942" spans="1:12" x14ac:dyDescent="0.25">
      <c r="A942">
        <v>34</v>
      </c>
      <c r="B942" s="11">
        <v>30.8</v>
      </c>
      <c r="C942" s="4">
        <v>35491.64</v>
      </c>
      <c r="D942" t="s">
        <v>11</v>
      </c>
      <c r="E942">
        <v>0</v>
      </c>
      <c r="F942" t="s">
        <v>9</v>
      </c>
      <c r="G942" t="s">
        <v>10</v>
      </c>
      <c r="H942" t="s">
        <v>496</v>
      </c>
      <c r="I942" t="s">
        <v>548</v>
      </c>
      <c r="J942" s="11">
        <v>30.8</v>
      </c>
      <c r="K942" s="11">
        <v>30.8</v>
      </c>
      <c r="L942" s="11"/>
    </row>
    <row r="943" spans="1:12" x14ac:dyDescent="0.25">
      <c r="A943">
        <v>22</v>
      </c>
      <c r="B943" s="11">
        <v>30.495000000000001</v>
      </c>
      <c r="C943" s="4">
        <v>35585.576000000001</v>
      </c>
      <c r="D943" t="s">
        <v>11</v>
      </c>
      <c r="E943">
        <v>0</v>
      </c>
      <c r="F943" t="s">
        <v>9</v>
      </c>
      <c r="G943" t="s">
        <v>10</v>
      </c>
      <c r="H943" t="s">
        <v>496</v>
      </c>
      <c r="I943" t="s">
        <v>548</v>
      </c>
      <c r="J943" s="11">
        <v>30.495000000000001</v>
      </c>
      <c r="K943" s="11">
        <v>30.495000000000001</v>
      </c>
      <c r="L943" s="11"/>
    </row>
    <row r="944" spans="1:12" x14ac:dyDescent="0.25">
      <c r="A944">
        <v>22</v>
      </c>
      <c r="B944" s="11">
        <v>31.02</v>
      </c>
      <c r="C944" s="4">
        <v>35595.589800000002</v>
      </c>
      <c r="D944" t="s">
        <v>7</v>
      </c>
      <c r="E944">
        <v>3</v>
      </c>
      <c r="F944" t="s">
        <v>9</v>
      </c>
      <c r="G944" t="s">
        <v>14</v>
      </c>
      <c r="H944" t="s">
        <v>496</v>
      </c>
      <c r="I944" t="s">
        <v>548</v>
      </c>
      <c r="J944" s="11">
        <v>31.02</v>
      </c>
      <c r="K944" s="11">
        <v>31.02</v>
      </c>
      <c r="L944" s="11"/>
    </row>
    <row r="945" spans="1:12" x14ac:dyDescent="0.25">
      <c r="A945">
        <v>23</v>
      </c>
      <c r="B945" s="11">
        <v>32.78</v>
      </c>
      <c r="C945" s="4">
        <v>36021.011200000001</v>
      </c>
      <c r="D945" t="s">
        <v>7</v>
      </c>
      <c r="E945">
        <v>2</v>
      </c>
      <c r="F945" t="s">
        <v>9</v>
      </c>
      <c r="G945" t="s">
        <v>14</v>
      </c>
      <c r="H945" t="s">
        <v>496</v>
      </c>
      <c r="I945" t="s">
        <v>548</v>
      </c>
      <c r="J945" s="11">
        <v>32.78</v>
      </c>
      <c r="K945" s="11">
        <v>32.78</v>
      </c>
      <c r="L945" s="11"/>
    </row>
    <row r="946" spans="1:12" x14ac:dyDescent="0.25">
      <c r="A946">
        <v>26</v>
      </c>
      <c r="B946" s="11">
        <v>32.9</v>
      </c>
      <c r="C946" s="4">
        <v>36085.218999999997</v>
      </c>
      <c r="D946" t="s">
        <v>11</v>
      </c>
      <c r="E946">
        <v>2</v>
      </c>
      <c r="F946" t="s">
        <v>9</v>
      </c>
      <c r="G946" t="s">
        <v>10</v>
      </c>
      <c r="H946" t="s">
        <v>496</v>
      </c>
      <c r="I946" t="s">
        <v>548</v>
      </c>
      <c r="J946" s="11">
        <v>32.9</v>
      </c>
      <c r="K946" s="11">
        <v>32.9</v>
      </c>
      <c r="L946" s="11"/>
    </row>
    <row r="947" spans="1:12" x14ac:dyDescent="0.25">
      <c r="A947">
        <v>25</v>
      </c>
      <c r="B947" s="11">
        <v>33.33</v>
      </c>
      <c r="C947" s="4">
        <v>36124.573700000001</v>
      </c>
      <c r="D947" t="s">
        <v>11</v>
      </c>
      <c r="E947">
        <v>2</v>
      </c>
      <c r="F947" t="s">
        <v>9</v>
      </c>
      <c r="G947" t="s">
        <v>14</v>
      </c>
      <c r="H947" t="s">
        <v>496</v>
      </c>
      <c r="I947" t="s">
        <v>548</v>
      </c>
      <c r="J947" s="11">
        <v>33.33</v>
      </c>
      <c r="K947" s="11">
        <v>33.33</v>
      </c>
      <c r="L947" s="11"/>
    </row>
    <row r="948" spans="1:12" x14ac:dyDescent="0.25">
      <c r="A948">
        <v>18</v>
      </c>
      <c r="B948" s="11">
        <v>27.265000000000001</v>
      </c>
      <c r="C948" s="4">
        <v>36149.483500000002</v>
      </c>
      <c r="D948" t="s">
        <v>7</v>
      </c>
      <c r="E948">
        <v>0</v>
      </c>
      <c r="F948" t="s">
        <v>9</v>
      </c>
      <c r="G948" t="s">
        <v>14</v>
      </c>
      <c r="H948" t="s">
        <v>496</v>
      </c>
      <c r="I948" t="s">
        <v>548</v>
      </c>
      <c r="J948" s="11">
        <v>27.265000000000001</v>
      </c>
      <c r="K948" s="11">
        <v>27.265000000000001</v>
      </c>
      <c r="L948" s="11"/>
    </row>
    <row r="949" spans="1:12" x14ac:dyDescent="0.25">
      <c r="A949">
        <v>23</v>
      </c>
      <c r="B949" s="11">
        <v>31.73</v>
      </c>
      <c r="C949" s="4">
        <v>36189.101699999999</v>
      </c>
      <c r="D949" t="s">
        <v>11</v>
      </c>
      <c r="E949">
        <v>3</v>
      </c>
      <c r="F949" t="s">
        <v>9</v>
      </c>
      <c r="G949" t="s">
        <v>21</v>
      </c>
      <c r="H949" t="s">
        <v>496</v>
      </c>
      <c r="I949" t="s">
        <v>548</v>
      </c>
      <c r="J949" s="11">
        <v>31.73</v>
      </c>
      <c r="K949" s="11">
        <v>31.73</v>
      </c>
      <c r="L949" s="11"/>
    </row>
    <row r="950" spans="1:12" x14ac:dyDescent="0.25">
      <c r="A950">
        <v>29</v>
      </c>
      <c r="B950" s="11">
        <v>34.4</v>
      </c>
      <c r="C950" s="4">
        <v>36197.699000000001</v>
      </c>
      <c r="D950" t="s">
        <v>11</v>
      </c>
      <c r="E950">
        <v>0</v>
      </c>
      <c r="F950" t="s">
        <v>9</v>
      </c>
      <c r="G950" t="s">
        <v>10</v>
      </c>
      <c r="H950" t="s">
        <v>496</v>
      </c>
      <c r="I950" t="s">
        <v>548</v>
      </c>
      <c r="J950" s="11">
        <v>34.4</v>
      </c>
      <c r="K950" s="11">
        <v>34.4</v>
      </c>
      <c r="L950" s="11"/>
    </row>
    <row r="951" spans="1:12" x14ac:dyDescent="0.25">
      <c r="A951">
        <v>19</v>
      </c>
      <c r="B951" s="11">
        <v>32.395000000000003</v>
      </c>
      <c r="C951" s="4">
        <v>36219.405449999998</v>
      </c>
      <c r="D951" t="s">
        <v>11</v>
      </c>
      <c r="E951">
        <v>0</v>
      </c>
      <c r="F951" t="s">
        <v>9</v>
      </c>
      <c r="G951" t="s">
        <v>15</v>
      </c>
      <c r="H951" t="s">
        <v>496</v>
      </c>
      <c r="I951" t="s">
        <v>548</v>
      </c>
      <c r="J951" s="11">
        <v>32.395000000000003</v>
      </c>
      <c r="K951">
        <v>32.395000000000003</v>
      </c>
      <c r="L951" s="11"/>
    </row>
    <row r="952" spans="1:12" x14ac:dyDescent="0.25">
      <c r="A952">
        <v>18</v>
      </c>
      <c r="B952" s="11">
        <v>38.17</v>
      </c>
      <c r="C952" s="4">
        <v>36307.798300000002</v>
      </c>
      <c r="D952" t="s">
        <v>11</v>
      </c>
      <c r="E952">
        <v>0</v>
      </c>
      <c r="F952" t="s">
        <v>9</v>
      </c>
      <c r="G952" t="s">
        <v>14</v>
      </c>
      <c r="H952" t="s">
        <v>496</v>
      </c>
      <c r="I952" t="s">
        <v>548</v>
      </c>
      <c r="J952" s="11">
        <v>38.17</v>
      </c>
      <c r="K952" s="11">
        <v>38.17</v>
      </c>
      <c r="L952" s="11"/>
    </row>
    <row r="953" spans="1:12" x14ac:dyDescent="0.25">
      <c r="A953">
        <v>19</v>
      </c>
      <c r="B953" s="11">
        <v>34.700000000000003</v>
      </c>
      <c r="C953" s="4">
        <v>36397.576000000001</v>
      </c>
      <c r="D953" t="s">
        <v>7</v>
      </c>
      <c r="E953">
        <v>2</v>
      </c>
      <c r="F953" t="s">
        <v>9</v>
      </c>
      <c r="G953" t="s">
        <v>10</v>
      </c>
      <c r="H953" t="s">
        <v>496</v>
      </c>
      <c r="I953" t="s">
        <v>548</v>
      </c>
      <c r="J953" s="11">
        <v>34.700000000000003</v>
      </c>
      <c r="K953" s="11">
        <v>34.700000000000003</v>
      </c>
      <c r="L953" s="11"/>
    </row>
    <row r="954" spans="1:12" x14ac:dyDescent="0.25">
      <c r="A954">
        <v>61</v>
      </c>
      <c r="B954" s="11">
        <v>33.33</v>
      </c>
      <c r="C954" s="4">
        <v>36580.282160000002</v>
      </c>
      <c r="D954" t="s">
        <v>7</v>
      </c>
      <c r="E954">
        <v>4</v>
      </c>
      <c r="F954" t="s">
        <v>13</v>
      </c>
      <c r="G954" t="s">
        <v>14</v>
      </c>
      <c r="H954" t="s">
        <v>496</v>
      </c>
      <c r="I954" t="s">
        <v>13</v>
      </c>
      <c r="J954" s="11">
        <v>33.33</v>
      </c>
      <c r="K954" s="11">
        <v>33.33</v>
      </c>
      <c r="L954" s="11"/>
    </row>
    <row r="955" spans="1:12" x14ac:dyDescent="0.25">
      <c r="A955">
        <v>30</v>
      </c>
      <c r="B955" s="11">
        <v>32.395000000000003</v>
      </c>
      <c r="C955" s="4">
        <v>36837.466999999997</v>
      </c>
      <c r="D955" t="s">
        <v>11</v>
      </c>
      <c r="E955">
        <v>0</v>
      </c>
      <c r="F955" t="s">
        <v>9</v>
      </c>
      <c r="G955" t="s">
        <v>10</v>
      </c>
      <c r="H955" t="s">
        <v>496</v>
      </c>
      <c r="I955" t="s">
        <v>548</v>
      </c>
      <c r="J955" s="11">
        <v>32.395000000000003</v>
      </c>
      <c r="K955" s="11">
        <v>32.395000000000003</v>
      </c>
      <c r="L955" s="11"/>
    </row>
    <row r="956" spans="1:12" x14ac:dyDescent="0.25">
      <c r="A956">
        <v>19</v>
      </c>
      <c r="B956" s="11">
        <v>32.49</v>
      </c>
      <c r="C956" s="4">
        <v>36898.733079999998</v>
      </c>
      <c r="D956" t="s">
        <v>7</v>
      </c>
      <c r="E956">
        <v>0</v>
      </c>
      <c r="F956" t="s">
        <v>9</v>
      </c>
      <c r="G956" t="s">
        <v>15</v>
      </c>
      <c r="H956" t="s">
        <v>496</v>
      </c>
      <c r="I956" t="s">
        <v>548</v>
      </c>
      <c r="J956" s="11">
        <v>32.49</v>
      </c>
      <c r="K956" s="11">
        <v>32.49</v>
      </c>
      <c r="L956" s="11"/>
    </row>
    <row r="957" spans="1:12" x14ac:dyDescent="0.25">
      <c r="A957">
        <v>59</v>
      </c>
      <c r="B957" s="11">
        <v>34.799999999999997</v>
      </c>
      <c r="C957" s="4">
        <v>36910.608030000003</v>
      </c>
      <c r="D957" t="s">
        <v>7</v>
      </c>
      <c r="E957">
        <v>2</v>
      </c>
      <c r="F957" t="s">
        <v>13</v>
      </c>
      <c r="G957" t="s">
        <v>10</v>
      </c>
      <c r="H957" t="s">
        <v>496</v>
      </c>
      <c r="I957" t="s">
        <v>13</v>
      </c>
      <c r="J957" s="11">
        <v>34.799999999999997</v>
      </c>
      <c r="K957" s="11">
        <v>34.799999999999997</v>
      </c>
      <c r="L957" s="11"/>
    </row>
    <row r="958" spans="1:12" x14ac:dyDescent="0.25">
      <c r="A958">
        <v>30</v>
      </c>
      <c r="B958" s="11">
        <v>27.074999999999999</v>
      </c>
      <c r="C958" s="4">
        <v>36950.256699999998</v>
      </c>
      <c r="D958" t="s">
        <v>11</v>
      </c>
      <c r="E958">
        <v>0</v>
      </c>
      <c r="F958" t="s">
        <v>9</v>
      </c>
      <c r="G958" t="s">
        <v>14</v>
      </c>
      <c r="H958" t="s">
        <v>496</v>
      </c>
      <c r="I958" t="s">
        <v>548</v>
      </c>
      <c r="J958" s="11">
        <v>27.074999999999999</v>
      </c>
      <c r="K958" s="11">
        <v>27.074999999999999</v>
      </c>
      <c r="L958" s="11"/>
    </row>
    <row r="959" spans="1:12" x14ac:dyDescent="0.25">
      <c r="A959">
        <v>33</v>
      </c>
      <c r="B959" s="11">
        <v>33.5</v>
      </c>
      <c r="C959" s="4">
        <v>37079.372000000003</v>
      </c>
      <c r="D959" t="s">
        <v>7</v>
      </c>
      <c r="E959">
        <v>0</v>
      </c>
      <c r="F959" t="s">
        <v>9</v>
      </c>
      <c r="G959" t="s">
        <v>10</v>
      </c>
      <c r="H959" t="s">
        <v>496</v>
      </c>
      <c r="I959" t="s">
        <v>548</v>
      </c>
      <c r="J959" s="11">
        <v>33.5</v>
      </c>
      <c r="K959" s="11">
        <v>33.5</v>
      </c>
      <c r="L959" s="11"/>
    </row>
    <row r="960" spans="1:12" x14ac:dyDescent="0.25">
      <c r="A960">
        <v>27</v>
      </c>
      <c r="B960" s="11">
        <v>29.355</v>
      </c>
      <c r="C960" s="4">
        <v>37133.898200000003</v>
      </c>
      <c r="D960" t="s">
        <v>7</v>
      </c>
      <c r="E960">
        <v>0</v>
      </c>
      <c r="F960" t="s">
        <v>9</v>
      </c>
      <c r="G960" t="s">
        <v>14</v>
      </c>
      <c r="H960" t="s">
        <v>496</v>
      </c>
      <c r="I960" t="s">
        <v>548</v>
      </c>
      <c r="J960" s="11">
        <v>29.355</v>
      </c>
      <c r="K960" s="11">
        <v>29.355</v>
      </c>
      <c r="L960" s="11"/>
    </row>
    <row r="961" spans="1:12" x14ac:dyDescent="0.25">
      <c r="A961">
        <v>22</v>
      </c>
      <c r="B961" s="11">
        <v>35.244999999999997</v>
      </c>
      <c r="C961" s="4">
        <v>37165.163800000002</v>
      </c>
      <c r="D961" t="s">
        <v>11</v>
      </c>
      <c r="E961">
        <v>1</v>
      </c>
      <c r="F961" t="s">
        <v>9</v>
      </c>
      <c r="G961" t="s">
        <v>14</v>
      </c>
      <c r="H961" t="s">
        <v>496</v>
      </c>
      <c r="I961" t="s">
        <v>548</v>
      </c>
      <c r="J961" s="11">
        <v>35.244999999999997</v>
      </c>
      <c r="K961" s="11">
        <v>35.244999999999997</v>
      </c>
      <c r="L961" s="11"/>
    </row>
    <row r="962" spans="1:12" x14ac:dyDescent="0.25">
      <c r="A962">
        <v>37</v>
      </c>
      <c r="B962" s="11">
        <v>30.78</v>
      </c>
      <c r="C962" s="4">
        <v>37270.1512</v>
      </c>
      <c r="D962" t="s">
        <v>7</v>
      </c>
      <c r="E962">
        <v>0</v>
      </c>
      <c r="F962" t="s">
        <v>9</v>
      </c>
      <c r="G962" t="s">
        <v>21</v>
      </c>
      <c r="H962" t="s">
        <v>496</v>
      </c>
      <c r="I962" t="s">
        <v>548</v>
      </c>
      <c r="J962" s="11">
        <v>30.78</v>
      </c>
      <c r="K962" s="11">
        <v>30.78</v>
      </c>
      <c r="L962" s="11"/>
    </row>
    <row r="963" spans="1:12" x14ac:dyDescent="0.25">
      <c r="A963">
        <v>20</v>
      </c>
      <c r="B963" s="11">
        <v>35.625</v>
      </c>
      <c r="C963" s="4">
        <v>37465.34375</v>
      </c>
      <c r="D963" t="s">
        <v>11</v>
      </c>
      <c r="E963">
        <v>3</v>
      </c>
      <c r="F963" t="s">
        <v>9</v>
      </c>
      <c r="G963" t="s">
        <v>15</v>
      </c>
      <c r="H963" t="s">
        <v>496</v>
      </c>
      <c r="I963" t="s">
        <v>548</v>
      </c>
      <c r="J963" s="11">
        <v>35.625</v>
      </c>
      <c r="K963" s="11">
        <v>35.625</v>
      </c>
      <c r="L963" s="11"/>
    </row>
    <row r="964" spans="1:12" x14ac:dyDescent="0.25">
      <c r="A964">
        <v>22</v>
      </c>
      <c r="B964" s="11">
        <v>37.07</v>
      </c>
      <c r="C964" s="4">
        <v>37484.4493</v>
      </c>
      <c r="D964" t="s">
        <v>11</v>
      </c>
      <c r="E964">
        <v>2</v>
      </c>
      <c r="F964" t="s">
        <v>9</v>
      </c>
      <c r="G964" t="s">
        <v>14</v>
      </c>
      <c r="H964" t="s">
        <v>496</v>
      </c>
      <c r="I964" t="s">
        <v>548</v>
      </c>
      <c r="J964" s="11">
        <v>37.07</v>
      </c>
      <c r="K964" s="11">
        <v>37.07</v>
      </c>
      <c r="L964" s="11"/>
    </row>
    <row r="965" spans="1:12" x14ac:dyDescent="0.25">
      <c r="A965">
        <v>32</v>
      </c>
      <c r="B965" s="11">
        <v>33.630000000000003</v>
      </c>
      <c r="C965" s="4">
        <v>37607.527699999999</v>
      </c>
      <c r="D965" t="s">
        <v>11</v>
      </c>
      <c r="E965">
        <v>1</v>
      </c>
      <c r="F965" t="s">
        <v>9</v>
      </c>
      <c r="G965" t="s">
        <v>21</v>
      </c>
      <c r="H965" t="s">
        <v>496</v>
      </c>
      <c r="I965" t="s">
        <v>548</v>
      </c>
      <c r="J965" s="11">
        <v>33.630000000000003</v>
      </c>
      <c r="K965" s="11">
        <v>33.630000000000003</v>
      </c>
      <c r="L965" s="11"/>
    </row>
    <row r="966" spans="1:12" x14ac:dyDescent="0.25">
      <c r="A966">
        <v>34</v>
      </c>
      <c r="B966" s="11">
        <v>27.835000000000001</v>
      </c>
      <c r="C966" s="4">
        <v>37701.876799999998</v>
      </c>
      <c r="D966" t="s">
        <v>7</v>
      </c>
      <c r="E966">
        <v>1</v>
      </c>
      <c r="F966" t="s">
        <v>9</v>
      </c>
      <c r="G966" t="s">
        <v>21</v>
      </c>
      <c r="H966" t="s">
        <v>496</v>
      </c>
      <c r="I966" t="s">
        <v>548</v>
      </c>
      <c r="J966" s="11">
        <v>27.835000000000001</v>
      </c>
      <c r="K966" s="11">
        <v>27.835000000000001</v>
      </c>
      <c r="L966" s="11"/>
    </row>
    <row r="967" spans="1:12" x14ac:dyDescent="0.25">
      <c r="A967">
        <v>43</v>
      </c>
      <c r="B967" s="11">
        <v>27.8</v>
      </c>
      <c r="C967" s="4">
        <v>37829.724199999997</v>
      </c>
      <c r="D967" t="s">
        <v>11</v>
      </c>
      <c r="E967">
        <v>0</v>
      </c>
      <c r="F967" t="s">
        <v>9</v>
      </c>
      <c r="G967" t="s">
        <v>10</v>
      </c>
      <c r="H967" t="s">
        <v>496</v>
      </c>
      <c r="I967" t="s">
        <v>548</v>
      </c>
      <c r="J967" s="11">
        <v>27.8</v>
      </c>
      <c r="K967" s="11">
        <v>27.8</v>
      </c>
      <c r="L967" s="11"/>
    </row>
    <row r="968" spans="1:12" x14ac:dyDescent="0.25">
      <c r="A968">
        <v>24</v>
      </c>
      <c r="B968" s="11">
        <v>40.15</v>
      </c>
      <c r="C968" s="4">
        <v>38126.246500000001</v>
      </c>
      <c r="D968" t="s">
        <v>11</v>
      </c>
      <c r="E968">
        <v>0</v>
      </c>
      <c r="F968" t="s">
        <v>9</v>
      </c>
      <c r="G968" t="s">
        <v>14</v>
      </c>
      <c r="H968" t="s">
        <v>496</v>
      </c>
      <c r="I968" t="s">
        <v>548</v>
      </c>
      <c r="J968" s="11">
        <v>40.15</v>
      </c>
      <c r="K968" s="11">
        <v>40.15</v>
      </c>
      <c r="L968" s="11"/>
    </row>
    <row r="969" spans="1:12" x14ac:dyDescent="0.25">
      <c r="A969">
        <v>42</v>
      </c>
      <c r="B969" s="11">
        <v>26.07</v>
      </c>
      <c r="C969" s="4">
        <v>38245.593269999998</v>
      </c>
      <c r="D969" t="s">
        <v>11</v>
      </c>
      <c r="E969">
        <v>1</v>
      </c>
      <c r="F969" t="s">
        <v>9</v>
      </c>
      <c r="G969" t="s">
        <v>14</v>
      </c>
      <c r="H969" t="s">
        <v>496</v>
      </c>
      <c r="I969" t="s">
        <v>548</v>
      </c>
      <c r="J969" s="11">
        <v>26.07</v>
      </c>
      <c r="K969" s="11">
        <v>26.07</v>
      </c>
      <c r="L969" s="11"/>
    </row>
    <row r="970" spans="1:12" x14ac:dyDescent="0.25">
      <c r="A970">
        <v>33</v>
      </c>
      <c r="B970" s="11">
        <v>35.75</v>
      </c>
      <c r="C970" s="4">
        <v>38282.749499999998</v>
      </c>
      <c r="D970" t="s">
        <v>11</v>
      </c>
      <c r="E970">
        <v>1</v>
      </c>
      <c r="F970" t="s">
        <v>9</v>
      </c>
      <c r="G970" t="s">
        <v>14</v>
      </c>
      <c r="H970" t="s">
        <v>496</v>
      </c>
      <c r="I970" t="s">
        <v>548</v>
      </c>
      <c r="J970" s="11">
        <v>35.75</v>
      </c>
      <c r="K970" s="11">
        <v>35.75</v>
      </c>
      <c r="L970" s="11"/>
    </row>
    <row r="971" spans="1:12" x14ac:dyDescent="0.25">
      <c r="A971">
        <v>20</v>
      </c>
      <c r="B971" s="11">
        <v>39.4</v>
      </c>
      <c r="C971" s="4">
        <v>38344.565999999999</v>
      </c>
      <c r="D971" t="s">
        <v>11</v>
      </c>
      <c r="E971">
        <v>2</v>
      </c>
      <c r="F971" t="s">
        <v>9</v>
      </c>
      <c r="G971" t="s">
        <v>10</v>
      </c>
      <c r="H971" t="s">
        <v>496</v>
      </c>
      <c r="I971" t="s">
        <v>548</v>
      </c>
      <c r="J971" s="11">
        <v>39.4</v>
      </c>
      <c r="K971" s="11">
        <v>39.4</v>
      </c>
      <c r="L971" s="11"/>
    </row>
    <row r="972" spans="1:12" x14ac:dyDescent="0.25">
      <c r="A972">
        <v>36</v>
      </c>
      <c r="B972" s="11">
        <v>33.4</v>
      </c>
      <c r="C972" s="4">
        <v>38415.474000000002</v>
      </c>
      <c r="D972" t="s">
        <v>11</v>
      </c>
      <c r="E972">
        <v>2</v>
      </c>
      <c r="F972" t="s">
        <v>9</v>
      </c>
      <c r="G972" t="s">
        <v>10</v>
      </c>
      <c r="H972" t="s">
        <v>496</v>
      </c>
      <c r="I972" t="s">
        <v>548</v>
      </c>
      <c r="J972" s="11">
        <v>33.4</v>
      </c>
      <c r="K972" s="11">
        <v>33.4</v>
      </c>
      <c r="L972" s="11"/>
    </row>
    <row r="973" spans="1:12" x14ac:dyDescent="0.25">
      <c r="A973">
        <v>36</v>
      </c>
      <c r="B973" s="11">
        <v>36.575000000000003</v>
      </c>
      <c r="C973" s="4">
        <v>38709.175999999999</v>
      </c>
      <c r="D973" t="s">
        <v>11</v>
      </c>
      <c r="E973">
        <v>1</v>
      </c>
      <c r="F973" t="s">
        <v>9</v>
      </c>
      <c r="G973" t="s">
        <v>14</v>
      </c>
      <c r="H973" t="s">
        <v>496</v>
      </c>
      <c r="I973" t="s">
        <v>548</v>
      </c>
      <c r="J973" s="11">
        <v>36.575000000000003</v>
      </c>
      <c r="K973" s="11">
        <v>36.575000000000003</v>
      </c>
      <c r="L973" s="11"/>
    </row>
    <row r="974" spans="1:12" x14ac:dyDescent="0.25">
      <c r="A974">
        <v>31</v>
      </c>
      <c r="B974" s="11">
        <v>30.875</v>
      </c>
      <c r="C974" s="4">
        <v>38711</v>
      </c>
      <c r="D974" t="s">
        <v>11</v>
      </c>
      <c r="E974">
        <v>2</v>
      </c>
      <c r="F974" t="s">
        <v>9</v>
      </c>
      <c r="G974" t="s">
        <v>10</v>
      </c>
      <c r="H974" t="s">
        <v>496</v>
      </c>
      <c r="I974" t="s">
        <v>548</v>
      </c>
      <c r="J974" s="11">
        <v>30.875</v>
      </c>
      <c r="K974" s="11">
        <v>30.875</v>
      </c>
      <c r="L974" s="11"/>
    </row>
    <row r="975" spans="1:12" x14ac:dyDescent="0.25">
      <c r="A975">
        <v>31</v>
      </c>
      <c r="B975" s="11">
        <v>31.065000000000001</v>
      </c>
      <c r="C975" s="4">
        <v>38746.355100000001</v>
      </c>
      <c r="D975" t="s">
        <v>11</v>
      </c>
      <c r="E975">
        <v>3</v>
      </c>
      <c r="F975" t="s">
        <v>9</v>
      </c>
      <c r="G975" t="s">
        <v>15</v>
      </c>
      <c r="H975" t="s">
        <v>496</v>
      </c>
      <c r="I975" t="s">
        <v>548</v>
      </c>
      <c r="J975" s="11">
        <v>31.065000000000001</v>
      </c>
      <c r="K975" s="11">
        <v>31.065000000000001</v>
      </c>
      <c r="L975" s="11"/>
    </row>
    <row r="976" spans="1:12" x14ac:dyDescent="0.25">
      <c r="A976">
        <v>18</v>
      </c>
      <c r="B976" s="11">
        <v>42.24</v>
      </c>
      <c r="C976" s="4">
        <v>38792.685599999997</v>
      </c>
      <c r="D976" t="s">
        <v>7</v>
      </c>
      <c r="E976">
        <v>0</v>
      </c>
      <c r="F976" t="s">
        <v>9</v>
      </c>
      <c r="G976" t="s">
        <v>14</v>
      </c>
      <c r="H976" t="s">
        <v>496</v>
      </c>
      <c r="I976" t="s">
        <v>548</v>
      </c>
      <c r="J976" s="11">
        <v>42.24</v>
      </c>
      <c r="K976" s="11">
        <v>42.24</v>
      </c>
      <c r="L976" s="11"/>
    </row>
    <row r="977" spans="1:12" x14ac:dyDescent="0.25">
      <c r="A977">
        <v>44</v>
      </c>
      <c r="B977" s="11">
        <v>30.2</v>
      </c>
      <c r="C977" s="4">
        <v>38998.546000000002</v>
      </c>
      <c r="D977" t="s">
        <v>11</v>
      </c>
      <c r="E977">
        <v>2</v>
      </c>
      <c r="F977" t="s">
        <v>9</v>
      </c>
      <c r="G977" t="s">
        <v>10</v>
      </c>
      <c r="H977" t="s">
        <v>496</v>
      </c>
      <c r="I977" t="s">
        <v>548</v>
      </c>
      <c r="J977" s="11">
        <v>30.2</v>
      </c>
      <c r="K977" s="11">
        <v>30.2</v>
      </c>
      <c r="L977" s="11"/>
    </row>
    <row r="978" spans="1:12" x14ac:dyDescent="0.25">
      <c r="A978">
        <v>37</v>
      </c>
      <c r="B978" s="11">
        <v>34.200000000000003</v>
      </c>
      <c r="C978" s="4">
        <v>39047.285000000003</v>
      </c>
      <c r="D978" t="s">
        <v>11</v>
      </c>
      <c r="E978">
        <v>1</v>
      </c>
      <c r="F978" t="s">
        <v>9</v>
      </c>
      <c r="G978" t="s">
        <v>21</v>
      </c>
      <c r="H978" t="s">
        <v>496</v>
      </c>
      <c r="I978" t="s">
        <v>548</v>
      </c>
      <c r="J978" s="11">
        <v>34.200000000000003</v>
      </c>
      <c r="K978" s="11">
        <v>34.200000000000003</v>
      </c>
      <c r="L978" s="11"/>
    </row>
    <row r="979" spans="1:12" x14ac:dyDescent="0.25">
      <c r="A979">
        <v>40</v>
      </c>
      <c r="B979" s="11">
        <v>32.774999999999999</v>
      </c>
      <c r="C979" s="4">
        <v>39125.332249999999</v>
      </c>
      <c r="D979" t="s">
        <v>11</v>
      </c>
      <c r="E979">
        <v>1</v>
      </c>
      <c r="F979" t="s">
        <v>9</v>
      </c>
      <c r="G979" t="s">
        <v>21</v>
      </c>
      <c r="H979" t="s">
        <v>496</v>
      </c>
      <c r="I979" t="s">
        <v>548</v>
      </c>
      <c r="J979" s="11">
        <v>32.774999999999999</v>
      </c>
      <c r="K979" s="11">
        <v>32.774999999999999</v>
      </c>
      <c r="L979" s="11"/>
    </row>
    <row r="980" spans="1:12" x14ac:dyDescent="0.25">
      <c r="A980">
        <v>30</v>
      </c>
      <c r="B980" s="11">
        <v>37.799999999999997</v>
      </c>
      <c r="C980" s="4">
        <v>39241.442000000003</v>
      </c>
      <c r="D980" t="s">
        <v>11</v>
      </c>
      <c r="E980">
        <v>2</v>
      </c>
      <c r="F980" t="s">
        <v>9</v>
      </c>
      <c r="G980" t="s">
        <v>10</v>
      </c>
      <c r="H980" t="s">
        <v>496</v>
      </c>
      <c r="I980" t="s">
        <v>548</v>
      </c>
      <c r="J980" s="11">
        <v>37.799999999999997</v>
      </c>
      <c r="K980" s="11">
        <v>37.799999999999997</v>
      </c>
      <c r="L980" s="11"/>
    </row>
    <row r="981" spans="1:12" x14ac:dyDescent="0.25">
      <c r="A981">
        <v>44</v>
      </c>
      <c r="B981" s="11">
        <v>34.104999999999997</v>
      </c>
      <c r="C981" s="4">
        <v>39556.494500000001</v>
      </c>
      <c r="D981" t="s">
        <v>11</v>
      </c>
      <c r="E981">
        <v>1</v>
      </c>
      <c r="F981" t="s">
        <v>9</v>
      </c>
      <c r="G981" t="s">
        <v>21</v>
      </c>
      <c r="H981" t="s">
        <v>496</v>
      </c>
      <c r="I981" t="s">
        <v>548</v>
      </c>
      <c r="J981" s="11">
        <v>34.104999999999997</v>
      </c>
      <c r="K981" s="11">
        <v>34.104999999999997</v>
      </c>
      <c r="L981" s="11"/>
    </row>
    <row r="982" spans="1:12" x14ac:dyDescent="0.25">
      <c r="A982">
        <v>41</v>
      </c>
      <c r="B982" s="11">
        <v>30.78</v>
      </c>
      <c r="C982" s="4">
        <v>39597.407200000001</v>
      </c>
      <c r="D982" t="s">
        <v>11</v>
      </c>
      <c r="E982">
        <v>3</v>
      </c>
      <c r="F982" t="s">
        <v>9</v>
      </c>
      <c r="G982" t="s">
        <v>21</v>
      </c>
      <c r="H982" t="s">
        <v>496</v>
      </c>
      <c r="I982" t="s">
        <v>548</v>
      </c>
      <c r="J982" s="11">
        <v>30.78</v>
      </c>
      <c r="K982" s="11">
        <v>30.78</v>
      </c>
      <c r="L982" s="11"/>
    </row>
    <row r="983" spans="1:12" x14ac:dyDescent="0.25">
      <c r="A983">
        <v>27</v>
      </c>
      <c r="B983" s="11">
        <v>28.594999999999999</v>
      </c>
      <c r="C983" s="4">
        <v>39611.757700000002</v>
      </c>
      <c r="D983" t="s">
        <v>11</v>
      </c>
      <c r="E983">
        <v>0</v>
      </c>
      <c r="F983" t="s">
        <v>9</v>
      </c>
      <c r="G983" t="s">
        <v>14</v>
      </c>
      <c r="H983" t="s">
        <v>496</v>
      </c>
      <c r="I983" t="s">
        <v>548</v>
      </c>
      <c r="J983" s="11">
        <v>28.594999999999999</v>
      </c>
      <c r="K983" s="11">
        <v>28.594999999999999</v>
      </c>
      <c r="L983" s="11"/>
    </row>
    <row r="984" spans="1:12" x14ac:dyDescent="0.25">
      <c r="A984">
        <v>19</v>
      </c>
      <c r="B984" s="11">
        <v>44.88</v>
      </c>
      <c r="C984" s="4">
        <v>39722.746200000001</v>
      </c>
      <c r="D984" t="s">
        <v>11</v>
      </c>
      <c r="E984">
        <v>0</v>
      </c>
      <c r="F984" t="s">
        <v>9</v>
      </c>
      <c r="G984" t="s">
        <v>14</v>
      </c>
      <c r="H984" t="s">
        <v>496</v>
      </c>
      <c r="I984" t="s">
        <v>548</v>
      </c>
      <c r="J984" s="11">
        <v>44.88</v>
      </c>
      <c r="K984" s="11">
        <v>44.88</v>
      </c>
      <c r="L984" s="11"/>
    </row>
    <row r="985" spans="1:12" x14ac:dyDescent="0.25">
      <c r="A985">
        <v>45</v>
      </c>
      <c r="B985" s="11">
        <v>30.495000000000001</v>
      </c>
      <c r="C985" s="4">
        <v>39725.518049999999</v>
      </c>
      <c r="D985" t="s">
        <v>7</v>
      </c>
      <c r="E985">
        <v>1</v>
      </c>
      <c r="F985" t="s">
        <v>9</v>
      </c>
      <c r="G985" t="s">
        <v>15</v>
      </c>
      <c r="H985" t="s">
        <v>496</v>
      </c>
      <c r="I985" t="s">
        <v>548</v>
      </c>
      <c r="J985" s="11">
        <v>30.495000000000001</v>
      </c>
      <c r="K985" s="11">
        <v>30.495000000000001</v>
      </c>
      <c r="L985" s="11"/>
    </row>
    <row r="986" spans="1:12" x14ac:dyDescent="0.25">
      <c r="A986">
        <v>49</v>
      </c>
      <c r="B986" s="11">
        <v>30.9</v>
      </c>
      <c r="C986" s="4">
        <v>39727.614000000001</v>
      </c>
      <c r="D986" t="s">
        <v>11</v>
      </c>
      <c r="E986">
        <v>0</v>
      </c>
      <c r="F986" t="s">
        <v>9</v>
      </c>
      <c r="G986" t="s">
        <v>10</v>
      </c>
      <c r="H986" t="s">
        <v>496</v>
      </c>
      <c r="I986" t="s">
        <v>548</v>
      </c>
      <c r="J986" s="11">
        <v>30.9</v>
      </c>
      <c r="K986" s="11">
        <v>30.9</v>
      </c>
      <c r="L986" s="11"/>
    </row>
    <row r="987" spans="1:12" x14ac:dyDescent="0.25">
      <c r="A987">
        <v>35</v>
      </c>
      <c r="B987" s="11">
        <v>28.594999999999999</v>
      </c>
      <c r="C987" s="4">
        <v>39774.276299999998</v>
      </c>
      <c r="D987" t="s">
        <v>11</v>
      </c>
      <c r="E987">
        <v>1</v>
      </c>
      <c r="F987" t="s">
        <v>9</v>
      </c>
      <c r="G987" t="s">
        <v>21</v>
      </c>
      <c r="H987" t="s">
        <v>496</v>
      </c>
      <c r="I987" t="s">
        <v>548</v>
      </c>
      <c r="J987" s="11">
        <v>28.594999999999999</v>
      </c>
      <c r="K987" s="11">
        <v>28.594999999999999</v>
      </c>
      <c r="L987" s="11"/>
    </row>
    <row r="988" spans="1:12" x14ac:dyDescent="0.25">
      <c r="A988">
        <v>37</v>
      </c>
      <c r="B988" s="11">
        <v>32.015000000000001</v>
      </c>
      <c r="C988" s="4">
        <v>39836.519</v>
      </c>
      <c r="D988" t="s">
        <v>7</v>
      </c>
      <c r="E988">
        <v>2</v>
      </c>
      <c r="F988" t="s">
        <v>9</v>
      </c>
      <c r="G988" t="s">
        <v>10</v>
      </c>
      <c r="H988" t="s">
        <v>496</v>
      </c>
      <c r="I988" t="s">
        <v>548</v>
      </c>
      <c r="J988" s="11">
        <v>32.015000000000001</v>
      </c>
      <c r="K988" s="11">
        <v>32.015000000000001</v>
      </c>
      <c r="L988" s="11"/>
    </row>
    <row r="989" spans="1:12" x14ac:dyDescent="0.25">
      <c r="A989">
        <v>37</v>
      </c>
      <c r="B989" s="11">
        <v>37.07</v>
      </c>
      <c r="C989" s="4">
        <v>39871.704299999998</v>
      </c>
      <c r="D989" t="s">
        <v>11</v>
      </c>
      <c r="E989">
        <v>1</v>
      </c>
      <c r="F989" t="s">
        <v>9</v>
      </c>
      <c r="G989" t="s">
        <v>14</v>
      </c>
      <c r="H989" t="s">
        <v>496</v>
      </c>
      <c r="I989" t="s">
        <v>548</v>
      </c>
      <c r="J989" s="11">
        <v>37.07</v>
      </c>
      <c r="K989" s="11">
        <v>37.07</v>
      </c>
      <c r="L989" s="11"/>
    </row>
    <row r="990" spans="1:12" x14ac:dyDescent="0.25">
      <c r="A990">
        <v>35</v>
      </c>
      <c r="B990" s="11">
        <v>34.104999999999997</v>
      </c>
      <c r="C990" s="4">
        <v>39983.425949999997</v>
      </c>
      <c r="D990" t="s">
        <v>7</v>
      </c>
      <c r="E990">
        <v>3</v>
      </c>
      <c r="F990" t="s">
        <v>9</v>
      </c>
      <c r="G990" t="s">
        <v>15</v>
      </c>
      <c r="H990" t="s">
        <v>496</v>
      </c>
      <c r="I990" t="s">
        <v>548</v>
      </c>
      <c r="J990" s="11">
        <v>34.104999999999997</v>
      </c>
      <c r="K990" s="11">
        <v>34.104999999999997</v>
      </c>
      <c r="L990" s="11"/>
    </row>
    <row r="991" spans="1:12" x14ac:dyDescent="0.25">
      <c r="A991">
        <v>40</v>
      </c>
      <c r="B991" s="11">
        <v>32.774999999999999</v>
      </c>
      <c r="C991" s="4">
        <v>40003.332249999999</v>
      </c>
      <c r="D991" t="s">
        <v>7</v>
      </c>
      <c r="E991">
        <v>2</v>
      </c>
      <c r="F991" t="s">
        <v>9</v>
      </c>
      <c r="G991" t="s">
        <v>15</v>
      </c>
      <c r="H991" t="s">
        <v>496</v>
      </c>
      <c r="I991" t="s">
        <v>548</v>
      </c>
      <c r="J991" s="11">
        <v>32.774999999999999</v>
      </c>
      <c r="K991" s="11">
        <v>32.774999999999999</v>
      </c>
      <c r="L991" s="11"/>
    </row>
    <row r="992" spans="1:12" x14ac:dyDescent="0.25">
      <c r="A992">
        <v>39</v>
      </c>
      <c r="B992" s="11">
        <v>35.299999999999997</v>
      </c>
      <c r="C992" s="4">
        <v>40103.89</v>
      </c>
      <c r="D992" t="s">
        <v>11</v>
      </c>
      <c r="E992">
        <v>2</v>
      </c>
      <c r="F992" t="s">
        <v>9</v>
      </c>
      <c r="G992" t="s">
        <v>10</v>
      </c>
      <c r="H992" t="s">
        <v>496</v>
      </c>
      <c r="I992" t="s">
        <v>548</v>
      </c>
      <c r="J992" s="11">
        <v>35.299999999999997</v>
      </c>
      <c r="K992" s="11">
        <v>35.299999999999997</v>
      </c>
      <c r="L992" s="11"/>
    </row>
    <row r="993" spans="1:12" x14ac:dyDescent="0.25">
      <c r="A993">
        <v>37</v>
      </c>
      <c r="B993" s="11">
        <v>34.1</v>
      </c>
      <c r="C993" s="4">
        <v>40182.245999999999</v>
      </c>
      <c r="D993" t="s">
        <v>11</v>
      </c>
      <c r="E993">
        <v>4</v>
      </c>
      <c r="F993" t="s">
        <v>9</v>
      </c>
      <c r="G993" t="s">
        <v>10</v>
      </c>
      <c r="H993" t="s">
        <v>496</v>
      </c>
      <c r="I993" t="s">
        <v>548</v>
      </c>
      <c r="J993" s="11">
        <v>34.1</v>
      </c>
      <c r="K993" s="11">
        <v>34.1</v>
      </c>
      <c r="L993" s="11"/>
    </row>
    <row r="994" spans="1:12" x14ac:dyDescent="0.25">
      <c r="A994">
        <v>41</v>
      </c>
      <c r="B994" s="11">
        <v>35.75</v>
      </c>
      <c r="C994" s="4">
        <v>40273.645499999999</v>
      </c>
      <c r="D994" t="s">
        <v>11</v>
      </c>
      <c r="E994">
        <v>1</v>
      </c>
      <c r="F994" t="s">
        <v>9</v>
      </c>
      <c r="G994" t="s">
        <v>14</v>
      </c>
      <c r="H994" t="s">
        <v>496</v>
      </c>
      <c r="I994" t="s">
        <v>548</v>
      </c>
      <c r="J994" s="11">
        <v>35.75</v>
      </c>
      <c r="K994" s="11">
        <v>35.75</v>
      </c>
      <c r="L994" s="11"/>
    </row>
    <row r="995" spans="1:12" x14ac:dyDescent="0.25">
      <c r="A995">
        <v>37</v>
      </c>
      <c r="B995" s="11">
        <v>38.39</v>
      </c>
      <c r="C995" s="4">
        <v>40419.019099999998</v>
      </c>
      <c r="D995" t="s">
        <v>7</v>
      </c>
      <c r="E995">
        <v>0</v>
      </c>
      <c r="F995" t="s">
        <v>9</v>
      </c>
      <c r="G995" t="s">
        <v>14</v>
      </c>
      <c r="H995" t="s">
        <v>496</v>
      </c>
      <c r="I995" t="s">
        <v>548</v>
      </c>
      <c r="J995" s="11">
        <v>38.39</v>
      </c>
      <c r="K995" s="11">
        <v>38.39</v>
      </c>
      <c r="L995" s="11"/>
    </row>
    <row r="996" spans="1:12" x14ac:dyDescent="0.25">
      <c r="A996">
        <v>46</v>
      </c>
      <c r="B996" s="11">
        <v>32.774999999999999</v>
      </c>
      <c r="C996" s="4">
        <v>40720.551050000002</v>
      </c>
      <c r="D996" t="s">
        <v>11</v>
      </c>
      <c r="E996">
        <v>3</v>
      </c>
      <c r="F996" t="s">
        <v>9</v>
      </c>
      <c r="G996" t="s">
        <v>15</v>
      </c>
      <c r="H996" t="s">
        <v>496</v>
      </c>
      <c r="I996" t="s">
        <v>548</v>
      </c>
      <c r="J996" s="11">
        <v>32.774999999999999</v>
      </c>
      <c r="K996" s="11">
        <v>32.774999999999999</v>
      </c>
      <c r="L996" s="11"/>
    </row>
    <row r="997" spans="1:12" x14ac:dyDescent="0.25">
      <c r="A997">
        <v>23</v>
      </c>
      <c r="B997" s="11">
        <v>42.75</v>
      </c>
      <c r="C997" s="4">
        <v>40904.199500000002</v>
      </c>
      <c r="D997" t="s">
        <v>7</v>
      </c>
      <c r="E997">
        <v>1</v>
      </c>
      <c r="F997" t="s">
        <v>9</v>
      </c>
      <c r="G997" t="s">
        <v>21</v>
      </c>
      <c r="H997" t="s">
        <v>496</v>
      </c>
      <c r="I997" t="s">
        <v>548</v>
      </c>
      <c r="J997" s="11">
        <v>42.75</v>
      </c>
      <c r="K997" s="11">
        <v>42.75</v>
      </c>
      <c r="L997" s="11"/>
    </row>
    <row r="998" spans="1:12" x14ac:dyDescent="0.25">
      <c r="A998">
        <v>30</v>
      </c>
      <c r="B998" s="11">
        <v>39.049999999999997</v>
      </c>
      <c r="C998" s="4">
        <v>40932.429499999998</v>
      </c>
      <c r="D998" t="s">
        <v>7</v>
      </c>
      <c r="E998">
        <v>3</v>
      </c>
      <c r="F998" t="s">
        <v>9</v>
      </c>
      <c r="G998" t="s">
        <v>14</v>
      </c>
      <c r="H998" t="s">
        <v>496</v>
      </c>
      <c r="I998" t="s">
        <v>548</v>
      </c>
      <c r="J998" s="11">
        <v>39.049999999999997</v>
      </c>
      <c r="K998" s="11">
        <v>39.049999999999997</v>
      </c>
      <c r="L998" s="11"/>
    </row>
    <row r="999" spans="1:12" x14ac:dyDescent="0.25">
      <c r="A999">
        <v>43</v>
      </c>
      <c r="B999" s="11">
        <v>32.56</v>
      </c>
      <c r="C999" s="4">
        <v>40941.285400000001</v>
      </c>
      <c r="D999" t="s">
        <v>7</v>
      </c>
      <c r="E999">
        <v>3</v>
      </c>
      <c r="F999" t="s">
        <v>9</v>
      </c>
      <c r="G999" t="s">
        <v>14</v>
      </c>
      <c r="H999" t="s">
        <v>496</v>
      </c>
      <c r="I999" t="s">
        <v>548</v>
      </c>
      <c r="J999" s="11">
        <v>32.56</v>
      </c>
      <c r="K999" s="11">
        <v>32.56</v>
      </c>
      <c r="L999" s="11"/>
    </row>
    <row r="1000" spans="1:12" x14ac:dyDescent="0.25">
      <c r="A1000">
        <v>48</v>
      </c>
      <c r="B1000" s="11">
        <v>33.11</v>
      </c>
      <c r="C1000" s="4">
        <v>40974.164900000003</v>
      </c>
      <c r="D1000" t="s">
        <v>7</v>
      </c>
      <c r="E1000">
        <v>0</v>
      </c>
      <c r="F1000" t="s">
        <v>9</v>
      </c>
      <c r="G1000" t="s">
        <v>14</v>
      </c>
      <c r="H1000" t="s">
        <v>496</v>
      </c>
      <c r="I1000" t="s">
        <v>548</v>
      </c>
      <c r="J1000" s="11">
        <v>33.11</v>
      </c>
      <c r="K1000" s="11">
        <v>33.11</v>
      </c>
      <c r="L1000" s="11"/>
    </row>
    <row r="1001" spans="1:12" x14ac:dyDescent="0.25">
      <c r="A1001">
        <v>43</v>
      </c>
      <c r="B1001" s="11">
        <v>34.96</v>
      </c>
      <c r="C1001" s="4">
        <v>41034.221400000002</v>
      </c>
      <c r="D1001" t="s">
        <v>11</v>
      </c>
      <c r="E1001">
        <v>1</v>
      </c>
      <c r="F1001" t="s">
        <v>9</v>
      </c>
      <c r="G1001" t="s">
        <v>21</v>
      </c>
      <c r="H1001" t="s">
        <v>496</v>
      </c>
      <c r="I1001" t="s">
        <v>548</v>
      </c>
      <c r="J1001" s="11">
        <v>34.96</v>
      </c>
      <c r="K1001" s="11">
        <v>34.96</v>
      </c>
      <c r="L1001" s="11"/>
    </row>
    <row r="1002" spans="1:12" x14ac:dyDescent="0.25">
      <c r="A1002">
        <v>50</v>
      </c>
      <c r="B1002" s="11">
        <v>31.254999999999999</v>
      </c>
      <c r="C1002" s="4">
        <v>41097.161749999999</v>
      </c>
      <c r="D1002" t="s">
        <v>11</v>
      </c>
      <c r="E1002">
        <v>0</v>
      </c>
      <c r="F1002" t="s">
        <v>9</v>
      </c>
      <c r="G1002" t="s">
        <v>21</v>
      </c>
      <c r="H1002" t="s">
        <v>496</v>
      </c>
      <c r="I1002" t="s">
        <v>548</v>
      </c>
      <c r="J1002" s="11">
        <v>31.254999999999999</v>
      </c>
      <c r="K1002" s="11">
        <v>31.254999999999999</v>
      </c>
      <c r="L1002" s="11"/>
    </row>
    <row r="1003" spans="1:12" x14ac:dyDescent="0.25">
      <c r="A1003">
        <v>46</v>
      </c>
      <c r="B1003" s="11">
        <v>34.6</v>
      </c>
      <c r="C1003" s="4">
        <v>41661.601999999999</v>
      </c>
      <c r="D1003" t="s">
        <v>7</v>
      </c>
      <c r="E1003">
        <v>1</v>
      </c>
      <c r="F1003" t="s">
        <v>9</v>
      </c>
      <c r="G1003" t="s">
        <v>10</v>
      </c>
      <c r="H1003" t="s">
        <v>496</v>
      </c>
      <c r="I1003" t="s">
        <v>548</v>
      </c>
      <c r="J1003" s="11">
        <v>34.6</v>
      </c>
      <c r="K1003" s="11">
        <v>34.6</v>
      </c>
      <c r="L1003" s="11"/>
    </row>
    <row r="1004" spans="1:12" x14ac:dyDescent="0.25">
      <c r="A1004">
        <v>47</v>
      </c>
      <c r="B1004" s="11">
        <v>36.19</v>
      </c>
      <c r="C1004" s="4">
        <v>41676.081100000003</v>
      </c>
      <c r="D1004" t="s">
        <v>11</v>
      </c>
      <c r="E1004">
        <v>0</v>
      </c>
      <c r="F1004" t="s">
        <v>9</v>
      </c>
      <c r="G1004" t="s">
        <v>14</v>
      </c>
      <c r="H1004" t="s">
        <v>496</v>
      </c>
      <c r="I1004" t="s">
        <v>548</v>
      </c>
      <c r="J1004" s="11">
        <v>36.19</v>
      </c>
      <c r="K1004" s="11">
        <v>36.19</v>
      </c>
      <c r="L1004" s="11"/>
    </row>
    <row r="1005" spans="1:12" x14ac:dyDescent="0.25">
      <c r="A1005">
        <v>50</v>
      </c>
      <c r="B1005" s="11">
        <v>32.299999999999997</v>
      </c>
      <c r="C1005" s="4">
        <v>41919.097000000002</v>
      </c>
      <c r="D1005" t="s">
        <v>11</v>
      </c>
      <c r="E1005">
        <v>1</v>
      </c>
      <c r="F1005" t="s">
        <v>9</v>
      </c>
      <c r="G1005" t="s">
        <v>21</v>
      </c>
      <c r="H1005" t="s">
        <v>496</v>
      </c>
      <c r="I1005" t="s">
        <v>548</v>
      </c>
      <c r="J1005" s="11">
        <v>32.299999999999997</v>
      </c>
      <c r="K1005" s="11">
        <v>32.299999999999997</v>
      </c>
      <c r="L1005" s="11"/>
    </row>
    <row r="1006" spans="1:12" x14ac:dyDescent="0.25">
      <c r="A1006">
        <v>38</v>
      </c>
      <c r="B1006" s="11">
        <v>38.39</v>
      </c>
      <c r="C1006" s="4">
        <v>41949.244100000004</v>
      </c>
      <c r="D1006" t="s">
        <v>11</v>
      </c>
      <c r="E1006">
        <v>3</v>
      </c>
      <c r="F1006" t="s">
        <v>9</v>
      </c>
      <c r="G1006" t="s">
        <v>14</v>
      </c>
      <c r="H1006" t="s">
        <v>496</v>
      </c>
      <c r="I1006" t="s">
        <v>548</v>
      </c>
      <c r="J1006" s="11">
        <v>38.39</v>
      </c>
      <c r="K1006" s="11">
        <v>38.39</v>
      </c>
      <c r="L1006" s="11"/>
    </row>
    <row r="1007" spans="1:12" x14ac:dyDescent="0.25">
      <c r="A1007">
        <v>54</v>
      </c>
      <c r="B1007" s="11">
        <v>30.8</v>
      </c>
      <c r="C1007" s="4">
        <v>41999.519999999997</v>
      </c>
      <c r="D1007" t="s">
        <v>11</v>
      </c>
      <c r="E1007">
        <v>1</v>
      </c>
      <c r="F1007" t="s">
        <v>9</v>
      </c>
      <c r="G1007" t="s">
        <v>14</v>
      </c>
      <c r="H1007" t="s">
        <v>496</v>
      </c>
      <c r="I1007" t="s">
        <v>548</v>
      </c>
      <c r="J1007" s="11">
        <v>30.8</v>
      </c>
      <c r="K1007" s="11">
        <v>30.8</v>
      </c>
      <c r="L1007" s="11"/>
    </row>
    <row r="1008" spans="1:12" x14ac:dyDescent="0.25">
      <c r="A1008">
        <v>46</v>
      </c>
      <c r="B1008" s="11">
        <v>35.53</v>
      </c>
      <c r="C1008" s="4">
        <v>42111.664700000001</v>
      </c>
      <c r="D1008" t="s">
        <v>7</v>
      </c>
      <c r="E1008">
        <v>0</v>
      </c>
      <c r="F1008" t="s">
        <v>9</v>
      </c>
      <c r="G1008" t="s">
        <v>21</v>
      </c>
      <c r="H1008" t="s">
        <v>496</v>
      </c>
      <c r="I1008" t="s">
        <v>548</v>
      </c>
      <c r="J1008" s="11">
        <v>35.53</v>
      </c>
      <c r="K1008" s="11">
        <v>35.53</v>
      </c>
      <c r="L1008" s="11"/>
    </row>
    <row r="1009" spans="1:12" x14ac:dyDescent="0.25">
      <c r="A1009">
        <v>25</v>
      </c>
      <c r="B1009" s="11">
        <v>28.215</v>
      </c>
      <c r="C1009" s="4">
        <v>42112.2356</v>
      </c>
      <c r="D1009" t="s">
        <v>11</v>
      </c>
      <c r="E1009">
        <v>2</v>
      </c>
      <c r="F1009" t="s">
        <v>9</v>
      </c>
      <c r="G1009" t="s">
        <v>14</v>
      </c>
      <c r="H1009" t="s">
        <v>496</v>
      </c>
      <c r="I1009" t="s">
        <v>548</v>
      </c>
      <c r="J1009" s="11">
        <v>28.215</v>
      </c>
      <c r="K1009" s="11">
        <v>28.215</v>
      </c>
      <c r="L1009" s="11"/>
    </row>
    <row r="1010" spans="1:12" x14ac:dyDescent="0.25">
      <c r="A1010">
        <v>43</v>
      </c>
      <c r="B1010" s="11">
        <v>26.695</v>
      </c>
      <c r="C1010" s="4">
        <v>42124.515299999999</v>
      </c>
      <c r="D1010" t="s">
        <v>11</v>
      </c>
      <c r="E1010">
        <v>3</v>
      </c>
      <c r="F1010" t="s">
        <v>9</v>
      </c>
      <c r="G1010" t="s">
        <v>14</v>
      </c>
      <c r="H1010" t="s">
        <v>496</v>
      </c>
      <c r="I1010" t="s">
        <v>548</v>
      </c>
      <c r="J1010" s="11">
        <v>26.695</v>
      </c>
      <c r="K1010" s="11">
        <v>26.695</v>
      </c>
      <c r="L1010" s="11"/>
    </row>
    <row r="1011" spans="1:12" x14ac:dyDescent="0.25">
      <c r="A1011">
        <v>47</v>
      </c>
      <c r="B1011" s="11">
        <v>36.08</v>
      </c>
      <c r="C1011" s="4">
        <v>42211.138200000001</v>
      </c>
      <c r="D1011" t="s">
        <v>11</v>
      </c>
      <c r="E1011">
        <v>1</v>
      </c>
      <c r="F1011" t="s">
        <v>9</v>
      </c>
      <c r="G1011" t="s">
        <v>14</v>
      </c>
      <c r="H1011" t="s">
        <v>496</v>
      </c>
      <c r="I1011" t="s">
        <v>548</v>
      </c>
      <c r="J1011" s="11">
        <v>36.08</v>
      </c>
      <c r="K1011" s="11">
        <v>36.08</v>
      </c>
      <c r="L1011" s="11"/>
    </row>
    <row r="1012" spans="1:12" x14ac:dyDescent="0.25">
      <c r="A1012">
        <v>55</v>
      </c>
      <c r="B1012" s="11">
        <v>30.684999999999999</v>
      </c>
      <c r="C1012" s="4">
        <v>42303.692150000003</v>
      </c>
      <c r="D1012" t="s">
        <v>11</v>
      </c>
      <c r="E1012">
        <v>0</v>
      </c>
      <c r="F1012" t="s">
        <v>9</v>
      </c>
      <c r="G1012" t="s">
        <v>21</v>
      </c>
      <c r="H1012" t="s">
        <v>496</v>
      </c>
      <c r="I1012" t="s">
        <v>548</v>
      </c>
      <c r="J1012" s="11">
        <v>30.684999999999999</v>
      </c>
      <c r="K1012" s="11">
        <v>30.684999999999999</v>
      </c>
      <c r="L1012" s="11"/>
    </row>
    <row r="1013" spans="1:12" x14ac:dyDescent="0.25">
      <c r="A1013">
        <v>43</v>
      </c>
      <c r="B1013" s="11">
        <v>38.06</v>
      </c>
      <c r="C1013" s="4">
        <v>42560.430399999997</v>
      </c>
      <c r="D1013" t="s">
        <v>11</v>
      </c>
      <c r="E1013">
        <v>2</v>
      </c>
      <c r="F1013" t="s">
        <v>9</v>
      </c>
      <c r="G1013" t="s">
        <v>14</v>
      </c>
      <c r="H1013" t="s">
        <v>496</v>
      </c>
      <c r="I1013" t="s">
        <v>548</v>
      </c>
      <c r="J1013" s="11">
        <v>38.06</v>
      </c>
      <c r="K1013" s="11">
        <v>38.06</v>
      </c>
      <c r="L1013" s="11"/>
    </row>
    <row r="1014" spans="1:12" x14ac:dyDescent="0.25">
      <c r="A1014">
        <v>45</v>
      </c>
      <c r="B1014" s="11">
        <v>36.479999999999997</v>
      </c>
      <c r="C1014" s="4">
        <v>42760.502200000003</v>
      </c>
      <c r="D1014" t="s">
        <v>11</v>
      </c>
      <c r="E1014">
        <v>2</v>
      </c>
      <c r="F1014" t="s">
        <v>9</v>
      </c>
      <c r="G1014" t="s">
        <v>15</v>
      </c>
      <c r="H1014" t="s">
        <v>496</v>
      </c>
      <c r="I1014" t="s">
        <v>548</v>
      </c>
      <c r="J1014" s="11">
        <v>36.479999999999997</v>
      </c>
      <c r="K1014" s="11">
        <v>36.479999999999997</v>
      </c>
      <c r="L1014" s="11"/>
    </row>
    <row r="1015" spans="1:12" x14ac:dyDescent="0.25">
      <c r="A1015">
        <v>50</v>
      </c>
      <c r="B1015" s="11">
        <v>34.104999999999997</v>
      </c>
      <c r="C1015" s="4">
        <v>42856.838000000003</v>
      </c>
      <c r="D1015" t="s">
        <v>11</v>
      </c>
      <c r="E1015">
        <v>2</v>
      </c>
      <c r="F1015" t="s">
        <v>9</v>
      </c>
      <c r="G1015" t="s">
        <v>10</v>
      </c>
      <c r="H1015" t="s">
        <v>496</v>
      </c>
      <c r="I1015" t="s">
        <v>548</v>
      </c>
      <c r="J1015" s="11">
        <v>34.104999999999997</v>
      </c>
      <c r="K1015" s="11">
        <v>34.104999999999997</v>
      </c>
      <c r="L1015" s="11"/>
    </row>
    <row r="1016" spans="1:12" x14ac:dyDescent="0.25">
      <c r="A1016">
        <v>47</v>
      </c>
      <c r="B1016" s="11">
        <v>36.630000000000003</v>
      </c>
      <c r="C1016" s="4">
        <v>42969.852700000003</v>
      </c>
      <c r="D1016" t="s">
        <v>7</v>
      </c>
      <c r="E1016">
        <v>1</v>
      </c>
      <c r="F1016" t="s">
        <v>9</v>
      </c>
      <c r="G1016" t="s">
        <v>14</v>
      </c>
      <c r="H1016" t="s">
        <v>496</v>
      </c>
      <c r="I1016" t="s">
        <v>548</v>
      </c>
      <c r="J1016" s="11">
        <v>36.630000000000003</v>
      </c>
      <c r="K1016" s="11">
        <v>36.630000000000003</v>
      </c>
      <c r="L1016" s="11"/>
    </row>
    <row r="1017" spans="1:12" x14ac:dyDescent="0.25">
      <c r="A1017">
        <v>44</v>
      </c>
      <c r="B1017" s="11">
        <v>38.950000000000003</v>
      </c>
      <c r="C1017" s="4">
        <v>42983.458500000001</v>
      </c>
      <c r="D1017" t="s">
        <v>7</v>
      </c>
      <c r="E1017">
        <v>0</v>
      </c>
      <c r="F1017" t="s">
        <v>9</v>
      </c>
      <c r="G1017" t="s">
        <v>15</v>
      </c>
      <c r="H1017" t="s">
        <v>496</v>
      </c>
      <c r="I1017" t="s">
        <v>548</v>
      </c>
      <c r="J1017" s="11">
        <v>38.950000000000003</v>
      </c>
      <c r="K1017" s="11">
        <v>38.950000000000003</v>
      </c>
      <c r="L1017" s="11"/>
    </row>
    <row r="1018" spans="1:12" x14ac:dyDescent="0.25">
      <c r="A1018">
        <v>53</v>
      </c>
      <c r="B1018" s="11">
        <v>34.104999999999997</v>
      </c>
      <c r="C1018" s="4">
        <v>43254.417950000003</v>
      </c>
      <c r="D1018" t="s">
        <v>11</v>
      </c>
      <c r="E1018">
        <v>0</v>
      </c>
      <c r="F1018" t="s">
        <v>9</v>
      </c>
      <c r="G1018" t="s">
        <v>21</v>
      </c>
      <c r="H1018" t="s">
        <v>496</v>
      </c>
      <c r="I1018" t="s">
        <v>548</v>
      </c>
      <c r="J1018" s="11">
        <v>34.104999999999997</v>
      </c>
      <c r="K1018" s="11">
        <v>34.104999999999997</v>
      </c>
      <c r="L1018" s="11"/>
    </row>
    <row r="1019" spans="1:12" x14ac:dyDescent="0.25">
      <c r="A1019">
        <v>57</v>
      </c>
      <c r="B1019" s="11">
        <v>30.114999999999998</v>
      </c>
      <c r="C1019" s="4">
        <v>43578.939400000003</v>
      </c>
      <c r="D1019" t="s">
        <v>7</v>
      </c>
      <c r="E1019">
        <v>0</v>
      </c>
      <c r="F1019" t="s">
        <v>9</v>
      </c>
      <c r="G1019" t="s">
        <v>15</v>
      </c>
      <c r="H1019" t="s">
        <v>496</v>
      </c>
      <c r="I1019" t="s">
        <v>548</v>
      </c>
      <c r="J1019" s="11">
        <v>30.114999999999998</v>
      </c>
      <c r="K1019" s="11">
        <v>30.114999999999998</v>
      </c>
      <c r="L1019" s="11"/>
    </row>
    <row r="1020" spans="1:12" x14ac:dyDescent="0.25">
      <c r="A1020">
        <v>56</v>
      </c>
      <c r="B1020" s="11">
        <v>31.79</v>
      </c>
      <c r="C1020" s="4">
        <v>43813.866099999999</v>
      </c>
      <c r="D1020" t="s">
        <v>11</v>
      </c>
      <c r="E1020">
        <v>2</v>
      </c>
      <c r="F1020" t="s">
        <v>9</v>
      </c>
      <c r="G1020" t="s">
        <v>14</v>
      </c>
      <c r="H1020" t="s">
        <v>496</v>
      </c>
      <c r="I1020" t="s">
        <v>548</v>
      </c>
      <c r="J1020" s="11">
        <v>31.79</v>
      </c>
      <c r="K1020" s="11">
        <v>31.79</v>
      </c>
      <c r="L1020" s="11"/>
    </row>
    <row r="1021" spans="1:12" x14ac:dyDescent="0.25">
      <c r="A1021">
        <v>42</v>
      </c>
      <c r="B1021" s="11">
        <v>40.369999999999997</v>
      </c>
      <c r="C1021" s="4">
        <v>43896.376300000004</v>
      </c>
      <c r="D1021" t="s">
        <v>7</v>
      </c>
      <c r="E1021">
        <v>2</v>
      </c>
      <c r="F1021" t="s">
        <v>9</v>
      </c>
      <c r="G1021" t="s">
        <v>14</v>
      </c>
      <c r="H1021" t="s">
        <v>496</v>
      </c>
      <c r="I1021" t="s">
        <v>548</v>
      </c>
      <c r="J1021" s="11">
        <v>40.369999999999997</v>
      </c>
      <c r="K1021" s="11">
        <v>40.369999999999997</v>
      </c>
      <c r="L1021" s="11"/>
    </row>
    <row r="1022" spans="1:12" x14ac:dyDescent="0.25">
      <c r="A1022">
        <v>56</v>
      </c>
      <c r="B1022" s="11">
        <v>27.835000000000001</v>
      </c>
      <c r="C1022" s="4">
        <v>43921.183700000001</v>
      </c>
      <c r="D1022" t="s">
        <v>11</v>
      </c>
      <c r="E1022">
        <v>0</v>
      </c>
      <c r="F1022" t="s">
        <v>9</v>
      </c>
      <c r="G1022" t="s">
        <v>15</v>
      </c>
      <c r="H1022" t="s">
        <v>496</v>
      </c>
      <c r="I1022" t="s">
        <v>548</v>
      </c>
      <c r="J1022" s="11">
        <v>27.835000000000001</v>
      </c>
      <c r="K1022" s="11">
        <v>27.835000000000001</v>
      </c>
      <c r="L1022" s="11"/>
    </row>
    <row r="1023" spans="1:12" x14ac:dyDescent="0.25">
      <c r="A1023">
        <v>34</v>
      </c>
      <c r="B1023" s="11">
        <v>30.21</v>
      </c>
      <c r="C1023" s="4">
        <v>43943.876100000001</v>
      </c>
      <c r="D1023" t="s">
        <v>7</v>
      </c>
      <c r="E1023">
        <v>1</v>
      </c>
      <c r="F1023" t="s">
        <v>9</v>
      </c>
      <c r="G1023" t="s">
        <v>15</v>
      </c>
      <c r="H1023" t="s">
        <v>496</v>
      </c>
      <c r="I1023" t="s">
        <v>548</v>
      </c>
      <c r="J1023" s="11">
        <v>30.21</v>
      </c>
      <c r="K1023" s="11">
        <v>30.21</v>
      </c>
      <c r="L1023" s="11"/>
    </row>
    <row r="1024" spans="1:12" x14ac:dyDescent="0.25">
      <c r="A1024">
        <v>47</v>
      </c>
      <c r="B1024" s="11">
        <v>38.94</v>
      </c>
      <c r="C1024" s="4">
        <v>44202.653599999998</v>
      </c>
      <c r="D1024" t="s">
        <v>11</v>
      </c>
      <c r="E1024">
        <v>2</v>
      </c>
      <c r="F1024" t="s">
        <v>9</v>
      </c>
      <c r="G1024" t="s">
        <v>14</v>
      </c>
      <c r="H1024" t="s">
        <v>496</v>
      </c>
      <c r="I1024" t="s">
        <v>548</v>
      </c>
      <c r="J1024" s="11">
        <v>38.94</v>
      </c>
      <c r="K1024" s="11">
        <v>38.94</v>
      </c>
      <c r="L1024" s="11"/>
    </row>
    <row r="1025" spans="1:12" x14ac:dyDescent="0.25">
      <c r="A1025">
        <v>54</v>
      </c>
      <c r="B1025" s="11">
        <v>42.655000000000001</v>
      </c>
      <c r="C1025" s="4">
        <v>44260.749900000003</v>
      </c>
      <c r="D1025" t="s">
        <v>11</v>
      </c>
      <c r="E1025">
        <v>2</v>
      </c>
      <c r="F1025" t="s">
        <v>9</v>
      </c>
      <c r="G1025" t="s">
        <v>14</v>
      </c>
      <c r="H1025" t="s">
        <v>496</v>
      </c>
      <c r="I1025" t="s">
        <v>548</v>
      </c>
      <c r="J1025" s="11">
        <v>42.655000000000001</v>
      </c>
      <c r="K1025" s="11">
        <v>42.655000000000001</v>
      </c>
      <c r="L1025" s="11"/>
    </row>
    <row r="1026" spans="1:12" x14ac:dyDescent="0.25">
      <c r="A1026">
        <v>51</v>
      </c>
      <c r="B1026" s="11">
        <v>38.06</v>
      </c>
      <c r="C1026" s="4">
        <v>44400.4064</v>
      </c>
      <c r="D1026" t="s">
        <v>7</v>
      </c>
      <c r="E1026">
        <v>0</v>
      </c>
      <c r="F1026" t="s">
        <v>9</v>
      </c>
      <c r="G1026" t="s">
        <v>14</v>
      </c>
      <c r="H1026" t="s">
        <v>496</v>
      </c>
      <c r="I1026" t="s">
        <v>548</v>
      </c>
      <c r="J1026" s="11">
        <v>38.06</v>
      </c>
      <c r="K1026" s="11">
        <v>38.06</v>
      </c>
      <c r="L1026" s="11"/>
    </row>
    <row r="1027" spans="1:12" x14ac:dyDescent="0.25">
      <c r="A1027">
        <v>55</v>
      </c>
      <c r="B1027" s="11">
        <v>35.200000000000003</v>
      </c>
      <c r="C1027" s="4">
        <v>44423.803</v>
      </c>
      <c r="D1027" t="s">
        <v>7</v>
      </c>
      <c r="E1027">
        <v>0</v>
      </c>
      <c r="F1027" t="s">
        <v>9</v>
      </c>
      <c r="G1027" t="s">
        <v>14</v>
      </c>
      <c r="H1027" t="s">
        <v>496</v>
      </c>
      <c r="I1027" t="s">
        <v>548</v>
      </c>
      <c r="J1027" s="11">
        <v>35.200000000000003</v>
      </c>
      <c r="K1027" s="11">
        <v>35.200000000000003</v>
      </c>
      <c r="L1027" s="11"/>
    </row>
    <row r="1028" spans="1:12" x14ac:dyDescent="0.25">
      <c r="A1028">
        <v>22</v>
      </c>
      <c r="B1028" s="11">
        <v>52.58</v>
      </c>
      <c r="C1028" s="4">
        <v>44501.398200000003</v>
      </c>
      <c r="D1028" t="s">
        <v>11</v>
      </c>
      <c r="E1028">
        <v>1</v>
      </c>
      <c r="F1028" t="s">
        <v>9</v>
      </c>
      <c r="G1028" t="s">
        <v>14</v>
      </c>
      <c r="H1028" t="s">
        <v>496</v>
      </c>
      <c r="I1028" t="s">
        <v>548</v>
      </c>
      <c r="J1028" s="11">
        <v>52.58</v>
      </c>
      <c r="K1028" s="11">
        <v>52.58</v>
      </c>
      <c r="L1028" s="11"/>
    </row>
    <row r="1029" spans="1:12" x14ac:dyDescent="0.25">
      <c r="A1029">
        <v>29</v>
      </c>
      <c r="B1029" s="11">
        <v>35.5</v>
      </c>
      <c r="C1029" s="4">
        <v>44585.455869999998</v>
      </c>
      <c r="D1029" t="s">
        <v>11</v>
      </c>
      <c r="E1029">
        <v>2</v>
      </c>
      <c r="F1029" t="s">
        <v>9</v>
      </c>
      <c r="G1029" t="s">
        <v>10</v>
      </c>
      <c r="H1029" t="s">
        <v>496</v>
      </c>
      <c r="I1029" t="s">
        <v>548</v>
      </c>
      <c r="J1029" s="11">
        <v>35.5</v>
      </c>
      <c r="K1029" s="11">
        <v>35.5</v>
      </c>
      <c r="L1029" s="11"/>
    </row>
    <row r="1030" spans="1:12" x14ac:dyDescent="0.25">
      <c r="A1030">
        <v>51</v>
      </c>
      <c r="B1030" s="11">
        <v>34.96</v>
      </c>
      <c r="C1030" s="4">
        <v>44641.197399999997</v>
      </c>
      <c r="D1030" t="s">
        <v>7</v>
      </c>
      <c r="E1030">
        <v>2</v>
      </c>
      <c r="F1030" t="s">
        <v>9</v>
      </c>
      <c r="G1030" t="s">
        <v>21</v>
      </c>
      <c r="H1030" t="s">
        <v>496</v>
      </c>
      <c r="I1030" t="s">
        <v>548</v>
      </c>
      <c r="J1030" s="11">
        <v>34.96</v>
      </c>
      <c r="K1030" s="11">
        <v>34.96</v>
      </c>
      <c r="L1030" s="11"/>
    </row>
    <row r="1031" spans="1:12" x14ac:dyDescent="0.25">
      <c r="A1031">
        <v>60</v>
      </c>
      <c r="B1031" s="11">
        <v>32.450000000000003</v>
      </c>
      <c r="C1031" s="4">
        <v>45008.955499999996</v>
      </c>
      <c r="D1031" t="s">
        <v>7</v>
      </c>
      <c r="E1031">
        <v>0</v>
      </c>
      <c r="F1031" t="s">
        <v>9</v>
      </c>
      <c r="G1031" t="s">
        <v>14</v>
      </c>
      <c r="H1031" t="s">
        <v>496</v>
      </c>
      <c r="I1031" t="s">
        <v>548</v>
      </c>
      <c r="J1031" s="11">
        <v>32.450000000000003</v>
      </c>
      <c r="K1031" s="11">
        <v>32.450000000000003</v>
      </c>
      <c r="L1031" s="11"/>
    </row>
    <row r="1032" spans="1:12" x14ac:dyDescent="0.25">
      <c r="A1032">
        <v>48</v>
      </c>
      <c r="B1032" s="11">
        <v>40.564999999999998</v>
      </c>
      <c r="C1032" s="4">
        <v>45702.022349999999</v>
      </c>
      <c r="D1032" t="s">
        <v>11</v>
      </c>
      <c r="E1032">
        <v>2</v>
      </c>
      <c r="F1032" t="s">
        <v>9</v>
      </c>
      <c r="G1032" t="s">
        <v>15</v>
      </c>
      <c r="H1032" t="s">
        <v>496</v>
      </c>
      <c r="I1032" t="s">
        <v>548</v>
      </c>
      <c r="J1032" s="11">
        <v>40.564999999999998</v>
      </c>
      <c r="K1032" s="11">
        <v>40.564999999999998</v>
      </c>
      <c r="L1032" s="11"/>
    </row>
    <row r="1033" spans="1:12" x14ac:dyDescent="0.25">
      <c r="A1033">
        <v>62</v>
      </c>
      <c r="B1033" s="11">
        <v>32.015000000000001</v>
      </c>
      <c r="C1033" s="4">
        <v>45710.207849999999</v>
      </c>
      <c r="D1033" t="s">
        <v>11</v>
      </c>
      <c r="E1033">
        <v>0</v>
      </c>
      <c r="F1033" t="s">
        <v>9</v>
      </c>
      <c r="G1033" t="s">
        <v>21</v>
      </c>
      <c r="H1033" t="s">
        <v>496</v>
      </c>
      <c r="I1033" t="s">
        <v>548</v>
      </c>
      <c r="J1033" s="11">
        <v>32.015000000000001</v>
      </c>
      <c r="K1033" s="11">
        <v>32.015000000000001</v>
      </c>
      <c r="L1033" s="11"/>
    </row>
    <row r="1034" spans="1:12" x14ac:dyDescent="0.25">
      <c r="A1034">
        <v>43</v>
      </c>
      <c r="B1034" s="11">
        <v>46.2</v>
      </c>
      <c r="C1034" s="4">
        <v>45863.205000000002</v>
      </c>
      <c r="D1034" t="s">
        <v>7</v>
      </c>
      <c r="E1034">
        <v>0</v>
      </c>
      <c r="F1034" t="s">
        <v>9</v>
      </c>
      <c r="G1034" t="s">
        <v>14</v>
      </c>
      <c r="H1034" t="s">
        <v>496</v>
      </c>
      <c r="I1034" t="s">
        <v>548</v>
      </c>
      <c r="J1034" s="11">
        <v>46.2</v>
      </c>
      <c r="K1034" s="11">
        <v>46.2</v>
      </c>
      <c r="L1034" s="11"/>
    </row>
    <row r="1035" spans="1:12" x14ac:dyDescent="0.25">
      <c r="A1035">
        <v>37</v>
      </c>
      <c r="B1035" s="11">
        <v>47.6</v>
      </c>
      <c r="C1035" s="4">
        <v>46113.510999999999</v>
      </c>
      <c r="D1035" t="s">
        <v>7</v>
      </c>
      <c r="E1035">
        <v>2</v>
      </c>
      <c r="F1035" t="s">
        <v>9</v>
      </c>
      <c r="G1035" t="s">
        <v>10</v>
      </c>
      <c r="H1035" t="s">
        <v>496</v>
      </c>
      <c r="I1035" t="s">
        <v>548</v>
      </c>
      <c r="J1035" s="11">
        <v>47.6</v>
      </c>
      <c r="K1035" s="11">
        <v>47.6</v>
      </c>
      <c r="L1035" s="11"/>
    </row>
    <row r="1036" spans="1:12" x14ac:dyDescent="0.25">
      <c r="A1036">
        <v>60</v>
      </c>
      <c r="B1036" s="11">
        <v>31.35</v>
      </c>
      <c r="C1036" s="4">
        <v>46130.5265</v>
      </c>
      <c r="D1036" t="s">
        <v>11</v>
      </c>
      <c r="E1036">
        <v>3</v>
      </c>
      <c r="F1036" t="s">
        <v>9</v>
      </c>
      <c r="G1036" t="s">
        <v>15</v>
      </c>
      <c r="H1036" t="s">
        <v>496</v>
      </c>
      <c r="I1036" t="s">
        <v>548</v>
      </c>
      <c r="J1036" s="11">
        <v>31.35</v>
      </c>
      <c r="K1036" s="11">
        <v>31.35</v>
      </c>
      <c r="L1036" s="11"/>
    </row>
    <row r="1037" spans="1:12" x14ac:dyDescent="0.25">
      <c r="A1037">
        <v>46</v>
      </c>
      <c r="B1037" s="11">
        <v>32.774999999999999</v>
      </c>
      <c r="C1037" s="4">
        <v>46151.124499999998</v>
      </c>
      <c r="D1037" t="s">
        <v>11</v>
      </c>
      <c r="E1037">
        <v>3</v>
      </c>
      <c r="F1037" t="s">
        <v>9</v>
      </c>
      <c r="G1037" t="s">
        <v>14</v>
      </c>
      <c r="H1037" t="s">
        <v>496</v>
      </c>
      <c r="I1037" t="s">
        <v>548</v>
      </c>
      <c r="J1037" s="11">
        <v>32.774999999999999</v>
      </c>
      <c r="K1037" s="11">
        <v>32.774999999999999</v>
      </c>
      <c r="L1037" s="11"/>
    </row>
    <row r="1038" spans="1:12" x14ac:dyDescent="0.25">
      <c r="A1038">
        <v>44</v>
      </c>
      <c r="B1038" s="11">
        <v>43.89</v>
      </c>
      <c r="C1038" s="4">
        <v>46200.985099999998</v>
      </c>
      <c r="D1038" t="s">
        <v>7</v>
      </c>
      <c r="E1038">
        <v>2</v>
      </c>
      <c r="F1038" t="s">
        <v>9</v>
      </c>
      <c r="G1038" t="s">
        <v>14</v>
      </c>
      <c r="H1038" t="s">
        <v>496</v>
      </c>
      <c r="I1038" t="s">
        <v>548</v>
      </c>
      <c r="J1038" s="11">
        <v>43.89</v>
      </c>
      <c r="K1038" s="11">
        <v>43.89</v>
      </c>
      <c r="L1038" s="11"/>
    </row>
    <row r="1039" spans="1:12" x14ac:dyDescent="0.25">
      <c r="A1039">
        <v>51</v>
      </c>
      <c r="B1039" s="11">
        <v>37.049999999999997</v>
      </c>
      <c r="C1039" s="4">
        <v>46255.112500000003</v>
      </c>
      <c r="D1039" t="s">
        <v>7</v>
      </c>
      <c r="E1039">
        <v>3</v>
      </c>
      <c r="F1039" t="s">
        <v>9</v>
      </c>
      <c r="G1039" t="s">
        <v>21</v>
      </c>
      <c r="H1039" t="s">
        <v>496</v>
      </c>
      <c r="I1039" t="s">
        <v>548</v>
      </c>
      <c r="J1039" s="11">
        <v>37.049999999999997</v>
      </c>
      <c r="K1039" s="11">
        <v>37.049999999999997</v>
      </c>
      <c r="L1039" s="11"/>
    </row>
    <row r="1040" spans="1:12" x14ac:dyDescent="0.25">
      <c r="A1040">
        <v>61</v>
      </c>
      <c r="B1040" s="11">
        <v>35.86</v>
      </c>
      <c r="C1040" s="4">
        <v>46599.108399999997</v>
      </c>
      <c r="D1040" t="s">
        <v>11</v>
      </c>
      <c r="E1040">
        <v>0</v>
      </c>
      <c r="F1040" t="s">
        <v>9</v>
      </c>
      <c r="G1040" t="s">
        <v>14</v>
      </c>
      <c r="H1040" t="s">
        <v>496</v>
      </c>
      <c r="I1040" t="s">
        <v>548</v>
      </c>
      <c r="J1040" s="11">
        <v>35.86</v>
      </c>
      <c r="K1040" s="11">
        <v>35.86</v>
      </c>
      <c r="L1040" s="11"/>
    </row>
    <row r="1041" spans="1:12" x14ac:dyDescent="0.25">
      <c r="A1041">
        <v>53</v>
      </c>
      <c r="B1041" s="11">
        <v>36.86</v>
      </c>
      <c r="C1041" s="4">
        <v>46661.4424</v>
      </c>
      <c r="D1041" t="s">
        <v>7</v>
      </c>
      <c r="E1041">
        <v>3</v>
      </c>
      <c r="F1041" t="s">
        <v>9</v>
      </c>
      <c r="G1041" t="s">
        <v>15</v>
      </c>
      <c r="H1041" t="s">
        <v>496</v>
      </c>
      <c r="I1041" t="s">
        <v>548</v>
      </c>
      <c r="J1041" s="11">
        <v>36.86</v>
      </c>
      <c r="K1041" s="11">
        <v>36.86</v>
      </c>
      <c r="L1041" s="11"/>
    </row>
    <row r="1042" spans="1:12" x14ac:dyDescent="0.25">
      <c r="A1042">
        <v>62</v>
      </c>
      <c r="B1042" s="11">
        <v>30.875</v>
      </c>
      <c r="C1042" s="4">
        <v>46718.163249999998</v>
      </c>
      <c r="D1042" t="s">
        <v>11</v>
      </c>
      <c r="E1042">
        <v>3</v>
      </c>
      <c r="F1042" t="s">
        <v>9</v>
      </c>
      <c r="G1042" t="s">
        <v>15</v>
      </c>
      <c r="H1042" t="s">
        <v>496</v>
      </c>
      <c r="I1042" t="s">
        <v>548</v>
      </c>
      <c r="J1042" s="11">
        <v>30.875</v>
      </c>
      <c r="K1042" s="11">
        <v>30.875</v>
      </c>
      <c r="L1042" s="11"/>
    </row>
    <row r="1043" spans="1:12" x14ac:dyDescent="0.25">
      <c r="A1043">
        <v>64</v>
      </c>
      <c r="B1043" s="11">
        <v>33.880000000000003</v>
      </c>
      <c r="C1043" s="4">
        <v>46889.261200000001</v>
      </c>
      <c r="D1043" t="s">
        <v>11</v>
      </c>
      <c r="E1043">
        <v>0</v>
      </c>
      <c r="F1043" t="s">
        <v>9</v>
      </c>
      <c r="G1043" t="s">
        <v>14</v>
      </c>
      <c r="H1043" t="s">
        <v>496</v>
      </c>
      <c r="I1043" t="s">
        <v>548</v>
      </c>
      <c r="J1043" s="11">
        <v>33.880000000000003</v>
      </c>
      <c r="K1043" s="11">
        <v>33.880000000000003</v>
      </c>
      <c r="L1043" s="11"/>
    </row>
    <row r="1044" spans="1:12" x14ac:dyDescent="0.25">
      <c r="A1044">
        <v>63</v>
      </c>
      <c r="B1044" s="11">
        <v>30.114999999999998</v>
      </c>
      <c r="C1044" s="4">
        <v>47055.532099999997</v>
      </c>
      <c r="D1044" t="s">
        <v>11</v>
      </c>
      <c r="E1044">
        <v>0</v>
      </c>
      <c r="F1044" t="s">
        <v>9</v>
      </c>
      <c r="G1044" t="s">
        <v>14</v>
      </c>
      <c r="H1044" t="s">
        <v>496</v>
      </c>
      <c r="I1044" t="s">
        <v>548</v>
      </c>
      <c r="J1044" s="11">
        <v>30.114999999999998</v>
      </c>
      <c r="K1044" s="11">
        <v>30.114999999999998</v>
      </c>
      <c r="L1044" s="11"/>
    </row>
    <row r="1045" spans="1:12" x14ac:dyDescent="0.25">
      <c r="A1045">
        <v>52</v>
      </c>
      <c r="B1045" s="11">
        <v>41.8</v>
      </c>
      <c r="C1045" s="4">
        <v>47269.853999999999</v>
      </c>
      <c r="D1045" t="s">
        <v>11</v>
      </c>
      <c r="E1045">
        <v>2</v>
      </c>
      <c r="F1045" t="s">
        <v>9</v>
      </c>
      <c r="G1045" t="s">
        <v>14</v>
      </c>
      <c r="H1045" t="s">
        <v>496</v>
      </c>
      <c r="I1045" t="s">
        <v>548</v>
      </c>
      <c r="J1045" s="11">
        <v>41.8</v>
      </c>
      <c r="K1045" s="11">
        <v>41.8</v>
      </c>
      <c r="L1045" s="11"/>
    </row>
    <row r="1046" spans="1:12" x14ac:dyDescent="0.25">
      <c r="A1046">
        <v>64</v>
      </c>
      <c r="B1046" s="11">
        <v>32.965000000000003</v>
      </c>
      <c r="C1046" s="4">
        <v>47291.055</v>
      </c>
      <c r="D1046" t="s">
        <v>7</v>
      </c>
      <c r="E1046">
        <v>2</v>
      </c>
      <c r="F1046" t="s">
        <v>9</v>
      </c>
      <c r="G1046" t="s">
        <v>10</v>
      </c>
      <c r="H1046" t="s">
        <v>496</v>
      </c>
      <c r="I1046" t="s">
        <v>548</v>
      </c>
      <c r="J1046" s="11">
        <v>32.965000000000003</v>
      </c>
      <c r="K1046" s="11">
        <v>32.965000000000003</v>
      </c>
      <c r="L1046" s="11"/>
    </row>
    <row r="1047" spans="1:12" x14ac:dyDescent="0.25">
      <c r="A1047">
        <v>63</v>
      </c>
      <c r="B1047" s="11">
        <v>28.594999999999999</v>
      </c>
      <c r="C1047" s="4">
        <v>47305.305</v>
      </c>
      <c r="D1047" t="s">
        <v>7</v>
      </c>
      <c r="E1047">
        <v>2</v>
      </c>
      <c r="F1047" t="s">
        <v>9</v>
      </c>
      <c r="G1047" t="s">
        <v>10</v>
      </c>
      <c r="H1047" t="s">
        <v>496</v>
      </c>
      <c r="I1047" t="s">
        <v>548</v>
      </c>
      <c r="J1047" s="11">
        <v>28.594999999999999</v>
      </c>
      <c r="K1047" s="11">
        <v>28.594999999999999</v>
      </c>
      <c r="L1047" s="11"/>
    </row>
    <row r="1048" spans="1:12" x14ac:dyDescent="0.25">
      <c r="A1048">
        <v>61</v>
      </c>
      <c r="B1048" s="11">
        <v>36.299999999999997</v>
      </c>
      <c r="C1048" s="4">
        <v>47403.88</v>
      </c>
      <c r="D1048" t="s">
        <v>11</v>
      </c>
      <c r="E1048">
        <v>1</v>
      </c>
      <c r="F1048" t="s">
        <v>9</v>
      </c>
      <c r="G1048" t="s">
        <v>10</v>
      </c>
      <c r="H1048" t="s">
        <v>496</v>
      </c>
      <c r="I1048" t="s">
        <v>548</v>
      </c>
      <c r="J1048" s="11">
        <v>36.299999999999997</v>
      </c>
      <c r="K1048" s="11">
        <v>36.299999999999997</v>
      </c>
      <c r="L1048" s="11"/>
    </row>
    <row r="1049" spans="1:12" x14ac:dyDescent="0.25">
      <c r="A1049">
        <v>51</v>
      </c>
      <c r="B1049" s="11">
        <v>42.9</v>
      </c>
      <c r="C1049" s="4">
        <v>47462.894</v>
      </c>
      <c r="D1049" t="s">
        <v>11</v>
      </c>
      <c r="E1049">
        <v>2</v>
      </c>
      <c r="F1049" t="s">
        <v>9</v>
      </c>
      <c r="G1049" t="s">
        <v>14</v>
      </c>
      <c r="H1049" t="s">
        <v>496</v>
      </c>
      <c r="I1049" t="s">
        <v>548</v>
      </c>
      <c r="J1049" s="11">
        <v>42.9</v>
      </c>
      <c r="K1049" s="11">
        <v>42.9</v>
      </c>
      <c r="L1049" s="11"/>
    </row>
    <row r="1050" spans="1:12" x14ac:dyDescent="0.25">
      <c r="A1050">
        <v>58</v>
      </c>
      <c r="B1050" s="11">
        <v>34.674999999999997</v>
      </c>
      <c r="C1050" s="4">
        <v>47496.494449999998</v>
      </c>
      <c r="D1050" t="s">
        <v>11</v>
      </c>
      <c r="E1050">
        <v>2</v>
      </c>
      <c r="F1050" t="s">
        <v>9</v>
      </c>
      <c r="G1050" t="s">
        <v>15</v>
      </c>
      <c r="H1050" t="s">
        <v>496</v>
      </c>
      <c r="I1050" t="s">
        <v>548</v>
      </c>
      <c r="J1050" s="11">
        <v>34.674999999999997</v>
      </c>
      <c r="K1050" s="11">
        <v>34.674999999999997</v>
      </c>
      <c r="L1050" s="11"/>
    </row>
    <row r="1051" spans="1:12" x14ac:dyDescent="0.25">
      <c r="A1051">
        <v>59</v>
      </c>
      <c r="B1051" s="11">
        <v>30.305</v>
      </c>
      <c r="C1051" s="4">
        <v>47896.79135</v>
      </c>
      <c r="D1051" t="s">
        <v>7</v>
      </c>
      <c r="E1051">
        <v>1</v>
      </c>
      <c r="F1051" t="s">
        <v>9</v>
      </c>
      <c r="G1051" t="s">
        <v>21</v>
      </c>
      <c r="H1051" t="s">
        <v>496</v>
      </c>
      <c r="I1051" t="s">
        <v>548</v>
      </c>
      <c r="J1051" s="11">
        <v>30.305</v>
      </c>
      <c r="K1051" s="11">
        <v>30.305</v>
      </c>
      <c r="L1051" s="11"/>
    </row>
    <row r="1052" spans="1:12" x14ac:dyDescent="0.25">
      <c r="A1052">
        <v>64</v>
      </c>
      <c r="B1052" s="11">
        <v>33.799999999999997</v>
      </c>
      <c r="C1052" s="4">
        <v>47928.03</v>
      </c>
      <c r="D1052" t="s">
        <v>7</v>
      </c>
      <c r="E1052">
        <v>1</v>
      </c>
      <c r="F1052" t="s">
        <v>9</v>
      </c>
      <c r="G1052" t="s">
        <v>10</v>
      </c>
      <c r="H1052" t="s">
        <v>496</v>
      </c>
      <c r="I1052" t="s">
        <v>548</v>
      </c>
      <c r="J1052" s="11">
        <v>33.799999999999997</v>
      </c>
      <c r="K1052" s="11">
        <v>33.799999999999997</v>
      </c>
      <c r="L1052" s="11"/>
    </row>
    <row r="1053" spans="1:12" x14ac:dyDescent="0.25">
      <c r="A1053">
        <v>60</v>
      </c>
      <c r="B1053" s="11">
        <v>32.965000000000003</v>
      </c>
      <c r="C1053" s="4">
        <v>48173.360999999997</v>
      </c>
      <c r="D1053" t="s">
        <v>11</v>
      </c>
      <c r="E1053">
        <v>0</v>
      </c>
      <c r="F1053" t="s">
        <v>9</v>
      </c>
      <c r="G1053" t="s">
        <v>10</v>
      </c>
      <c r="H1053" t="s">
        <v>496</v>
      </c>
      <c r="I1053" t="s">
        <v>548</v>
      </c>
      <c r="J1053" s="11">
        <v>32.965000000000003</v>
      </c>
      <c r="K1053" s="11">
        <v>32.965000000000003</v>
      </c>
      <c r="L1053" s="11"/>
    </row>
    <row r="1054" spans="1:12" x14ac:dyDescent="0.25">
      <c r="A1054">
        <v>61</v>
      </c>
      <c r="B1054" s="11">
        <v>36.384999999999998</v>
      </c>
      <c r="C1054" s="4">
        <v>48517.563150000002</v>
      </c>
      <c r="D1054" t="s">
        <v>7</v>
      </c>
      <c r="E1054">
        <v>1</v>
      </c>
      <c r="F1054" t="s">
        <v>9</v>
      </c>
      <c r="G1054" t="s">
        <v>21</v>
      </c>
      <c r="H1054" t="s">
        <v>496</v>
      </c>
      <c r="I1054" t="s">
        <v>548</v>
      </c>
      <c r="J1054" s="11">
        <v>36.384999999999998</v>
      </c>
      <c r="K1054" s="11">
        <v>36.384999999999998</v>
      </c>
      <c r="L1054" s="11"/>
    </row>
    <row r="1055" spans="1:12" x14ac:dyDescent="0.25">
      <c r="A1055">
        <v>54</v>
      </c>
      <c r="B1055" s="11">
        <v>29.355</v>
      </c>
      <c r="C1055" s="4">
        <v>48549.178350000002</v>
      </c>
      <c r="D1055" t="s">
        <v>11</v>
      </c>
      <c r="E1055">
        <v>3</v>
      </c>
      <c r="F1055" t="s">
        <v>9</v>
      </c>
      <c r="G1055" t="s">
        <v>21</v>
      </c>
      <c r="H1055" t="s">
        <v>496</v>
      </c>
      <c r="I1055" t="s">
        <v>548</v>
      </c>
      <c r="J1055" s="11">
        <v>29.355</v>
      </c>
      <c r="K1055" s="11">
        <v>29.355</v>
      </c>
      <c r="L1055" s="11"/>
    </row>
    <row r="1056" spans="1:12" x14ac:dyDescent="0.25">
      <c r="A1056">
        <v>60</v>
      </c>
      <c r="B1056" s="11">
        <v>40.92</v>
      </c>
      <c r="C1056" s="4">
        <v>48673.558799999999</v>
      </c>
      <c r="D1056" t="s">
        <v>11</v>
      </c>
      <c r="E1056">
        <v>0</v>
      </c>
      <c r="F1056" t="s">
        <v>9</v>
      </c>
      <c r="G1056" t="s">
        <v>14</v>
      </c>
      <c r="H1056" t="s">
        <v>496</v>
      </c>
      <c r="I1056" t="s">
        <v>548</v>
      </c>
      <c r="J1056" s="11">
        <v>40.92</v>
      </c>
      <c r="K1056" s="11">
        <v>40.92</v>
      </c>
      <c r="L1056" s="11"/>
    </row>
    <row r="1057" spans="1:12" x14ac:dyDescent="0.25">
      <c r="A1057">
        <v>57</v>
      </c>
      <c r="B1057" s="11">
        <v>42.13</v>
      </c>
      <c r="C1057" s="4">
        <v>48675.517699999997</v>
      </c>
      <c r="D1057" t="s">
        <v>11</v>
      </c>
      <c r="E1057">
        <v>1</v>
      </c>
      <c r="F1057" t="s">
        <v>9</v>
      </c>
      <c r="G1057" t="s">
        <v>14</v>
      </c>
      <c r="H1057" t="s">
        <v>496</v>
      </c>
      <c r="I1057" t="s">
        <v>548</v>
      </c>
      <c r="J1057" s="11">
        <v>42.13</v>
      </c>
      <c r="K1057" s="11">
        <v>42.13</v>
      </c>
      <c r="L1057" s="11"/>
    </row>
    <row r="1058" spans="1:12" x14ac:dyDescent="0.25">
      <c r="A1058">
        <v>44</v>
      </c>
      <c r="B1058" s="11">
        <v>38.06</v>
      </c>
      <c r="C1058" s="4">
        <v>48885.135609999998</v>
      </c>
      <c r="D1058" t="s">
        <v>7</v>
      </c>
      <c r="E1058">
        <v>0</v>
      </c>
      <c r="F1058" t="s">
        <v>9</v>
      </c>
      <c r="G1058" t="s">
        <v>14</v>
      </c>
      <c r="H1058" t="s">
        <v>496</v>
      </c>
      <c r="I1058" t="s">
        <v>548</v>
      </c>
      <c r="J1058" s="11">
        <v>38.06</v>
      </c>
      <c r="K1058" s="11">
        <v>38.06</v>
      </c>
      <c r="L1058" s="11"/>
    </row>
    <row r="1059" spans="1:12" x14ac:dyDescent="0.25">
      <c r="A1059">
        <v>59</v>
      </c>
      <c r="B1059" s="11">
        <v>41.14</v>
      </c>
      <c r="C1059" s="4">
        <v>48970.247600000002</v>
      </c>
      <c r="D1059" t="s">
        <v>11</v>
      </c>
      <c r="E1059">
        <v>1</v>
      </c>
      <c r="F1059" t="s">
        <v>9</v>
      </c>
      <c r="G1059" t="s">
        <v>14</v>
      </c>
      <c r="H1059" t="s">
        <v>496</v>
      </c>
      <c r="I1059" t="s">
        <v>548</v>
      </c>
      <c r="J1059" s="11">
        <v>41.14</v>
      </c>
      <c r="K1059" s="11">
        <v>41.14</v>
      </c>
      <c r="L1059" s="11"/>
    </row>
    <row r="1060" spans="1:12" x14ac:dyDescent="0.25">
      <c r="A1060">
        <v>64</v>
      </c>
      <c r="B1060" s="11">
        <v>36.96</v>
      </c>
      <c r="C1060" s="4">
        <v>49577.662400000001</v>
      </c>
      <c r="D1060" t="s">
        <v>11</v>
      </c>
      <c r="E1060">
        <v>2</v>
      </c>
      <c r="F1060" t="s">
        <v>9</v>
      </c>
      <c r="G1060" t="s">
        <v>14</v>
      </c>
      <c r="H1060" t="s">
        <v>496</v>
      </c>
      <c r="I1060" t="s">
        <v>548</v>
      </c>
      <c r="J1060" s="11">
        <v>36.96</v>
      </c>
      <c r="K1060" s="11">
        <v>36.96</v>
      </c>
      <c r="L1060" s="11"/>
    </row>
    <row r="1061" spans="1:12" x14ac:dyDescent="0.25">
      <c r="A1061">
        <v>28</v>
      </c>
      <c r="B1061" s="11">
        <v>38.094999999999999</v>
      </c>
      <c r="C1061" s="4">
        <v>51194.559139999998</v>
      </c>
      <c r="D1061" t="s">
        <v>11</v>
      </c>
      <c r="E1061">
        <v>1</v>
      </c>
      <c r="F1061" t="s">
        <v>9</v>
      </c>
      <c r="G1061" t="s">
        <v>10</v>
      </c>
      <c r="H1061" t="s">
        <v>496</v>
      </c>
      <c r="I1061" t="s">
        <v>548</v>
      </c>
      <c r="J1061" s="11">
        <v>38.094999999999999</v>
      </c>
      <c r="K1061" s="11">
        <v>38.094999999999999</v>
      </c>
      <c r="L1061" s="11"/>
    </row>
    <row r="1062" spans="1:12" x14ac:dyDescent="0.25">
      <c r="A1062">
        <v>60</v>
      </c>
      <c r="B1062" s="11">
        <v>32.799999999999997</v>
      </c>
      <c r="C1062" s="4">
        <v>52590.829389999999</v>
      </c>
      <c r="D1062" t="s">
        <v>11</v>
      </c>
      <c r="E1062">
        <v>0</v>
      </c>
      <c r="F1062" t="s">
        <v>9</v>
      </c>
      <c r="G1062" t="s">
        <v>10</v>
      </c>
      <c r="H1062" t="s">
        <v>496</v>
      </c>
      <c r="I1062" t="s">
        <v>548</v>
      </c>
      <c r="J1062" s="11">
        <v>32.799999999999997</v>
      </c>
      <c r="K1062" s="11">
        <v>32.799999999999997</v>
      </c>
      <c r="L1062" s="11"/>
    </row>
    <row r="1063" spans="1:12" x14ac:dyDescent="0.25">
      <c r="A1063">
        <v>33</v>
      </c>
      <c r="B1063" s="11">
        <v>35.53</v>
      </c>
      <c r="C1063" s="4">
        <v>55135.402090000003</v>
      </c>
      <c r="D1063" t="s">
        <v>7</v>
      </c>
      <c r="E1063">
        <v>0</v>
      </c>
      <c r="F1063" t="s">
        <v>9</v>
      </c>
      <c r="G1063" t="s">
        <v>15</v>
      </c>
      <c r="H1063" t="s">
        <v>496</v>
      </c>
      <c r="I1063" t="s">
        <v>548</v>
      </c>
      <c r="J1063" s="11">
        <v>35.53</v>
      </c>
      <c r="K1063" s="11">
        <v>35.53</v>
      </c>
      <c r="L1063" s="11"/>
    </row>
    <row r="1064" spans="1:12" x14ac:dyDescent="0.25">
      <c r="A1064">
        <v>31</v>
      </c>
      <c r="B1064" s="11">
        <v>38.094999999999999</v>
      </c>
      <c r="C1064" s="4">
        <v>58571.074480000003</v>
      </c>
      <c r="D1064" t="s">
        <v>7</v>
      </c>
      <c r="E1064">
        <v>1</v>
      </c>
      <c r="F1064" t="s">
        <v>9</v>
      </c>
      <c r="G1064" t="s">
        <v>21</v>
      </c>
      <c r="H1064" t="s">
        <v>496</v>
      </c>
      <c r="I1064" t="s">
        <v>548</v>
      </c>
      <c r="J1064" s="11">
        <v>38.094999999999999</v>
      </c>
      <c r="K1064" s="11">
        <v>38.094999999999999</v>
      </c>
      <c r="L1064" s="11"/>
    </row>
    <row r="1065" spans="1:12" x14ac:dyDescent="0.25">
      <c r="A1065">
        <v>52</v>
      </c>
      <c r="B1065" s="11">
        <v>34.484999999999999</v>
      </c>
      <c r="C1065" s="4">
        <v>60021.398970000002</v>
      </c>
      <c r="D1065" t="s">
        <v>11</v>
      </c>
      <c r="E1065">
        <v>3</v>
      </c>
      <c r="F1065" t="s">
        <v>9</v>
      </c>
      <c r="G1065" t="s">
        <v>15</v>
      </c>
      <c r="H1065" t="s">
        <v>496</v>
      </c>
      <c r="I1065" t="s">
        <v>548</v>
      </c>
      <c r="J1065" s="11">
        <v>34.484999999999999</v>
      </c>
      <c r="K1065" s="11">
        <v>34.484999999999999</v>
      </c>
      <c r="L1065" s="11"/>
    </row>
    <row r="1066" spans="1:12" x14ac:dyDescent="0.25">
      <c r="A1066">
        <v>45</v>
      </c>
      <c r="B1066" s="11">
        <v>30.36</v>
      </c>
      <c r="C1066" s="4">
        <v>62592.873090000001</v>
      </c>
      <c r="D1066" t="s">
        <v>11</v>
      </c>
      <c r="E1066">
        <v>0</v>
      </c>
      <c r="F1066" t="s">
        <v>9</v>
      </c>
      <c r="G1066" t="s">
        <v>14</v>
      </c>
      <c r="H1066" t="s">
        <v>496</v>
      </c>
      <c r="I1066" t="s">
        <v>548</v>
      </c>
      <c r="J1066" s="11">
        <v>30.36</v>
      </c>
      <c r="K1066" s="11">
        <v>30.36</v>
      </c>
      <c r="L1066" s="11"/>
    </row>
    <row r="1067" spans="1:12" x14ac:dyDescent="0.25">
      <c r="A1067">
        <v>54</v>
      </c>
      <c r="B1067" s="11">
        <v>47.41</v>
      </c>
      <c r="C1067" s="4">
        <v>63770.428010000003</v>
      </c>
      <c r="D1067" t="s">
        <v>7</v>
      </c>
      <c r="E1067">
        <v>0</v>
      </c>
      <c r="F1067" t="s">
        <v>9</v>
      </c>
      <c r="G1067" t="s">
        <v>14</v>
      </c>
      <c r="H1067" t="s">
        <v>496</v>
      </c>
      <c r="I1067" t="s">
        <v>548</v>
      </c>
      <c r="J1067" s="11">
        <v>47.41</v>
      </c>
      <c r="K1067" s="11">
        <v>47.41</v>
      </c>
      <c r="L1067" s="1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279DF-2081-4724-9988-D5999F28CE17}">
  <dimension ref="A1:P1339"/>
  <sheetViews>
    <sheetView workbookViewId="0">
      <selection activeCell="H1" sqref="H1:H2"/>
    </sheetView>
  </sheetViews>
  <sheetFormatPr defaultRowHeight="15" x14ac:dyDescent="0.25"/>
  <cols>
    <col min="7" max="7" width="16.85546875" bestFit="1" customWidth="1"/>
    <col min="9" max="9" width="16.85546875" bestFit="1" customWidth="1"/>
    <col min="10" max="10" width="9.140625" customWidth="1"/>
    <col min="14" max="14" width="16.28515625" customWidth="1"/>
    <col min="15" max="15" width="22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489</v>
      </c>
    </row>
    <row r="2" spans="1:14" x14ac:dyDescent="0.25">
      <c r="A2">
        <v>50</v>
      </c>
      <c r="B2" t="s">
        <v>7</v>
      </c>
      <c r="C2" s="2">
        <v>44.744999999999997</v>
      </c>
      <c r="D2">
        <v>0</v>
      </c>
      <c r="E2" t="s">
        <v>13</v>
      </c>
      <c r="F2" t="s">
        <v>21</v>
      </c>
      <c r="G2" s="9">
        <v>954169555</v>
      </c>
      <c r="H2" t="str">
        <f t="shared" ref="H2:H65" si="0">IF(C2&lt;18.5,"below",IF(AND(C2&gt;=18.5,C2&lt;25),"normal",IF(C2&gt;=25,"over")))</f>
        <v>over</v>
      </c>
      <c r="I2" s="3">
        <f>VALUE(G2)</f>
        <v>954169555</v>
      </c>
      <c r="J2" s="3"/>
      <c r="K2" t="s">
        <v>481</v>
      </c>
      <c r="N2" t="s">
        <v>483</v>
      </c>
    </row>
    <row r="3" spans="1:14" x14ac:dyDescent="0.25">
      <c r="A3">
        <v>39</v>
      </c>
      <c r="B3" t="s">
        <v>11</v>
      </c>
      <c r="C3" s="2">
        <v>42.655000000000001</v>
      </c>
      <c r="D3">
        <v>0</v>
      </c>
      <c r="E3" t="s">
        <v>13</v>
      </c>
      <c r="F3" t="s">
        <v>21</v>
      </c>
      <c r="G3" s="9">
        <v>575741345</v>
      </c>
      <c r="H3" t="str">
        <f t="shared" si="0"/>
        <v>over</v>
      </c>
      <c r="I3" s="3">
        <f t="shared" ref="I3:I66" si="1">VALUE(G3)</f>
        <v>575741345</v>
      </c>
      <c r="J3" s="3"/>
      <c r="K3" t="s">
        <v>1</v>
      </c>
      <c r="L3" t="s">
        <v>482</v>
      </c>
      <c r="M3" t="s">
        <v>484</v>
      </c>
    </row>
    <row r="4" spans="1:14" x14ac:dyDescent="0.25">
      <c r="A4">
        <v>36</v>
      </c>
      <c r="B4" t="s">
        <v>11</v>
      </c>
      <c r="C4" s="2">
        <v>41.895000000000003</v>
      </c>
      <c r="D4">
        <v>3</v>
      </c>
      <c r="E4" t="s">
        <v>9</v>
      </c>
      <c r="F4" t="s">
        <v>21</v>
      </c>
      <c r="G4" s="9">
        <v>4375333705</v>
      </c>
      <c r="H4" t="str">
        <f t="shared" si="0"/>
        <v>over</v>
      </c>
      <c r="I4" s="3">
        <f t="shared" si="1"/>
        <v>4375333705</v>
      </c>
      <c r="J4" s="3"/>
      <c r="K4" t="s">
        <v>11</v>
      </c>
      <c r="L4" t="s">
        <v>9</v>
      </c>
      <c r="M4" t="s">
        <v>487</v>
      </c>
      <c r="N4">
        <f>COUNTIFS($B$2:$B$1339,"male",$E$2:$E$1339,L4,$C$2:$C$1339,"&gt;=25")</f>
        <v>136</v>
      </c>
    </row>
    <row r="5" spans="1:14" x14ac:dyDescent="0.25">
      <c r="A5">
        <v>63</v>
      </c>
      <c r="B5" t="s">
        <v>11</v>
      </c>
      <c r="C5" s="2">
        <v>41.325000000000003</v>
      </c>
      <c r="D5">
        <v>3</v>
      </c>
      <c r="E5" t="s">
        <v>13</v>
      </c>
      <c r="F5" t="s">
        <v>15</v>
      </c>
      <c r="G5" s="9">
        <v>1555518875</v>
      </c>
      <c r="H5" t="str">
        <f t="shared" si="0"/>
        <v>over</v>
      </c>
      <c r="I5" s="3">
        <f t="shared" si="1"/>
        <v>1555518875</v>
      </c>
      <c r="J5" s="3"/>
      <c r="K5" t="s">
        <v>11</v>
      </c>
      <c r="L5" t="s">
        <v>9</v>
      </c>
      <c r="M5" t="s">
        <v>488</v>
      </c>
      <c r="N5">
        <f>COUNTIFS($B$2:$B$1339,"male",$E$2:$E$1339,L5,$C$2:$C$1339,"&lt;25")</f>
        <v>23</v>
      </c>
    </row>
    <row r="6" spans="1:14" x14ac:dyDescent="0.25">
      <c r="A6">
        <v>25</v>
      </c>
      <c r="B6" t="s">
        <v>7</v>
      </c>
      <c r="C6" s="2">
        <v>41.325000000000003</v>
      </c>
      <c r="D6">
        <v>0</v>
      </c>
      <c r="E6" t="s">
        <v>13</v>
      </c>
      <c r="F6" t="s">
        <v>21</v>
      </c>
      <c r="G6" s="9">
        <v>1787890068</v>
      </c>
      <c r="H6" t="str">
        <f t="shared" si="0"/>
        <v>over</v>
      </c>
      <c r="I6" s="3">
        <f t="shared" si="1"/>
        <v>1787890068</v>
      </c>
      <c r="J6" s="3"/>
      <c r="K6" t="s">
        <v>11</v>
      </c>
      <c r="L6" t="s">
        <v>13</v>
      </c>
      <c r="M6" t="s">
        <v>487</v>
      </c>
      <c r="N6">
        <f>COUNTIFS($B$2:$B$1339,"male",$E$2:$E$1339,L6,$C$2:$C$1339,"&gt;=25")</f>
        <v>424</v>
      </c>
    </row>
    <row r="7" spans="1:14" x14ac:dyDescent="0.25">
      <c r="A7">
        <v>42</v>
      </c>
      <c r="B7" t="s">
        <v>7</v>
      </c>
      <c r="C7" s="2">
        <v>41.325000000000003</v>
      </c>
      <c r="D7">
        <v>1</v>
      </c>
      <c r="E7" t="s">
        <v>13</v>
      </c>
      <c r="F7" t="s">
        <v>21</v>
      </c>
      <c r="G7" s="9">
        <v>765077375</v>
      </c>
      <c r="H7" t="str">
        <f t="shared" si="0"/>
        <v>over</v>
      </c>
      <c r="I7" s="3">
        <f t="shared" si="1"/>
        <v>765077375</v>
      </c>
      <c r="J7" s="3"/>
      <c r="K7" t="s">
        <v>11</v>
      </c>
      <c r="L7" t="s">
        <v>13</v>
      </c>
      <c r="M7" t="s">
        <v>488</v>
      </c>
      <c r="N7">
        <f>COUNTIFS($B$2:$B$1339,"male",$E$2:$E$1339,L7,$C$2:$C$1339,"&lt;25")</f>
        <v>93</v>
      </c>
    </row>
    <row r="8" spans="1:14" x14ac:dyDescent="0.25">
      <c r="A8">
        <v>57</v>
      </c>
      <c r="B8" t="s">
        <v>11</v>
      </c>
      <c r="C8" s="2">
        <v>40.945</v>
      </c>
      <c r="D8">
        <v>0</v>
      </c>
      <c r="E8" t="s">
        <v>13</v>
      </c>
      <c r="F8" t="s">
        <v>21</v>
      </c>
      <c r="G8" s="9">
        <v>1156630055</v>
      </c>
      <c r="H8" t="str">
        <f t="shared" si="0"/>
        <v>over</v>
      </c>
      <c r="I8" s="3">
        <f t="shared" si="1"/>
        <v>1156630055</v>
      </c>
      <c r="J8" s="3"/>
    </row>
    <row r="9" spans="1:14" x14ac:dyDescent="0.25">
      <c r="A9">
        <v>54</v>
      </c>
      <c r="B9" t="s">
        <v>11</v>
      </c>
      <c r="C9" s="2">
        <v>40.564999999999998</v>
      </c>
      <c r="D9">
        <v>3</v>
      </c>
      <c r="E9" t="s">
        <v>9</v>
      </c>
      <c r="F9" t="s">
        <v>21</v>
      </c>
      <c r="G9" s="9">
        <v>4854917835</v>
      </c>
      <c r="H9" t="str">
        <f t="shared" si="0"/>
        <v>over</v>
      </c>
      <c r="I9" s="3">
        <f t="shared" si="1"/>
        <v>4854917835</v>
      </c>
      <c r="J9" s="3"/>
      <c r="K9" t="s">
        <v>7</v>
      </c>
      <c r="L9" t="s">
        <v>9</v>
      </c>
      <c r="M9" t="s">
        <v>487</v>
      </c>
      <c r="N9">
        <f>COUNTIFS($B$2:$B$1339,"female",$E$2:$E$1339,L9,$C$2:$C$1339,"&gt;=25")</f>
        <v>83</v>
      </c>
    </row>
    <row r="10" spans="1:14" x14ac:dyDescent="0.25">
      <c r="A10">
        <v>38</v>
      </c>
      <c r="B10" t="s">
        <v>7</v>
      </c>
      <c r="C10" s="2">
        <v>40.564999999999998</v>
      </c>
      <c r="D10">
        <v>1</v>
      </c>
      <c r="E10" t="s">
        <v>13</v>
      </c>
      <c r="F10" t="s">
        <v>15</v>
      </c>
      <c r="G10" s="9">
        <v>637355735</v>
      </c>
      <c r="H10" t="str">
        <f t="shared" si="0"/>
        <v>over</v>
      </c>
      <c r="I10" s="3">
        <f t="shared" si="1"/>
        <v>637355735</v>
      </c>
      <c r="J10" s="3"/>
      <c r="K10" t="s">
        <v>7</v>
      </c>
      <c r="L10" t="s">
        <v>9</v>
      </c>
      <c r="M10" t="s">
        <v>488</v>
      </c>
      <c r="N10">
        <f>COUNTIFS($B$2:$B$1339,"female",$E$2:$E$1339,L10,$C$2:$C$1339,"&lt;25")</f>
        <v>32</v>
      </c>
    </row>
    <row r="11" spans="1:14" x14ac:dyDescent="0.25">
      <c r="A11">
        <v>48</v>
      </c>
      <c r="B11" t="s">
        <v>11</v>
      </c>
      <c r="C11" s="2">
        <v>40.564999999999998</v>
      </c>
      <c r="D11">
        <v>2</v>
      </c>
      <c r="E11" t="s">
        <v>9</v>
      </c>
      <c r="F11" t="s">
        <v>15</v>
      </c>
      <c r="G11" s="9">
        <v>4570202235</v>
      </c>
      <c r="H11" t="str">
        <f t="shared" si="0"/>
        <v>over</v>
      </c>
      <c r="I11" s="3">
        <f t="shared" si="1"/>
        <v>4570202235</v>
      </c>
      <c r="J11" s="3"/>
      <c r="K11" t="s">
        <v>7</v>
      </c>
      <c r="L11" t="s">
        <v>13</v>
      </c>
      <c r="M11" t="s">
        <v>487</v>
      </c>
      <c r="N11">
        <f>COUNTIFS($B$2:$B$1339,"female",$E$2:$E$1339,L11,$C$2:$C$1339,"&gt;=25")</f>
        <v>450</v>
      </c>
    </row>
    <row r="12" spans="1:14" x14ac:dyDescent="0.25">
      <c r="A12">
        <v>46</v>
      </c>
      <c r="B12" t="s">
        <v>11</v>
      </c>
      <c r="C12" s="2">
        <v>40.375</v>
      </c>
      <c r="D12">
        <v>2</v>
      </c>
      <c r="E12" t="s">
        <v>13</v>
      </c>
      <c r="F12" t="s">
        <v>15</v>
      </c>
      <c r="G12" s="9">
        <v>873322925</v>
      </c>
      <c r="H12" t="str">
        <f t="shared" si="0"/>
        <v>over</v>
      </c>
      <c r="I12" s="3">
        <f t="shared" si="1"/>
        <v>873322925</v>
      </c>
      <c r="J12" s="3"/>
      <c r="K12" t="s">
        <v>7</v>
      </c>
      <c r="L12" t="s">
        <v>13</v>
      </c>
      <c r="M12" t="s">
        <v>488</v>
      </c>
      <c r="N12">
        <f>COUNTIFS($B$2:$B$1339,"female",$E$2:$E$1339,L12,$C$2:$C$1339,"&lt;25")</f>
        <v>97</v>
      </c>
    </row>
    <row r="13" spans="1:14" x14ac:dyDescent="0.25">
      <c r="A13">
        <v>26</v>
      </c>
      <c r="B13" t="s">
        <v>7</v>
      </c>
      <c r="C13" s="2">
        <v>40.185000000000002</v>
      </c>
      <c r="D13">
        <v>0</v>
      </c>
      <c r="E13" t="s">
        <v>13</v>
      </c>
      <c r="F13" t="s">
        <v>15</v>
      </c>
      <c r="G13" s="9">
        <v>320124515</v>
      </c>
      <c r="H13" t="str">
        <f t="shared" si="0"/>
        <v>over</v>
      </c>
      <c r="I13" s="3">
        <f t="shared" si="1"/>
        <v>320124515</v>
      </c>
      <c r="J13" s="3"/>
      <c r="N13">
        <f>SUM(N4:N12)</f>
        <v>1338</v>
      </c>
    </row>
    <row r="14" spans="1:14" x14ac:dyDescent="0.25">
      <c r="A14">
        <v>18</v>
      </c>
      <c r="B14" t="s">
        <v>7</v>
      </c>
      <c r="C14" s="2">
        <v>40.185000000000002</v>
      </c>
      <c r="D14">
        <v>0</v>
      </c>
      <c r="E14" t="s">
        <v>13</v>
      </c>
      <c r="F14" t="s">
        <v>21</v>
      </c>
      <c r="G14" s="9">
        <v>221746915</v>
      </c>
      <c r="H14" t="str">
        <f t="shared" si="0"/>
        <v>over</v>
      </c>
      <c r="I14" s="3">
        <f t="shared" si="1"/>
        <v>221746915</v>
      </c>
      <c r="J14" s="3"/>
    </row>
    <row r="15" spans="1:14" x14ac:dyDescent="0.25">
      <c r="A15">
        <v>45</v>
      </c>
      <c r="B15" t="s">
        <v>7</v>
      </c>
      <c r="C15" s="2">
        <v>39.994999999999997</v>
      </c>
      <c r="D15">
        <v>3</v>
      </c>
      <c r="E15" t="s">
        <v>13</v>
      </c>
      <c r="F15" t="s">
        <v>21</v>
      </c>
      <c r="G15" s="9">
        <v>970466805</v>
      </c>
      <c r="H15" t="str">
        <f t="shared" si="0"/>
        <v>over</v>
      </c>
      <c r="I15" s="3">
        <f t="shared" si="1"/>
        <v>970466805</v>
      </c>
      <c r="J15" s="3"/>
      <c r="K15" t="s">
        <v>490</v>
      </c>
      <c r="N15" s="2">
        <f>AVERAGE(G2:G1339)</f>
        <v>510741475.26630056</v>
      </c>
    </row>
    <row r="16" spans="1:14" x14ac:dyDescent="0.25">
      <c r="A16">
        <v>22</v>
      </c>
      <c r="B16" t="s">
        <v>7</v>
      </c>
      <c r="C16" s="2">
        <v>39.805</v>
      </c>
      <c r="D16">
        <v>0</v>
      </c>
      <c r="E16" t="s">
        <v>13</v>
      </c>
      <c r="F16" t="s">
        <v>21</v>
      </c>
      <c r="G16" s="9">
        <v>275502095</v>
      </c>
      <c r="H16" t="str">
        <f t="shared" si="0"/>
        <v>over</v>
      </c>
      <c r="I16" s="3">
        <f t="shared" si="1"/>
        <v>275502095</v>
      </c>
      <c r="J16" s="3"/>
      <c r="K16" t="s">
        <v>491</v>
      </c>
      <c r="N16" s="1">
        <f>MIN(G2:G1339)</f>
        <v>1242.26</v>
      </c>
    </row>
    <row r="17" spans="1:16" x14ac:dyDescent="0.25">
      <c r="A17">
        <v>45</v>
      </c>
      <c r="B17" t="s">
        <v>11</v>
      </c>
      <c r="C17" s="2">
        <v>39.805</v>
      </c>
      <c r="D17">
        <v>0</v>
      </c>
      <c r="E17" t="s">
        <v>13</v>
      </c>
      <c r="F17" t="s">
        <v>21</v>
      </c>
      <c r="G17" s="9">
        <v>744840395</v>
      </c>
      <c r="H17" t="str">
        <f t="shared" si="0"/>
        <v>over</v>
      </c>
      <c r="I17" s="3">
        <f t="shared" si="1"/>
        <v>744840395</v>
      </c>
      <c r="J17" s="3"/>
      <c r="K17" t="s">
        <v>492</v>
      </c>
      <c r="N17" s="1">
        <f>MAX(G2:G1339)</f>
        <v>7323734819</v>
      </c>
    </row>
    <row r="18" spans="1:16" x14ac:dyDescent="0.25">
      <c r="A18">
        <v>19</v>
      </c>
      <c r="B18" t="s">
        <v>7</v>
      </c>
      <c r="C18" s="2">
        <v>39.615000000000002</v>
      </c>
      <c r="D18">
        <v>1</v>
      </c>
      <c r="E18" t="s">
        <v>13</v>
      </c>
      <c r="F18" t="s">
        <v>15</v>
      </c>
      <c r="G18" s="9">
        <v>273010785</v>
      </c>
      <c r="H18" t="str">
        <f t="shared" si="0"/>
        <v>over</v>
      </c>
      <c r="I18" s="3">
        <f t="shared" si="1"/>
        <v>273010785</v>
      </c>
      <c r="J18" s="3"/>
    </row>
    <row r="19" spans="1:16" x14ac:dyDescent="0.25">
      <c r="A19">
        <v>46</v>
      </c>
      <c r="B19" t="s">
        <v>11</v>
      </c>
      <c r="C19" s="2">
        <v>39.424999999999997</v>
      </c>
      <c r="D19">
        <v>1</v>
      </c>
      <c r="E19" t="s">
        <v>13</v>
      </c>
      <c r="F19" t="s">
        <v>21</v>
      </c>
      <c r="G19" s="9">
        <v>834290875</v>
      </c>
      <c r="H19" t="str">
        <f t="shared" si="0"/>
        <v>over</v>
      </c>
      <c r="I19" s="3">
        <f t="shared" si="1"/>
        <v>834290875</v>
      </c>
      <c r="J19" s="3"/>
      <c r="K19" t="s">
        <v>493</v>
      </c>
      <c r="L19">
        <f>AVERAGE(A2:A1339)</f>
        <v>39.207025411061288</v>
      </c>
    </row>
    <row r="20" spans="1:16" x14ac:dyDescent="0.25">
      <c r="A20">
        <v>18</v>
      </c>
      <c r="B20" t="s">
        <v>7</v>
      </c>
      <c r="C20" s="2">
        <v>38.664999999999999</v>
      </c>
      <c r="D20">
        <v>2</v>
      </c>
      <c r="E20" t="s">
        <v>13</v>
      </c>
      <c r="F20" t="s">
        <v>21</v>
      </c>
      <c r="G20" s="9">
        <v>339335635</v>
      </c>
      <c r="H20" t="str">
        <f t="shared" si="0"/>
        <v>over</v>
      </c>
      <c r="I20" s="3">
        <f t="shared" si="1"/>
        <v>339335635</v>
      </c>
      <c r="J20" s="3"/>
      <c r="K20" t="s">
        <v>494</v>
      </c>
      <c r="L20">
        <f>MIN(A2:A1339)</f>
        <v>18</v>
      </c>
    </row>
    <row r="21" spans="1:16" x14ac:dyDescent="0.25">
      <c r="A21">
        <v>45</v>
      </c>
      <c r="B21" t="s">
        <v>7</v>
      </c>
      <c r="C21" s="2">
        <v>38.284999999999997</v>
      </c>
      <c r="D21">
        <v>0</v>
      </c>
      <c r="E21" t="s">
        <v>13</v>
      </c>
      <c r="F21" t="s">
        <v>21</v>
      </c>
      <c r="G21" s="9">
        <v>793529115</v>
      </c>
      <c r="H21" t="str">
        <f t="shared" si="0"/>
        <v>over</v>
      </c>
      <c r="I21" s="3">
        <f t="shared" si="1"/>
        <v>793529115</v>
      </c>
      <c r="J21" s="3"/>
      <c r="K21" t="s">
        <v>495</v>
      </c>
      <c r="L21">
        <f>MAX(A2:A1339)</f>
        <v>64</v>
      </c>
    </row>
    <row r="22" spans="1:16" x14ac:dyDescent="0.25">
      <c r="A22">
        <v>62</v>
      </c>
      <c r="B22" t="s">
        <v>7</v>
      </c>
      <c r="C22" s="2">
        <v>38.094999999999999</v>
      </c>
      <c r="D22">
        <v>2</v>
      </c>
      <c r="E22" t="s">
        <v>13</v>
      </c>
      <c r="F22" t="s">
        <v>21</v>
      </c>
      <c r="G22" s="9">
        <v>1523032405</v>
      </c>
      <c r="H22" t="str">
        <f t="shared" si="0"/>
        <v>over</v>
      </c>
      <c r="I22" s="3">
        <f t="shared" si="1"/>
        <v>1523032405</v>
      </c>
      <c r="J22" s="3"/>
    </row>
    <row r="23" spans="1:16" x14ac:dyDescent="0.25">
      <c r="A23">
        <v>31</v>
      </c>
      <c r="B23" t="s">
        <v>7</v>
      </c>
      <c r="C23" s="2">
        <v>38.094999999999999</v>
      </c>
      <c r="D23">
        <v>1</v>
      </c>
      <c r="E23" t="s">
        <v>9</v>
      </c>
      <c r="F23" t="s">
        <v>21</v>
      </c>
      <c r="G23" s="9">
        <v>5857107448</v>
      </c>
      <c r="H23" t="str">
        <f t="shared" si="0"/>
        <v>over</v>
      </c>
      <c r="I23" s="3">
        <f t="shared" si="1"/>
        <v>5857107448</v>
      </c>
      <c r="J23" s="3"/>
      <c r="K23" t="s">
        <v>512</v>
      </c>
      <c r="N23">
        <f>AVERAGEIFS(C4:C1336,E4:E1336,"yes")</f>
        <v>30.708448905109496</v>
      </c>
    </row>
    <row r="24" spans="1:16" x14ac:dyDescent="0.25">
      <c r="A24">
        <v>35</v>
      </c>
      <c r="B24" t="s">
        <v>7</v>
      </c>
      <c r="C24" s="2">
        <v>38.094999999999999</v>
      </c>
      <c r="D24">
        <v>2</v>
      </c>
      <c r="E24" t="s">
        <v>13</v>
      </c>
      <c r="F24" t="s">
        <v>21</v>
      </c>
      <c r="G24" s="9">
        <v>2491504626</v>
      </c>
      <c r="H24" t="str">
        <f t="shared" si="0"/>
        <v>over</v>
      </c>
      <c r="I24" s="3">
        <f t="shared" si="1"/>
        <v>2491504626</v>
      </c>
      <c r="J24" s="3"/>
    </row>
    <row r="25" spans="1:16" x14ac:dyDescent="0.25">
      <c r="A25">
        <v>64</v>
      </c>
      <c r="B25" t="s">
        <v>11</v>
      </c>
      <c r="C25" s="2">
        <v>37.905000000000001</v>
      </c>
      <c r="D25">
        <v>0</v>
      </c>
      <c r="E25" t="s">
        <v>13</v>
      </c>
      <c r="F25" t="s">
        <v>15</v>
      </c>
      <c r="G25" s="9">
        <v>1421053595</v>
      </c>
      <c r="H25" t="str">
        <f t="shared" si="0"/>
        <v>over</v>
      </c>
      <c r="I25" s="3">
        <f t="shared" si="1"/>
        <v>1421053595</v>
      </c>
      <c r="J25" s="3"/>
      <c r="K25" t="s">
        <v>513</v>
      </c>
      <c r="O25" s="4">
        <f>SUMIFS(G2:G1339,B2:B1339,"male")</f>
        <v>355957560513.63013</v>
      </c>
    </row>
    <row r="26" spans="1:16" x14ac:dyDescent="0.25">
      <c r="A26">
        <v>55</v>
      </c>
      <c r="B26" t="s">
        <v>11</v>
      </c>
      <c r="C26" s="2">
        <v>37.715000000000003</v>
      </c>
      <c r="D26">
        <v>3</v>
      </c>
      <c r="E26" t="s">
        <v>13</v>
      </c>
      <c r="F26" t="s">
        <v>15</v>
      </c>
      <c r="G26" s="9">
        <v>3006358055</v>
      </c>
      <c r="H26" t="str">
        <f t="shared" si="0"/>
        <v>over</v>
      </c>
      <c r="I26" s="3">
        <f t="shared" si="1"/>
        <v>3006358055</v>
      </c>
      <c r="J26" s="3"/>
      <c r="K26" t="s">
        <v>514</v>
      </c>
      <c r="O26" s="4">
        <f>SUMIFS(G2:G1339,B2:B1339,"male",E2:E1339,"yes")</f>
        <v>165197456040.09003</v>
      </c>
      <c r="P26" s="5">
        <f>O26/$O$25</f>
        <v>0.46409312335357567</v>
      </c>
    </row>
    <row r="27" spans="1:16" x14ac:dyDescent="0.25">
      <c r="A27">
        <v>52</v>
      </c>
      <c r="B27" t="s">
        <v>7</v>
      </c>
      <c r="C27" s="2">
        <v>37.524999999999999</v>
      </c>
      <c r="D27">
        <v>2</v>
      </c>
      <c r="E27" t="s">
        <v>13</v>
      </c>
      <c r="F27" t="s">
        <v>15</v>
      </c>
      <c r="G27" s="9">
        <v>3347197189</v>
      </c>
      <c r="H27" t="str">
        <f t="shared" si="0"/>
        <v>over</v>
      </c>
      <c r="I27" s="3">
        <f t="shared" si="1"/>
        <v>3347197189</v>
      </c>
      <c r="J27" s="3"/>
      <c r="K27" t="s">
        <v>515</v>
      </c>
      <c r="O27" s="4">
        <f>SUMIFS(G2:G1339,B2:B1339,"male",E2:E1339,"no")</f>
        <v>190760104473.53995</v>
      </c>
      <c r="P27" s="5">
        <f>O27/$O$25</f>
        <v>0.53590687664642389</v>
      </c>
    </row>
    <row r="28" spans="1:16" x14ac:dyDescent="0.25">
      <c r="A28">
        <v>34</v>
      </c>
      <c r="B28" t="s">
        <v>7</v>
      </c>
      <c r="C28" s="2">
        <v>37.335000000000001</v>
      </c>
      <c r="D28">
        <v>2</v>
      </c>
      <c r="E28" t="s">
        <v>13</v>
      </c>
      <c r="F28" t="s">
        <v>15</v>
      </c>
      <c r="G28" s="9">
        <v>598952365</v>
      </c>
      <c r="H28" t="str">
        <f t="shared" si="0"/>
        <v>over</v>
      </c>
      <c r="I28" s="3">
        <f t="shared" si="1"/>
        <v>598952365</v>
      </c>
      <c r="J28" s="3"/>
      <c r="K28" t="s">
        <v>519</v>
      </c>
      <c r="O28" s="4">
        <f>SUMIFS(G2:G1339,B2:B1339,"male",H2:H1339,"over")</f>
        <v>306574836864.91998</v>
      </c>
      <c r="P28" s="5">
        <f>O28/$O$25</f>
        <v>0.86126794560156783</v>
      </c>
    </row>
    <row r="29" spans="1:16" x14ac:dyDescent="0.25">
      <c r="A29">
        <v>32</v>
      </c>
      <c r="B29" t="s">
        <v>11</v>
      </c>
      <c r="C29" s="2">
        <v>37.335000000000001</v>
      </c>
      <c r="D29">
        <v>1</v>
      </c>
      <c r="E29" t="s">
        <v>13</v>
      </c>
      <c r="F29" t="s">
        <v>21</v>
      </c>
      <c r="G29" s="9">
        <v>466760765</v>
      </c>
      <c r="H29" t="str">
        <f t="shared" si="0"/>
        <v>over</v>
      </c>
      <c r="I29" s="3">
        <f t="shared" si="1"/>
        <v>466760765</v>
      </c>
      <c r="J29" s="3"/>
      <c r="K29" t="s">
        <v>520</v>
      </c>
      <c r="O29" s="4">
        <f>SUMIFS(G2:G1339,B2:B1339,"male",E2:E1339,"yes",H2:H1339,"over")</f>
        <v>147816731487.09</v>
      </c>
      <c r="P29" s="5">
        <f>O29/$O$25</f>
        <v>0.41526504247809026</v>
      </c>
    </row>
    <row r="30" spans="1:16" x14ac:dyDescent="0.25">
      <c r="A30">
        <v>32</v>
      </c>
      <c r="B30" t="s">
        <v>7</v>
      </c>
      <c r="C30" s="2">
        <v>37.145000000000003</v>
      </c>
      <c r="D30">
        <v>3</v>
      </c>
      <c r="E30" t="s">
        <v>13</v>
      </c>
      <c r="F30" t="s">
        <v>21</v>
      </c>
      <c r="G30" s="9">
        <v>633434355</v>
      </c>
      <c r="H30" t="str">
        <f t="shared" si="0"/>
        <v>over</v>
      </c>
      <c r="I30" s="3">
        <f t="shared" si="1"/>
        <v>633434355</v>
      </c>
      <c r="J30" s="3"/>
      <c r="O30" s="4"/>
    </row>
    <row r="31" spans="1:16" x14ac:dyDescent="0.25">
      <c r="A31">
        <v>58</v>
      </c>
      <c r="B31" t="s">
        <v>11</v>
      </c>
      <c r="C31" s="2">
        <v>36.954999999999998</v>
      </c>
      <c r="D31">
        <v>2</v>
      </c>
      <c r="E31" t="s">
        <v>9</v>
      </c>
      <c r="F31" t="s">
        <v>15</v>
      </c>
      <c r="G31" s="9">
        <v>4749649445</v>
      </c>
      <c r="H31" t="str">
        <f t="shared" si="0"/>
        <v>over</v>
      </c>
      <c r="I31" s="3">
        <f t="shared" si="1"/>
        <v>4749649445</v>
      </c>
      <c r="J31" s="3"/>
      <c r="O31" s="4"/>
    </row>
    <row r="32" spans="1:16" x14ac:dyDescent="0.25">
      <c r="A32">
        <v>19</v>
      </c>
      <c r="B32" t="s">
        <v>11</v>
      </c>
      <c r="C32" s="2">
        <v>36.954999999999998</v>
      </c>
      <c r="D32">
        <v>0</v>
      </c>
      <c r="E32" t="s">
        <v>9</v>
      </c>
      <c r="F32" t="s">
        <v>15</v>
      </c>
      <c r="G32" s="9">
        <v>3621940545</v>
      </c>
      <c r="H32" t="str">
        <f t="shared" si="0"/>
        <v>over</v>
      </c>
      <c r="I32" s="3">
        <f t="shared" si="1"/>
        <v>3621940545</v>
      </c>
      <c r="J32" s="3"/>
      <c r="O32" s="4"/>
    </row>
    <row r="33" spans="1:16" x14ac:dyDescent="0.25">
      <c r="A33">
        <v>60</v>
      </c>
      <c r="B33" t="s">
        <v>11</v>
      </c>
      <c r="C33" s="2">
        <v>36.954999999999998</v>
      </c>
      <c r="D33">
        <v>0</v>
      </c>
      <c r="E33" t="s">
        <v>13</v>
      </c>
      <c r="F33" t="s">
        <v>21</v>
      </c>
      <c r="G33" s="9">
        <v>1274116745</v>
      </c>
      <c r="H33" t="str">
        <f t="shared" si="0"/>
        <v>over</v>
      </c>
      <c r="I33" s="3">
        <f t="shared" si="1"/>
        <v>1274116745</v>
      </c>
      <c r="J33" s="3"/>
      <c r="K33" t="s">
        <v>516</v>
      </c>
      <c r="O33" s="4">
        <f>SUMIFS(G2:G1339,B2:B1339,"female")</f>
        <v>327414533392.68005</v>
      </c>
    </row>
    <row r="34" spans="1:16" x14ac:dyDescent="0.25">
      <c r="A34">
        <v>44</v>
      </c>
      <c r="B34" t="s">
        <v>7</v>
      </c>
      <c r="C34" s="2">
        <v>36.954999999999998</v>
      </c>
      <c r="D34">
        <v>1</v>
      </c>
      <c r="E34" t="s">
        <v>13</v>
      </c>
      <c r="F34" t="s">
        <v>15</v>
      </c>
      <c r="G34" s="9">
        <v>802313545</v>
      </c>
      <c r="H34" t="str">
        <f t="shared" si="0"/>
        <v>over</v>
      </c>
      <c r="I34" s="3">
        <f t="shared" si="1"/>
        <v>802313545</v>
      </c>
      <c r="J34" s="3"/>
      <c r="K34" t="s">
        <v>517</v>
      </c>
      <c r="O34" s="4">
        <f>SUMIFS(G2:G1339,B2:B1339,"female",E2:E1339,"yes")</f>
        <v>106068966873.24001</v>
      </c>
      <c r="P34" s="5">
        <f>O34/$O$25</f>
        <v>0.29798205921005705</v>
      </c>
    </row>
    <row r="35" spans="1:16" x14ac:dyDescent="0.25">
      <c r="A35">
        <v>59</v>
      </c>
      <c r="B35" t="s">
        <v>7</v>
      </c>
      <c r="C35" s="2">
        <v>36.765000000000001</v>
      </c>
      <c r="D35">
        <v>1</v>
      </c>
      <c r="E35" t="s">
        <v>9</v>
      </c>
      <c r="F35" t="s">
        <v>21</v>
      </c>
      <c r="G35" s="9">
        <v>4789679135</v>
      </c>
      <c r="H35" t="str">
        <f t="shared" si="0"/>
        <v>over</v>
      </c>
      <c r="I35" s="3">
        <f t="shared" si="1"/>
        <v>4789679135</v>
      </c>
      <c r="J35" s="3"/>
      <c r="K35" t="s">
        <v>518</v>
      </c>
      <c r="O35" s="4">
        <f>SUMIFS(G2:G1339,B2:B1339,"female",E2:E1339,"no")</f>
        <v>221345566519.44006</v>
      </c>
      <c r="P35" s="5">
        <f>O35/$O$25</f>
        <v>0.62183133910696753</v>
      </c>
    </row>
    <row r="36" spans="1:16" x14ac:dyDescent="0.25">
      <c r="A36">
        <v>63</v>
      </c>
      <c r="B36" t="s">
        <v>11</v>
      </c>
      <c r="C36" s="2">
        <v>36.765000000000001</v>
      </c>
      <c r="D36">
        <v>0</v>
      </c>
      <c r="E36" t="s">
        <v>13</v>
      </c>
      <c r="F36" t="s">
        <v>21</v>
      </c>
      <c r="G36" s="9">
        <v>1398185035</v>
      </c>
      <c r="H36" t="str">
        <f t="shared" si="0"/>
        <v>over</v>
      </c>
      <c r="I36" s="3">
        <f t="shared" si="1"/>
        <v>1398185035</v>
      </c>
      <c r="J36" s="3"/>
      <c r="K36" t="s">
        <v>521</v>
      </c>
      <c r="O36" s="4">
        <f>SUMIFS(G2:G1339,B2:B1339,"female",H2:H1339,"over")</f>
        <v>261237747915.52005</v>
      </c>
      <c r="P36" s="5">
        <f>O36/$O$25</f>
        <v>0.73390138852105347</v>
      </c>
    </row>
    <row r="37" spans="1:16" x14ac:dyDescent="0.25">
      <c r="A37">
        <v>52</v>
      </c>
      <c r="B37" t="s">
        <v>11</v>
      </c>
      <c r="C37" s="2">
        <v>36.765000000000001</v>
      </c>
      <c r="D37">
        <v>2</v>
      </c>
      <c r="E37" t="s">
        <v>13</v>
      </c>
      <c r="F37" t="s">
        <v>15</v>
      </c>
      <c r="G37" s="9">
        <v>2646709737</v>
      </c>
      <c r="H37" t="str">
        <f t="shared" si="0"/>
        <v>over</v>
      </c>
      <c r="I37" s="3">
        <f t="shared" si="1"/>
        <v>2646709737</v>
      </c>
      <c r="J37" s="3"/>
      <c r="K37" t="s">
        <v>522</v>
      </c>
      <c r="O37" s="4">
        <f>SUMIFS(G2:G1339,B2:B1339,"female",E2:E1339,"yes",H2:H1339,"over")</f>
        <v>77651168821.160004</v>
      </c>
      <c r="P37" s="5">
        <f>O37/$O$25</f>
        <v>0.21814726651433669</v>
      </c>
    </row>
    <row r="38" spans="1:16" x14ac:dyDescent="0.25">
      <c r="A38">
        <v>19</v>
      </c>
      <c r="B38" t="s">
        <v>7</v>
      </c>
      <c r="C38" s="2">
        <v>36.575000000000003</v>
      </c>
      <c r="D38">
        <v>0</v>
      </c>
      <c r="E38" t="s">
        <v>13</v>
      </c>
      <c r="F38" t="s">
        <v>15</v>
      </c>
      <c r="G38" s="9">
        <v>213688225</v>
      </c>
      <c r="H38" t="str">
        <f t="shared" si="0"/>
        <v>over</v>
      </c>
      <c r="I38" s="3">
        <f t="shared" si="1"/>
        <v>213688225</v>
      </c>
      <c r="J38" s="3"/>
    </row>
    <row r="39" spans="1:16" x14ac:dyDescent="0.25">
      <c r="A39">
        <v>48</v>
      </c>
      <c r="B39" t="s">
        <v>7</v>
      </c>
      <c r="C39" s="2">
        <v>36.575000000000003</v>
      </c>
      <c r="D39">
        <v>0</v>
      </c>
      <c r="E39" t="s">
        <v>13</v>
      </c>
      <c r="F39" t="s">
        <v>15</v>
      </c>
      <c r="G39" s="9">
        <v>867119125</v>
      </c>
      <c r="H39" t="str">
        <f t="shared" si="0"/>
        <v>over</v>
      </c>
      <c r="I39" s="3">
        <f t="shared" si="1"/>
        <v>867119125</v>
      </c>
      <c r="J39" s="3"/>
    </row>
    <row r="40" spans="1:16" x14ac:dyDescent="0.25">
      <c r="A40">
        <v>61</v>
      </c>
      <c r="B40" t="s">
        <v>7</v>
      </c>
      <c r="C40" s="2">
        <v>36.384999999999998</v>
      </c>
      <c r="D40">
        <v>1</v>
      </c>
      <c r="E40" t="s">
        <v>9</v>
      </c>
      <c r="F40" t="s">
        <v>21</v>
      </c>
      <c r="G40" s="9">
        <v>4851756315</v>
      </c>
      <c r="H40" t="str">
        <f t="shared" si="0"/>
        <v>over</v>
      </c>
      <c r="I40" s="3">
        <f t="shared" si="1"/>
        <v>4851756315</v>
      </c>
      <c r="J40" s="3"/>
    </row>
    <row r="41" spans="1:16" x14ac:dyDescent="0.25">
      <c r="A41">
        <v>51</v>
      </c>
      <c r="B41" t="s">
        <v>7</v>
      </c>
      <c r="C41" s="2">
        <v>36.384999999999998</v>
      </c>
      <c r="D41">
        <v>3</v>
      </c>
      <c r="E41" t="s">
        <v>13</v>
      </c>
      <c r="F41" t="s">
        <v>15</v>
      </c>
      <c r="G41" s="9">
        <v>1143673815</v>
      </c>
      <c r="H41" t="str">
        <f t="shared" si="0"/>
        <v>over</v>
      </c>
      <c r="I41" s="3">
        <f t="shared" si="1"/>
        <v>1143673815</v>
      </c>
      <c r="J41" s="3"/>
    </row>
    <row r="42" spans="1:16" x14ac:dyDescent="0.25">
      <c r="A42">
        <v>42</v>
      </c>
      <c r="B42" t="s">
        <v>7</v>
      </c>
      <c r="C42" s="2">
        <v>36.195</v>
      </c>
      <c r="D42">
        <v>1</v>
      </c>
      <c r="E42" t="s">
        <v>13</v>
      </c>
      <c r="F42" t="s">
        <v>15</v>
      </c>
      <c r="G42" s="9">
        <v>744364305</v>
      </c>
      <c r="H42" t="str">
        <f t="shared" si="0"/>
        <v>over</v>
      </c>
      <c r="I42" s="3">
        <f t="shared" si="1"/>
        <v>744364305</v>
      </c>
      <c r="J42" s="3"/>
    </row>
    <row r="43" spans="1:16" x14ac:dyDescent="0.25">
      <c r="A43">
        <v>60</v>
      </c>
      <c r="B43" t="s">
        <v>7</v>
      </c>
      <c r="C43" s="2">
        <v>36.005000000000003</v>
      </c>
      <c r="D43">
        <v>0</v>
      </c>
      <c r="E43" t="s">
        <v>13</v>
      </c>
      <c r="F43" t="s">
        <v>21</v>
      </c>
      <c r="G43" s="9">
        <v>1322884695</v>
      </c>
      <c r="H43" t="str">
        <f t="shared" si="0"/>
        <v>over</v>
      </c>
      <c r="I43" s="3">
        <f t="shared" si="1"/>
        <v>1322884695</v>
      </c>
      <c r="J43" s="3"/>
    </row>
    <row r="44" spans="1:16" x14ac:dyDescent="0.25">
      <c r="A44">
        <v>45</v>
      </c>
      <c r="B44" t="s">
        <v>7</v>
      </c>
      <c r="C44" s="2">
        <v>35.814999999999998</v>
      </c>
      <c r="D44">
        <v>0</v>
      </c>
      <c r="E44" t="s">
        <v>13</v>
      </c>
      <c r="F44" t="s">
        <v>15</v>
      </c>
      <c r="G44" s="9">
        <v>773185785</v>
      </c>
      <c r="H44" t="str">
        <f t="shared" si="0"/>
        <v>over</v>
      </c>
      <c r="I44" s="3">
        <f t="shared" si="1"/>
        <v>773185785</v>
      </c>
      <c r="J44" s="3"/>
    </row>
    <row r="45" spans="1:16" x14ac:dyDescent="0.25">
      <c r="A45">
        <v>34</v>
      </c>
      <c r="B45" t="s">
        <v>11</v>
      </c>
      <c r="C45" s="2">
        <v>35.814999999999998</v>
      </c>
      <c r="D45">
        <v>0</v>
      </c>
      <c r="E45" t="s">
        <v>13</v>
      </c>
      <c r="F45" t="s">
        <v>15</v>
      </c>
      <c r="G45" s="9">
        <v>432041085</v>
      </c>
      <c r="H45" t="str">
        <f t="shared" si="0"/>
        <v>over</v>
      </c>
      <c r="I45" s="3">
        <f t="shared" si="1"/>
        <v>432041085</v>
      </c>
      <c r="J45" s="3"/>
    </row>
    <row r="46" spans="1:16" x14ac:dyDescent="0.25">
      <c r="A46">
        <v>54</v>
      </c>
      <c r="B46" t="s">
        <v>7</v>
      </c>
      <c r="C46" s="2">
        <v>35.814999999999998</v>
      </c>
      <c r="D46">
        <v>3</v>
      </c>
      <c r="E46" t="s">
        <v>13</v>
      </c>
      <c r="F46" t="s">
        <v>15</v>
      </c>
      <c r="G46" s="9">
        <v>1249529085</v>
      </c>
      <c r="H46" t="str">
        <f t="shared" si="0"/>
        <v>over</v>
      </c>
      <c r="I46" s="3">
        <f t="shared" si="1"/>
        <v>1249529085</v>
      </c>
      <c r="J46" s="3"/>
    </row>
    <row r="47" spans="1:16" x14ac:dyDescent="0.25">
      <c r="A47">
        <v>35</v>
      </c>
      <c r="B47" t="s">
        <v>7</v>
      </c>
      <c r="C47" s="2">
        <v>35.814999999999998</v>
      </c>
      <c r="D47">
        <v>1</v>
      </c>
      <c r="E47" t="s">
        <v>13</v>
      </c>
      <c r="F47" t="s">
        <v>15</v>
      </c>
      <c r="G47" s="9">
        <v>563045785</v>
      </c>
      <c r="H47" t="str">
        <f t="shared" si="0"/>
        <v>over</v>
      </c>
      <c r="I47" s="3">
        <f t="shared" si="1"/>
        <v>563045785</v>
      </c>
      <c r="J47" s="3"/>
    </row>
    <row r="48" spans="1:16" x14ac:dyDescent="0.25">
      <c r="A48">
        <v>18</v>
      </c>
      <c r="B48" t="s">
        <v>7</v>
      </c>
      <c r="C48" s="2">
        <v>35.625</v>
      </c>
      <c r="D48">
        <v>0</v>
      </c>
      <c r="E48" t="s">
        <v>13</v>
      </c>
      <c r="F48" t="s">
        <v>21</v>
      </c>
      <c r="G48" s="9">
        <v>221113075</v>
      </c>
      <c r="H48" t="str">
        <f t="shared" si="0"/>
        <v>over</v>
      </c>
      <c r="I48" s="3">
        <f t="shared" si="1"/>
        <v>221113075</v>
      </c>
      <c r="J48" s="3"/>
    </row>
    <row r="49" spans="1:10" x14ac:dyDescent="0.25">
      <c r="A49">
        <v>48</v>
      </c>
      <c r="B49" t="s">
        <v>11</v>
      </c>
      <c r="C49" s="2">
        <v>35.625</v>
      </c>
      <c r="D49">
        <v>4</v>
      </c>
      <c r="E49" t="s">
        <v>13</v>
      </c>
      <c r="F49" t="s">
        <v>21</v>
      </c>
      <c r="G49" s="9">
        <v>1073687075</v>
      </c>
      <c r="H49" t="str">
        <f t="shared" si="0"/>
        <v>over</v>
      </c>
      <c r="I49" s="3">
        <f t="shared" si="1"/>
        <v>1073687075</v>
      </c>
      <c r="J49" s="3"/>
    </row>
    <row r="50" spans="1:10" x14ac:dyDescent="0.25">
      <c r="A50">
        <v>25</v>
      </c>
      <c r="B50" t="s">
        <v>11</v>
      </c>
      <c r="C50" s="2">
        <v>35.625</v>
      </c>
      <c r="D50">
        <v>0</v>
      </c>
      <c r="E50" t="s">
        <v>13</v>
      </c>
      <c r="F50" t="s">
        <v>15</v>
      </c>
      <c r="G50" s="9">
        <v>253439375</v>
      </c>
      <c r="H50" t="str">
        <f t="shared" si="0"/>
        <v>over</v>
      </c>
      <c r="I50" s="3">
        <f t="shared" si="1"/>
        <v>253439375</v>
      </c>
      <c r="J50" s="3"/>
    </row>
    <row r="51" spans="1:10" x14ac:dyDescent="0.25">
      <c r="A51">
        <v>20</v>
      </c>
      <c r="B51" t="s">
        <v>11</v>
      </c>
      <c r="C51" s="2">
        <v>35.625</v>
      </c>
      <c r="D51">
        <v>3</v>
      </c>
      <c r="E51" t="s">
        <v>9</v>
      </c>
      <c r="F51" t="s">
        <v>15</v>
      </c>
      <c r="G51" s="9">
        <v>3746534375</v>
      </c>
      <c r="H51" t="str">
        <f t="shared" si="0"/>
        <v>over</v>
      </c>
      <c r="I51" s="3">
        <f t="shared" si="1"/>
        <v>3746534375</v>
      </c>
      <c r="J51" s="3"/>
    </row>
    <row r="52" spans="1:10" x14ac:dyDescent="0.25">
      <c r="A52">
        <v>28</v>
      </c>
      <c r="B52" t="s">
        <v>11</v>
      </c>
      <c r="C52" s="2">
        <v>35.435000000000002</v>
      </c>
      <c r="D52">
        <v>0</v>
      </c>
      <c r="E52" t="s">
        <v>13</v>
      </c>
      <c r="F52" t="s">
        <v>21</v>
      </c>
      <c r="G52" s="9">
        <v>326884665</v>
      </c>
      <c r="H52" t="str">
        <f t="shared" si="0"/>
        <v>over</v>
      </c>
      <c r="I52" s="3">
        <f t="shared" si="1"/>
        <v>326884665</v>
      </c>
      <c r="J52" s="3"/>
    </row>
    <row r="53" spans="1:10" x14ac:dyDescent="0.25">
      <c r="A53">
        <v>33</v>
      </c>
      <c r="B53" t="s">
        <v>11</v>
      </c>
      <c r="C53" s="2">
        <v>35.244999999999997</v>
      </c>
      <c r="D53">
        <v>0</v>
      </c>
      <c r="E53" t="s">
        <v>13</v>
      </c>
      <c r="F53" t="s">
        <v>21</v>
      </c>
      <c r="G53" s="9">
        <v>124048791</v>
      </c>
      <c r="H53" t="str">
        <f t="shared" si="0"/>
        <v>over</v>
      </c>
      <c r="I53" s="3">
        <f t="shared" si="1"/>
        <v>124048791</v>
      </c>
      <c r="J53" s="3"/>
    </row>
    <row r="54" spans="1:10" x14ac:dyDescent="0.25">
      <c r="A54">
        <v>55</v>
      </c>
      <c r="B54" t="s">
        <v>11</v>
      </c>
      <c r="C54" s="2">
        <v>35.244999999999997</v>
      </c>
      <c r="D54">
        <v>1</v>
      </c>
      <c r="E54" t="s">
        <v>13</v>
      </c>
      <c r="F54" t="s">
        <v>21</v>
      </c>
      <c r="G54" s="9">
        <v>1139406555</v>
      </c>
      <c r="H54" t="str">
        <f t="shared" si="0"/>
        <v>over</v>
      </c>
      <c r="I54" s="3">
        <f t="shared" si="1"/>
        <v>1139406555</v>
      </c>
      <c r="J54" s="3"/>
    </row>
    <row r="55" spans="1:10" x14ac:dyDescent="0.25">
      <c r="A55">
        <v>58</v>
      </c>
      <c r="B55" t="s">
        <v>11</v>
      </c>
      <c r="C55" s="2">
        <v>34.865000000000002</v>
      </c>
      <c r="D55">
        <v>0</v>
      </c>
      <c r="E55" t="s">
        <v>13</v>
      </c>
      <c r="F55" t="s">
        <v>21</v>
      </c>
      <c r="G55" s="9">
        <v>1194459435</v>
      </c>
      <c r="H55" t="str">
        <f t="shared" si="0"/>
        <v>over</v>
      </c>
      <c r="I55" s="3">
        <f t="shared" si="1"/>
        <v>1194459435</v>
      </c>
      <c r="J55" s="3"/>
    </row>
    <row r="56" spans="1:10" x14ac:dyDescent="0.25">
      <c r="A56">
        <v>23</v>
      </c>
      <c r="B56" t="s">
        <v>7</v>
      </c>
      <c r="C56" s="2">
        <v>34.865000000000002</v>
      </c>
      <c r="D56">
        <v>0</v>
      </c>
      <c r="E56" t="s">
        <v>13</v>
      </c>
      <c r="F56" t="s">
        <v>21</v>
      </c>
      <c r="G56" s="9">
        <v>289948935</v>
      </c>
      <c r="H56" t="str">
        <f t="shared" si="0"/>
        <v>over</v>
      </c>
      <c r="I56" s="3">
        <f t="shared" si="1"/>
        <v>289948935</v>
      </c>
      <c r="J56" s="3"/>
    </row>
    <row r="57" spans="1:10" x14ac:dyDescent="0.25">
      <c r="A57">
        <v>34</v>
      </c>
      <c r="B57" t="s">
        <v>11</v>
      </c>
      <c r="C57" s="2">
        <v>34.674999999999997</v>
      </c>
      <c r="D57">
        <v>0</v>
      </c>
      <c r="E57" t="s">
        <v>13</v>
      </c>
      <c r="F57" t="s">
        <v>21</v>
      </c>
      <c r="G57" s="9">
        <v>451882625</v>
      </c>
      <c r="H57" t="str">
        <f t="shared" si="0"/>
        <v>over</v>
      </c>
      <c r="I57" s="3">
        <f t="shared" si="1"/>
        <v>451882625</v>
      </c>
      <c r="J57" s="3"/>
    </row>
    <row r="58" spans="1:10" x14ac:dyDescent="0.25">
      <c r="A58">
        <v>52</v>
      </c>
      <c r="B58" t="s">
        <v>11</v>
      </c>
      <c r="C58" s="2">
        <v>34.484999999999999</v>
      </c>
      <c r="D58">
        <v>3</v>
      </c>
      <c r="E58" t="s">
        <v>9</v>
      </c>
      <c r="F58" t="s">
        <v>15</v>
      </c>
      <c r="G58" s="9">
        <v>6002139897</v>
      </c>
      <c r="H58" t="str">
        <f t="shared" si="0"/>
        <v>over</v>
      </c>
      <c r="I58" s="3">
        <f t="shared" si="1"/>
        <v>6002139897</v>
      </c>
      <c r="J58" s="3"/>
    </row>
    <row r="59" spans="1:10" x14ac:dyDescent="0.25">
      <c r="A59">
        <v>25</v>
      </c>
      <c r="B59" t="s">
        <v>7</v>
      </c>
      <c r="C59" s="2">
        <v>34.484999999999999</v>
      </c>
      <c r="D59">
        <v>0</v>
      </c>
      <c r="E59" t="s">
        <v>13</v>
      </c>
      <c r="F59" t="s">
        <v>15</v>
      </c>
      <c r="G59" s="9">
        <v>302180915</v>
      </c>
      <c r="H59" t="str">
        <f t="shared" si="0"/>
        <v>over</v>
      </c>
      <c r="I59" s="3">
        <f t="shared" si="1"/>
        <v>302180915</v>
      </c>
      <c r="J59" s="3"/>
    </row>
    <row r="60" spans="1:10" x14ac:dyDescent="0.25">
      <c r="A60">
        <v>57</v>
      </c>
      <c r="B60" t="s">
        <v>7</v>
      </c>
      <c r="C60" s="2">
        <v>34.295000000000002</v>
      </c>
      <c r="D60">
        <v>2</v>
      </c>
      <c r="E60" t="s">
        <v>13</v>
      </c>
      <c r="F60" t="s">
        <v>21</v>
      </c>
      <c r="G60" s="9">
        <v>1322405705</v>
      </c>
      <c r="H60" t="str">
        <f t="shared" si="0"/>
        <v>over</v>
      </c>
      <c r="I60" s="3">
        <f t="shared" si="1"/>
        <v>1322405705</v>
      </c>
      <c r="J60" s="3"/>
    </row>
    <row r="61" spans="1:10" x14ac:dyDescent="0.25">
      <c r="A61">
        <v>40</v>
      </c>
      <c r="B61" t="s">
        <v>11</v>
      </c>
      <c r="C61" s="2">
        <v>34.104999999999997</v>
      </c>
      <c r="D61">
        <v>1</v>
      </c>
      <c r="E61" t="s">
        <v>13</v>
      </c>
      <c r="F61" t="s">
        <v>21</v>
      </c>
      <c r="G61" s="9">
        <v>660020595</v>
      </c>
      <c r="H61" t="str">
        <f t="shared" si="0"/>
        <v>over</v>
      </c>
      <c r="I61" s="3">
        <f t="shared" si="1"/>
        <v>660020595</v>
      </c>
      <c r="J61" s="3"/>
    </row>
    <row r="62" spans="1:10" x14ac:dyDescent="0.25">
      <c r="A62">
        <v>35</v>
      </c>
      <c r="B62" t="s">
        <v>7</v>
      </c>
      <c r="C62" s="2">
        <v>34.104999999999997</v>
      </c>
      <c r="D62">
        <v>3</v>
      </c>
      <c r="E62" t="s">
        <v>9</v>
      </c>
      <c r="F62" t="s">
        <v>15</v>
      </c>
      <c r="G62" s="9">
        <v>3998342595</v>
      </c>
      <c r="H62" t="str">
        <f t="shared" si="0"/>
        <v>over</v>
      </c>
      <c r="I62" s="3">
        <f t="shared" si="1"/>
        <v>3998342595</v>
      </c>
      <c r="J62" s="3"/>
    </row>
    <row r="63" spans="1:10" x14ac:dyDescent="0.25">
      <c r="A63">
        <v>53</v>
      </c>
      <c r="B63" t="s">
        <v>11</v>
      </c>
      <c r="C63" s="2">
        <v>34.104999999999997</v>
      </c>
      <c r="D63">
        <v>0</v>
      </c>
      <c r="E63" t="s">
        <v>9</v>
      </c>
      <c r="F63" t="s">
        <v>21</v>
      </c>
      <c r="G63" s="9">
        <v>4325441795</v>
      </c>
      <c r="H63" t="str">
        <f t="shared" si="0"/>
        <v>over</v>
      </c>
      <c r="I63" s="3">
        <f t="shared" si="1"/>
        <v>4325441795</v>
      </c>
      <c r="J63" s="3"/>
    </row>
    <row r="64" spans="1:10" x14ac:dyDescent="0.25">
      <c r="A64">
        <v>37</v>
      </c>
      <c r="B64" t="s">
        <v>7</v>
      </c>
      <c r="C64" s="2">
        <v>34.104999999999997</v>
      </c>
      <c r="D64">
        <v>1</v>
      </c>
      <c r="E64" t="s">
        <v>13</v>
      </c>
      <c r="F64" t="s">
        <v>15</v>
      </c>
      <c r="G64" s="9">
        <v>611235295</v>
      </c>
      <c r="H64" t="str">
        <f t="shared" si="0"/>
        <v>over</v>
      </c>
      <c r="I64" s="3">
        <f t="shared" si="1"/>
        <v>611235295</v>
      </c>
      <c r="J64" s="3"/>
    </row>
    <row r="65" spans="1:10" x14ac:dyDescent="0.25">
      <c r="A65">
        <v>47</v>
      </c>
      <c r="B65" t="s">
        <v>7</v>
      </c>
      <c r="C65" s="2">
        <v>33.914999999999999</v>
      </c>
      <c r="D65">
        <v>3</v>
      </c>
      <c r="E65" t="s">
        <v>13</v>
      </c>
      <c r="F65" t="s">
        <v>15</v>
      </c>
      <c r="G65" s="9">
        <v>1011500885</v>
      </c>
      <c r="H65" t="str">
        <f t="shared" si="0"/>
        <v>over</v>
      </c>
      <c r="I65" s="3">
        <f t="shared" si="1"/>
        <v>1011500885</v>
      </c>
      <c r="J65" s="3"/>
    </row>
    <row r="66" spans="1:10" x14ac:dyDescent="0.25">
      <c r="A66">
        <v>51</v>
      </c>
      <c r="B66" t="s">
        <v>7</v>
      </c>
      <c r="C66" s="2">
        <v>33.914999999999999</v>
      </c>
      <c r="D66">
        <v>0</v>
      </c>
      <c r="E66" t="s">
        <v>13</v>
      </c>
      <c r="F66" t="s">
        <v>21</v>
      </c>
      <c r="G66" s="9">
        <v>986630485</v>
      </c>
      <c r="H66" t="str">
        <f t="shared" ref="H66:H129" si="2">IF(C66&lt;18.5,"below",IF(AND(C66&gt;=18.5,C66&lt;25),"normal",IF(C66&gt;=25,"over")))</f>
        <v>over</v>
      </c>
      <c r="I66" s="3">
        <f t="shared" si="1"/>
        <v>986630485</v>
      </c>
      <c r="J66" s="3"/>
    </row>
    <row r="67" spans="1:10" x14ac:dyDescent="0.25">
      <c r="A67">
        <v>61</v>
      </c>
      <c r="B67" t="s">
        <v>11</v>
      </c>
      <c r="C67" s="2">
        <v>33.914999999999999</v>
      </c>
      <c r="D67">
        <v>0</v>
      </c>
      <c r="E67" t="s">
        <v>13</v>
      </c>
      <c r="F67" t="s">
        <v>21</v>
      </c>
      <c r="G67" s="9">
        <v>1314386485</v>
      </c>
      <c r="H67" t="str">
        <f t="shared" si="2"/>
        <v>over</v>
      </c>
      <c r="I67" s="3">
        <f t="shared" ref="I67:I130" si="3">VALUE(G67)</f>
        <v>1314386485</v>
      </c>
      <c r="J67" s="3"/>
    </row>
    <row r="68" spans="1:10" x14ac:dyDescent="0.25">
      <c r="A68">
        <v>26</v>
      </c>
      <c r="B68" t="s">
        <v>11</v>
      </c>
      <c r="C68" s="2">
        <v>33.914999999999999</v>
      </c>
      <c r="D68">
        <v>1</v>
      </c>
      <c r="E68" t="s">
        <v>13</v>
      </c>
      <c r="F68" t="s">
        <v>15</v>
      </c>
      <c r="G68" s="9">
        <v>329252985</v>
      </c>
      <c r="H68" t="str">
        <f t="shared" si="2"/>
        <v>over</v>
      </c>
      <c r="I68" s="3">
        <f t="shared" si="3"/>
        <v>329252985</v>
      </c>
      <c r="J68" s="3"/>
    </row>
    <row r="69" spans="1:10" x14ac:dyDescent="0.25">
      <c r="A69">
        <v>46</v>
      </c>
      <c r="B69" t="s">
        <v>7</v>
      </c>
      <c r="C69" s="2">
        <v>33.725000000000001</v>
      </c>
      <c r="D69">
        <v>1</v>
      </c>
      <c r="E69" t="s">
        <v>13</v>
      </c>
      <c r="F69" t="s">
        <v>21</v>
      </c>
      <c r="G69" s="9">
        <v>882398575</v>
      </c>
      <c r="H69" t="str">
        <f t="shared" si="2"/>
        <v>over</v>
      </c>
      <c r="I69" s="3">
        <f t="shared" si="3"/>
        <v>882398575</v>
      </c>
      <c r="J69" s="3"/>
    </row>
    <row r="70" spans="1:10" x14ac:dyDescent="0.25">
      <c r="A70">
        <v>56</v>
      </c>
      <c r="B70" t="s">
        <v>11</v>
      </c>
      <c r="C70" s="2">
        <v>33.725000000000001</v>
      </c>
      <c r="D70">
        <v>0</v>
      </c>
      <c r="E70" t="s">
        <v>13</v>
      </c>
      <c r="F70" t="s">
        <v>15</v>
      </c>
      <c r="G70" s="9">
        <v>1097624575</v>
      </c>
      <c r="H70" t="str">
        <f t="shared" si="2"/>
        <v>over</v>
      </c>
      <c r="I70" s="3">
        <f t="shared" si="3"/>
        <v>1097624575</v>
      </c>
      <c r="J70" s="3"/>
    </row>
    <row r="71" spans="1:10" x14ac:dyDescent="0.25">
      <c r="A71">
        <v>18</v>
      </c>
      <c r="B71" t="s">
        <v>11</v>
      </c>
      <c r="C71" s="2">
        <v>33.534999999999997</v>
      </c>
      <c r="D71">
        <v>0</v>
      </c>
      <c r="E71" t="s">
        <v>9</v>
      </c>
      <c r="F71" t="s">
        <v>21</v>
      </c>
      <c r="G71" s="9">
        <v>3461784065</v>
      </c>
      <c r="H71" t="str">
        <f t="shared" si="2"/>
        <v>over</v>
      </c>
      <c r="I71" s="3">
        <f t="shared" si="3"/>
        <v>3461784065</v>
      </c>
      <c r="J71" s="3"/>
    </row>
    <row r="72" spans="1:10" x14ac:dyDescent="0.25">
      <c r="A72">
        <v>55</v>
      </c>
      <c r="B72" t="s">
        <v>7</v>
      </c>
      <c r="C72" s="2">
        <v>33.534999999999997</v>
      </c>
      <c r="D72">
        <v>2</v>
      </c>
      <c r="E72" t="s">
        <v>13</v>
      </c>
      <c r="F72" t="s">
        <v>15</v>
      </c>
      <c r="G72" s="9">
        <v>1226968865</v>
      </c>
      <c r="H72" t="str">
        <f t="shared" si="2"/>
        <v>over</v>
      </c>
      <c r="I72" s="3">
        <f t="shared" si="3"/>
        <v>1226968865</v>
      </c>
      <c r="J72" s="3"/>
    </row>
    <row r="73" spans="1:10" x14ac:dyDescent="0.25">
      <c r="A73">
        <v>61</v>
      </c>
      <c r="B73" t="s">
        <v>11</v>
      </c>
      <c r="C73" s="2">
        <v>33.534999999999997</v>
      </c>
      <c r="D73">
        <v>0</v>
      </c>
      <c r="E73" t="s">
        <v>13</v>
      </c>
      <c r="F73" t="s">
        <v>21</v>
      </c>
      <c r="G73" s="9">
        <v>1314333665</v>
      </c>
      <c r="H73" t="str">
        <f t="shared" si="2"/>
        <v>over</v>
      </c>
      <c r="I73" s="3">
        <f t="shared" si="3"/>
        <v>1314333665</v>
      </c>
      <c r="J73" s="3"/>
    </row>
    <row r="74" spans="1:10" x14ac:dyDescent="0.25">
      <c r="A74">
        <v>24</v>
      </c>
      <c r="B74" t="s">
        <v>7</v>
      </c>
      <c r="C74" s="2">
        <v>33.344999999999999</v>
      </c>
      <c r="D74">
        <v>0</v>
      </c>
      <c r="E74" t="s">
        <v>13</v>
      </c>
      <c r="F74" t="s">
        <v>15</v>
      </c>
      <c r="G74" s="9">
        <v>285543755</v>
      </c>
      <c r="H74" t="str">
        <f t="shared" si="2"/>
        <v>over</v>
      </c>
      <c r="I74" s="3">
        <f t="shared" si="3"/>
        <v>285543755</v>
      </c>
      <c r="J74" s="3"/>
    </row>
    <row r="75" spans="1:10" x14ac:dyDescent="0.25">
      <c r="A75">
        <v>29</v>
      </c>
      <c r="B75" t="s">
        <v>11</v>
      </c>
      <c r="C75" s="2">
        <v>33.344999999999999</v>
      </c>
      <c r="D75">
        <v>2</v>
      </c>
      <c r="E75" t="s">
        <v>13</v>
      </c>
      <c r="F75" t="s">
        <v>15</v>
      </c>
      <c r="G75" s="9">
        <v>194423535</v>
      </c>
      <c r="H75" t="str">
        <f t="shared" si="2"/>
        <v>over</v>
      </c>
      <c r="I75" s="3">
        <f t="shared" si="3"/>
        <v>194423535</v>
      </c>
      <c r="J75" s="3"/>
    </row>
    <row r="76" spans="1:10" x14ac:dyDescent="0.25">
      <c r="A76">
        <v>46</v>
      </c>
      <c r="B76" t="s">
        <v>11</v>
      </c>
      <c r="C76" s="2">
        <v>33.344999999999999</v>
      </c>
      <c r="D76">
        <v>1</v>
      </c>
      <c r="E76" t="s">
        <v>13</v>
      </c>
      <c r="F76" t="s">
        <v>21</v>
      </c>
      <c r="G76" s="9">
        <v>833445755</v>
      </c>
      <c r="H76" t="str">
        <f t="shared" si="2"/>
        <v>over</v>
      </c>
      <c r="I76" s="3">
        <f t="shared" si="3"/>
        <v>833445755</v>
      </c>
      <c r="J76" s="3"/>
    </row>
    <row r="77" spans="1:10" x14ac:dyDescent="0.25">
      <c r="A77">
        <v>47</v>
      </c>
      <c r="B77" t="s">
        <v>7</v>
      </c>
      <c r="C77" s="2">
        <v>33.344999999999999</v>
      </c>
      <c r="D77">
        <v>0</v>
      </c>
      <c r="E77" t="s">
        <v>13</v>
      </c>
      <c r="F77" t="s">
        <v>21</v>
      </c>
      <c r="G77" s="9">
        <v>2087878443</v>
      </c>
      <c r="H77" t="str">
        <f t="shared" si="2"/>
        <v>over</v>
      </c>
      <c r="I77" s="3">
        <f t="shared" si="3"/>
        <v>2087878443</v>
      </c>
      <c r="J77" s="3"/>
    </row>
    <row r="78" spans="1:10" x14ac:dyDescent="0.25">
      <c r="A78">
        <v>49</v>
      </c>
      <c r="B78" t="s">
        <v>7</v>
      </c>
      <c r="C78" s="2">
        <v>33.344999999999999</v>
      </c>
      <c r="D78">
        <v>2</v>
      </c>
      <c r="E78" t="s">
        <v>13</v>
      </c>
      <c r="F78" t="s">
        <v>21</v>
      </c>
      <c r="G78" s="9">
        <v>1037091255</v>
      </c>
      <c r="H78" t="str">
        <f t="shared" si="2"/>
        <v>over</v>
      </c>
      <c r="I78" s="3">
        <f t="shared" si="3"/>
        <v>1037091255</v>
      </c>
      <c r="J78" s="3"/>
    </row>
    <row r="79" spans="1:10" x14ac:dyDescent="0.25">
      <c r="A79">
        <v>32</v>
      </c>
      <c r="B79" t="s">
        <v>7</v>
      </c>
      <c r="C79" s="2">
        <v>33.155000000000001</v>
      </c>
      <c r="D79">
        <v>3</v>
      </c>
      <c r="E79" t="s">
        <v>13</v>
      </c>
      <c r="F79" t="s">
        <v>15</v>
      </c>
      <c r="G79" s="9">
        <v>612879745</v>
      </c>
      <c r="H79" t="str">
        <f t="shared" si="2"/>
        <v>over</v>
      </c>
      <c r="I79" s="3">
        <f t="shared" si="3"/>
        <v>612879745</v>
      </c>
      <c r="J79" s="3"/>
    </row>
    <row r="80" spans="1:10" x14ac:dyDescent="0.25">
      <c r="A80">
        <v>41</v>
      </c>
      <c r="B80" t="s">
        <v>7</v>
      </c>
      <c r="C80" s="2">
        <v>33.155000000000001</v>
      </c>
      <c r="D80">
        <v>3</v>
      </c>
      <c r="E80" t="s">
        <v>13</v>
      </c>
      <c r="F80" t="s">
        <v>21</v>
      </c>
      <c r="G80" s="9">
        <v>853828845</v>
      </c>
      <c r="H80" t="str">
        <f t="shared" si="2"/>
        <v>over</v>
      </c>
      <c r="I80" s="3">
        <f t="shared" si="3"/>
        <v>853828845</v>
      </c>
      <c r="J80" s="3"/>
    </row>
    <row r="81" spans="1:10" x14ac:dyDescent="0.25">
      <c r="A81">
        <v>42</v>
      </c>
      <c r="B81" t="s">
        <v>7</v>
      </c>
      <c r="C81" s="2">
        <v>33.155000000000001</v>
      </c>
      <c r="D81">
        <v>1</v>
      </c>
      <c r="E81" t="s">
        <v>13</v>
      </c>
      <c r="F81" t="s">
        <v>21</v>
      </c>
      <c r="G81" s="9">
        <v>763941745</v>
      </c>
      <c r="H81" t="str">
        <f t="shared" si="2"/>
        <v>over</v>
      </c>
      <c r="I81" s="3">
        <f t="shared" si="3"/>
        <v>763941745</v>
      </c>
      <c r="J81" s="3"/>
    </row>
    <row r="82" spans="1:10" x14ac:dyDescent="0.25">
      <c r="A82">
        <v>18</v>
      </c>
      <c r="B82" t="s">
        <v>7</v>
      </c>
      <c r="C82" s="2">
        <v>33.155000000000001</v>
      </c>
      <c r="D82">
        <v>0</v>
      </c>
      <c r="E82" t="s">
        <v>13</v>
      </c>
      <c r="F82" t="s">
        <v>21</v>
      </c>
      <c r="G82" s="9">
        <v>220769745</v>
      </c>
      <c r="H82" t="str">
        <f t="shared" si="2"/>
        <v>over</v>
      </c>
      <c r="I82" s="3">
        <f t="shared" si="3"/>
        <v>220769745</v>
      </c>
      <c r="J82" s="3"/>
    </row>
    <row r="83" spans="1:10" x14ac:dyDescent="0.25">
      <c r="A83">
        <v>27</v>
      </c>
      <c r="B83" t="s">
        <v>11</v>
      </c>
      <c r="C83" s="2">
        <v>33.155000000000001</v>
      </c>
      <c r="D83">
        <v>2</v>
      </c>
      <c r="E83" t="s">
        <v>13</v>
      </c>
      <c r="F83" t="s">
        <v>15</v>
      </c>
      <c r="G83" s="9">
        <v>405871245</v>
      </c>
      <c r="H83" t="str">
        <f t="shared" si="2"/>
        <v>over</v>
      </c>
      <c r="I83" s="3">
        <f t="shared" si="3"/>
        <v>405871245</v>
      </c>
      <c r="J83" s="3"/>
    </row>
    <row r="84" spans="1:10" x14ac:dyDescent="0.25">
      <c r="A84">
        <v>62</v>
      </c>
      <c r="B84" t="s">
        <v>7</v>
      </c>
      <c r="C84" s="2">
        <v>32.965000000000003</v>
      </c>
      <c r="D84">
        <v>3</v>
      </c>
      <c r="E84" t="s">
        <v>13</v>
      </c>
      <c r="F84" t="s">
        <v>15</v>
      </c>
      <c r="G84" s="9">
        <v>1561219335</v>
      </c>
      <c r="H84" t="str">
        <f t="shared" si="2"/>
        <v>over</v>
      </c>
      <c r="I84" s="3">
        <f t="shared" si="3"/>
        <v>1561219335</v>
      </c>
      <c r="J84" s="3"/>
    </row>
    <row r="85" spans="1:10" x14ac:dyDescent="0.25">
      <c r="A85">
        <v>41</v>
      </c>
      <c r="B85" t="s">
        <v>7</v>
      </c>
      <c r="C85" s="2">
        <v>32.965000000000003</v>
      </c>
      <c r="D85">
        <v>0</v>
      </c>
      <c r="E85" t="s">
        <v>13</v>
      </c>
      <c r="F85" t="s">
        <v>15</v>
      </c>
      <c r="G85" s="9">
        <v>657102435</v>
      </c>
      <c r="H85" t="str">
        <f t="shared" si="2"/>
        <v>over</v>
      </c>
      <c r="I85" s="3">
        <f t="shared" si="3"/>
        <v>657102435</v>
      </c>
      <c r="J85" s="3"/>
    </row>
    <row r="86" spans="1:10" x14ac:dyDescent="0.25">
      <c r="A86">
        <v>64</v>
      </c>
      <c r="B86" t="s">
        <v>7</v>
      </c>
      <c r="C86" s="2">
        <v>32.965000000000003</v>
      </c>
      <c r="D86">
        <v>0</v>
      </c>
      <c r="E86" t="s">
        <v>13</v>
      </c>
      <c r="F86" t="s">
        <v>15</v>
      </c>
      <c r="G86" s="9">
        <v>1469266935</v>
      </c>
      <c r="H86" t="str">
        <f t="shared" si="2"/>
        <v>over</v>
      </c>
      <c r="I86" s="3">
        <f t="shared" si="3"/>
        <v>1469266935</v>
      </c>
      <c r="J86" s="3"/>
    </row>
    <row r="87" spans="1:10" x14ac:dyDescent="0.25">
      <c r="A87">
        <v>58</v>
      </c>
      <c r="B87" t="s">
        <v>7</v>
      </c>
      <c r="C87" s="2">
        <v>32.965000000000003</v>
      </c>
      <c r="D87">
        <v>0</v>
      </c>
      <c r="E87" t="s">
        <v>13</v>
      </c>
      <c r="F87" t="s">
        <v>21</v>
      </c>
      <c r="G87" s="9">
        <v>1243095335</v>
      </c>
      <c r="H87" t="str">
        <f t="shared" si="2"/>
        <v>over</v>
      </c>
      <c r="I87" s="3">
        <f t="shared" si="3"/>
        <v>1243095335</v>
      </c>
      <c r="J87" s="3"/>
    </row>
    <row r="88" spans="1:10" x14ac:dyDescent="0.25">
      <c r="A88">
        <v>55</v>
      </c>
      <c r="B88" t="s">
        <v>7</v>
      </c>
      <c r="C88" s="2">
        <v>32.774999999999999</v>
      </c>
      <c r="D88">
        <v>2</v>
      </c>
      <c r="E88" t="s">
        <v>13</v>
      </c>
      <c r="F88" t="s">
        <v>15</v>
      </c>
      <c r="G88" s="9">
        <v>1226863225</v>
      </c>
      <c r="H88" t="str">
        <f t="shared" si="2"/>
        <v>over</v>
      </c>
      <c r="I88" s="3">
        <f t="shared" si="3"/>
        <v>1226863225</v>
      </c>
      <c r="J88" s="3"/>
    </row>
    <row r="89" spans="1:10" x14ac:dyDescent="0.25">
      <c r="A89">
        <v>54</v>
      </c>
      <c r="B89" t="s">
        <v>11</v>
      </c>
      <c r="C89" s="2">
        <v>32.774999999999999</v>
      </c>
      <c r="D89">
        <v>0</v>
      </c>
      <c r="E89" t="s">
        <v>13</v>
      </c>
      <c r="F89" t="s">
        <v>21</v>
      </c>
      <c r="G89" s="9">
        <v>1043506525</v>
      </c>
      <c r="H89" t="str">
        <f t="shared" si="2"/>
        <v>over</v>
      </c>
      <c r="I89" s="3">
        <f t="shared" si="3"/>
        <v>1043506525</v>
      </c>
      <c r="J89" s="3"/>
    </row>
    <row r="90" spans="1:10" x14ac:dyDescent="0.25">
      <c r="A90">
        <v>40</v>
      </c>
      <c r="B90" t="s">
        <v>11</v>
      </c>
      <c r="C90" s="2">
        <v>32.774999999999999</v>
      </c>
      <c r="D90">
        <v>1</v>
      </c>
      <c r="E90" t="s">
        <v>9</v>
      </c>
      <c r="F90" t="s">
        <v>21</v>
      </c>
      <c r="G90" s="9">
        <v>3912533225</v>
      </c>
      <c r="H90" t="str">
        <f t="shared" si="2"/>
        <v>over</v>
      </c>
      <c r="I90" s="3">
        <f t="shared" si="3"/>
        <v>3912533225</v>
      </c>
      <c r="J90" s="3"/>
    </row>
    <row r="91" spans="1:10" x14ac:dyDescent="0.25">
      <c r="A91">
        <v>40</v>
      </c>
      <c r="B91" t="s">
        <v>7</v>
      </c>
      <c r="C91" s="2">
        <v>32.774999999999999</v>
      </c>
      <c r="D91">
        <v>2</v>
      </c>
      <c r="E91" t="s">
        <v>9</v>
      </c>
      <c r="F91" t="s">
        <v>15</v>
      </c>
      <c r="G91" s="9">
        <v>4000333225</v>
      </c>
      <c r="H91" t="str">
        <f t="shared" si="2"/>
        <v>over</v>
      </c>
      <c r="I91" s="3">
        <f t="shared" si="3"/>
        <v>4000333225</v>
      </c>
      <c r="J91" s="3"/>
    </row>
    <row r="92" spans="1:10" x14ac:dyDescent="0.25">
      <c r="A92">
        <v>55</v>
      </c>
      <c r="B92" t="s">
        <v>11</v>
      </c>
      <c r="C92" s="2">
        <v>32.774999999999999</v>
      </c>
      <c r="D92">
        <v>0</v>
      </c>
      <c r="E92" t="s">
        <v>13</v>
      </c>
      <c r="F92" t="s">
        <v>15</v>
      </c>
      <c r="G92" s="9">
        <v>1060163225</v>
      </c>
      <c r="H92" t="str">
        <f t="shared" si="2"/>
        <v>over</v>
      </c>
      <c r="I92" s="3">
        <f t="shared" si="3"/>
        <v>1060163225</v>
      </c>
      <c r="J92" s="3"/>
    </row>
    <row r="93" spans="1:10" x14ac:dyDescent="0.25">
      <c r="A93">
        <v>52</v>
      </c>
      <c r="B93" t="s">
        <v>11</v>
      </c>
      <c r="C93" s="2">
        <v>32.774999999999999</v>
      </c>
      <c r="D93">
        <v>3</v>
      </c>
      <c r="E93" t="s">
        <v>13</v>
      </c>
      <c r="F93" t="s">
        <v>15</v>
      </c>
      <c r="G93" s="9">
        <v>1128910925</v>
      </c>
      <c r="H93" t="str">
        <f t="shared" si="2"/>
        <v>over</v>
      </c>
      <c r="I93" s="3">
        <f t="shared" si="3"/>
        <v>1128910925</v>
      </c>
      <c r="J93" s="3"/>
    </row>
    <row r="94" spans="1:10" x14ac:dyDescent="0.25">
      <c r="A94">
        <v>31</v>
      </c>
      <c r="B94" t="s">
        <v>7</v>
      </c>
      <c r="C94" s="2">
        <v>32.774999999999999</v>
      </c>
      <c r="D94">
        <v>2</v>
      </c>
      <c r="E94" t="s">
        <v>13</v>
      </c>
      <c r="F94" t="s">
        <v>15</v>
      </c>
      <c r="G94" s="9">
        <v>532740025</v>
      </c>
      <c r="H94" t="str">
        <f t="shared" si="2"/>
        <v>over</v>
      </c>
      <c r="I94" s="3">
        <f t="shared" si="3"/>
        <v>532740025</v>
      </c>
      <c r="J94" s="3"/>
    </row>
    <row r="95" spans="1:10" x14ac:dyDescent="0.25">
      <c r="A95">
        <v>27</v>
      </c>
      <c r="B95" t="s">
        <v>11</v>
      </c>
      <c r="C95" s="2">
        <v>32.585000000000001</v>
      </c>
      <c r="D95">
        <v>3</v>
      </c>
      <c r="E95" t="s">
        <v>13</v>
      </c>
      <c r="F95" t="s">
        <v>21</v>
      </c>
      <c r="G95" s="9">
        <v>484692015</v>
      </c>
      <c r="H95" t="str">
        <f t="shared" si="2"/>
        <v>over</v>
      </c>
      <c r="I95" s="3">
        <f t="shared" si="3"/>
        <v>484692015</v>
      </c>
      <c r="J95" s="3"/>
    </row>
    <row r="96" spans="1:10" x14ac:dyDescent="0.25">
      <c r="A96">
        <v>59</v>
      </c>
      <c r="B96" t="s">
        <v>7</v>
      </c>
      <c r="C96" s="2">
        <v>32.395000000000003</v>
      </c>
      <c r="D96">
        <v>3</v>
      </c>
      <c r="E96" t="s">
        <v>13</v>
      </c>
      <c r="F96" t="s">
        <v>21</v>
      </c>
      <c r="G96" s="9">
        <v>1459063205</v>
      </c>
      <c r="H96" t="str">
        <f t="shared" si="2"/>
        <v>over</v>
      </c>
      <c r="I96" s="3">
        <f t="shared" si="3"/>
        <v>1459063205</v>
      </c>
      <c r="J96" s="3"/>
    </row>
    <row r="97" spans="1:10" x14ac:dyDescent="0.25">
      <c r="A97">
        <v>55</v>
      </c>
      <c r="B97" t="s">
        <v>7</v>
      </c>
      <c r="C97" s="2">
        <v>32.395000000000003</v>
      </c>
      <c r="D97">
        <v>1</v>
      </c>
      <c r="E97" t="s">
        <v>13</v>
      </c>
      <c r="F97" t="s">
        <v>21</v>
      </c>
      <c r="G97" s="9">
        <v>1187910405</v>
      </c>
      <c r="H97" t="str">
        <f t="shared" si="2"/>
        <v>over</v>
      </c>
      <c r="I97" s="3">
        <f t="shared" si="3"/>
        <v>1187910405</v>
      </c>
      <c r="J97" s="3"/>
    </row>
    <row r="98" spans="1:10" x14ac:dyDescent="0.25">
      <c r="A98">
        <v>20</v>
      </c>
      <c r="B98" t="s">
        <v>11</v>
      </c>
      <c r="C98" s="2">
        <v>32.395000000000003</v>
      </c>
      <c r="D98">
        <v>1</v>
      </c>
      <c r="E98" t="s">
        <v>13</v>
      </c>
      <c r="F98" t="s">
        <v>15</v>
      </c>
      <c r="G98" s="9">
        <v>236222905</v>
      </c>
      <c r="H98" t="str">
        <f t="shared" si="2"/>
        <v>over</v>
      </c>
      <c r="I98" s="3">
        <f t="shared" si="3"/>
        <v>236222905</v>
      </c>
      <c r="J98" s="3"/>
    </row>
    <row r="99" spans="1:10" x14ac:dyDescent="0.25">
      <c r="A99">
        <v>27</v>
      </c>
      <c r="B99" t="s">
        <v>7</v>
      </c>
      <c r="C99" s="2">
        <v>32.395000000000003</v>
      </c>
      <c r="D99">
        <v>1</v>
      </c>
      <c r="E99" t="s">
        <v>13</v>
      </c>
      <c r="F99" t="s">
        <v>21</v>
      </c>
      <c r="G99" s="9">
        <v>1890349141</v>
      </c>
      <c r="H99" t="str">
        <f t="shared" si="2"/>
        <v>over</v>
      </c>
      <c r="I99" s="3">
        <f t="shared" si="3"/>
        <v>1890349141</v>
      </c>
      <c r="J99" s="3"/>
    </row>
    <row r="100" spans="1:10" x14ac:dyDescent="0.25">
      <c r="A100">
        <v>58</v>
      </c>
      <c r="B100" t="s">
        <v>7</v>
      </c>
      <c r="C100" s="2">
        <v>32.395000000000003</v>
      </c>
      <c r="D100">
        <v>1</v>
      </c>
      <c r="E100" t="s">
        <v>13</v>
      </c>
      <c r="F100" t="s">
        <v>21</v>
      </c>
      <c r="G100" s="9">
        <v>1301916105</v>
      </c>
      <c r="H100" t="str">
        <f t="shared" si="2"/>
        <v>over</v>
      </c>
      <c r="I100" s="3">
        <f t="shared" si="3"/>
        <v>1301916105</v>
      </c>
      <c r="J100" s="3"/>
    </row>
    <row r="101" spans="1:10" x14ac:dyDescent="0.25">
      <c r="A101">
        <v>52</v>
      </c>
      <c r="B101" t="s">
        <v>11</v>
      </c>
      <c r="C101" s="2">
        <v>32.204999999999998</v>
      </c>
      <c r="D101">
        <v>3</v>
      </c>
      <c r="E101" t="s">
        <v>13</v>
      </c>
      <c r="F101" t="s">
        <v>21</v>
      </c>
      <c r="G101" s="9">
        <v>1148831695</v>
      </c>
      <c r="H101" t="str">
        <f t="shared" si="2"/>
        <v>over</v>
      </c>
      <c r="I101" s="3">
        <f t="shared" si="3"/>
        <v>1148831695</v>
      </c>
      <c r="J101" s="3"/>
    </row>
    <row r="102" spans="1:10" x14ac:dyDescent="0.25">
      <c r="A102">
        <v>50</v>
      </c>
      <c r="B102" t="s">
        <v>11</v>
      </c>
      <c r="C102" s="2">
        <v>32.204999999999998</v>
      </c>
      <c r="D102">
        <v>0</v>
      </c>
      <c r="E102" t="s">
        <v>13</v>
      </c>
      <c r="F102" t="s">
        <v>15</v>
      </c>
      <c r="G102" s="9">
        <v>883526495</v>
      </c>
      <c r="H102" t="str">
        <f t="shared" si="2"/>
        <v>over</v>
      </c>
      <c r="I102" s="3">
        <f t="shared" si="3"/>
        <v>883526495</v>
      </c>
      <c r="J102" s="3"/>
    </row>
    <row r="103" spans="1:10" x14ac:dyDescent="0.25">
      <c r="A103">
        <v>44</v>
      </c>
      <c r="B103" t="s">
        <v>11</v>
      </c>
      <c r="C103" s="2">
        <v>32.015000000000001</v>
      </c>
      <c r="D103">
        <v>2</v>
      </c>
      <c r="E103" t="s">
        <v>13</v>
      </c>
      <c r="F103" t="s">
        <v>15</v>
      </c>
      <c r="G103" s="9">
        <v>811626885</v>
      </c>
      <c r="H103" t="str">
        <f t="shared" si="2"/>
        <v>over</v>
      </c>
      <c r="I103" s="3">
        <f t="shared" si="3"/>
        <v>811626885</v>
      </c>
      <c r="J103" s="3"/>
    </row>
    <row r="104" spans="1:10" x14ac:dyDescent="0.25">
      <c r="A104">
        <v>62</v>
      </c>
      <c r="B104" t="s">
        <v>11</v>
      </c>
      <c r="C104" s="2">
        <v>32.015000000000001</v>
      </c>
      <c r="D104">
        <v>0</v>
      </c>
      <c r="E104" t="s">
        <v>9</v>
      </c>
      <c r="F104" t="s">
        <v>21</v>
      </c>
      <c r="G104" s="9">
        <v>4571020785</v>
      </c>
      <c r="H104" t="str">
        <f t="shared" si="2"/>
        <v>over</v>
      </c>
      <c r="I104" s="3">
        <f t="shared" si="3"/>
        <v>4571020785</v>
      </c>
      <c r="J104" s="3"/>
    </row>
    <row r="105" spans="1:10" x14ac:dyDescent="0.25">
      <c r="A105">
        <v>58</v>
      </c>
      <c r="B105" t="s">
        <v>7</v>
      </c>
      <c r="C105" s="2">
        <v>31.824999999999999</v>
      </c>
      <c r="D105">
        <v>2</v>
      </c>
      <c r="E105" t="s">
        <v>13</v>
      </c>
      <c r="F105" t="s">
        <v>21</v>
      </c>
      <c r="G105" s="9">
        <v>1360736875</v>
      </c>
      <c r="H105" t="str">
        <f t="shared" si="2"/>
        <v>over</v>
      </c>
      <c r="I105" s="3">
        <f t="shared" si="3"/>
        <v>1360736875</v>
      </c>
      <c r="J105" s="3"/>
    </row>
    <row r="106" spans="1:10" x14ac:dyDescent="0.25">
      <c r="A106">
        <v>19</v>
      </c>
      <c r="B106" t="s">
        <v>7</v>
      </c>
      <c r="C106" s="2">
        <v>31.824999999999999</v>
      </c>
      <c r="D106">
        <v>1</v>
      </c>
      <c r="E106" t="s">
        <v>13</v>
      </c>
      <c r="F106" t="s">
        <v>15</v>
      </c>
      <c r="G106" s="9">
        <v>271927975</v>
      </c>
      <c r="H106" t="str">
        <f t="shared" si="2"/>
        <v>over</v>
      </c>
      <c r="I106" s="3">
        <f t="shared" si="3"/>
        <v>271927975</v>
      </c>
      <c r="J106" s="3"/>
    </row>
    <row r="107" spans="1:10" x14ac:dyDescent="0.25">
      <c r="A107">
        <v>50</v>
      </c>
      <c r="B107" t="s">
        <v>11</v>
      </c>
      <c r="C107" s="2">
        <v>31.824999999999999</v>
      </c>
      <c r="D107">
        <v>0</v>
      </c>
      <c r="E107" t="s">
        <v>9</v>
      </c>
      <c r="F107" t="s">
        <v>21</v>
      </c>
      <c r="G107" s="9">
        <v>4109716175</v>
      </c>
      <c r="H107" t="str">
        <f t="shared" si="2"/>
        <v>over</v>
      </c>
      <c r="I107" s="3">
        <f t="shared" si="3"/>
        <v>4109716175</v>
      </c>
      <c r="J107" s="3"/>
    </row>
    <row r="108" spans="1:10" x14ac:dyDescent="0.25">
      <c r="A108">
        <v>57</v>
      </c>
      <c r="B108" t="s">
        <v>7</v>
      </c>
      <c r="C108" s="2">
        <v>31.824999999999999</v>
      </c>
      <c r="D108">
        <v>0</v>
      </c>
      <c r="E108" t="s">
        <v>13</v>
      </c>
      <c r="F108" t="s">
        <v>15</v>
      </c>
      <c r="G108" s="9">
        <v>1184262375</v>
      </c>
      <c r="H108" t="str">
        <f t="shared" si="2"/>
        <v>over</v>
      </c>
      <c r="I108" s="3">
        <f t="shared" si="3"/>
        <v>1184262375</v>
      </c>
      <c r="J108" s="3"/>
    </row>
    <row r="109" spans="1:10" x14ac:dyDescent="0.25">
      <c r="A109">
        <v>64</v>
      </c>
      <c r="B109" t="s">
        <v>7</v>
      </c>
      <c r="C109" s="2">
        <v>31.824999999999999</v>
      </c>
      <c r="D109">
        <v>2</v>
      </c>
      <c r="E109" t="s">
        <v>13</v>
      </c>
      <c r="F109" t="s">
        <v>21</v>
      </c>
      <c r="G109" s="9">
        <v>1606908475</v>
      </c>
      <c r="H109" t="str">
        <f t="shared" si="2"/>
        <v>over</v>
      </c>
      <c r="I109" s="3">
        <f t="shared" si="3"/>
        <v>1606908475</v>
      </c>
      <c r="J109" s="3"/>
    </row>
    <row r="110" spans="1:10" x14ac:dyDescent="0.25">
      <c r="A110">
        <v>41</v>
      </c>
      <c r="B110" t="s">
        <v>7</v>
      </c>
      <c r="C110" s="2">
        <v>31.635000000000002</v>
      </c>
      <c r="D110">
        <v>1</v>
      </c>
      <c r="E110" t="s">
        <v>13</v>
      </c>
      <c r="F110" t="s">
        <v>21</v>
      </c>
      <c r="G110" s="9">
        <v>735817565</v>
      </c>
      <c r="H110" t="str">
        <f t="shared" si="2"/>
        <v>over</v>
      </c>
      <c r="I110" s="3">
        <f t="shared" si="3"/>
        <v>735817565</v>
      </c>
      <c r="J110" s="3"/>
    </row>
    <row r="111" spans="1:10" x14ac:dyDescent="0.25">
      <c r="A111">
        <v>51</v>
      </c>
      <c r="B111" t="s">
        <v>11</v>
      </c>
      <c r="C111" s="2">
        <v>31.635000000000002</v>
      </c>
      <c r="D111">
        <v>0</v>
      </c>
      <c r="E111" t="s">
        <v>13</v>
      </c>
      <c r="F111" t="s">
        <v>15</v>
      </c>
      <c r="G111" s="9">
        <v>917413565</v>
      </c>
      <c r="H111" t="str">
        <f t="shared" si="2"/>
        <v>over</v>
      </c>
      <c r="I111" s="3">
        <f t="shared" si="3"/>
        <v>917413565</v>
      </c>
      <c r="J111" s="3"/>
    </row>
    <row r="112" spans="1:10" x14ac:dyDescent="0.25">
      <c r="A112">
        <v>48</v>
      </c>
      <c r="B112" t="s">
        <v>11</v>
      </c>
      <c r="C112" s="2">
        <v>31.445</v>
      </c>
      <c r="D112">
        <v>1</v>
      </c>
      <c r="E112" t="s">
        <v>13</v>
      </c>
      <c r="F112" t="s">
        <v>21</v>
      </c>
      <c r="G112" s="9">
        <v>896406055</v>
      </c>
      <c r="H112" t="str">
        <f t="shared" si="2"/>
        <v>over</v>
      </c>
      <c r="I112" s="3">
        <f t="shared" si="3"/>
        <v>896406055</v>
      </c>
      <c r="J112" s="3"/>
    </row>
    <row r="113" spans="1:10" x14ac:dyDescent="0.25">
      <c r="A113">
        <v>63</v>
      </c>
      <c r="B113" t="s">
        <v>11</v>
      </c>
      <c r="C113" s="2">
        <v>31.445</v>
      </c>
      <c r="D113">
        <v>0</v>
      </c>
      <c r="E113" t="s">
        <v>13</v>
      </c>
      <c r="F113" t="s">
        <v>21</v>
      </c>
      <c r="G113" s="9">
        <v>1397445555</v>
      </c>
      <c r="H113" t="str">
        <f t="shared" si="2"/>
        <v>over</v>
      </c>
      <c r="I113" s="3">
        <f t="shared" si="3"/>
        <v>1397445555</v>
      </c>
      <c r="J113" s="3"/>
    </row>
    <row r="114" spans="1:10" x14ac:dyDescent="0.25">
      <c r="A114">
        <v>42</v>
      </c>
      <c r="B114" t="s">
        <v>11</v>
      </c>
      <c r="C114" s="2">
        <v>31.254999999999999</v>
      </c>
      <c r="D114">
        <v>0</v>
      </c>
      <c r="E114" t="s">
        <v>13</v>
      </c>
      <c r="F114" t="s">
        <v>15</v>
      </c>
      <c r="G114" s="9">
        <v>635877645</v>
      </c>
      <c r="H114" t="str">
        <f t="shared" si="2"/>
        <v>over</v>
      </c>
      <c r="I114" s="3">
        <f t="shared" si="3"/>
        <v>635877645</v>
      </c>
      <c r="J114" s="3"/>
    </row>
    <row r="115" spans="1:10" x14ac:dyDescent="0.25">
      <c r="A115">
        <v>21</v>
      </c>
      <c r="B115" t="s">
        <v>11</v>
      </c>
      <c r="C115" s="2">
        <v>31.254999999999999</v>
      </c>
      <c r="D115">
        <v>0</v>
      </c>
      <c r="E115" t="s">
        <v>13</v>
      </c>
      <c r="F115" t="s">
        <v>15</v>
      </c>
      <c r="G115" s="9">
        <v>190952745</v>
      </c>
      <c r="H115" t="str">
        <f t="shared" si="2"/>
        <v>over</v>
      </c>
      <c r="I115" s="3">
        <f t="shared" si="3"/>
        <v>190952745</v>
      </c>
      <c r="J115" s="3"/>
    </row>
    <row r="116" spans="1:10" x14ac:dyDescent="0.25">
      <c r="A116">
        <v>27</v>
      </c>
      <c r="B116" t="s">
        <v>7</v>
      </c>
      <c r="C116" s="2">
        <v>31.254999999999999</v>
      </c>
      <c r="D116">
        <v>1</v>
      </c>
      <c r="E116" t="s">
        <v>13</v>
      </c>
      <c r="F116" t="s">
        <v>15</v>
      </c>
      <c r="G116" s="9">
        <v>395607145</v>
      </c>
      <c r="H116" t="str">
        <f t="shared" si="2"/>
        <v>over</v>
      </c>
      <c r="I116" s="3">
        <f t="shared" si="3"/>
        <v>395607145</v>
      </c>
      <c r="J116" s="3"/>
    </row>
    <row r="117" spans="1:10" x14ac:dyDescent="0.25">
      <c r="A117">
        <v>31</v>
      </c>
      <c r="B117" t="s">
        <v>7</v>
      </c>
      <c r="C117" s="2">
        <v>31.065000000000001</v>
      </c>
      <c r="D117">
        <v>0</v>
      </c>
      <c r="E117" t="s">
        <v>13</v>
      </c>
      <c r="F117" t="s">
        <v>21</v>
      </c>
      <c r="G117" s="9">
        <v>434702335</v>
      </c>
      <c r="H117" t="str">
        <f t="shared" si="2"/>
        <v>over</v>
      </c>
      <c r="I117" s="3">
        <f t="shared" si="3"/>
        <v>434702335</v>
      </c>
      <c r="J117" s="3"/>
    </row>
    <row r="118" spans="1:10" x14ac:dyDescent="0.25">
      <c r="A118">
        <v>26</v>
      </c>
      <c r="B118" t="s">
        <v>11</v>
      </c>
      <c r="C118" s="2">
        <v>31.065000000000001</v>
      </c>
      <c r="D118">
        <v>0</v>
      </c>
      <c r="E118" t="s">
        <v>13</v>
      </c>
      <c r="F118" t="s">
        <v>15</v>
      </c>
      <c r="G118" s="9">
        <v>269956835</v>
      </c>
      <c r="H118" t="str">
        <f t="shared" si="2"/>
        <v>over</v>
      </c>
      <c r="I118" s="3">
        <f t="shared" si="3"/>
        <v>269956835</v>
      </c>
      <c r="J118" s="3"/>
    </row>
    <row r="119" spans="1:10" x14ac:dyDescent="0.25">
      <c r="A119">
        <v>24</v>
      </c>
      <c r="B119" t="s">
        <v>11</v>
      </c>
      <c r="C119" s="2">
        <v>31.065000000000001</v>
      </c>
      <c r="D119">
        <v>0</v>
      </c>
      <c r="E119" t="s">
        <v>9</v>
      </c>
      <c r="F119" t="s">
        <v>21</v>
      </c>
      <c r="G119" s="9">
        <v>3425405335</v>
      </c>
      <c r="H119" t="str">
        <f t="shared" si="2"/>
        <v>over</v>
      </c>
      <c r="I119" s="3">
        <f t="shared" si="3"/>
        <v>3425405335</v>
      </c>
      <c r="J119" s="3"/>
    </row>
    <row r="120" spans="1:10" x14ac:dyDescent="0.25">
      <c r="A120">
        <v>31</v>
      </c>
      <c r="B120" t="s">
        <v>11</v>
      </c>
      <c r="C120" s="2">
        <v>31.065000000000001</v>
      </c>
      <c r="D120">
        <v>3</v>
      </c>
      <c r="E120" t="s">
        <v>13</v>
      </c>
      <c r="F120" t="s">
        <v>15</v>
      </c>
      <c r="G120" s="9">
        <v>542502335</v>
      </c>
      <c r="H120" t="str">
        <f t="shared" si="2"/>
        <v>over</v>
      </c>
      <c r="I120" s="3">
        <f t="shared" si="3"/>
        <v>542502335</v>
      </c>
      <c r="J120" s="3"/>
    </row>
    <row r="121" spans="1:10" x14ac:dyDescent="0.25">
      <c r="A121">
        <v>26</v>
      </c>
      <c r="B121" t="s">
        <v>11</v>
      </c>
      <c r="C121" s="2">
        <v>30.875</v>
      </c>
      <c r="D121">
        <v>2</v>
      </c>
      <c r="E121" t="s">
        <v>13</v>
      </c>
      <c r="F121" t="s">
        <v>15</v>
      </c>
      <c r="G121" s="9">
        <v>387730425</v>
      </c>
      <c r="H121" t="str">
        <f t="shared" si="2"/>
        <v>over</v>
      </c>
      <c r="I121" s="3">
        <f t="shared" si="3"/>
        <v>387730425</v>
      </c>
      <c r="J121" s="3"/>
    </row>
    <row r="122" spans="1:10" x14ac:dyDescent="0.25">
      <c r="A122">
        <v>40</v>
      </c>
      <c r="B122" t="s">
        <v>11</v>
      </c>
      <c r="C122" s="2">
        <v>30.875</v>
      </c>
      <c r="D122">
        <v>4</v>
      </c>
      <c r="E122" t="s">
        <v>13</v>
      </c>
      <c r="F122" t="s">
        <v>15</v>
      </c>
      <c r="G122" s="9">
        <v>816271625</v>
      </c>
      <c r="H122" t="str">
        <f t="shared" si="2"/>
        <v>over</v>
      </c>
      <c r="I122" s="3">
        <f t="shared" si="3"/>
        <v>816271625</v>
      </c>
      <c r="J122" s="3"/>
    </row>
    <row r="123" spans="1:10" x14ac:dyDescent="0.25">
      <c r="A123">
        <v>37</v>
      </c>
      <c r="B123" t="s">
        <v>11</v>
      </c>
      <c r="C123" s="2">
        <v>30.875</v>
      </c>
      <c r="D123">
        <v>3</v>
      </c>
      <c r="E123" t="s">
        <v>13</v>
      </c>
      <c r="F123" t="s">
        <v>15</v>
      </c>
      <c r="G123" s="9">
        <v>679686325</v>
      </c>
      <c r="H123" t="str">
        <f t="shared" si="2"/>
        <v>over</v>
      </c>
      <c r="I123" s="3">
        <f t="shared" si="3"/>
        <v>679686325</v>
      </c>
      <c r="J123" s="3"/>
    </row>
    <row r="124" spans="1:10" x14ac:dyDescent="0.25">
      <c r="A124">
        <v>31</v>
      </c>
      <c r="B124" t="s">
        <v>11</v>
      </c>
      <c r="C124" s="2">
        <v>30.875</v>
      </c>
      <c r="D124">
        <v>0</v>
      </c>
      <c r="E124" t="s">
        <v>13</v>
      </c>
      <c r="F124" t="s">
        <v>21</v>
      </c>
      <c r="G124" s="9">
        <v>385775925</v>
      </c>
      <c r="H124" t="str">
        <f t="shared" si="2"/>
        <v>over</v>
      </c>
      <c r="I124" s="3">
        <f t="shared" si="3"/>
        <v>385775925</v>
      </c>
      <c r="J124" s="3"/>
    </row>
    <row r="125" spans="1:10" x14ac:dyDescent="0.25">
      <c r="A125">
        <v>28</v>
      </c>
      <c r="B125" t="s">
        <v>11</v>
      </c>
      <c r="C125" s="2">
        <v>30.875</v>
      </c>
      <c r="D125">
        <v>0</v>
      </c>
      <c r="E125" t="s">
        <v>13</v>
      </c>
      <c r="F125" t="s">
        <v>15</v>
      </c>
      <c r="G125" s="9">
        <v>306250825</v>
      </c>
      <c r="H125" t="str">
        <f t="shared" si="2"/>
        <v>over</v>
      </c>
      <c r="I125" s="3">
        <f t="shared" si="3"/>
        <v>306250825</v>
      </c>
      <c r="J125" s="3"/>
    </row>
    <row r="126" spans="1:10" x14ac:dyDescent="0.25">
      <c r="A126">
        <v>52</v>
      </c>
      <c r="B126" t="s">
        <v>7</v>
      </c>
      <c r="C126" s="2">
        <v>30.875</v>
      </c>
      <c r="D126">
        <v>0</v>
      </c>
      <c r="E126" t="s">
        <v>13</v>
      </c>
      <c r="F126" t="s">
        <v>21</v>
      </c>
      <c r="G126" s="9">
        <v>2304556616</v>
      </c>
      <c r="H126" t="str">
        <f t="shared" si="2"/>
        <v>over</v>
      </c>
      <c r="I126" s="3">
        <f t="shared" si="3"/>
        <v>2304556616</v>
      </c>
      <c r="J126" s="3"/>
    </row>
    <row r="127" spans="1:10" x14ac:dyDescent="0.25">
      <c r="A127">
        <v>36</v>
      </c>
      <c r="B127" t="s">
        <v>11</v>
      </c>
      <c r="C127" s="2">
        <v>30.875</v>
      </c>
      <c r="D127">
        <v>1</v>
      </c>
      <c r="E127" t="s">
        <v>13</v>
      </c>
      <c r="F127" t="s">
        <v>15</v>
      </c>
      <c r="G127" s="9">
        <v>537336425</v>
      </c>
      <c r="H127" t="str">
        <f t="shared" si="2"/>
        <v>over</v>
      </c>
      <c r="I127" s="3">
        <f t="shared" si="3"/>
        <v>537336425</v>
      </c>
      <c r="J127" s="3"/>
    </row>
    <row r="128" spans="1:10" x14ac:dyDescent="0.25">
      <c r="A128">
        <v>62</v>
      </c>
      <c r="B128" t="s">
        <v>11</v>
      </c>
      <c r="C128" s="2">
        <v>30.875</v>
      </c>
      <c r="D128">
        <v>3</v>
      </c>
      <c r="E128" t="s">
        <v>9</v>
      </c>
      <c r="F128" t="s">
        <v>15</v>
      </c>
      <c r="G128" s="9">
        <v>4671816325</v>
      </c>
      <c r="H128" t="str">
        <f t="shared" si="2"/>
        <v>over</v>
      </c>
      <c r="I128" s="3">
        <f t="shared" si="3"/>
        <v>4671816325</v>
      </c>
      <c r="J128" s="3"/>
    </row>
    <row r="129" spans="1:10" x14ac:dyDescent="0.25">
      <c r="A129">
        <v>55</v>
      </c>
      <c r="B129" t="s">
        <v>11</v>
      </c>
      <c r="C129" s="2">
        <v>30.684999999999999</v>
      </c>
      <c r="D129">
        <v>0</v>
      </c>
      <c r="E129" t="s">
        <v>9</v>
      </c>
      <c r="F129" t="s">
        <v>21</v>
      </c>
      <c r="G129" s="9">
        <v>4230369215</v>
      </c>
      <c r="H129" t="str">
        <f t="shared" si="2"/>
        <v>over</v>
      </c>
      <c r="I129" s="3">
        <f t="shared" si="3"/>
        <v>4230369215</v>
      </c>
      <c r="J129" s="3"/>
    </row>
    <row r="130" spans="1:10" x14ac:dyDescent="0.25">
      <c r="A130">
        <v>43</v>
      </c>
      <c r="B130" t="s">
        <v>7</v>
      </c>
      <c r="C130" s="2">
        <v>30.684999999999999</v>
      </c>
      <c r="D130">
        <v>2</v>
      </c>
      <c r="E130" t="s">
        <v>13</v>
      </c>
      <c r="F130" t="s">
        <v>15</v>
      </c>
      <c r="G130" s="9">
        <v>831083915</v>
      </c>
      <c r="H130" t="str">
        <f t="shared" ref="H130:H193" si="4">IF(C130&lt;18.5,"below",IF(AND(C130&gt;=18.5,C130&lt;25),"normal",IF(C130&gt;=25,"over")))</f>
        <v>over</v>
      </c>
      <c r="I130" s="3">
        <f t="shared" si="3"/>
        <v>831083915</v>
      </c>
      <c r="J130" s="3"/>
    </row>
    <row r="131" spans="1:10" x14ac:dyDescent="0.25">
      <c r="A131">
        <v>20</v>
      </c>
      <c r="B131" t="s">
        <v>11</v>
      </c>
      <c r="C131" s="2">
        <v>30.684999999999999</v>
      </c>
      <c r="D131">
        <v>0</v>
      </c>
      <c r="E131" t="s">
        <v>9</v>
      </c>
      <c r="F131" t="s">
        <v>21</v>
      </c>
      <c r="G131" s="9">
        <v>3347581715</v>
      </c>
      <c r="H131" t="str">
        <f t="shared" si="4"/>
        <v>over</v>
      </c>
      <c r="I131" s="3">
        <f t="shared" ref="I131:I194" si="5">VALUE(G131)</f>
        <v>3347581715</v>
      </c>
      <c r="J131" s="3"/>
    </row>
    <row r="132" spans="1:10" x14ac:dyDescent="0.25">
      <c r="A132">
        <v>46</v>
      </c>
      <c r="B132" t="s">
        <v>11</v>
      </c>
      <c r="C132" s="2">
        <v>30.495000000000001</v>
      </c>
      <c r="D132">
        <v>3</v>
      </c>
      <c r="E132" t="s">
        <v>9</v>
      </c>
      <c r="F132" t="s">
        <v>15</v>
      </c>
      <c r="G132" s="9">
        <v>4072055105</v>
      </c>
      <c r="H132" t="str">
        <f t="shared" si="4"/>
        <v>over</v>
      </c>
      <c r="I132" s="3">
        <f t="shared" si="5"/>
        <v>4072055105</v>
      </c>
      <c r="J132" s="3"/>
    </row>
    <row r="133" spans="1:10" x14ac:dyDescent="0.25">
      <c r="A133">
        <v>57</v>
      </c>
      <c r="B133" t="s">
        <v>7</v>
      </c>
      <c r="C133" s="2">
        <v>30.495000000000001</v>
      </c>
      <c r="D133">
        <v>0</v>
      </c>
      <c r="E133" t="s">
        <v>13</v>
      </c>
      <c r="F133" t="s">
        <v>15</v>
      </c>
      <c r="G133" s="9">
        <v>1184077505</v>
      </c>
      <c r="H133" t="str">
        <f t="shared" si="4"/>
        <v>over</v>
      </c>
      <c r="I133" s="3">
        <f t="shared" si="5"/>
        <v>1184077505</v>
      </c>
      <c r="J133" s="3"/>
    </row>
    <row r="134" spans="1:10" x14ac:dyDescent="0.25">
      <c r="A134">
        <v>45</v>
      </c>
      <c r="B134" t="s">
        <v>11</v>
      </c>
      <c r="C134" s="2">
        <v>30.495000000000001</v>
      </c>
      <c r="D134">
        <v>2</v>
      </c>
      <c r="E134" t="s">
        <v>13</v>
      </c>
      <c r="F134" t="s">
        <v>15</v>
      </c>
      <c r="G134" s="9">
        <v>841346305</v>
      </c>
      <c r="H134" t="str">
        <f t="shared" si="4"/>
        <v>over</v>
      </c>
      <c r="I134" s="3">
        <f t="shared" si="5"/>
        <v>841346305</v>
      </c>
      <c r="J134" s="3"/>
    </row>
    <row r="135" spans="1:10" x14ac:dyDescent="0.25">
      <c r="A135">
        <v>19</v>
      </c>
      <c r="B135" t="s">
        <v>7</v>
      </c>
      <c r="C135" s="2">
        <v>30.495000000000001</v>
      </c>
      <c r="D135">
        <v>0</v>
      </c>
      <c r="E135" t="s">
        <v>13</v>
      </c>
      <c r="F135" t="s">
        <v>15</v>
      </c>
      <c r="G135" s="9">
        <v>212843105</v>
      </c>
      <c r="H135" t="str">
        <f t="shared" si="4"/>
        <v>over</v>
      </c>
      <c r="I135" s="3">
        <f t="shared" si="5"/>
        <v>212843105</v>
      </c>
      <c r="J135" s="3"/>
    </row>
    <row r="136" spans="1:10" x14ac:dyDescent="0.25">
      <c r="A136">
        <v>31</v>
      </c>
      <c r="B136" t="s">
        <v>7</v>
      </c>
      <c r="C136" s="2">
        <v>30.495000000000001</v>
      </c>
      <c r="D136">
        <v>3</v>
      </c>
      <c r="E136" t="s">
        <v>13</v>
      </c>
      <c r="F136" t="s">
        <v>21</v>
      </c>
      <c r="G136" s="9">
        <v>611323105</v>
      </c>
      <c r="H136" t="str">
        <f t="shared" si="4"/>
        <v>over</v>
      </c>
      <c r="I136" s="3">
        <f t="shared" si="5"/>
        <v>611323105</v>
      </c>
      <c r="J136" s="3"/>
    </row>
    <row r="137" spans="1:10" x14ac:dyDescent="0.25">
      <c r="A137">
        <v>53</v>
      </c>
      <c r="B137" t="s">
        <v>11</v>
      </c>
      <c r="C137" s="2">
        <v>30.495000000000001</v>
      </c>
      <c r="D137">
        <v>0</v>
      </c>
      <c r="E137" t="s">
        <v>13</v>
      </c>
      <c r="F137" t="s">
        <v>21</v>
      </c>
      <c r="G137" s="9">
        <v>1007205505</v>
      </c>
      <c r="H137" t="str">
        <f t="shared" si="4"/>
        <v>over</v>
      </c>
      <c r="I137" s="3">
        <f t="shared" si="5"/>
        <v>1007205505</v>
      </c>
      <c r="J137" s="3"/>
    </row>
    <row r="138" spans="1:10" x14ac:dyDescent="0.25">
      <c r="A138">
        <v>45</v>
      </c>
      <c r="B138" t="s">
        <v>7</v>
      </c>
      <c r="C138" s="2">
        <v>30.495000000000001</v>
      </c>
      <c r="D138">
        <v>1</v>
      </c>
      <c r="E138" t="s">
        <v>9</v>
      </c>
      <c r="F138" t="s">
        <v>15</v>
      </c>
      <c r="G138" s="9">
        <v>3972551805</v>
      </c>
      <c r="H138" t="str">
        <f t="shared" si="4"/>
        <v>over</v>
      </c>
      <c r="I138" s="3">
        <f t="shared" si="5"/>
        <v>3972551805</v>
      </c>
      <c r="J138" s="3"/>
    </row>
    <row r="139" spans="1:10" x14ac:dyDescent="0.25">
      <c r="A139">
        <v>62</v>
      </c>
      <c r="B139" t="s">
        <v>7</v>
      </c>
      <c r="C139" s="2">
        <v>30.495000000000001</v>
      </c>
      <c r="D139">
        <v>2</v>
      </c>
      <c r="E139" t="s">
        <v>13</v>
      </c>
      <c r="F139" t="s">
        <v>15</v>
      </c>
      <c r="G139" s="9">
        <v>1501976005</v>
      </c>
      <c r="H139" t="str">
        <f t="shared" si="4"/>
        <v>over</v>
      </c>
      <c r="I139" s="3">
        <f t="shared" si="5"/>
        <v>1501976005</v>
      </c>
      <c r="J139" s="3"/>
    </row>
    <row r="140" spans="1:10" x14ac:dyDescent="0.25">
      <c r="A140">
        <v>18</v>
      </c>
      <c r="B140" t="s">
        <v>7</v>
      </c>
      <c r="C140" s="2">
        <v>30.305</v>
      </c>
      <c r="D140">
        <v>0</v>
      </c>
      <c r="E140" t="s">
        <v>13</v>
      </c>
      <c r="F140" t="s">
        <v>21</v>
      </c>
      <c r="G140" s="9">
        <v>220373595</v>
      </c>
      <c r="H140" t="str">
        <f t="shared" si="4"/>
        <v>over</v>
      </c>
      <c r="I140" s="3">
        <f t="shared" si="5"/>
        <v>220373595</v>
      </c>
      <c r="J140" s="3"/>
    </row>
    <row r="141" spans="1:10" x14ac:dyDescent="0.25">
      <c r="A141">
        <v>58</v>
      </c>
      <c r="B141" t="s">
        <v>11</v>
      </c>
      <c r="C141" s="2">
        <v>30.305</v>
      </c>
      <c r="D141">
        <v>0</v>
      </c>
      <c r="E141" t="s">
        <v>13</v>
      </c>
      <c r="F141" t="s">
        <v>21</v>
      </c>
      <c r="G141" s="9">
        <v>1193825595</v>
      </c>
      <c r="H141" t="str">
        <f t="shared" si="4"/>
        <v>over</v>
      </c>
      <c r="I141" s="3">
        <f t="shared" si="5"/>
        <v>1193825595</v>
      </c>
      <c r="J141" s="3"/>
    </row>
    <row r="142" spans="1:10" x14ac:dyDescent="0.25">
      <c r="A142">
        <v>18</v>
      </c>
      <c r="B142" t="s">
        <v>7</v>
      </c>
      <c r="C142" s="2">
        <v>30.114999999999998</v>
      </c>
      <c r="D142">
        <v>0</v>
      </c>
      <c r="E142" t="s">
        <v>13</v>
      </c>
      <c r="F142" t="s">
        <v>21</v>
      </c>
      <c r="G142" s="9">
        <v>213448467</v>
      </c>
      <c r="H142" t="str">
        <f t="shared" si="4"/>
        <v>over</v>
      </c>
      <c r="I142" s="3">
        <f t="shared" si="5"/>
        <v>213448467</v>
      </c>
      <c r="J142" s="3"/>
    </row>
    <row r="143" spans="1:10" x14ac:dyDescent="0.25">
      <c r="A143">
        <v>64</v>
      </c>
      <c r="B143" t="s">
        <v>7</v>
      </c>
      <c r="C143" s="2">
        <v>30.114999999999998</v>
      </c>
      <c r="D143">
        <v>3</v>
      </c>
      <c r="E143" t="s">
        <v>13</v>
      </c>
      <c r="F143" t="s">
        <v>15</v>
      </c>
      <c r="G143" s="9">
        <v>1645570785</v>
      </c>
      <c r="H143" t="str">
        <f t="shared" si="4"/>
        <v>over</v>
      </c>
      <c r="I143" s="3">
        <f t="shared" si="5"/>
        <v>1645570785</v>
      </c>
      <c r="J143" s="3"/>
    </row>
    <row r="144" spans="1:10" x14ac:dyDescent="0.25">
      <c r="A144">
        <v>18</v>
      </c>
      <c r="B144" t="s">
        <v>7</v>
      </c>
      <c r="C144" s="2">
        <v>30.114999999999998</v>
      </c>
      <c r="D144">
        <v>0</v>
      </c>
      <c r="E144" t="s">
        <v>13</v>
      </c>
      <c r="F144" t="s">
        <v>21</v>
      </c>
      <c r="G144" s="9">
        <v>220347185</v>
      </c>
      <c r="H144" t="str">
        <f t="shared" si="4"/>
        <v>over</v>
      </c>
      <c r="I144" s="3">
        <f t="shared" si="5"/>
        <v>220347185</v>
      </c>
      <c r="J144" s="3"/>
    </row>
    <row r="145" spans="1:10" x14ac:dyDescent="0.25">
      <c r="A145">
        <v>50</v>
      </c>
      <c r="B145" t="s">
        <v>7</v>
      </c>
      <c r="C145" s="2">
        <v>30.114999999999998</v>
      </c>
      <c r="D145">
        <v>1</v>
      </c>
      <c r="E145" t="s">
        <v>13</v>
      </c>
      <c r="F145" t="s">
        <v>15</v>
      </c>
      <c r="G145" s="9">
        <v>991035985</v>
      </c>
      <c r="H145" t="str">
        <f t="shared" si="4"/>
        <v>over</v>
      </c>
      <c r="I145" s="3">
        <f t="shared" si="5"/>
        <v>991035985</v>
      </c>
      <c r="J145" s="3"/>
    </row>
    <row r="146" spans="1:10" x14ac:dyDescent="0.25">
      <c r="A146">
        <v>20</v>
      </c>
      <c r="B146" t="s">
        <v>11</v>
      </c>
      <c r="C146" s="2">
        <v>30.114999999999998</v>
      </c>
      <c r="D146">
        <v>5</v>
      </c>
      <c r="E146" t="s">
        <v>13</v>
      </c>
      <c r="F146" t="s">
        <v>21</v>
      </c>
      <c r="G146" s="9">
        <v>491505985</v>
      </c>
      <c r="H146" t="str">
        <f t="shared" si="4"/>
        <v>over</v>
      </c>
      <c r="I146" s="3">
        <f t="shared" si="5"/>
        <v>491505985</v>
      </c>
      <c r="J146" s="3"/>
    </row>
    <row r="147" spans="1:10" x14ac:dyDescent="0.25">
      <c r="A147">
        <v>43</v>
      </c>
      <c r="B147" t="s">
        <v>11</v>
      </c>
      <c r="C147" s="2">
        <v>30.114999999999998</v>
      </c>
      <c r="D147">
        <v>3</v>
      </c>
      <c r="E147" t="s">
        <v>13</v>
      </c>
      <c r="F147" t="s">
        <v>15</v>
      </c>
      <c r="G147" s="9">
        <v>841004685</v>
      </c>
      <c r="H147" t="str">
        <f t="shared" si="4"/>
        <v>over</v>
      </c>
      <c r="I147" s="3">
        <f t="shared" si="5"/>
        <v>841004685</v>
      </c>
      <c r="J147" s="3"/>
    </row>
    <row r="148" spans="1:10" x14ac:dyDescent="0.25">
      <c r="A148">
        <v>49</v>
      </c>
      <c r="B148" t="s">
        <v>7</v>
      </c>
      <c r="C148" s="2">
        <v>29.925000000000001</v>
      </c>
      <c r="D148">
        <v>0</v>
      </c>
      <c r="E148" t="s">
        <v>13</v>
      </c>
      <c r="F148" t="s">
        <v>15</v>
      </c>
      <c r="G148" s="9">
        <v>898815875</v>
      </c>
      <c r="H148" t="str">
        <f t="shared" si="4"/>
        <v>over</v>
      </c>
      <c r="I148" s="3">
        <f t="shared" si="5"/>
        <v>898815875</v>
      </c>
      <c r="J148" s="3"/>
    </row>
    <row r="149" spans="1:10" x14ac:dyDescent="0.25">
      <c r="A149">
        <v>24</v>
      </c>
      <c r="B149" t="s">
        <v>7</v>
      </c>
      <c r="C149" s="2">
        <v>29.925000000000001</v>
      </c>
      <c r="D149">
        <v>0</v>
      </c>
      <c r="E149" t="s">
        <v>13</v>
      </c>
      <c r="F149" t="s">
        <v>15</v>
      </c>
      <c r="G149" s="9">
        <v>285068375</v>
      </c>
      <c r="H149" t="str">
        <f t="shared" si="4"/>
        <v>over</v>
      </c>
      <c r="I149" s="3">
        <f t="shared" si="5"/>
        <v>285068375</v>
      </c>
      <c r="J149" s="3"/>
    </row>
    <row r="150" spans="1:10" x14ac:dyDescent="0.25">
      <c r="A150">
        <v>39</v>
      </c>
      <c r="B150" t="s">
        <v>11</v>
      </c>
      <c r="C150" s="2">
        <v>29.925000000000001</v>
      </c>
      <c r="D150">
        <v>1</v>
      </c>
      <c r="E150" t="s">
        <v>9</v>
      </c>
      <c r="F150" t="s">
        <v>21</v>
      </c>
      <c r="G150" s="9">
        <v>2246204375</v>
      </c>
      <c r="H150" t="str">
        <f t="shared" si="4"/>
        <v>over</v>
      </c>
      <c r="I150" s="3">
        <f t="shared" si="5"/>
        <v>2246204375</v>
      </c>
      <c r="J150" s="3"/>
    </row>
    <row r="151" spans="1:10" x14ac:dyDescent="0.25">
      <c r="A151">
        <v>29</v>
      </c>
      <c r="B151" t="s">
        <v>11</v>
      </c>
      <c r="C151" s="2">
        <v>29.734999999999999</v>
      </c>
      <c r="D151">
        <v>2</v>
      </c>
      <c r="E151" t="s">
        <v>13</v>
      </c>
      <c r="F151" t="s">
        <v>15</v>
      </c>
      <c r="G151" s="9">
        <v>18157876</v>
      </c>
      <c r="H151" t="str">
        <f t="shared" si="4"/>
        <v>over</v>
      </c>
      <c r="I151" s="3">
        <f t="shared" si="5"/>
        <v>18157876</v>
      </c>
      <c r="J151" s="3"/>
    </row>
    <row r="152" spans="1:10" x14ac:dyDescent="0.25">
      <c r="A152">
        <v>20</v>
      </c>
      <c r="B152" t="s">
        <v>11</v>
      </c>
      <c r="C152" s="2">
        <v>29.734999999999999</v>
      </c>
      <c r="D152">
        <v>0</v>
      </c>
      <c r="E152" t="s">
        <v>13</v>
      </c>
      <c r="F152" t="s">
        <v>15</v>
      </c>
      <c r="G152" s="9">
        <v>176953165</v>
      </c>
      <c r="H152" t="str">
        <f t="shared" si="4"/>
        <v>over</v>
      </c>
      <c r="I152" s="3">
        <f t="shared" si="5"/>
        <v>176953165</v>
      </c>
      <c r="J152" s="3"/>
    </row>
    <row r="153" spans="1:10" x14ac:dyDescent="0.25">
      <c r="A153">
        <v>44</v>
      </c>
      <c r="B153" t="s">
        <v>11</v>
      </c>
      <c r="C153" s="2">
        <v>29.734999999999999</v>
      </c>
      <c r="D153">
        <v>2</v>
      </c>
      <c r="E153" t="s">
        <v>13</v>
      </c>
      <c r="F153" t="s">
        <v>21</v>
      </c>
      <c r="G153" s="9">
        <v>3210866282</v>
      </c>
      <c r="H153" t="str">
        <f t="shared" si="4"/>
        <v>over</v>
      </c>
      <c r="I153" s="3">
        <f t="shared" si="5"/>
        <v>3210866282</v>
      </c>
      <c r="J153" s="3"/>
    </row>
    <row r="154" spans="1:10" x14ac:dyDescent="0.25">
      <c r="A154">
        <v>32</v>
      </c>
      <c r="B154" t="s">
        <v>7</v>
      </c>
      <c r="C154" s="2">
        <v>29.734999999999999</v>
      </c>
      <c r="D154">
        <v>0</v>
      </c>
      <c r="E154" t="s">
        <v>13</v>
      </c>
      <c r="F154" t="s">
        <v>15</v>
      </c>
      <c r="G154" s="9">
        <v>435704365</v>
      </c>
      <c r="H154" t="str">
        <f t="shared" si="4"/>
        <v>over</v>
      </c>
      <c r="I154" s="3">
        <f t="shared" si="5"/>
        <v>435704365</v>
      </c>
      <c r="J154" s="3"/>
    </row>
    <row r="155" spans="1:10" x14ac:dyDescent="0.25">
      <c r="A155">
        <v>47</v>
      </c>
      <c r="B155" t="s">
        <v>7</v>
      </c>
      <c r="C155" s="2">
        <v>29.545000000000002</v>
      </c>
      <c r="D155">
        <v>1</v>
      </c>
      <c r="E155" t="s">
        <v>13</v>
      </c>
      <c r="F155" t="s">
        <v>15</v>
      </c>
      <c r="G155" s="9">
        <v>893093455</v>
      </c>
      <c r="H155" t="str">
        <f t="shared" si="4"/>
        <v>over</v>
      </c>
      <c r="I155" s="3">
        <f t="shared" si="5"/>
        <v>893093455</v>
      </c>
      <c r="J155" s="3"/>
    </row>
    <row r="156" spans="1:10" x14ac:dyDescent="0.25">
      <c r="A156">
        <v>26</v>
      </c>
      <c r="B156" t="s">
        <v>7</v>
      </c>
      <c r="C156" s="2">
        <v>29.355</v>
      </c>
      <c r="D156">
        <v>2</v>
      </c>
      <c r="E156" t="s">
        <v>13</v>
      </c>
      <c r="F156" t="s">
        <v>21</v>
      </c>
      <c r="G156" s="9">
        <v>456419145</v>
      </c>
      <c r="H156" t="str">
        <f t="shared" si="4"/>
        <v>over</v>
      </c>
      <c r="I156" s="3">
        <f t="shared" si="5"/>
        <v>456419145</v>
      </c>
      <c r="J156" s="3"/>
    </row>
    <row r="157" spans="1:10" x14ac:dyDescent="0.25">
      <c r="A157">
        <v>40</v>
      </c>
      <c r="B157" t="s">
        <v>11</v>
      </c>
      <c r="C157" s="2">
        <v>29.355</v>
      </c>
      <c r="D157">
        <v>1</v>
      </c>
      <c r="E157" t="s">
        <v>13</v>
      </c>
      <c r="F157" t="s">
        <v>15</v>
      </c>
      <c r="G157" s="9">
        <v>639360345</v>
      </c>
      <c r="H157" t="str">
        <f t="shared" si="4"/>
        <v>over</v>
      </c>
      <c r="I157" s="3">
        <f t="shared" si="5"/>
        <v>639360345</v>
      </c>
      <c r="J157" s="3"/>
    </row>
    <row r="158" spans="1:10" x14ac:dyDescent="0.25">
      <c r="A158">
        <v>18</v>
      </c>
      <c r="B158" t="s">
        <v>7</v>
      </c>
      <c r="C158" s="2">
        <v>29.164999999999999</v>
      </c>
      <c r="D158">
        <v>0</v>
      </c>
      <c r="E158" t="s">
        <v>13</v>
      </c>
      <c r="F158" t="s">
        <v>21</v>
      </c>
      <c r="G158" s="9">
        <v>7323734819</v>
      </c>
      <c r="H158" t="str">
        <f t="shared" si="4"/>
        <v>over</v>
      </c>
      <c r="I158" s="3">
        <f t="shared" si="5"/>
        <v>7323734819</v>
      </c>
      <c r="J158" s="3"/>
    </row>
    <row r="159" spans="1:10" x14ac:dyDescent="0.25">
      <c r="A159">
        <v>20</v>
      </c>
      <c r="B159" t="s">
        <v>7</v>
      </c>
      <c r="C159" s="2">
        <v>28.975000000000001</v>
      </c>
      <c r="D159">
        <v>0</v>
      </c>
      <c r="E159" t="s">
        <v>13</v>
      </c>
      <c r="F159" t="s">
        <v>15</v>
      </c>
      <c r="G159" s="9">
        <v>225747525</v>
      </c>
      <c r="H159" t="str">
        <f t="shared" si="4"/>
        <v>over</v>
      </c>
      <c r="I159" s="3">
        <f t="shared" si="5"/>
        <v>225747525</v>
      </c>
      <c r="J159" s="3"/>
    </row>
    <row r="160" spans="1:10" x14ac:dyDescent="0.25">
      <c r="A160">
        <v>29</v>
      </c>
      <c r="B160" t="s">
        <v>11</v>
      </c>
      <c r="C160" s="2">
        <v>28.975000000000001</v>
      </c>
      <c r="D160">
        <v>1</v>
      </c>
      <c r="E160" t="s">
        <v>13</v>
      </c>
      <c r="F160" t="s">
        <v>21</v>
      </c>
      <c r="G160" s="9">
        <v>404055825</v>
      </c>
      <c r="H160" t="str">
        <f t="shared" si="4"/>
        <v>over</v>
      </c>
      <c r="I160" s="3">
        <f t="shared" si="5"/>
        <v>404055825</v>
      </c>
      <c r="J160" s="3"/>
    </row>
    <row r="161" spans="1:10" x14ac:dyDescent="0.25">
      <c r="A161">
        <v>21</v>
      </c>
      <c r="B161" t="s">
        <v>11</v>
      </c>
      <c r="C161" s="2">
        <v>28.975000000000001</v>
      </c>
      <c r="D161">
        <v>0</v>
      </c>
      <c r="E161" t="s">
        <v>13</v>
      </c>
      <c r="F161" t="s">
        <v>15</v>
      </c>
      <c r="G161" s="9">
        <v>190635825</v>
      </c>
      <c r="H161" t="str">
        <f t="shared" si="4"/>
        <v>over</v>
      </c>
      <c r="I161" s="3">
        <f t="shared" si="5"/>
        <v>190635825</v>
      </c>
      <c r="J161" s="3"/>
    </row>
    <row r="162" spans="1:10" x14ac:dyDescent="0.25">
      <c r="A162">
        <v>57</v>
      </c>
      <c r="B162" t="s">
        <v>11</v>
      </c>
      <c r="C162" s="2">
        <v>28.975000000000001</v>
      </c>
      <c r="D162">
        <v>0</v>
      </c>
      <c r="E162" t="s">
        <v>9</v>
      </c>
      <c r="F162" t="s">
        <v>21</v>
      </c>
      <c r="G162" s="9">
        <v>2721843725</v>
      </c>
      <c r="H162" t="str">
        <f t="shared" si="4"/>
        <v>over</v>
      </c>
      <c r="I162" s="3">
        <f t="shared" si="5"/>
        <v>2721843725</v>
      </c>
      <c r="J162" s="3"/>
    </row>
    <row r="163" spans="1:10" x14ac:dyDescent="0.25">
      <c r="A163">
        <v>55</v>
      </c>
      <c r="B163" t="s">
        <v>11</v>
      </c>
      <c r="C163" s="2">
        <v>28.975000000000001</v>
      </c>
      <c r="D163">
        <v>0</v>
      </c>
      <c r="E163" t="s">
        <v>13</v>
      </c>
      <c r="F163" t="s">
        <v>21</v>
      </c>
      <c r="G163" s="9">
        <v>1079635025</v>
      </c>
      <c r="H163" t="str">
        <f t="shared" si="4"/>
        <v>over</v>
      </c>
      <c r="I163" s="3">
        <f t="shared" si="5"/>
        <v>1079635025</v>
      </c>
      <c r="J163" s="3"/>
    </row>
    <row r="164" spans="1:10" x14ac:dyDescent="0.25">
      <c r="A164">
        <v>26</v>
      </c>
      <c r="B164" t="s">
        <v>7</v>
      </c>
      <c r="C164" s="2">
        <v>28.785</v>
      </c>
      <c r="D164">
        <v>0</v>
      </c>
      <c r="E164" t="s">
        <v>13</v>
      </c>
      <c r="F164" t="s">
        <v>21</v>
      </c>
      <c r="G164" s="9">
        <v>338539915</v>
      </c>
      <c r="H164" t="str">
        <f t="shared" si="4"/>
        <v>over</v>
      </c>
      <c r="I164" s="3">
        <f t="shared" si="5"/>
        <v>338539915</v>
      </c>
      <c r="J164" s="3"/>
    </row>
    <row r="165" spans="1:10" x14ac:dyDescent="0.25">
      <c r="A165">
        <v>20</v>
      </c>
      <c r="B165" t="s">
        <v>7</v>
      </c>
      <c r="C165" s="2">
        <v>28.785</v>
      </c>
      <c r="D165">
        <v>0</v>
      </c>
      <c r="E165" t="s">
        <v>13</v>
      </c>
      <c r="F165" t="s">
        <v>21</v>
      </c>
      <c r="G165" s="9">
        <v>245721115</v>
      </c>
      <c r="H165" t="str">
        <f t="shared" si="4"/>
        <v>over</v>
      </c>
      <c r="I165" s="3">
        <f t="shared" si="5"/>
        <v>245721115</v>
      </c>
      <c r="J165" s="3"/>
    </row>
    <row r="166" spans="1:10" x14ac:dyDescent="0.25">
      <c r="A166">
        <v>56</v>
      </c>
      <c r="B166" t="s">
        <v>7</v>
      </c>
      <c r="C166" s="2">
        <v>28.785</v>
      </c>
      <c r="D166">
        <v>0</v>
      </c>
      <c r="E166" t="s">
        <v>13</v>
      </c>
      <c r="F166" t="s">
        <v>21</v>
      </c>
      <c r="G166" s="9">
        <v>1165837915</v>
      </c>
      <c r="H166" t="str">
        <f t="shared" si="4"/>
        <v>over</v>
      </c>
      <c r="I166" s="3">
        <f t="shared" si="5"/>
        <v>1165837915</v>
      </c>
      <c r="J166" s="3"/>
    </row>
    <row r="167" spans="1:10" x14ac:dyDescent="0.25">
      <c r="A167">
        <v>59</v>
      </c>
      <c r="B167" t="s">
        <v>11</v>
      </c>
      <c r="C167" s="2">
        <v>28.785</v>
      </c>
      <c r="D167">
        <v>0</v>
      </c>
      <c r="E167" t="s">
        <v>13</v>
      </c>
      <c r="F167" t="s">
        <v>15</v>
      </c>
      <c r="G167" s="9">
        <v>1212961415</v>
      </c>
      <c r="H167" t="str">
        <f t="shared" si="4"/>
        <v>over</v>
      </c>
      <c r="I167" s="3">
        <f t="shared" si="5"/>
        <v>1212961415</v>
      </c>
      <c r="J167" s="3"/>
    </row>
    <row r="168" spans="1:10" x14ac:dyDescent="0.25">
      <c r="A168">
        <v>57</v>
      </c>
      <c r="B168" t="s">
        <v>7</v>
      </c>
      <c r="C168" s="2">
        <v>28.785</v>
      </c>
      <c r="D168">
        <v>4</v>
      </c>
      <c r="E168" t="s">
        <v>13</v>
      </c>
      <c r="F168" t="s">
        <v>21</v>
      </c>
      <c r="G168" s="9">
        <v>1439439815</v>
      </c>
      <c r="H168" t="str">
        <f t="shared" si="4"/>
        <v>over</v>
      </c>
      <c r="I168" s="3">
        <f t="shared" si="5"/>
        <v>1439439815</v>
      </c>
      <c r="J168" s="3"/>
    </row>
    <row r="169" spans="1:10" x14ac:dyDescent="0.25">
      <c r="A169">
        <v>60</v>
      </c>
      <c r="B169" t="s">
        <v>11</v>
      </c>
      <c r="C169" s="2">
        <v>28.594999999999999</v>
      </c>
      <c r="D169">
        <v>0</v>
      </c>
      <c r="E169" t="s">
        <v>13</v>
      </c>
      <c r="F169" t="s">
        <v>21</v>
      </c>
      <c r="G169" s="9">
        <v>3025999556</v>
      </c>
      <c r="H169" t="str">
        <f t="shared" si="4"/>
        <v>over</v>
      </c>
      <c r="I169" s="3">
        <f t="shared" si="5"/>
        <v>3025999556</v>
      </c>
      <c r="J169" s="3"/>
    </row>
    <row r="170" spans="1:10" x14ac:dyDescent="0.25">
      <c r="A170">
        <v>58</v>
      </c>
      <c r="B170" t="s">
        <v>11</v>
      </c>
      <c r="C170" s="2">
        <v>28.594999999999999</v>
      </c>
      <c r="D170">
        <v>0</v>
      </c>
      <c r="E170" t="s">
        <v>13</v>
      </c>
      <c r="F170" t="s">
        <v>15</v>
      </c>
      <c r="G170" s="9">
        <v>1173587905</v>
      </c>
      <c r="H170" t="str">
        <f t="shared" si="4"/>
        <v>over</v>
      </c>
      <c r="I170" s="3">
        <f t="shared" si="5"/>
        <v>1173587905</v>
      </c>
      <c r="J170" s="3"/>
    </row>
    <row r="171" spans="1:10" x14ac:dyDescent="0.25">
      <c r="A171">
        <v>31</v>
      </c>
      <c r="B171" t="s">
        <v>11</v>
      </c>
      <c r="C171" s="2">
        <v>28.594999999999999</v>
      </c>
      <c r="D171">
        <v>1</v>
      </c>
      <c r="E171" t="s">
        <v>13</v>
      </c>
      <c r="F171" t="s">
        <v>15</v>
      </c>
      <c r="G171" s="9">
        <v>424359005</v>
      </c>
      <c r="H171" t="str">
        <f t="shared" si="4"/>
        <v>over</v>
      </c>
      <c r="I171" s="3">
        <f t="shared" si="5"/>
        <v>424359005</v>
      </c>
      <c r="J171" s="3"/>
    </row>
    <row r="172" spans="1:10" x14ac:dyDescent="0.25">
      <c r="A172">
        <v>25</v>
      </c>
      <c r="B172" t="s">
        <v>7</v>
      </c>
      <c r="C172" s="2">
        <v>28.594999999999999</v>
      </c>
      <c r="D172">
        <v>0</v>
      </c>
      <c r="E172" t="s">
        <v>13</v>
      </c>
      <c r="F172" t="s">
        <v>21</v>
      </c>
      <c r="G172" s="9">
        <v>321362205</v>
      </c>
      <c r="H172" t="str">
        <f t="shared" si="4"/>
        <v>over</v>
      </c>
      <c r="I172" s="3">
        <f t="shared" si="5"/>
        <v>321362205</v>
      </c>
      <c r="J172" s="3"/>
    </row>
    <row r="173" spans="1:10" x14ac:dyDescent="0.25">
      <c r="A173">
        <v>56</v>
      </c>
      <c r="B173" t="s">
        <v>7</v>
      </c>
      <c r="C173" s="2">
        <v>28.594999999999999</v>
      </c>
      <c r="D173">
        <v>0</v>
      </c>
      <c r="E173" t="s">
        <v>13</v>
      </c>
      <c r="F173" t="s">
        <v>21</v>
      </c>
      <c r="G173" s="9">
        <v>1165811505</v>
      </c>
      <c r="H173" t="str">
        <f t="shared" si="4"/>
        <v>over</v>
      </c>
      <c r="I173" s="3">
        <f t="shared" si="5"/>
        <v>1165811505</v>
      </c>
      <c r="J173" s="3"/>
    </row>
    <row r="174" spans="1:10" x14ac:dyDescent="0.25">
      <c r="A174">
        <v>36</v>
      </c>
      <c r="B174" t="s">
        <v>11</v>
      </c>
      <c r="C174" s="2">
        <v>28.594999999999999</v>
      </c>
      <c r="D174">
        <v>3</v>
      </c>
      <c r="E174" t="s">
        <v>13</v>
      </c>
      <c r="F174" t="s">
        <v>15</v>
      </c>
      <c r="G174" s="9">
        <v>654819505</v>
      </c>
      <c r="H174" t="str">
        <f t="shared" si="4"/>
        <v>over</v>
      </c>
      <c r="I174" s="3">
        <f t="shared" si="5"/>
        <v>654819505</v>
      </c>
      <c r="J174" s="3"/>
    </row>
    <row r="175" spans="1:10" x14ac:dyDescent="0.25">
      <c r="A175">
        <v>41</v>
      </c>
      <c r="B175" t="s">
        <v>11</v>
      </c>
      <c r="C175" s="2">
        <v>28.405000000000001</v>
      </c>
      <c r="D175">
        <v>1</v>
      </c>
      <c r="E175" t="s">
        <v>13</v>
      </c>
      <c r="F175" t="s">
        <v>15</v>
      </c>
      <c r="G175" s="9">
        <v>666468595</v>
      </c>
      <c r="H175" t="str">
        <f t="shared" si="4"/>
        <v>over</v>
      </c>
      <c r="I175" s="3">
        <f t="shared" si="5"/>
        <v>666468595</v>
      </c>
      <c r="J175" s="3"/>
    </row>
    <row r="176" spans="1:10" x14ac:dyDescent="0.25">
      <c r="A176">
        <v>30</v>
      </c>
      <c r="B176" t="s">
        <v>7</v>
      </c>
      <c r="C176" s="2">
        <v>28.405000000000001</v>
      </c>
      <c r="D176">
        <v>1</v>
      </c>
      <c r="E176" t="s">
        <v>13</v>
      </c>
      <c r="F176" t="s">
        <v>15</v>
      </c>
      <c r="G176" s="9">
        <v>452718295</v>
      </c>
      <c r="H176" t="str">
        <f t="shared" si="4"/>
        <v>over</v>
      </c>
      <c r="I176" s="3">
        <f t="shared" si="5"/>
        <v>452718295</v>
      </c>
      <c r="J176" s="3"/>
    </row>
    <row r="177" spans="1:10" x14ac:dyDescent="0.25">
      <c r="A177">
        <v>47</v>
      </c>
      <c r="B177" t="s">
        <v>11</v>
      </c>
      <c r="C177" s="2">
        <v>28.215</v>
      </c>
      <c r="D177">
        <v>4</v>
      </c>
      <c r="E177" t="s">
        <v>13</v>
      </c>
      <c r="F177" t="s">
        <v>21</v>
      </c>
      <c r="G177" s="9">
        <v>1040708585</v>
      </c>
      <c r="H177" t="str">
        <f t="shared" si="4"/>
        <v>over</v>
      </c>
      <c r="I177" s="3">
        <f t="shared" si="5"/>
        <v>1040708585</v>
      </c>
      <c r="J177" s="3"/>
    </row>
    <row r="178" spans="1:10" x14ac:dyDescent="0.25">
      <c r="A178">
        <v>47</v>
      </c>
      <c r="B178" t="s">
        <v>11</v>
      </c>
      <c r="C178" s="2">
        <v>28.215</v>
      </c>
      <c r="D178">
        <v>3</v>
      </c>
      <c r="E178" t="s">
        <v>9</v>
      </c>
      <c r="F178" t="s">
        <v>15</v>
      </c>
      <c r="G178" s="9">
        <v>2491522085</v>
      </c>
      <c r="H178" t="str">
        <f t="shared" si="4"/>
        <v>over</v>
      </c>
      <c r="I178" s="3">
        <f t="shared" si="5"/>
        <v>2491522085</v>
      </c>
      <c r="J178" s="3"/>
    </row>
    <row r="179" spans="1:10" x14ac:dyDescent="0.25">
      <c r="A179">
        <v>18</v>
      </c>
      <c r="B179" t="s">
        <v>7</v>
      </c>
      <c r="C179" s="2">
        <v>28.215</v>
      </c>
      <c r="D179">
        <v>0</v>
      </c>
      <c r="E179" t="s">
        <v>13</v>
      </c>
      <c r="F179" t="s">
        <v>21</v>
      </c>
      <c r="G179" s="9">
        <v>220083085</v>
      </c>
      <c r="H179" t="str">
        <f t="shared" si="4"/>
        <v>over</v>
      </c>
      <c r="I179" s="3">
        <f t="shared" si="5"/>
        <v>220083085</v>
      </c>
      <c r="J179" s="3"/>
    </row>
    <row r="180" spans="1:10" x14ac:dyDescent="0.25">
      <c r="A180">
        <v>58</v>
      </c>
      <c r="B180" t="s">
        <v>7</v>
      </c>
      <c r="C180" s="2">
        <v>28.215</v>
      </c>
      <c r="D180">
        <v>0</v>
      </c>
      <c r="E180" t="s">
        <v>13</v>
      </c>
      <c r="F180" t="s">
        <v>15</v>
      </c>
      <c r="G180" s="9">
        <v>1222435085</v>
      </c>
      <c r="H180" t="str">
        <f t="shared" si="4"/>
        <v>over</v>
      </c>
      <c r="I180" s="3">
        <f t="shared" si="5"/>
        <v>1222435085</v>
      </c>
      <c r="J180" s="3"/>
    </row>
    <row r="181" spans="1:10" x14ac:dyDescent="0.25">
      <c r="A181">
        <v>37</v>
      </c>
      <c r="B181" t="s">
        <v>11</v>
      </c>
      <c r="C181" s="2">
        <v>28.024999999999999</v>
      </c>
      <c r="D181">
        <v>2</v>
      </c>
      <c r="E181" t="s">
        <v>13</v>
      </c>
      <c r="F181" t="s">
        <v>15</v>
      </c>
      <c r="G181" s="9">
        <v>620390175</v>
      </c>
      <c r="H181" t="str">
        <f t="shared" si="4"/>
        <v>over</v>
      </c>
      <c r="I181" s="3">
        <f t="shared" si="5"/>
        <v>620390175</v>
      </c>
      <c r="J181" s="3"/>
    </row>
    <row r="182" spans="1:10" x14ac:dyDescent="0.25">
      <c r="A182">
        <v>20</v>
      </c>
      <c r="B182" t="s">
        <v>11</v>
      </c>
      <c r="C182" s="2">
        <v>28.024999999999999</v>
      </c>
      <c r="D182">
        <v>1</v>
      </c>
      <c r="E182" t="s">
        <v>9</v>
      </c>
      <c r="F182" t="s">
        <v>15</v>
      </c>
      <c r="G182" s="9">
        <v>1756037975</v>
      </c>
      <c r="H182" t="str">
        <f t="shared" si="4"/>
        <v>over</v>
      </c>
      <c r="I182" s="3">
        <f t="shared" si="5"/>
        <v>1756037975</v>
      </c>
      <c r="J182" s="3"/>
    </row>
    <row r="183" spans="1:10" x14ac:dyDescent="0.25">
      <c r="A183">
        <v>38</v>
      </c>
      <c r="B183" t="s">
        <v>11</v>
      </c>
      <c r="C183" s="2">
        <v>28.024999999999999</v>
      </c>
      <c r="D183">
        <v>1</v>
      </c>
      <c r="E183" t="s">
        <v>13</v>
      </c>
      <c r="F183" t="s">
        <v>21</v>
      </c>
      <c r="G183" s="9">
        <v>606712675</v>
      </c>
      <c r="H183" t="str">
        <f t="shared" si="4"/>
        <v>over</v>
      </c>
      <c r="I183" s="3">
        <f t="shared" si="5"/>
        <v>606712675</v>
      </c>
      <c r="J183" s="3"/>
    </row>
    <row r="184" spans="1:10" x14ac:dyDescent="0.25">
      <c r="A184">
        <v>36</v>
      </c>
      <c r="B184" t="s">
        <v>11</v>
      </c>
      <c r="C184" s="2">
        <v>28.024999999999999</v>
      </c>
      <c r="D184">
        <v>1</v>
      </c>
      <c r="E184" t="s">
        <v>9</v>
      </c>
      <c r="F184" t="s">
        <v>21</v>
      </c>
      <c r="G184" s="9">
        <v>2077362775</v>
      </c>
      <c r="H184" t="str">
        <f t="shared" si="4"/>
        <v>over</v>
      </c>
      <c r="I184" s="3">
        <f t="shared" si="5"/>
        <v>2077362775</v>
      </c>
      <c r="J184" s="3"/>
    </row>
    <row r="185" spans="1:10" x14ac:dyDescent="0.25">
      <c r="A185">
        <v>35</v>
      </c>
      <c r="B185" t="s">
        <v>7</v>
      </c>
      <c r="C185" s="2">
        <v>28.024999999999999</v>
      </c>
      <c r="D185">
        <v>0</v>
      </c>
      <c r="E185" t="s">
        <v>9</v>
      </c>
      <c r="F185" t="s">
        <v>15</v>
      </c>
      <c r="G185" s="9">
        <v>2023485475</v>
      </c>
      <c r="H185" t="str">
        <f t="shared" si="4"/>
        <v>over</v>
      </c>
      <c r="I185" s="3">
        <f t="shared" si="5"/>
        <v>2023485475</v>
      </c>
      <c r="J185" s="3"/>
    </row>
    <row r="186" spans="1:10" x14ac:dyDescent="0.25">
      <c r="A186">
        <v>38</v>
      </c>
      <c r="B186" t="s">
        <v>11</v>
      </c>
      <c r="C186" s="2">
        <v>27.835000000000001</v>
      </c>
      <c r="D186">
        <v>2</v>
      </c>
      <c r="E186" t="s">
        <v>13</v>
      </c>
      <c r="F186" t="s">
        <v>15</v>
      </c>
      <c r="G186" s="9">
        <v>645586265</v>
      </c>
      <c r="H186" t="str">
        <f t="shared" si="4"/>
        <v>over</v>
      </c>
      <c r="I186" s="3">
        <f t="shared" si="5"/>
        <v>645586265</v>
      </c>
      <c r="J186" s="3"/>
    </row>
    <row r="187" spans="1:10" x14ac:dyDescent="0.25">
      <c r="A187">
        <v>19</v>
      </c>
      <c r="B187" t="s">
        <v>11</v>
      </c>
      <c r="C187" s="2">
        <v>27.835000000000001</v>
      </c>
      <c r="D187">
        <v>0</v>
      </c>
      <c r="E187" t="s">
        <v>13</v>
      </c>
      <c r="F187" t="s">
        <v>15</v>
      </c>
      <c r="G187" s="9">
        <v>163573365</v>
      </c>
      <c r="H187" t="str">
        <f t="shared" si="4"/>
        <v>over</v>
      </c>
      <c r="I187" s="3">
        <f t="shared" si="5"/>
        <v>163573365</v>
      </c>
      <c r="J187" s="3"/>
    </row>
    <row r="188" spans="1:10" x14ac:dyDescent="0.25">
      <c r="A188">
        <v>34</v>
      </c>
      <c r="B188" t="s">
        <v>11</v>
      </c>
      <c r="C188" s="2">
        <v>27.835000000000001</v>
      </c>
      <c r="D188">
        <v>1</v>
      </c>
      <c r="E188" t="s">
        <v>9</v>
      </c>
      <c r="F188" t="s">
        <v>15</v>
      </c>
      <c r="G188" s="9">
        <v>2000963365</v>
      </c>
      <c r="H188" t="str">
        <f t="shared" si="4"/>
        <v>over</v>
      </c>
      <c r="I188" s="3">
        <f t="shared" si="5"/>
        <v>2000963365</v>
      </c>
      <c r="J188" s="3"/>
    </row>
    <row r="189" spans="1:10" x14ac:dyDescent="0.25">
      <c r="A189">
        <v>38</v>
      </c>
      <c r="B189" t="s">
        <v>7</v>
      </c>
      <c r="C189" s="2">
        <v>27.835000000000001</v>
      </c>
      <c r="D189">
        <v>2</v>
      </c>
      <c r="E189" t="s">
        <v>13</v>
      </c>
      <c r="F189" t="s">
        <v>21</v>
      </c>
      <c r="G189" s="9">
        <v>714486265</v>
      </c>
      <c r="H189" t="str">
        <f t="shared" si="4"/>
        <v>over</v>
      </c>
      <c r="I189" s="3">
        <f t="shared" si="5"/>
        <v>714486265</v>
      </c>
      <c r="J189" s="3"/>
    </row>
    <row r="190" spans="1:10" x14ac:dyDescent="0.25">
      <c r="A190">
        <v>32</v>
      </c>
      <c r="B190" t="s">
        <v>11</v>
      </c>
      <c r="C190" s="2">
        <v>27.835000000000001</v>
      </c>
      <c r="D190">
        <v>1</v>
      </c>
      <c r="E190" t="s">
        <v>13</v>
      </c>
      <c r="F190" t="s">
        <v>15</v>
      </c>
      <c r="G190" s="9">
        <v>445440265</v>
      </c>
      <c r="H190" t="str">
        <f t="shared" si="4"/>
        <v>over</v>
      </c>
      <c r="I190" s="3">
        <f t="shared" si="5"/>
        <v>445440265</v>
      </c>
      <c r="J190" s="3"/>
    </row>
    <row r="191" spans="1:10" x14ac:dyDescent="0.25">
      <c r="A191">
        <v>30</v>
      </c>
      <c r="B191" t="s">
        <v>11</v>
      </c>
      <c r="C191" s="2">
        <v>27.645</v>
      </c>
      <c r="D191">
        <v>1</v>
      </c>
      <c r="E191" t="s">
        <v>13</v>
      </c>
      <c r="F191" t="s">
        <v>21</v>
      </c>
      <c r="G191" s="9">
        <v>423712655</v>
      </c>
      <c r="H191" t="str">
        <f t="shared" si="4"/>
        <v>over</v>
      </c>
      <c r="I191" s="3">
        <f t="shared" si="5"/>
        <v>423712655</v>
      </c>
      <c r="J191" s="3"/>
    </row>
    <row r="192" spans="1:10" x14ac:dyDescent="0.25">
      <c r="A192">
        <v>44</v>
      </c>
      <c r="B192" t="s">
        <v>7</v>
      </c>
      <c r="C192" s="2">
        <v>27.645</v>
      </c>
      <c r="D192">
        <v>0</v>
      </c>
      <c r="E192" t="s">
        <v>13</v>
      </c>
      <c r="F192" t="s">
        <v>15</v>
      </c>
      <c r="G192" s="9">
        <v>742119455</v>
      </c>
      <c r="H192" t="str">
        <f t="shared" si="4"/>
        <v>over</v>
      </c>
      <c r="I192" s="3">
        <f t="shared" si="5"/>
        <v>742119455</v>
      </c>
      <c r="J192" s="3"/>
    </row>
    <row r="193" spans="1:10" x14ac:dyDescent="0.25">
      <c r="A193">
        <v>31</v>
      </c>
      <c r="B193" t="s">
        <v>11</v>
      </c>
      <c r="C193" s="2">
        <v>27.645</v>
      </c>
      <c r="D193">
        <v>2</v>
      </c>
      <c r="E193" t="s">
        <v>13</v>
      </c>
      <c r="F193" t="s">
        <v>21</v>
      </c>
      <c r="G193" s="9">
        <v>503126955</v>
      </c>
      <c r="H193" t="str">
        <f t="shared" si="4"/>
        <v>over</v>
      </c>
      <c r="I193" s="3">
        <f t="shared" si="5"/>
        <v>503126955</v>
      </c>
      <c r="J193" s="3"/>
    </row>
    <row r="194" spans="1:10" x14ac:dyDescent="0.25">
      <c r="A194">
        <v>45</v>
      </c>
      <c r="B194" t="s">
        <v>7</v>
      </c>
      <c r="C194" s="2">
        <v>27.645</v>
      </c>
      <c r="D194">
        <v>1</v>
      </c>
      <c r="E194" t="s">
        <v>13</v>
      </c>
      <c r="F194" t="s">
        <v>15</v>
      </c>
      <c r="G194" s="9">
        <v>2834018885</v>
      </c>
      <c r="H194" t="str">
        <f t="shared" ref="H194:H257" si="6">IF(C194&lt;18.5,"below",IF(AND(C194&gt;=18.5,C194&lt;25),"normal",IF(C194&gt;=25,"over")))</f>
        <v>over</v>
      </c>
      <c r="I194" s="3">
        <f t="shared" si="5"/>
        <v>2834018885</v>
      </c>
      <c r="J194" s="3"/>
    </row>
    <row r="195" spans="1:10" x14ac:dyDescent="0.25">
      <c r="A195">
        <v>55</v>
      </c>
      <c r="B195" t="s">
        <v>11</v>
      </c>
      <c r="C195" s="2">
        <v>27.645</v>
      </c>
      <c r="D195">
        <v>0</v>
      </c>
      <c r="E195" t="s">
        <v>13</v>
      </c>
      <c r="F195" t="s">
        <v>15</v>
      </c>
      <c r="G195" s="9">
        <v>1059450155</v>
      </c>
      <c r="H195" t="str">
        <f t="shared" si="6"/>
        <v>over</v>
      </c>
      <c r="I195" s="3">
        <f t="shared" ref="I195:I258" si="7">VALUE(G195)</f>
        <v>1059450155</v>
      </c>
      <c r="J195" s="3"/>
    </row>
    <row r="196" spans="1:10" x14ac:dyDescent="0.25">
      <c r="A196">
        <v>54</v>
      </c>
      <c r="B196" t="s">
        <v>7</v>
      </c>
      <c r="C196" s="2">
        <v>27.645</v>
      </c>
      <c r="D196">
        <v>1</v>
      </c>
      <c r="E196" t="s">
        <v>13</v>
      </c>
      <c r="F196" t="s">
        <v>15</v>
      </c>
      <c r="G196" s="9">
        <v>1130593455</v>
      </c>
      <c r="H196" t="str">
        <f t="shared" si="6"/>
        <v>over</v>
      </c>
      <c r="I196" s="3">
        <f t="shared" si="7"/>
        <v>1130593455</v>
      </c>
      <c r="J196" s="3"/>
    </row>
    <row r="197" spans="1:10" x14ac:dyDescent="0.25">
      <c r="A197">
        <v>47</v>
      </c>
      <c r="B197" t="s">
        <v>7</v>
      </c>
      <c r="C197" s="2">
        <v>27.645</v>
      </c>
      <c r="D197">
        <v>2</v>
      </c>
      <c r="E197" t="s">
        <v>9</v>
      </c>
      <c r="F197" t="s">
        <v>15</v>
      </c>
      <c r="G197" s="9">
        <v>2453569855</v>
      </c>
      <c r="H197" t="str">
        <f t="shared" si="6"/>
        <v>over</v>
      </c>
      <c r="I197" s="3">
        <f t="shared" si="7"/>
        <v>2453569855</v>
      </c>
      <c r="J197" s="3"/>
    </row>
    <row r="198" spans="1:10" x14ac:dyDescent="0.25">
      <c r="A198">
        <v>50</v>
      </c>
      <c r="B198" t="s">
        <v>11</v>
      </c>
      <c r="C198" s="2">
        <v>27.454999999999998</v>
      </c>
      <c r="D198">
        <v>1</v>
      </c>
      <c r="E198" t="s">
        <v>13</v>
      </c>
      <c r="F198" t="s">
        <v>21</v>
      </c>
      <c r="G198" s="9">
        <v>961766245</v>
      </c>
      <c r="H198" t="str">
        <f t="shared" si="6"/>
        <v>over</v>
      </c>
      <c r="I198" s="3">
        <f t="shared" si="7"/>
        <v>961766245</v>
      </c>
      <c r="J198" s="3"/>
    </row>
    <row r="199" spans="1:10" x14ac:dyDescent="0.25">
      <c r="A199">
        <v>33</v>
      </c>
      <c r="B199" t="s">
        <v>11</v>
      </c>
      <c r="C199" s="2">
        <v>27.454999999999998</v>
      </c>
      <c r="D199">
        <v>2</v>
      </c>
      <c r="E199" t="s">
        <v>13</v>
      </c>
      <c r="F199" t="s">
        <v>15</v>
      </c>
      <c r="G199" s="9">
        <v>526146945</v>
      </c>
      <c r="H199" t="str">
        <f t="shared" si="6"/>
        <v>over</v>
      </c>
      <c r="I199" s="3">
        <f t="shared" si="7"/>
        <v>526146945</v>
      </c>
      <c r="J199" s="3"/>
    </row>
    <row r="200" spans="1:10" x14ac:dyDescent="0.25">
      <c r="A200">
        <v>38</v>
      </c>
      <c r="B200" t="s">
        <v>7</v>
      </c>
      <c r="C200" s="2">
        <v>27.265000000000001</v>
      </c>
      <c r="D200">
        <v>1</v>
      </c>
      <c r="E200" t="s">
        <v>13</v>
      </c>
      <c r="F200" t="s">
        <v>21</v>
      </c>
      <c r="G200" s="9">
        <v>655507035</v>
      </c>
      <c r="H200" t="str">
        <f t="shared" si="6"/>
        <v>over</v>
      </c>
      <c r="I200" s="3">
        <f t="shared" si="7"/>
        <v>655507035</v>
      </c>
      <c r="J200" s="3"/>
    </row>
    <row r="201" spans="1:10" x14ac:dyDescent="0.25">
      <c r="A201">
        <v>48</v>
      </c>
      <c r="B201" t="s">
        <v>7</v>
      </c>
      <c r="C201" s="2">
        <v>27.265000000000001</v>
      </c>
      <c r="D201">
        <v>1</v>
      </c>
      <c r="E201" t="s">
        <v>13</v>
      </c>
      <c r="F201" t="s">
        <v>21</v>
      </c>
      <c r="G201" s="9">
        <v>944725035</v>
      </c>
      <c r="H201" t="str">
        <f t="shared" si="6"/>
        <v>over</v>
      </c>
      <c r="I201" s="3">
        <f t="shared" si="7"/>
        <v>944725035</v>
      </c>
      <c r="J201" s="3"/>
    </row>
    <row r="202" spans="1:10" x14ac:dyDescent="0.25">
      <c r="A202">
        <v>26</v>
      </c>
      <c r="B202" t="s">
        <v>11</v>
      </c>
      <c r="C202" s="2">
        <v>27.265000000000001</v>
      </c>
      <c r="D202">
        <v>3</v>
      </c>
      <c r="E202" t="s">
        <v>13</v>
      </c>
      <c r="F202" t="s">
        <v>21</v>
      </c>
      <c r="G202" s="9">
        <v>466128635</v>
      </c>
      <c r="H202" t="str">
        <f t="shared" si="6"/>
        <v>over</v>
      </c>
      <c r="I202" s="3">
        <f t="shared" si="7"/>
        <v>466128635</v>
      </c>
      <c r="J202" s="3"/>
    </row>
    <row r="203" spans="1:10" x14ac:dyDescent="0.25">
      <c r="A203">
        <v>19</v>
      </c>
      <c r="B203" t="s">
        <v>11</v>
      </c>
      <c r="C203" s="2">
        <v>27.265000000000001</v>
      </c>
      <c r="D203">
        <v>2</v>
      </c>
      <c r="E203" t="s">
        <v>13</v>
      </c>
      <c r="F203" t="s">
        <v>15</v>
      </c>
      <c r="G203" s="9">
        <v>2249365964</v>
      </c>
      <c r="H203" t="str">
        <f t="shared" si="6"/>
        <v>over</v>
      </c>
      <c r="I203" s="3">
        <f t="shared" si="7"/>
        <v>2249365964</v>
      </c>
      <c r="J203" s="3"/>
    </row>
    <row r="204" spans="1:10" x14ac:dyDescent="0.25">
      <c r="A204">
        <v>50</v>
      </c>
      <c r="B204" t="s">
        <v>7</v>
      </c>
      <c r="C204" s="2">
        <v>27.074999999999999</v>
      </c>
      <c r="D204">
        <v>1</v>
      </c>
      <c r="E204" t="s">
        <v>13</v>
      </c>
      <c r="F204" t="s">
        <v>21</v>
      </c>
      <c r="G204" s="9">
        <v>1010613425</v>
      </c>
      <c r="H204" t="str">
        <f t="shared" si="6"/>
        <v>over</v>
      </c>
      <c r="I204" s="3">
        <f t="shared" si="7"/>
        <v>1010613425</v>
      </c>
      <c r="J204" s="3"/>
    </row>
    <row r="205" spans="1:10" x14ac:dyDescent="0.25">
      <c r="A205">
        <v>31</v>
      </c>
      <c r="B205" t="s">
        <v>11</v>
      </c>
      <c r="C205" s="2">
        <v>26.885000000000002</v>
      </c>
      <c r="D205">
        <v>1</v>
      </c>
      <c r="E205" t="s">
        <v>13</v>
      </c>
      <c r="F205" t="s">
        <v>21</v>
      </c>
      <c r="G205" s="9">
        <v>444121315</v>
      </c>
      <c r="H205" t="str">
        <f t="shared" si="6"/>
        <v>over</v>
      </c>
      <c r="I205" s="3">
        <f t="shared" si="7"/>
        <v>444121315</v>
      </c>
      <c r="J205" s="3"/>
    </row>
    <row r="206" spans="1:10" x14ac:dyDescent="0.25">
      <c r="A206">
        <v>64</v>
      </c>
      <c r="B206" t="s">
        <v>7</v>
      </c>
      <c r="C206" s="2">
        <v>26.885000000000002</v>
      </c>
      <c r="D206">
        <v>0</v>
      </c>
      <c r="E206" t="s">
        <v>9</v>
      </c>
      <c r="F206" t="s">
        <v>15</v>
      </c>
      <c r="G206" s="9">
        <v>2933098315</v>
      </c>
      <c r="H206" t="str">
        <f t="shared" si="6"/>
        <v>over</v>
      </c>
      <c r="I206" s="3">
        <f t="shared" si="7"/>
        <v>2933098315</v>
      </c>
      <c r="J206" s="3"/>
    </row>
    <row r="207" spans="1:10" x14ac:dyDescent="0.25">
      <c r="A207">
        <v>43</v>
      </c>
      <c r="B207" t="s">
        <v>7</v>
      </c>
      <c r="C207" s="2">
        <v>26.885000000000002</v>
      </c>
      <c r="D207">
        <v>0</v>
      </c>
      <c r="E207" t="s">
        <v>9</v>
      </c>
      <c r="F207" t="s">
        <v>15</v>
      </c>
      <c r="G207" s="9">
        <v>2177432215</v>
      </c>
      <c r="H207" t="str">
        <f t="shared" si="6"/>
        <v>over</v>
      </c>
      <c r="I207" s="3">
        <f t="shared" si="7"/>
        <v>2177432215</v>
      </c>
      <c r="J207" s="3"/>
    </row>
    <row r="208" spans="1:10" x14ac:dyDescent="0.25">
      <c r="A208">
        <v>36</v>
      </c>
      <c r="B208" t="s">
        <v>7</v>
      </c>
      <c r="C208" s="2">
        <v>26.885000000000002</v>
      </c>
      <c r="D208">
        <v>0</v>
      </c>
      <c r="E208" t="s">
        <v>13</v>
      </c>
      <c r="F208" t="s">
        <v>15</v>
      </c>
      <c r="G208" s="9">
        <v>526781815</v>
      </c>
      <c r="H208" t="str">
        <f t="shared" si="6"/>
        <v>over</v>
      </c>
      <c r="I208" s="3">
        <f t="shared" si="7"/>
        <v>526781815</v>
      </c>
      <c r="J208" s="3"/>
    </row>
    <row r="209" spans="1:10" x14ac:dyDescent="0.25">
      <c r="A209">
        <v>56</v>
      </c>
      <c r="B209" t="s">
        <v>11</v>
      </c>
      <c r="C209" s="2">
        <v>26.695</v>
      </c>
      <c r="D209">
        <v>1</v>
      </c>
      <c r="E209" t="s">
        <v>9</v>
      </c>
      <c r="F209" t="s">
        <v>15</v>
      </c>
      <c r="G209" s="9">
        <v>2610932905</v>
      </c>
      <c r="H209" t="str">
        <f t="shared" si="6"/>
        <v>over</v>
      </c>
      <c r="I209" s="3">
        <f t="shared" si="7"/>
        <v>2610932905</v>
      </c>
      <c r="J209" s="3"/>
    </row>
    <row r="210" spans="1:10" x14ac:dyDescent="0.25">
      <c r="A210">
        <v>25</v>
      </c>
      <c r="B210" t="s">
        <v>11</v>
      </c>
      <c r="C210" s="2">
        <v>26.695</v>
      </c>
      <c r="D210">
        <v>4</v>
      </c>
      <c r="E210" t="s">
        <v>13</v>
      </c>
      <c r="F210" t="s">
        <v>15</v>
      </c>
      <c r="G210" s="9">
        <v>487798105</v>
      </c>
      <c r="H210" t="str">
        <f t="shared" si="6"/>
        <v>over</v>
      </c>
      <c r="I210" s="3">
        <f t="shared" si="7"/>
        <v>487798105</v>
      </c>
      <c r="J210" s="3"/>
    </row>
    <row r="211" spans="1:10" x14ac:dyDescent="0.25">
      <c r="A211">
        <v>59</v>
      </c>
      <c r="B211" t="s">
        <v>7</v>
      </c>
      <c r="C211" s="2">
        <v>26.695</v>
      </c>
      <c r="D211">
        <v>3</v>
      </c>
      <c r="E211" t="s">
        <v>13</v>
      </c>
      <c r="F211" t="s">
        <v>15</v>
      </c>
      <c r="G211" s="9">
        <v>1438270905</v>
      </c>
      <c r="H211" t="str">
        <f t="shared" si="6"/>
        <v>over</v>
      </c>
      <c r="I211" s="3">
        <f t="shared" si="7"/>
        <v>1438270905</v>
      </c>
      <c r="J211" s="3"/>
    </row>
    <row r="212" spans="1:10" x14ac:dyDescent="0.25">
      <c r="A212">
        <v>33</v>
      </c>
      <c r="B212" t="s">
        <v>7</v>
      </c>
      <c r="C212" s="2">
        <v>26.695</v>
      </c>
      <c r="D212">
        <v>0</v>
      </c>
      <c r="E212" t="s">
        <v>13</v>
      </c>
      <c r="F212" t="s">
        <v>15</v>
      </c>
      <c r="G212" s="9">
        <v>457141305</v>
      </c>
      <c r="H212" t="str">
        <f t="shared" si="6"/>
        <v>over</v>
      </c>
      <c r="I212" s="3">
        <f t="shared" si="7"/>
        <v>457141305</v>
      </c>
      <c r="J212" s="3"/>
    </row>
    <row r="213" spans="1:10" x14ac:dyDescent="0.25">
      <c r="A213">
        <v>62</v>
      </c>
      <c r="B213" t="s">
        <v>11</v>
      </c>
      <c r="C213" s="2">
        <v>26.695</v>
      </c>
      <c r="D213">
        <v>0</v>
      </c>
      <c r="E213" t="s">
        <v>9</v>
      </c>
      <c r="F213" t="s">
        <v>21</v>
      </c>
      <c r="G213" s="9">
        <v>2810133305</v>
      </c>
      <c r="H213" t="str">
        <f t="shared" si="6"/>
        <v>over</v>
      </c>
      <c r="I213" s="3">
        <f t="shared" si="7"/>
        <v>2810133305</v>
      </c>
      <c r="J213" s="3"/>
    </row>
    <row r="214" spans="1:10" x14ac:dyDescent="0.25">
      <c r="A214">
        <v>59</v>
      </c>
      <c r="B214" t="s">
        <v>7</v>
      </c>
      <c r="C214" s="2">
        <v>26.504999999999999</v>
      </c>
      <c r="D214">
        <v>0</v>
      </c>
      <c r="E214" t="s">
        <v>13</v>
      </c>
      <c r="F214" t="s">
        <v>21</v>
      </c>
      <c r="G214" s="9">
        <v>1281544495</v>
      </c>
      <c r="H214" t="str">
        <f t="shared" si="6"/>
        <v>over</v>
      </c>
      <c r="I214" s="3">
        <f t="shared" si="7"/>
        <v>1281544495</v>
      </c>
      <c r="J214" s="3"/>
    </row>
    <row r="215" spans="1:10" x14ac:dyDescent="0.25">
      <c r="A215">
        <v>18</v>
      </c>
      <c r="B215" t="s">
        <v>7</v>
      </c>
      <c r="C215" s="2">
        <v>26.315000000000001</v>
      </c>
      <c r="D215">
        <v>0</v>
      </c>
      <c r="E215" t="s">
        <v>13</v>
      </c>
      <c r="F215" t="s">
        <v>21</v>
      </c>
      <c r="G215" s="9">
        <v>219818985</v>
      </c>
      <c r="H215" t="str">
        <f t="shared" si="6"/>
        <v>over</v>
      </c>
      <c r="I215" s="3">
        <f t="shared" si="7"/>
        <v>219818985</v>
      </c>
      <c r="J215" s="3"/>
    </row>
    <row r="216" spans="1:10" x14ac:dyDescent="0.25">
      <c r="A216">
        <v>40</v>
      </c>
      <c r="B216" t="s">
        <v>11</v>
      </c>
      <c r="C216" s="2">
        <v>26.315000000000001</v>
      </c>
      <c r="D216">
        <v>1</v>
      </c>
      <c r="E216" t="s">
        <v>13</v>
      </c>
      <c r="F216" t="s">
        <v>15</v>
      </c>
      <c r="G216" s="9">
        <v>638937785</v>
      </c>
      <c r="H216" t="str">
        <f t="shared" si="6"/>
        <v>over</v>
      </c>
      <c r="I216" s="3">
        <f t="shared" si="7"/>
        <v>638937785</v>
      </c>
      <c r="J216" s="3"/>
    </row>
    <row r="217" spans="1:10" x14ac:dyDescent="0.25">
      <c r="A217">
        <v>28</v>
      </c>
      <c r="B217" t="s">
        <v>7</v>
      </c>
      <c r="C217" s="2">
        <v>26.315000000000001</v>
      </c>
      <c r="D217">
        <v>3</v>
      </c>
      <c r="E217" t="s">
        <v>13</v>
      </c>
      <c r="F217" t="s">
        <v>15</v>
      </c>
      <c r="G217" s="9">
        <v>531216985</v>
      </c>
      <c r="H217" t="str">
        <f t="shared" si="6"/>
        <v>over</v>
      </c>
      <c r="I217" s="3">
        <f t="shared" si="7"/>
        <v>531216985</v>
      </c>
      <c r="J217" s="3"/>
    </row>
    <row r="218" spans="1:10" x14ac:dyDescent="0.25">
      <c r="A218">
        <v>42</v>
      </c>
      <c r="B218" t="s">
        <v>11</v>
      </c>
      <c r="C218" s="2">
        <v>26.315000000000001</v>
      </c>
      <c r="D218">
        <v>1</v>
      </c>
      <c r="E218" t="s">
        <v>13</v>
      </c>
      <c r="F218" t="s">
        <v>15</v>
      </c>
      <c r="G218" s="9">
        <v>694090985</v>
      </c>
      <c r="H218" t="str">
        <f t="shared" si="6"/>
        <v>over</v>
      </c>
      <c r="I218" s="3">
        <f t="shared" si="7"/>
        <v>694090985</v>
      </c>
      <c r="J218" s="3"/>
    </row>
    <row r="219" spans="1:10" x14ac:dyDescent="0.25">
      <c r="A219">
        <v>39</v>
      </c>
      <c r="B219" t="s">
        <v>7</v>
      </c>
      <c r="C219" s="2">
        <v>26.315000000000001</v>
      </c>
      <c r="D219">
        <v>2</v>
      </c>
      <c r="E219" t="s">
        <v>13</v>
      </c>
      <c r="F219" t="s">
        <v>15</v>
      </c>
      <c r="G219" s="9">
        <v>720170085</v>
      </c>
      <c r="H219" t="str">
        <f t="shared" si="6"/>
        <v>over</v>
      </c>
      <c r="I219" s="3">
        <f t="shared" si="7"/>
        <v>720170085</v>
      </c>
      <c r="J219" s="3"/>
    </row>
    <row r="220" spans="1:10" x14ac:dyDescent="0.25">
      <c r="A220">
        <v>42</v>
      </c>
      <c r="B220" t="s">
        <v>11</v>
      </c>
      <c r="C220" s="2">
        <v>26.125</v>
      </c>
      <c r="D220">
        <v>2</v>
      </c>
      <c r="E220" t="s">
        <v>13</v>
      </c>
      <c r="F220" t="s">
        <v>21</v>
      </c>
      <c r="G220" s="9">
        <v>772964575</v>
      </c>
      <c r="H220" t="str">
        <f t="shared" si="6"/>
        <v>over</v>
      </c>
      <c r="I220" s="3">
        <f t="shared" si="7"/>
        <v>772964575</v>
      </c>
      <c r="J220" s="3"/>
    </row>
    <row r="221" spans="1:10" x14ac:dyDescent="0.25">
      <c r="A221">
        <v>47</v>
      </c>
      <c r="B221" t="s">
        <v>7</v>
      </c>
      <c r="C221" s="2">
        <v>26.125</v>
      </c>
      <c r="D221">
        <v>1</v>
      </c>
      <c r="E221" t="s">
        <v>9</v>
      </c>
      <c r="F221" t="s">
        <v>21</v>
      </c>
      <c r="G221" s="9">
        <v>2340130575</v>
      </c>
      <c r="H221" t="str">
        <f t="shared" si="6"/>
        <v>over</v>
      </c>
      <c r="I221" s="3">
        <f t="shared" si="7"/>
        <v>2340130575</v>
      </c>
      <c r="J221" s="3"/>
    </row>
    <row r="222" spans="1:10" x14ac:dyDescent="0.25">
      <c r="A222">
        <v>35</v>
      </c>
      <c r="B222" t="s">
        <v>7</v>
      </c>
      <c r="C222" s="2">
        <v>26.125</v>
      </c>
      <c r="D222">
        <v>0</v>
      </c>
      <c r="E222" t="s">
        <v>13</v>
      </c>
      <c r="F222" t="s">
        <v>21</v>
      </c>
      <c r="G222" s="9">
        <v>522798875</v>
      </c>
      <c r="H222" t="str">
        <f t="shared" si="6"/>
        <v>over</v>
      </c>
      <c r="I222" s="3">
        <f t="shared" si="7"/>
        <v>522798875</v>
      </c>
      <c r="J222" s="3"/>
    </row>
    <row r="223" spans="1:10" x14ac:dyDescent="0.25">
      <c r="A223">
        <v>18</v>
      </c>
      <c r="B223" t="s">
        <v>11</v>
      </c>
      <c r="C223" s="2">
        <v>26.125</v>
      </c>
      <c r="D223">
        <v>0</v>
      </c>
      <c r="E223" t="s">
        <v>13</v>
      </c>
      <c r="F223" t="s">
        <v>21</v>
      </c>
      <c r="G223" s="9">
        <v>170892575</v>
      </c>
      <c r="H223" t="str">
        <f t="shared" si="6"/>
        <v>over</v>
      </c>
      <c r="I223" s="3">
        <f t="shared" si="7"/>
        <v>170892575</v>
      </c>
      <c r="J223" s="3"/>
    </row>
    <row r="224" spans="1:10" x14ac:dyDescent="0.25">
      <c r="A224">
        <v>28</v>
      </c>
      <c r="B224" t="s">
        <v>7</v>
      </c>
      <c r="C224" s="2">
        <v>25.934999999999999</v>
      </c>
      <c r="D224">
        <v>1</v>
      </c>
      <c r="E224" t="s">
        <v>13</v>
      </c>
      <c r="F224" t="s">
        <v>15</v>
      </c>
      <c r="G224" s="9">
        <v>413364165</v>
      </c>
      <c r="H224" t="str">
        <f t="shared" si="6"/>
        <v>over</v>
      </c>
      <c r="I224" s="3">
        <f t="shared" si="7"/>
        <v>413364165</v>
      </c>
      <c r="J224" s="3"/>
    </row>
    <row r="225" spans="1:10" x14ac:dyDescent="0.25">
      <c r="A225">
        <v>56</v>
      </c>
      <c r="B225" t="s">
        <v>11</v>
      </c>
      <c r="C225" s="2">
        <v>25.934999999999999</v>
      </c>
      <c r="D225">
        <v>0</v>
      </c>
      <c r="E225" t="s">
        <v>13</v>
      </c>
      <c r="F225" t="s">
        <v>21</v>
      </c>
      <c r="G225" s="9">
        <v>1116541765</v>
      </c>
      <c r="H225" t="str">
        <f t="shared" si="6"/>
        <v>over</v>
      </c>
      <c r="I225" s="3">
        <f t="shared" si="7"/>
        <v>1116541765</v>
      </c>
      <c r="J225" s="3"/>
    </row>
    <row r="226" spans="1:10" x14ac:dyDescent="0.25">
      <c r="A226">
        <v>31</v>
      </c>
      <c r="B226" t="s">
        <v>11</v>
      </c>
      <c r="C226" s="2">
        <v>25.934999999999999</v>
      </c>
      <c r="D226">
        <v>1</v>
      </c>
      <c r="E226" t="s">
        <v>13</v>
      </c>
      <c r="F226" t="s">
        <v>15</v>
      </c>
      <c r="G226" s="9">
        <v>423989265</v>
      </c>
      <c r="H226" t="str">
        <f t="shared" si="6"/>
        <v>over</v>
      </c>
      <c r="I226" s="3">
        <f t="shared" si="7"/>
        <v>423989265</v>
      </c>
      <c r="J226" s="3"/>
    </row>
    <row r="227" spans="1:10" x14ac:dyDescent="0.25">
      <c r="A227">
        <v>21</v>
      </c>
      <c r="B227" t="s">
        <v>11</v>
      </c>
      <c r="C227" s="2">
        <v>25.745000000000001</v>
      </c>
      <c r="D227">
        <v>2</v>
      </c>
      <c r="E227" t="s">
        <v>13</v>
      </c>
      <c r="F227" t="s">
        <v>21</v>
      </c>
      <c r="G227" s="9">
        <v>327986855</v>
      </c>
      <c r="H227" t="str">
        <f t="shared" si="6"/>
        <v>over</v>
      </c>
      <c r="I227" s="3">
        <f t="shared" si="7"/>
        <v>327986855</v>
      </c>
      <c r="J227" s="3"/>
    </row>
    <row r="228" spans="1:10" x14ac:dyDescent="0.25">
      <c r="A228">
        <v>46</v>
      </c>
      <c r="B228" t="s">
        <v>11</v>
      </c>
      <c r="C228" s="2">
        <v>25.745000000000001</v>
      </c>
      <c r="D228">
        <v>3</v>
      </c>
      <c r="E228" t="s">
        <v>13</v>
      </c>
      <c r="F228" t="s">
        <v>15</v>
      </c>
      <c r="G228" s="9">
        <v>930189355</v>
      </c>
      <c r="H228" t="str">
        <f t="shared" si="6"/>
        <v>over</v>
      </c>
      <c r="I228" s="3">
        <f t="shared" si="7"/>
        <v>930189355</v>
      </c>
      <c r="J228" s="3"/>
    </row>
    <row r="229" spans="1:10" x14ac:dyDescent="0.25">
      <c r="A229">
        <v>19</v>
      </c>
      <c r="B229" t="s">
        <v>7</v>
      </c>
      <c r="C229" s="2">
        <v>25.745000000000001</v>
      </c>
      <c r="D229">
        <v>1</v>
      </c>
      <c r="E229" t="s">
        <v>13</v>
      </c>
      <c r="F229" t="s">
        <v>15</v>
      </c>
      <c r="G229" s="9">
        <v>271082855</v>
      </c>
      <c r="H229" t="str">
        <f t="shared" si="6"/>
        <v>over</v>
      </c>
      <c r="I229" s="3">
        <f t="shared" si="7"/>
        <v>271082855</v>
      </c>
      <c r="J229" s="3"/>
    </row>
    <row r="230" spans="1:10" x14ac:dyDescent="0.25">
      <c r="A230">
        <v>19</v>
      </c>
      <c r="B230" t="s">
        <v>11</v>
      </c>
      <c r="C230" s="2">
        <v>25.555</v>
      </c>
      <c r="D230">
        <v>0</v>
      </c>
      <c r="E230" t="s">
        <v>13</v>
      </c>
      <c r="F230" t="s">
        <v>15</v>
      </c>
      <c r="G230" s="9">
        <v>163256445</v>
      </c>
      <c r="H230" t="str">
        <f t="shared" si="6"/>
        <v>over</v>
      </c>
      <c r="I230" s="3">
        <f t="shared" si="7"/>
        <v>163256445</v>
      </c>
      <c r="J230" s="3"/>
    </row>
    <row r="231" spans="1:10" x14ac:dyDescent="0.25">
      <c r="A231">
        <v>19</v>
      </c>
      <c r="B231" t="s">
        <v>11</v>
      </c>
      <c r="C231" s="2">
        <v>25.555</v>
      </c>
      <c r="D231">
        <v>1</v>
      </c>
      <c r="E231" t="s">
        <v>13</v>
      </c>
      <c r="F231" t="s">
        <v>15</v>
      </c>
      <c r="G231" s="9">
        <v>222156445</v>
      </c>
      <c r="H231" t="str">
        <f t="shared" si="6"/>
        <v>over</v>
      </c>
      <c r="I231" s="3">
        <f t="shared" si="7"/>
        <v>222156445</v>
      </c>
      <c r="J231" s="3"/>
    </row>
    <row r="232" spans="1:10" x14ac:dyDescent="0.25">
      <c r="A232">
        <v>37</v>
      </c>
      <c r="B232" t="s">
        <v>7</v>
      </c>
      <c r="C232" s="2">
        <v>25.555</v>
      </c>
      <c r="D232">
        <v>1</v>
      </c>
      <c r="E232" t="s">
        <v>9</v>
      </c>
      <c r="F232" t="s">
        <v>21</v>
      </c>
      <c r="G232" s="9">
        <v>2029686345</v>
      </c>
      <c r="H232" t="str">
        <f t="shared" si="6"/>
        <v>over</v>
      </c>
      <c r="I232" s="3">
        <f t="shared" si="7"/>
        <v>2029686345</v>
      </c>
      <c r="J232" s="3"/>
    </row>
    <row r="233" spans="1:10" x14ac:dyDescent="0.25">
      <c r="A233">
        <v>55</v>
      </c>
      <c r="B233" t="s">
        <v>7</v>
      </c>
      <c r="C233" s="2">
        <v>25.364999999999998</v>
      </c>
      <c r="D233">
        <v>3</v>
      </c>
      <c r="E233" t="s">
        <v>13</v>
      </c>
      <c r="F233" t="s">
        <v>21</v>
      </c>
      <c r="G233" s="9">
        <v>1304733235</v>
      </c>
      <c r="H233" t="str">
        <f t="shared" si="6"/>
        <v>over</v>
      </c>
      <c r="I233" s="3">
        <f t="shared" si="7"/>
        <v>1304733235</v>
      </c>
      <c r="J233" s="3"/>
    </row>
    <row r="234" spans="1:10" x14ac:dyDescent="0.25">
      <c r="A234">
        <v>50</v>
      </c>
      <c r="B234" t="s">
        <v>11</v>
      </c>
      <c r="C234" s="2">
        <v>25.364999999999998</v>
      </c>
      <c r="D234">
        <v>2</v>
      </c>
      <c r="E234" t="s">
        <v>13</v>
      </c>
      <c r="F234" t="s">
        <v>15</v>
      </c>
      <c r="G234" s="9">
        <v>3028464294</v>
      </c>
      <c r="H234" t="str">
        <f t="shared" si="6"/>
        <v>over</v>
      </c>
      <c r="I234" s="3">
        <f t="shared" si="7"/>
        <v>3028464294</v>
      </c>
      <c r="J234" s="3"/>
    </row>
    <row r="235" spans="1:10" x14ac:dyDescent="0.25">
      <c r="A235">
        <v>44</v>
      </c>
      <c r="B235" t="s">
        <v>11</v>
      </c>
      <c r="C235" s="2">
        <v>25.364999999999998</v>
      </c>
      <c r="D235">
        <v>1</v>
      </c>
      <c r="E235" t="s">
        <v>13</v>
      </c>
      <c r="F235" t="s">
        <v>15</v>
      </c>
      <c r="G235" s="9">
        <v>751802535</v>
      </c>
      <c r="H235" t="str">
        <f t="shared" si="6"/>
        <v>over</v>
      </c>
      <c r="I235" s="3">
        <f t="shared" si="7"/>
        <v>751802535</v>
      </c>
      <c r="J235" s="3"/>
    </row>
    <row r="236" spans="1:10" x14ac:dyDescent="0.25">
      <c r="A236">
        <v>22</v>
      </c>
      <c r="B236" t="s">
        <v>11</v>
      </c>
      <c r="C236" s="2">
        <v>25.175000000000001</v>
      </c>
      <c r="D236">
        <v>0</v>
      </c>
      <c r="E236" t="s">
        <v>13</v>
      </c>
      <c r="F236" t="s">
        <v>15</v>
      </c>
      <c r="G236" s="9">
        <v>204568525</v>
      </c>
      <c r="H236" t="str">
        <f t="shared" si="6"/>
        <v>over</v>
      </c>
      <c r="I236" s="3">
        <f t="shared" si="7"/>
        <v>204568525</v>
      </c>
      <c r="J236" s="3"/>
    </row>
    <row r="237" spans="1:10" x14ac:dyDescent="0.25">
      <c r="A237">
        <v>18</v>
      </c>
      <c r="B237" t="s">
        <v>11</v>
      </c>
      <c r="C237" s="2">
        <v>25.175000000000001</v>
      </c>
      <c r="D237">
        <v>0</v>
      </c>
      <c r="E237" t="s">
        <v>9</v>
      </c>
      <c r="F237" t="s">
        <v>21</v>
      </c>
      <c r="G237" s="9">
        <v>1551818025</v>
      </c>
      <c r="H237" t="str">
        <f t="shared" si="6"/>
        <v>over</v>
      </c>
      <c r="I237" s="3">
        <f t="shared" si="7"/>
        <v>1551818025</v>
      </c>
      <c r="J237" s="3"/>
    </row>
    <row r="238" spans="1:10" x14ac:dyDescent="0.25">
      <c r="A238">
        <v>19</v>
      </c>
      <c r="B238" t="s">
        <v>11</v>
      </c>
      <c r="C238" s="2">
        <v>25.175000000000001</v>
      </c>
      <c r="D238">
        <v>0</v>
      </c>
      <c r="E238" t="s">
        <v>13</v>
      </c>
      <c r="F238" t="s">
        <v>15</v>
      </c>
      <c r="G238" s="9">
        <v>163203625</v>
      </c>
      <c r="H238" t="str">
        <f t="shared" si="6"/>
        <v>over</v>
      </c>
      <c r="I238" s="3">
        <f t="shared" si="7"/>
        <v>163203625</v>
      </c>
      <c r="J238" s="3"/>
    </row>
    <row r="239" spans="1:10" x14ac:dyDescent="0.25">
      <c r="A239">
        <v>27</v>
      </c>
      <c r="B239" t="s">
        <v>7</v>
      </c>
      <c r="C239" s="2">
        <v>25.175000000000001</v>
      </c>
      <c r="D239">
        <v>0</v>
      </c>
      <c r="E239" t="s">
        <v>13</v>
      </c>
      <c r="F239" t="s">
        <v>21</v>
      </c>
      <c r="G239" s="9">
        <v>355862025</v>
      </c>
      <c r="H239" t="str">
        <f t="shared" si="6"/>
        <v>over</v>
      </c>
      <c r="I239" s="3">
        <f t="shared" si="7"/>
        <v>355862025</v>
      </c>
      <c r="J239" s="3"/>
    </row>
    <row r="240" spans="1:10" x14ac:dyDescent="0.25">
      <c r="A240">
        <v>45</v>
      </c>
      <c r="B240" t="s">
        <v>7</v>
      </c>
      <c r="C240" s="2">
        <v>25.175000000000001</v>
      </c>
      <c r="D240">
        <v>2</v>
      </c>
      <c r="E240" t="s">
        <v>13</v>
      </c>
      <c r="F240" t="s">
        <v>21</v>
      </c>
      <c r="G240" s="9">
        <v>909506825</v>
      </c>
      <c r="H240" t="str">
        <f t="shared" si="6"/>
        <v>over</v>
      </c>
      <c r="I240" s="3">
        <f t="shared" si="7"/>
        <v>909506825</v>
      </c>
      <c r="J240" s="3"/>
    </row>
    <row r="241" spans="1:10" x14ac:dyDescent="0.25">
      <c r="A241">
        <v>58</v>
      </c>
      <c r="B241" t="s">
        <v>11</v>
      </c>
      <c r="C241" s="2">
        <v>25.175000000000001</v>
      </c>
      <c r="D241">
        <v>0</v>
      </c>
      <c r="E241" t="s">
        <v>13</v>
      </c>
      <c r="F241" t="s">
        <v>21</v>
      </c>
      <c r="G241" s="9">
        <v>1193112525</v>
      </c>
      <c r="H241" t="str">
        <f t="shared" si="6"/>
        <v>over</v>
      </c>
      <c r="I241" s="3">
        <f t="shared" si="7"/>
        <v>1193112525</v>
      </c>
      <c r="J241" s="3"/>
    </row>
    <row r="242" spans="1:10" x14ac:dyDescent="0.25">
      <c r="A242">
        <v>42</v>
      </c>
      <c r="B242" t="s">
        <v>7</v>
      </c>
      <c r="C242" s="2">
        <v>24.984999999999999</v>
      </c>
      <c r="D242">
        <v>2</v>
      </c>
      <c r="E242" t="s">
        <v>13</v>
      </c>
      <c r="F242" t="s">
        <v>15</v>
      </c>
      <c r="G242" s="9">
        <v>801706115</v>
      </c>
      <c r="H242" t="str">
        <f t="shared" si="6"/>
        <v>normal</v>
      </c>
      <c r="I242" s="3">
        <f t="shared" si="7"/>
        <v>801706115</v>
      </c>
      <c r="J242" s="3"/>
    </row>
    <row r="243" spans="1:10" x14ac:dyDescent="0.25">
      <c r="A243">
        <v>25</v>
      </c>
      <c r="B243" t="s">
        <v>11</v>
      </c>
      <c r="C243" s="2">
        <v>24.984999999999999</v>
      </c>
      <c r="D243">
        <v>2</v>
      </c>
      <c r="E243" t="s">
        <v>13</v>
      </c>
      <c r="F243" t="s">
        <v>21</v>
      </c>
      <c r="G243" s="9">
        <v>2324147453</v>
      </c>
      <c r="H243" t="str">
        <f t="shared" si="6"/>
        <v>normal</v>
      </c>
      <c r="I243" s="3">
        <f t="shared" si="7"/>
        <v>2324147453</v>
      </c>
      <c r="J243" s="3"/>
    </row>
    <row r="244" spans="1:10" x14ac:dyDescent="0.25">
      <c r="A244">
        <v>53</v>
      </c>
      <c r="B244" t="s">
        <v>7</v>
      </c>
      <c r="C244" s="2">
        <v>24.795000000000002</v>
      </c>
      <c r="D244">
        <v>1</v>
      </c>
      <c r="E244" t="s">
        <v>13</v>
      </c>
      <c r="F244" t="s">
        <v>15</v>
      </c>
      <c r="G244" s="9">
        <v>1094213205</v>
      </c>
      <c r="H244" t="str">
        <f t="shared" si="6"/>
        <v>normal</v>
      </c>
      <c r="I244" s="3">
        <f t="shared" si="7"/>
        <v>1094213205</v>
      </c>
      <c r="J244" s="3"/>
    </row>
    <row r="245" spans="1:10" x14ac:dyDescent="0.25">
      <c r="A245">
        <v>33</v>
      </c>
      <c r="B245" t="s">
        <v>11</v>
      </c>
      <c r="C245" s="2">
        <v>24.795000000000002</v>
      </c>
      <c r="D245">
        <v>0</v>
      </c>
      <c r="E245" t="s">
        <v>9</v>
      </c>
      <c r="F245" t="s">
        <v>21</v>
      </c>
      <c r="G245" s="9">
        <v>1790452705</v>
      </c>
      <c r="H245" t="str">
        <f t="shared" si="6"/>
        <v>normal</v>
      </c>
      <c r="I245" s="3">
        <f t="shared" si="7"/>
        <v>1790452705</v>
      </c>
      <c r="J245" s="3"/>
    </row>
    <row r="246" spans="1:10" x14ac:dyDescent="0.25">
      <c r="A246">
        <v>46</v>
      </c>
      <c r="B246" t="s">
        <v>11</v>
      </c>
      <c r="C246" s="2">
        <v>24.795000000000002</v>
      </c>
      <c r="D246">
        <v>3</v>
      </c>
      <c r="E246" t="s">
        <v>13</v>
      </c>
      <c r="F246" t="s">
        <v>21</v>
      </c>
      <c r="G246" s="9">
        <v>950057305</v>
      </c>
      <c r="H246" t="str">
        <f t="shared" si="6"/>
        <v>normal</v>
      </c>
      <c r="I246" s="3">
        <f t="shared" si="7"/>
        <v>950057305</v>
      </c>
      <c r="J246" s="3"/>
    </row>
    <row r="247" spans="1:10" x14ac:dyDescent="0.25">
      <c r="A247">
        <v>51</v>
      </c>
      <c r="B247" t="s">
        <v>11</v>
      </c>
      <c r="C247" s="2">
        <v>24.795000000000002</v>
      </c>
      <c r="D247">
        <v>2</v>
      </c>
      <c r="E247" t="s">
        <v>9</v>
      </c>
      <c r="F247" t="s">
        <v>15</v>
      </c>
      <c r="G247" s="9">
        <v>2396738305</v>
      </c>
      <c r="H247" t="str">
        <f t="shared" si="6"/>
        <v>normal</v>
      </c>
      <c r="I247" s="3">
        <f t="shared" si="7"/>
        <v>2396738305</v>
      </c>
      <c r="J247" s="3"/>
    </row>
    <row r="248" spans="1:10" x14ac:dyDescent="0.25">
      <c r="A248">
        <v>33</v>
      </c>
      <c r="B248" t="s">
        <v>11</v>
      </c>
      <c r="C248" s="2">
        <v>24.605</v>
      </c>
      <c r="D248">
        <v>2</v>
      </c>
      <c r="E248" t="s">
        <v>13</v>
      </c>
      <c r="F248" t="s">
        <v>15</v>
      </c>
      <c r="G248" s="9">
        <v>525750795</v>
      </c>
      <c r="H248" t="str">
        <f t="shared" si="6"/>
        <v>normal</v>
      </c>
      <c r="I248" s="3">
        <f t="shared" si="7"/>
        <v>525750795</v>
      </c>
      <c r="J248" s="3"/>
    </row>
    <row r="249" spans="1:10" x14ac:dyDescent="0.25">
      <c r="A249">
        <v>19</v>
      </c>
      <c r="B249" t="s">
        <v>7</v>
      </c>
      <c r="C249" s="2">
        <v>24.605</v>
      </c>
      <c r="D249">
        <v>1</v>
      </c>
      <c r="E249" t="s">
        <v>13</v>
      </c>
      <c r="F249" t="s">
        <v>15</v>
      </c>
      <c r="G249" s="9">
        <v>270924395</v>
      </c>
      <c r="H249" t="str">
        <f t="shared" si="6"/>
        <v>normal</v>
      </c>
      <c r="I249" s="3">
        <f t="shared" si="7"/>
        <v>270924395</v>
      </c>
      <c r="J249" s="3"/>
    </row>
    <row r="250" spans="1:10" x14ac:dyDescent="0.25">
      <c r="A250">
        <v>54</v>
      </c>
      <c r="B250" t="s">
        <v>7</v>
      </c>
      <c r="C250" s="2">
        <v>24.605</v>
      </c>
      <c r="D250">
        <v>3</v>
      </c>
      <c r="E250" t="s">
        <v>13</v>
      </c>
      <c r="F250" t="s">
        <v>15</v>
      </c>
      <c r="G250" s="9">
        <v>1247970895</v>
      </c>
      <c r="H250" t="str">
        <f t="shared" si="6"/>
        <v>normal</v>
      </c>
      <c r="I250" s="3">
        <f t="shared" si="7"/>
        <v>1247970895</v>
      </c>
      <c r="J250" s="3"/>
    </row>
    <row r="251" spans="1:10" x14ac:dyDescent="0.25">
      <c r="A251">
        <v>42</v>
      </c>
      <c r="B251" t="s">
        <v>11</v>
      </c>
      <c r="C251" s="2">
        <v>24.605</v>
      </c>
      <c r="D251">
        <v>2</v>
      </c>
      <c r="E251" t="s">
        <v>9</v>
      </c>
      <c r="F251" t="s">
        <v>21</v>
      </c>
      <c r="G251" s="9">
        <v>2125937795</v>
      </c>
      <c r="H251" t="str">
        <f t="shared" si="6"/>
        <v>normal</v>
      </c>
      <c r="I251" s="3">
        <f t="shared" si="7"/>
        <v>2125937795</v>
      </c>
      <c r="J251" s="3"/>
    </row>
    <row r="252" spans="1:10" x14ac:dyDescent="0.25">
      <c r="A252">
        <v>51</v>
      </c>
      <c r="B252" t="s">
        <v>11</v>
      </c>
      <c r="C252" s="2">
        <v>24.414999999999999</v>
      </c>
      <c r="D252">
        <v>4</v>
      </c>
      <c r="E252" t="s">
        <v>13</v>
      </c>
      <c r="F252" t="s">
        <v>15</v>
      </c>
      <c r="G252" s="9">
        <v>1152009985</v>
      </c>
      <c r="H252" t="str">
        <f t="shared" si="6"/>
        <v>normal</v>
      </c>
      <c r="I252" s="3">
        <f t="shared" si="7"/>
        <v>1152009985</v>
      </c>
      <c r="J252" s="3"/>
    </row>
    <row r="253" spans="1:10" x14ac:dyDescent="0.25">
      <c r="A253">
        <v>24</v>
      </c>
      <c r="B253" t="s">
        <v>7</v>
      </c>
      <c r="C253" s="2">
        <v>24.225000000000001</v>
      </c>
      <c r="D253">
        <v>0</v>
      </c>
      <c r="E253" t="s">
        <v>13</v>
      </c>
      <c r="F253" t="s">
        <v>15</v>
      </c>
      <c r="G253" s="9">
        <v>284276075</v>
      </c>
      <c r="H253" t="str">
        <f t="shared" si="6"/>
        <v>normal</v>
      </c>
      <c r="I253" s="3">
        <f t="shared" si="7"/>
        <v>284276075</v>
      </c>
      <c r="J253" s="3"/>
    </row>
    <row r="254" spans="1:10" x14ac:dyDescent="0.25">
      <c r="A254">
        <v>39</v>
      </c>
      <c r="B254" t="s">
        <v>7</v>
      </c>
      <c r="C254" s="2">
        <v>24.225000000000001</v>
      </c>
      <c r="D254">
        <v>5</v>
      </c>
      <c r="E254" t="s">
        <v>13</v>
      </c>
      <c r="F254" t="s">
        <v>15</v>
      </c>
      <c r="G254" s="9">
        <v>896579575</v>
      </c>
      <c r="H254" t="str">
        <f t="shared" si="6"/>
        <v>normal</v>
      </c>
      <c r="I254" s="3">
        <f t="shared" si="7"/>
        <v>896579575</v>
      </c>
      <c r="J254" s="3"/>
    </row>
    <row r="255" spans="1:10" x14ac:dyDescent="0.25">
      <c r="A255">
        <v>23</v>
      </c>
      <c r="B255" t="s">
        <v>7</v>
      </c>
      <c r="C255" s="2">
        <v>24.225000000000001</v>
      </c>
      <c r="D255">
        <v>2</v>
      </c>
      <c r="E255" t="s">
        <v>13</v>
      </c>
      <c r="F255" t="s">
        <v>21</v>
      </c>
      <c r="G255" s="9">
        <v>2239574424</v>
      </c>
      <c r="H255" t="str">
        <f t="shared" si="6"/>
        <v>normal</v>
      </c>
      <c r="I255" s="3">
        <f t="shared" si="7"/>
        <v>2239574424</v>
      </c>
      <c r="J255" s="3"/>
    </row>
    <row r="256" spans="1:10" x14ac:dyDescent="0.25">
      <c r="A256">
        <v>60</v>
      </c>
      <c r="B256" t="s">
        <v>7</v>
      </c>
      <c r="C256" s="2">
        <v>24.035</v>
      </c>
      <c r="D256">
        <v>0</v>
      </c>
      <c r="E256" t="s">
        <v>13</v>
      </c>
      <c r="F256" t="s">
        <v>15</v>
      </c>
      <c r="G256" s="9">
        <v>1301220865</v>
      </c>
      <c r="H256" t="str">
        <f t="shared" si="6"/>
        <v>normal</v>
      </c>
      <c r="I256" s="3">
        <f t="shared" si="7"/>
        <v>1301220865</v>
      </c>
      <c r="J256" s="3"/>
    </row>
    <row r="257" spans="1:10" x14ac:dyDescent="0.25">
      <c r="A257">
        <v>45</v>
      </c>
      <c r="B257" t="s">
        <v>11</v>
      </c>
      <c r="C257" s="2">
        <v>24.035</v>
      </c>
      <c r="D257">
        <v>2</v>
      </c>
      <c r="E257" t="s">
        <v>13</v>
      </c>
      <c r="F257" t="s">
        <v>21</v>
      </c>
      <c r="G257" s="9">
        <v>860448365</v>
      </c>
      <c r="H257" t="str">
        <f t="shared" si="6"/>
        <v>normal</v>
      </c>
      <c r="I257" s="3">
        <f t="shared" si="7"/>
        <v>860448365</v>
      </c>
      <c r="J257" s="3"/>
    </row>
    <row r="258" spans="1:10" x14ac:dyDescent="0.25">
      <c r="A258">
        <v>54</v>
      </c>
      <c r="B258" t="s">
        <v>11</v>
      </c>
      <c r="C258" s="2">
        <v>24.035</v>
      </c>
      <c r="D258">
        <v>0</v>
      </c>
      <c r="E258" t="s">
        <v>13</v>
      </c>
      <c r="F258" t="s">
        <v>21</v>
      </c>
      <c r="G258" s="9">
        <v>1042291665</v>
      </c>
      <c r="H258" t="str">
        <f t="shared" ref="H258:H321" si="8">IF(C258&lt;18.5,"below",IF(AND(C258&gt;=18.5,C258&lt;25),"normal",IF(C258&gt;=25,"over")))</f>
        <v>normal</v>
      </c>
      <c r="I258" s="3">
        <f t="shared" si="7"/>
        <v>1042291665</v>
      </c>
      <c r="J258" s="3"/>
    </row>
    <row r="259" spans="1:10" x14ac:dyDescent="0.25">
      <c r="A259">
        <v>23</v>
      </c>
      <c r="B259" t="s">
        <v>11</v>
      </c>
      <c r="C259" s="2">
        <v>23.844999999999999</v>
      </c>
      <c r="D259">
        <v>0</v>
      </c>
      <c r="E259" t="s">
        <v>13</v>
      </c>
      <c r="F259" t="s">
        <v>21</v>
      </c>
      <c r="G259" s="9">
        <v>239517155</v>
      </c>
      <c r="H259" t="str">
        <f t="shared" si="8"/>
        <v>normal</v>
      </c>
      <c r="I259" s="3">
        <f t="shared" ref="I259:I322" si="9">VALUE(G259)</f>
        <v>239517155</v>
      </c>
      <c r="J259" s="3"/>
    </row>
    <row r="260" spans="1:10" x14ac:dyDescent="0.25">
      <c r="A260">
        <v>28</v>
      </c>
      <c r="B260" t="s">
        <v>7</v>
      </c>
      <c r="C260" s="2">
        <v>23.844999999999999</v>
      </c>
      <c r="D260">
        <v>2</v>
      </c>
      <c r="E260" t="s">
        <v>13</v>
      </c>
      <c r="F260" t="s">
        <v>15</v>
      </c>
      <c r="G260" s="9">
        <v>471973655</v>
      </c>
      <c r="H260" t="str">
        <f t="shared" si="8"/>
        <v>normal</v>
      </c>
      <c r="I260" s="3">
        <f t="shared" si="9"/>
        <v>471973655</v>
      </c>
      <c r="J260" s="3"/>
    </row>
    <row r="261" spans="1:10" x14ac:dyDescent="0.25">
      <c r="A261">
        <v>49</v>
      </c>
      <c r="B261" t="s">
        <v>7</v>
      </c>
      <c r="C261" s="2">
        <v>23.844999999999999</v>
      </c>
      <c r="D261">
        <v>3</v>
      </c>
      <c r="E261" t="s">
        <v>9</v>
      </c>
      <c r="F261" t="s">
        <v>21</v>
      </c>
      <c r="G261" s="9">
        <v>2410691255</v>
      </c>
      <c r="H261" t="str">
        <f t="shared" si="8"/>
        <v>normal</v>
      </c>
      <c r="I261" s="3">
        <f t="shared" si="9"/>
        <v>2410691255</v>
      </c>
      <c r="J261" s="3"/>
    </row>
    <row r="262" spans="1:10" x14ac:dyDescent="0.25">
      <c r="A262">
        <v>59</v>
      </c>
      <c r="B262" t="s">
        <v>7</v>
      </c>
      <c r="C262" s="2">
        <v>23.655000000000001</v>
      </c>
      <c r="D262">
        <v>0</v>
      </c>
      <c r="E262" t="s">
        <v>9</v>
      </c>
      <c r="F262" t="s">
        <v>15</v>
      </c>
      <c r="G262" s="9">
        <v>2567877845</v>
      </c>
      <c r="H262" t="str">
        <f t="shared" si="8"/>
        <v>normal</v>
      </c>
      <c r="I262" s="3">
        <f t="shared" si="9"/>
        <v>2567877845</v>
      </c>
      <c r="J262" s="3"/>
    </row>
    <row r="263" spans="1:10" x14ac:dyDescent="0.25">
      <c r="A263">
        <v>24</v>
      </c>
      <c r="B263" t="s">
        <v>11</v>
      </c>
      <c r="C263" s="2">
        <v>23.655000000000001</v>
      </c>
      <c r="D263">
        <v>0</v>
      </c>
      <c r="E263" t="s">
        <v>13</v>
      </c>
      <c r="F263" t="s">
        <v>15</v>
      </c>
      <c r="G263" s="9">
        <v>235296845</v>
      </c>
      <c r="H263" t="str">
        <f t="shared" si="8"/>
        <v>normal</v>
      </c>
      <c r="I263" s="3">
        <f t="shared" si="9"/>
        <v>235296845</v>
      </c>
      <c r="J263" s="3"/>
    </row>
    <row r="264" spans="1:10" x14ac:dyDescent="0.25">
      <c r="A264">
        <v>61</v>
      </c>
      <c r="B264" t="s">
        <v>11</v>
      </c>
      <c r="C264" s="2">
        <v>23.655000000000001</v>
      </c>
      <c r="D264">
        <v>0</v>
      </c>
      <c r="E264" t="s">
        <v>13</v>
      </c>
      <c r="F264" t="s">
        <v>21</v>
      </c>
      <c r="G264" s="9">
        <v>1312960345</v>
      </c>
      <c r="H264" t="str">
        <f t="shared" si="8"/>
        <v>normal</v>
      </c>
      <c r="I264" s="3">
        <f t="shared" si="9"/>
        <v>1312960345</v>
      </c>
      <c r="J264" s="3"/>
    </row>
    <row r="265" spans="1:10" x14ac:dyDescent="0.25">
      <c r="A265">
        <v>46</v>
      </c>
      <c r="B265" t="s">
        <v>7</v>
      </c>
      <c r="C265" s="2">
        <v>23.655000000000001</v>
      </c>
      <c r="D265">
        <v>1</v>
      </c>
      <c r="E265" t="s">
        <v>9</v>
      </c>
      <c r="F265" t="s">
        <v>15</v>
      </c>
      <c r="G265" s="9">
        <v>2167728345</v>
      </c>
      <c r="H265" t="str">
        <f t="shared" si="8"/>
        <v>normal</v>
      </c>
      <c r="I265" s="3">
        <f t="shared" si="9"/>
        <v>2167728345</v>
      </c>
      <c r="J265" s="3"/>
    </row>
    <row r="266" spans="1:10" x14ac:dyDescent="0.25">
      <c r="A266">
        <v>30</v>
      </c>
      <c r="B266" t="s">
        <v>7</v>
      </c>
      <c r="C266" s="2">
        <v>23.655000000000001</v>
      </c>
      <c r="D266">
        <v>3</v>
      </c>
      <c r="E266" t="s">
        <v>9</v>
      </c>
      <c r="F266" t="s">
        <v>15</v>
      </c>
      <c r="G266" s="9">
        <v>1876587545</v>
      </c>
      <c r="H266" t="str">
        <f t="shared" si="8"/>
        <v>normal</v>
      </c>
      <c r="I266" s="3">
        <f t="shared" si="9"/>
        <v>1876587545</v>
      </c>
      <c r="J266" s="3"/>
    </row>
    <row r="267" spans="1:10" x14ac:dyDescent="0.25">
      <c r="A267">
        <v>25</v>
      </c>
      <c r="B267" t="s">
        <v>7</v>
      </c>
      <c r="C267" s="2">
        <v>23.465</v>
      </c>
      <c r="D267">
        <v>0</v>
      </c>
      <c r="E267" t="s">
        <v>13</v>
      </c>
      <c r="F267" t="s">
        <v>21</v>
      </c>
      <c r="G267" s="9">
        <v>320649135</v>
      </c>
      <c r="H267" t="str">
        <f t="shared" si="8"/>
        <v>normal</v>
      </c>
      <c r="I267" s="3">
        <f t="shared" si="9"/>
        <v>320649135</v>
      </c>
      <c r="J267" s="3"/>
    </row>
    <row r="268" spans="1:10" x14ac:dyDescent="0.25">
      <c r="A268">
        <v>35</v>
      </c>
      <c r="B268" t="s">
        <v>7</v>
      </c>
      <c r="C268" s="2">
        <v>23.465</v>
      </c>
      <c r="D268">
        <v>2</v>
      </c>
      <c r="E268" t="s">
        <v>13</v>
      </c>
      <c r="F268" t="s">
        <v>21</v>
      </c>
      <c r="G268" s="9">
        <v>640229135</v>
      </c>
      <c r="H268" t="str">
        <f t="shared" si="8"/>
        <v>normal</v>
      </c>
      <c r="I268" s="3">
        <f t="shared" si="9"/>
        <v>640229135</v>
      </c>
      <c r="J268" s="3"/>
    </row>
    <row r="269" spans="1:10" x14ac:dyDescent="0.25">
      <c r="A269">
        <v>39</v>
      </c>
      <c r="B269" t="s">
        <v>7</v>
      </c>
      <c r="C269" s="2">
        <v>23.274999999999999</v>
      </c>
      <c r="D269">
        <v>3</v>
      </c>
      <c r="E269" t="s">
        <v>13</v>
      </c>
      <c r="F269" t="s">
        <v>21</v>
      </c>
      <c r="G269" s="9">
        <v>798647525</v>
      </c>
      <c r="H269" t="str">
        <f t="shared" si="8"/>
        <v>normal</v>
      </c>
      <c r="I269" s="3">
        <f t="shared" si="9"/>
        <v>798647525</v>
      </c>
      <c r="J269" s="3"/>
    </row>
    <row r="270" spans="1:10" x14ac:dyDescent="0.25">
      <c r="A270">
        <v>63</v>
      </c>
      <c r="B270" t="s">
        <v>7</v>
      </c>
      <c r="C270" s="2">
        <v>23.085000000000001</v>
      </c>
      <c r="D270">
        <v>0</v>
      </c>
      <c r="E270" t="s">
        <v>13</v>
      </c>
      <c r="F270" t="s">
        <v>21</v>
      </c>
      <c r="G270" s="9">
        <v>1445183515</v>
      </c>
      <c r="H270" t="str">
        <f t="shared" si="8"/>
        <v>normal</v>
      </c>
      <c r="I270" s="3">
        <f t="shared" si="9"/>
        <v>1445183515</v>
      </c>
      <c r="J270" s="3"/>
    </row>
    <row r="271" spans="1:10" x14ac:dyDescent="0.25">
      <c r="A271">
        <v>18</v>
      </c>
      <c r="B271" t="s">
        <v>11</v>
      </c>
      <c r="C271" s="2">
        <v>23.085000000000001</v>
      </c>
      <c r="D271">
        <v>0</v>
      </c>
      <c r="E271" t="s">
        <v>13</v>
      </c>
      <c r="F271" t="s">
        <v>21</v>
      </c>
      <c r="G271" s="9">
        <v>170470015</v>
      </c>
      <c r="H271" t="str">
        <f t="shared" si="8"/>
        <v>normal</v>
      </c>
      <c r="I271" s="3">
        <f t="shared" si="9"/>
        <v>170470015</v>
      </c>
      <c r="J271" s="3"/>
    </row>
    <row r="272" spans="1:10" x14ac:dyDescent="0.25">
      <c r="A272">
        <v>45</v>
      </c>
      <c r="B272" t="s">
        <v>11</v>
      </c>
      <c r="C272" s="2">
        <v>22.895</v>
      </c>
      <c r="D272">
        <v>2</v>
      </c>
      <c r="E272" t="s">
        <v>9</v>
      </c>
      <c r="F272" t="s">
        <v>15</v>
      </c>
      <c r="G272" s="9">
        <v>2109855405</v>
      </c>
      <c r="H272" t="str">
        <f t="shared" si="8"/>
        <v>normal</v>
      </c>
      <c r="I272" s="3">
        <f t="shared" si="9"/>
        <v>2109855405</v>
      </c>
      <c r="J272" s="3"/>
    </row>
    <row r="273" spans="1:10" x14ac:dyDescent="0.25">
      <c r="A273">
        <v>30</v>
      </c>
      <c r="B273" t="s">
        <v>7</v>
      </c>
      <c r="C273" s="2">
        <v>22.895</v>
      </c>
      <c r="D273">
        <v>1</v>
      </c>
      <c r="E273" t="s">
        <v>13</v>
      </c>
      <c r="F273" t="s">
        <v>21</v>
      </c>
      <c r="G273" s="9">
        <v>471952405</v>
      </c>
      <c r="H273" t="str">
        <f t="shared" si="8"/>
        <v>normal</v>
      </c>
      <c r="I273" s="3">
        <f t="shared" si="9"/>
        <v>471952405</v>
      </c>
      <c r="J273" s="3"/>
    </row>
    <row r="274" spans="1:10" x14ac:dyDescent="0.25">
      <c r="A274">
        <v>45</v>
      </c>
      <c r="B274" t="s">
        <v>11</v>
      </c>
      <c r="C274" s="2">
        <v>22.895</v>
      </c>
      <c r="D274">
        <v>0</v>
      </c>
      <c r="E274" t="s">
        <v>9</v>
      </c>
      <c r="F274" t="s">
        <v>21</v>
      </c>
      <c r="G274" s="9">
        <v>3506937452</v>
      </c>
      <c r="H274" t="str">
        <f t="shared" si="8"/>
        <v>normal</v>
      </c>
      <c r="I274" s="3">
        <f t="shared" si="9"/>
        <v>3506937452</v>
      </c>
      <c r="J274" s="3"/>
    </row>
    <row r="275" spans="1:10" x14ac:dyDescent="0.25">
      <c r="A275">
        <v>29</v>
      </c>
      <c r="B275" t="s">
        <v>11</v>
      </c>
      <c r="C275" s="2">
        <v>22.895</v>
      </c>
      <c r="D275">
        <v>0</v>
      </c>
      <c r="E275" t="s">
        <v>9</v>
      </c>
      <c r="F275" t="s">
        <v>21</v>
      </c>
      <c r="G275" s="9">
        <v>1613876205</v>
      </c>
      <c r="H275" t="str">
        <f t="shared" si="8"/>
        <v>normal</v>
      </c>
      <c r="I275" s="3">
        <f t="shared" si="9"/>
        <v>1613876205</v>
      </c>
      <c r="J275" s="3"/>
    </row>
    <row r="276" spans="1:10" x14ac:dyDescent="0.25">
      <c r="A276">
        <v>33</v>
      </c>
      <c r="B276" t="s">
        <v>11</v>
      </c>
      <c r="C276" s="2">
        <v>22.704999999999998</v>
      </c>
      <c r="D276">
        <v>0</v>
      </c>
      <c r="E276" t="s">
        <v>13</v>
      </c>
      <c r="F276" t="s">
        <v>15</v>
      </c>
      <c r="G276" s="9">
        <v>2198447061</v>
      </c>
      <c r="H276" t="str">
        <f t="shared" si="8"/>
        <v>normal</v>
      </c>
      <c r="I276" s="3">
        <f t="shared" si="9"/>
        <v>2198447061</v>
      </c>
      <c r="J276" s="3"/>
    </row>
    <row r="277" spans="1:10" x14ac:dyDescent="0.25">
      <c r="A277">
        <v>40</v>
      </c>
      <c r="B277" t="s">
        <v>11</v>
      </c>
      <c r="C277" s="2">
        <v>22.704999999999998</v>
      </c>
      <c r="D277">
        <v>2</v>
      </c>
      <c r="E277" t="s">
        <v>13</v>
      </c>
      <c r="F277" t="s">
        <v>21</v>
      </c>
      <c r="G277" s="9">
        <v>717335995</v>
      </c>
      <c r="H277" t="str">
        <f t="shared" si="8"/>
        <v>normal</v>
      </c>
      <c r="I277" s="3">
        <f t="shared" si="9"/>
        <v>717335995</v>
      </c>
      <c r="J277" s="3"/>
    </row>
    <row r="278" spans="1:10" x14ac:dyDescent="0.25">
      <c r="A278">
        <v>37</v>
      </c>
      <c r="B278" t="s">
        <v>11</v>
      </c>
      <c r="C278" s="2">
        <v>22.704999999999998</v>
      </c>
      <c r="D278">
        <v>3</v>
      </c>
      <c r="E278" t="s">
        <v>13</v>
      </c>
      <c r="F278" t="s">
        <v>21</v>
      </c>
      <c r="G278" s="9">
        <v>698550695</v>
      </c>
      <c r="H278" t="str">
        <f t="shared" si="8"/>
        <v>normal</v>
      </c>
      <c r="I278" s="3">
        <f t="shared" si="9"/>
        <v>698550695</v>
      </c>
      <c r="J278" s="3"/>
    </row>
    <row r="279" spans="1:10" x14ac:dyDescent="0.25">
      <c r="A279">
        <v>29</v>
      </c>
      <c r="B279" t="s">
        <v>11</v>
      </c>
      <c r="C279" s="2">
        <v>22.515000000000001</v>
      </c>
      <c r="D279">
        <v>3</v>
      </c>
      <c r="E279" t="s">
        <v>13</v>
      </c>
      <c r="F279" t="s">
        <v>21</v>
      </c>
      <c r="G279" s="9">
        <v>520957885</v>
      </c>
      <c r="H279" t="str">
        <f t="shared" si="8"/>
        <v>normal</v>
      </c>
      <c r="I279" s="3">
        <f t="shared" si="9"/>
        <v>520957885</v>
      </c>
      <c r="J279" s="3"/>
    </row>
    <row r="280" spans="1:10" x14ac:dyDescent="0.25">
      <c r="A280">
        <v>28</v>
      </c>
      <c r="B280" t="s">
        <v>11</v>
      </c>
      <c r="C280" s="2">
        <v>22.515000000000001</v>
      </c>
      <c r="D280">
        <v>2</v>
      </c>
      <c r="E280" t="s">
        <v>13</v>
      </c>
      <c r="F280" t="s">
        <v>21</v>
      </c>
      <c r="G280" s="9">
        <v>442888785</v>
      </c>
      <c r="H280" t="str">
        <f t="shared" si="8"/>
        <v>normal</v>
      </c>
      <c r="I280" s="3">
        <f t="shared" si="9"/>
        <v>442888785</v>
      </c>
      <c r="J280" s="3"/>
    </row>
    <row r="281" spans="1:10" x14ac:dyDescent="0.25">
      <c r="A281">
        <v>19</v>
      </c>
      <c r="B281" t="s">
        <v>7</v>
      </c>
      <c r="C281" s="2">
        <v>22.515000000000001</v>
      </c>
      <c r="D281">
        <v>0</v>
      </c>
      <c r="E281" t="s">
        <v>13</v>
      </c>
      <c r="F281" t="s">
        <v>15</v>
      </c>
      <c r="G281" s="9">
        <v>211733885</v>
      </c>
      <c r="H281" t="str">
        <f t="shared" si="8"/>
        <v>normal</v>
      </c>
      <c r="I281" s="3">
        <f t="shared" si="9"/>
        <v>211733885</v>
      </c>
      <c r="J281" s="3"/>
    </row>
    <row r="282" spans="1:10" x14ac:dyDescent="0.25">
      <c r="A282">
        <v>49</v>
      </c>
      <c r="B282" t="s">
        <v>11</v>
      </c>
      <c r="C282" s="2">
        <v>22.515000000000001</v>
      </c>
      <c r="D282">
        <v>0</v>
      </c>
      <c r="E282" t="s">
        <v>13</v>
      </c>
      <c r="F282" t="s">
        <v>21</v>
      </c>
      <c r="G282" s="9">
        <v>868885885</v>
      </c>
      <c r="H282" t="str">
        <f t="shared" si="8"/>
        <v>normal</v>
      </c>
      <c r="I282" s="3">
        <f t="shared" si="9"/>
        <v>868885885</v>
      </c>
      <c r="J282" s="3"/>
    </row>
    <row r="283" spans="1:10" x14ac:dyDescent="0.25">
      <c r="A283">
        <v>25</v>
      </c>
      <c r="B283" t="s">
        <v>7</v>
      </c>
      <c r="C283" s="2">
        <v>22.515000000000001</v>
      </c>
      <c r="D283">
        <v>1</v>
      </c>
      <c r="E283" t="s">
        <v>13</v>
      </c>
      <c r="F283" t="s">
        <v>15</v>
      </c>
      <c r="G283" s="9">
        <v>359417085</v>
      </c>
      <c r="H283" t="str">
        <f t="shared" si="8"/>
        <v>normal</v>
      </c>
      <c r="I283" s="3">
        <f t="shared" si="9"/>
        <v>359417085</v>
      </c>
      <c r="J283" s="3"/>
    </row>
    <row r="284" spans="1:10" x14ac:dyDescent="0.25">
      <c r="A284">
        <v>33</v>
      </c>
      <c r="B284" t="s">
        <v>7</v>
      </c>
      <c r="C284" s="2">
        <v>22.135000000000002</v>
      </c>
      <c r="D284">
        <v>1</v>
      </c>
      <c r="E284" t="s">
        <v>13</v>
      </c>
      <c r="F284" t="s">
        <v>21</v>
      </c>
      <c r="G284" s="9">
        <v>535407465</v>
      </c>
      <c r="H284" t="str">
        <f t="shared" si="8"/>
        <v>normal</v>
      </c>
      <c r="I284" s="3">
        <f t="shared" si="9"/>
        <v>535407465</v>
      </c>
      <c r="J284" s="3"/>
    </row>
    <row r="285" spans="1:10" x14ac:dyDescent="0.25">
      <c r="A285">
        <v>44</v>
      </c>
      <c r="B285" t="s">
        <v>11</v>
      </c>
      <c r="C285" s="2">
        <v>22.135000000000002</v>
      </c>
      <c r="D285">
        <v>2</v>
      </c>
      <c r="E285" t="s">
        <v>13</v>
      </c>
      <c r="F285" t="s">
        <v>21</v>
      </c>
      <c r="G285" s="9">
        <v>830253565</v>
      </c>
      <c r="H285" t="str">
        <f t="shared" si="8"/>
        <v>normal</v>
      </c>
      <c r="I285" s="3">
        <f t="shared" si="9"/>
        <v>830253565</v>
      </c>
      <c r="J285" s="3"/>
    </row>
    <row r="286" spans="1:10" x14ac:dyDescent="0.25">
      <c r="A286">
        <v>21</v>
      </c>
      <c r="B286" t="s">
        <v>7</v>
      </c>
      <c r="C286" s="2">
        <v>22.135000000000002</v>
      </c>
      <c r="D286">
        <v>0</v>
      </c>
      <c r="E286" t="s">
        <v>13</v>
      </c>
      <c r="F286" t="s">
        <v>21</v>
      </c>
      <c r="G286" s="9">
        <v>258585065</v>
      </c>
      <c r="H286" t="str">
        <f t="shared" si="8"/>
        <v>normal</v>
      </c>
      <c r="I286" s="3">
        <f t="shared" si="9"/>
        <v>258585065</v>
      </c>
      <c r="J286" s="3"/>
    </row>
    <row r="287" spans="1:10" x14ac:dyDescent="0.25">
      <c r="A287">
        <v>36</v>
      </c>
      <c r="B287" t="s">
        <v>7</v>
      </c>
      <c r="C287" s="2">
        <v>22.135000000000002</v>
      </c>
      <c r="D287">
        <v>3</v>
      </c>
      <c r="E287" t="s">
        <v>13</v>
      </c>
      <c r="F287" t="s">
        <v>21</v>
      </c>
      <c r="G287" s="9">
        <v>722821565</v>
      </c>
      <c r="H287" t="str">
        <f t="shared" si="8"/>
        <v>normal</v>
      </c>
      <c r="I287" s="3">
        <f t="shared" si="9"/>
        <v>722821565</v>
      </c>
      <c r="J287" s="3"/>
    </row>
    <row r="288" spans="1:10" x14ac:dyDescent="0.25">
      <c r="A288">
        <v>30</v>
      </c>
      <c r="B288" t="s">
        <v>7</v>
      </c>
      <c r="C288" s="2">
        <v>21.945</v>
      </c>
      <c r="D288">
        <v>1</v>
      </c>
      <c r="E288" t="s">
        <v>13</v>
      </c>
      <c r="F288" t="s">
        <v>21</v>
      </c>
      <c r="G288" s="9">
        <v>471820355</v>
      </c>
      <c r="H288" t="str">
        <f t="shared" si="8"/>
        <v>normal</v>
      </c>
      <c r="I288" s="3">
        <f t="shared" si="9"/>
        <v>471820355</v>
      </c>
      <c r="J288" s="3"/>
    </row>
    <row r="289" spans="1:10" x14ac:dyDescent="0.25">
      <c r="A289">
        <v>29</v>
      </c>
      <c r="B289" t="s">
        <v>7</v>
      </c>
      <c r="C289" s="2">
        <v>21.754999999999999</v>
      </c>
      <c r="D289">
        <v>1</v>
      </c>
      <c r="E289" t="s">
        <v>9</v>
      </c>
      <c r="F289" t="s">
        <v>21</v>
      </c>
      <c r="G289" s="9">
        <v>1665771745</v>
      </c>
      <c r="H289" t="str">
        <f t="shared" si="8"/>
        <v>normal</v>
      </c>
      <c r="I289" s="3">
        <f t="shared" si="9"/>
        <v>1665771745</v>
      </c>
      <c r="J289" s="3"/>
    </row>
    <row r="290" spans="1:10" x14ac:dyDescent="0.25">
      <c r="A290">
        <v>19</v>
      </c>
      <c r="B290" t="s">
        <v>11</v>
      </c>
      <c r="C290" s="2">
        <v>21.754999999999999</v>
      </c>
      <c r="D290">
        <v>0</v>
      </c>
      <c r="E290" t="s">
        <v>13</v>
      </c>
      <c r="F290" t="s">
        <v>15</v>
      </c>
      <c r="G290" s="9">
        <v>162728245</v>
      </c>
      <c r="H290" t="str">
        <f t="shared" si="8"/>
        <v>normal</v>
      </c>
      <c r="I290" s="3">
        <f t="shared" si="9"/>
        <v>162728245</v>
      </c>
      <c r="J290" s="3"/>
    </row>
    <row r="291" spans="1:10" x14ac:dyDescent="0.25">
      <c r="A291">
        <v>41</v>
      </c>
      <c r="B291" t="s">
        <v>7</v>
      </c>
      <c r="C291" s="2">
        <v>21.754999999999999</v>
      </c>
      <c r="D291">
        <v>1</v>
      </c>
      <c r="E291" t="s">
        <v>13</v>
      </c>
      <c r="F291" t="s">
        <v>21</v>
      </c>
      <c r="G291" s="9">
        <v>1372547184</v>
      </c>
      <c r="H291" t="str">
        <f t="shared" si="8"/>
        <v>normal</v>
      </c>
      <c r="I291" s="3">
        <f t="shared" si="9"/>
        <v>1372547184</v>
      </c>
      <c r="J291" s="3"/>
    </row>
    <row r="292" spans="1:10" x14ac:dyDescent="0.25">
      <c r="A292">
        <v>31</v>
      </c>
      <c r="B292" t="s">
        <v>7</v>
      </c>
      <c r="C292" s="2">
        <v>21.754999999999999</v>
      </c>
      <c r="D292">
        <v>0</v>
      </c>
      <c r="E292" t="s">
        <v>13</v>
      </c>
      <c r="F292" t="s">
        <v>15</v>
      </c>
      <c r="G292" s="9">
        <v>413408245</v>
      </c>
      <c r="H292" t="str">
        <f t="shared" si="8"/>
        <v>normal</v>
      </c>
      <c r="I292" s="3">
        <f t="shared" si="9"/>
        <v>413408245</v>
      </c>
      <c r="J292" s="3"/>
    </row>
    <row r="293" spans="1:10" x14ac:dyDescent="0.25">
      <c r="A293">
        <v>18</v>
      </c>
      <c r="B293" t="s">
        <v>11</v>
      </c>
      <c r="C293" s="2">
        <v>21.565000000000001</v>
      </c>
      <c r="D293">
        <v>0</v>
      </c>
      <c r="E293" t="s">
        <v>9</v>
      </c>
      <c r="F293" t="s">
        <v>21</v>
      </c>
      <c r="G293" s="9">
        <v>1374787235</v>
      </c>
      <c r="H293" t="str">
        <f t="shared" si="8"/>
        <v>normal</v>
      </c>
      <c r="I293" s="3">
        <f t="shared" si="9"/>
        <v>1374787235</v>
      </c>
      <c r="J293" s="3"/>
    </row>
    <row r="294" spans="1:10" x14ac:dyDescent="0.25">
      <c r="A294">
        <v>45</v>
      </c>
      <c r="B294" t="s">
        <v>11</v>
      </c>
      <c r="C294" s="2">
        <v>21.375</v>
      </c>
      <c r="D294">
        <v>0</v>
      </c>
      <c r="E294" t="s">
        <v>13</v>
      </c>
      <c r="F294" t="s">
        <v>15</v>
      </c>
      <c r="G294" s="9">
        <v>722278625</v>
      </c>
      <c r="H294" t="str">
        <f t="shared" si="8"/>
        <v>normal</v>
      </c>
      <c r="I294" s="3">
        <f t="shared" si="9"/>
        <v>722278625</v>
      </c>
      <c r="J294" s="3"/>
    </row>
    <row r="295" spans="1:10" x14ac:dyDescent="0.25">
      <c r="A295">
        <v>34</v>
      </c>
      <c r="B295" t="s">
        <v>11</v>
      </c>
      <c r="C295" s="2">
        <v>21.375</v>
      </c>
      <c r="D295">
        <v>0</v>
      </c>
      <c r="E295" t="s">
        <v>13</v>
      </c>
      <c r="F295" t="s">
        <v>21</v>
      </c>
      <c r="G295" s="9">
        <v>450033925</v>
      </c>
      <c r="H295" t="str">
        <f t="shared" si="8"/>
        <v>normal</v>
      </c>
      <c r="I295" s="3">
        <f t="shared" si="9"/>
        <v>450033925</v>
      </c>
      <c r="J295" s="3"/>
    </row>
    <row r="296" spans="1:10" x14ac:dyDescent="0.25">
      <c r="A296">
        <v>19</v>
      </c>
      <c r="B296" t="s">
        <v>11</v>
      </c>
      <c r="C296" s="2">
        <v>20.614999999999998</v>
      </c>
      <c r="D296">
        <v>2</v>
      </c>
      <c r="E296" t="s">
        <v>13</v>
      </c>
      <c r="F296" t="s">
        <v>15</v>
      </c>
      <c r="G296" s="9">
        <v>280369785</v>
      </c>
      <c r="H296" t="str">
        <f t="shared" si="8"/>
        <v>normal</v>
      </c>
      <c r="I296" s="3">
        <f t="shared" si="9"/>
        <v>280369785</v>
      </c>
      <c r="J296" s="3"/>
    </row>
    <row r="297" spans="1:10" x14ac:dyDescent="0.25">
      <c r="A297">
        <v>19</v>
      </c>
      <c r="B297" t="s">
        <v>11</v>
      </c>
      <c r="C297" s="2">
        <v>20.425000000000001</v>
      </c>
      <c r="D297">
        <v>0</v>
      </c>
      <c r="E297" t="s">
        <v>13</v>
      </c>
      <c r="F297" t="s">
        <v>15</v>
      </c>
      <c r="G297" s="9">
        <v>162543375</v>
      </c>
      <c r="H297" t="str">
        <f t="shared" si="8"/>
        <v>normal</v>
      </c>
      <c r="I297" s="3">
        <f t="shared" si="9"/>
        <v>162543375</v>
      </c>
      <c r="J297" s="3"/>
    </row>
    <row r="298" spans="1:10" x14ac:dyDescent="0.25">
      <c r="A298">
        <v>44</v>
      </c>
      <c r="B298" t="s">
        <v>7</v>
      </c>
      <c r="C298" s="2">
        <v>20.234999999999999</v>
      </c>
      <c r="D298">
        <v>1</v>
      </c>
      <c r="E298" t="s">
        <v>9</v>
      </c>
      <c r="F298" t="s">
        <v>21</v>
      </c>
      <c r="G298" s="9">
        <v>1959480965</v>
      </c>
      <c r="H298" t="str">
        <f t="shared" si="8"/>
        <v>normal</v>
      </c>
      <c r="I298" s="3">
        <f t="shared" si="9"/>
        <v>1959480965</v>
      </c>
      <c r="J298" s="3"/>
    </row>
    <row r="299" spans="1:10" x14ac:dyDescent="0.25">
      <c r="A299">
        <v>29</v>
      </c>
      <c r="B299" t="s">
        <v>7</v>
      </c>
      <c r="C299" s="2">
        <v>20.234999999999999</v>
      </c>
      <c r="D299">
        <v>2</v>
      </c>
      <c r="E299" t="s">
        <v>13</v>
      </c>
      <c r="F299" t="s">
        <v>15</v>
      </c>
      <c r="G299" s="9">
        <v>490640965</v>
      </c>
      <c r="H299" t="str">
        <f t="shared" si="8"/>
        <v>normal</v>
      </c>
      <c r="I299" s="3">
        <f t="shared" si="9"/>
        <v>490640965</v>
      </c>
      <c r="J299" s="3"/>
    </row>
    <row r="300" spans="1:10" x14ac:dyDescent="0.25">
      <c r="A300">
        <v>21</v>
      </c>
      <c r="B300" t="s">
        <v>11</v>
      </c>
      <c r="C300" s="2">
        <v>20.234999999999999</v>
      </c>
      <c r="D300">
        <v>3</v>
      </c>
      <c r="E300" t="s">
        <v>13</v>
      </c>
      <c r="F300" t="s">
        <v>21</v>
      </c>
      <c r="G300" s="9">
        <v>386120965</v>
      </c>
      <c r="H300" t="str">
        <f t="shared" si="8"/>
        <v>normal</v>
      </c>
      <c r="I300" s="3">
        <f t="shared" si="9"/>
        <v>386120965</v>
      </c>
      <c r="J300" s="3"/>
    </row>
    <row r="301" spans="1:10" x14ac:dyDescent="0.25">
      <c r="A301">
        <v>22</v>
      </c>
      <c r="B301" t="s">
        <v>7</v>
      </c>
      <c r="C301" s="2">
        <v>20.234999999999999</v>
      </c>
      <c r="D301">
        <v>0</v>
      </c>
      <c r="E301" t="s">
        <v>13</v>
      </c>
      <c r="F301" t="s">
        <v>15</v>
      </c>
      <c r="G301" s="9">
        <v>252781865</v>
      </c>
      <c r="H301" t="str">
        <f t="shared" si="8"/>
        <v>normal</v>
      </c>
      <c r="I301" s="3">
        <f t="shared" si="9"/>
        <v>252781865</v>
      </c>
      <c r="J301" s="3"/>
    </row>
    <row r="302" spans="1:10" x14ac:dyDescent="0.25">
      <c r="A302">
        <v>43</v>
      </c>
      <c r="B302" t="s">
        <v>7</v>
      </c>
      <c r="C302" s="2">
        <v>20.045000000000002</v>
      </c>
      <c r="D302">
        <v>2</v>
      </c>
      <c r="E302" t="s">
        <v>9</v>
      </c>
      <c r="F302" t="s">
        <v>21</v>
      </c>
      <c r="G302" s="9">
        <v>1979805455</v>
      </c>
      <c r="H302" t="str">
        <f t="shared" si="8"/>
        <v>normal</v>
      </c>
      <c r="I302" s="3">
        <f t="shared" si="9"/>
        <v>1979805455</v>
      </c>
      <c r="J302" s="3"/>
    </row>
    <row r="303" spans="1:10" x14ac:dyDescent="0.25">
      <c r="A303">
        <v>27</v>
      </c>
      <c r="B303" t="s">
        <v>7</v>
      </c>
      <c r="C303" s="2">
        <v>20.045000000000002</v>
      </c>
      <c r="D303">
        <v>3</v>
      </c>
      <c r="E303" t="s">
        <v>9</v>
      </c>
      <c r="F303" t="s">
        <v>15</v>
      </c>
      <c r="G303" s="9">
        <v>1642049455</v>
      </c>
      <c r="H303" t="str">
        <f t="shared" si="8"/>
        <v>normal</v>
      </c>
      <c r="I303" s="3">
        <f t="shared" si="9"/>
        <v>1642049455</v>
      </c>
      <c r="J303" s="3"/>
    </row>
    <row r="304" spans="1:10" x14ac:dyDescent="0.25">
      <c r="A304">
        <v>46</v>
      </c>
      <c r="B304" t="s">
        <v>11</v>
      </c>
      <c r="C304" s="2">
        <v>19.855</v>
      </c>
      <c r="D304">
        <v>0</v>
      </c>
      <c r="E304" t="s">
        <v>13</v>
      </c>
      <c r="F304" t="s">
        <v>15</v>
      </c>
      <c r="G304" s="9">
        <v>752670645</v>
      </c>
      <c r="H304" t="str">
        <f t="shared" si="8"/>
        <v>normal</v>
      </c>
      <c r="I304" s="3">
        <f t="shared" si="9"/>
        <v>752670645</v>
      </c>
      <c r="J304" s="3"/>
    </row>
    <row r="305" spans="1:10" x14ac:dyDescent="0.25">
      <c r="A305">
        <v>36</v>
      </c>
      <c r="B305" t="s">
        <v>7</v>
      </c>
      <c r="C305" s="2">
        <v>19.855</v>
      </c>
      <c r="D305">
        <v>0</v>
      </c>
      <c r="E305" t="s">
        <v>13</v>
      </c>
      <c r="F305" t="s">
        <v>21</v>
      </c>
      <c r="G305" s="9">
        <v>545804645</v>
      </c>
      <c r="H305" t="str">
        <f t="shared" si="8"/>
        <v>normal</v>
      </c>
      <c r="I305" s="3">
        <f t="shared" si="9"/>
        <v>545804645</v>
      </c>
      <c r="J305" s="3"/>
    </row>
    <row r="306" spans="1:10" x14ac:dyDescent="0.25">
      <c r="A306">
        <v>38</v>
      </c>
      <c r="B306" t="s">
        <v>7</v>
      </c>
      <c r="C306" s="2">
        <v>19.475000000000001</v>
      </c>
      <c r="D306">
        <v>2</v>
      </c>
      <c r="E306" t="s">
        <v>13</v>
      </c>
      <c r="F306" t="s">
        <v>15</v>
      </c>
      <c r="G306" s="9">
        <v>693324225</v>
      </c>
      <c r="H306" t="str">
        <f t="shared" si="8"/>
        <v>normal</v>
      </c>
      <c r="I306" s="3">
        <f t="shared" si="9"/>
        <v>693324225</v>
      </c>
      <c r="J306" s="3"/>
    </row>
    <row r="307" spans="1:10" x14ac:dyDescent="0.25">
      <c r="A307">
        <v>33</v>
      </c>
      <c r="B307" t="s">
        <v>7</v>
      </c>
      <c r="C307" s="2">
        <v>19.094999999999999</v>
      </c>
      <c r="D307">
        <v>2</v>
      </c>
      <c r="E307" t="s">
        <v>9</v>
      </c>
      <c r="F307" t="s">
        <v>21</v>
      </c>
      <c r="G307" s="9">
        <v>1677630405</v>
      </c>
      <c r="H307" t="str">
        <f t="shared" si="8"/>
        <v>normal</v>
      </c>
      <c r="I307" s="3">
        <f t="shared" si="9"/>
        <v>1677630405</v>
      </c>
      <c r="J307" s="3"/>
    </row>
    <row r="308" spans="1:10" x14ac:dyDescent="0.25">
      <c r="A308">
        <v>27</v>
      </c>
      <c r="B308" t="s">
        <v>11</v>
      </c>
      <c r="C308" s="2">
        <v>18.905000000000001</v>
      </c>
      <c r="D308">
        <v>3</v>
      </c>
      <c r="E308" t="s">
        <v>13</v>
      </c>
      <c r="F308" t="s">
        <v>21</v>
      </c>
      <c r="G308" s="9">
        <v>482790495</v>
      </c>
      <c r="H308" t="str">
        <f t="shared" si="8"/>
        <v>normal</v>
      </c>
      <c r="I308" s="3">
        <f t="shared" si="9"/>
        <v>482790495</v>
      </c>
      <c r="J308" s="3"/>
    </row>
    <row r="309" spans="1:10" x14ac:dyDescent="0.25">
      <c r="A309">
        <v>23</v>
      </c>
      <c r="B309" t="s">
        <v>11</v>
      </c>
      <c r="C309" s="2">
        <v>18.715</v>
      </c>
      <c r="D309">
        <v>0</v>
      </c>
      <c r="E309" t="s">
        <v>13</v>
      </c>
      <c r="F309" t="s">
        <v>15</v>
      </c>
      <c r="G309" s="9">
        <v>2159538229</v>
      </c>
      <c r="H309" t="str">
        <f t="shared" si="8"/>
        <v>normal</v>
      </c>
      <c r="I309" s="3">
        <f t="shared" si="9"/>
        <v>2159538229</v>
      </c>
      <c r="J309" s="3"/>
    </row>
    <row r="310" spans="1:10" x14ac:dyDescent="0.25">
      <c r="A310">
        <v>57</v>
      </c>
      <c r="B310" t="s">
        <v>11</v>
      </c>
      <c r="C310" s="2">
        <v>18.335000000000001</v>
      </c>
      <c r="D310">
        <v>0</v>
      </c>
      <c r="E310" t="s">
        <v>13</v>
      </c>
      <c r="F310" t="s">
        <v>21</v>
      </c>
      <c r="G310" s="9">
        <v>1153487265</v>
      </c>
      <c r="H310" t="str">
        <f t="shared" si="8"/>
        <v>below</v>
      </c>
      <c r="I310" s="3">
        <f t="shared" si="9"/>
        <v>1153487265</v>
      </c>
      <c r="J310" s="3"/>
    </row>
    <row r="311" spans="1:10" x14ac:dyDescent="0.25">
      <c r="A311">
        <v>60</v>
      </c>
      <c r="B311" t="s">
        <v>7</v>
      </c>
      <c r="C311" s="2">
        <v>18.335000000000001</v>
      </c>
      <c r="D311">
        <v>0</v>
      </c>
      <c r="E311" t="s">
        <v>13</v>
      </c>
      <c r="F311" t="s">
        <v>21</v>
      </c>
      <c r="G311" s="9">
        <v>1320428565</v>
      </c>
      <c r="H311" t="str">
        <f t="shared" si="8"/>
        <v>below</v>
      </c>
      <c r="I311" s="3">
        <f t="shared" si="9"/>
        <v>1320428565</v>
      </c>
      <c r="J311" s="3"/>
    </row>
    <row r="312" spans="1:10" x14ac:dyDescent="0.25">
      <c r="A312">
        <v>52</v>
      </c>
      <c r="B312" t="s">
        <v>7</v>
      </c>
      <c r="C312" s="2">
        <v>18.335000000000001</v>
      </c>
      <c r="D312">
        <v>0</v>
      </c>
      <c r="E312" t="s">
        <v>13</v>
      </c>
      <c r="F312" t="s">
        <v>15</v>
      </c>
      <c r="G312" s="9">
        <v>999103765</v>
      </c>
      <c r="H312" t="str">
        <f t="shared" si="8"/>
        <v>below</v>
      </c>
      <c r="I312" s="3">
        <f t="shared" si="9"/>
        <v>999103765</v>
      </c>
      <c r="J312" s="3"/>
    </row>
    <row r="313" spans="1:10" x14ac:dyDescent="0.25">
      <c r="A313">
        <v>27</v>
      </c>
      <c r="B313" t="s">
        <v>7</v>
      </c>
      <c r="C313" s="2">
        <v>17.954999999999998</v>
      </c>
      <c r="D313">
        <v>2</v>
      </c>
      <c r="E313" t="s">
        <v>9</v>
      </c>
      <c r="F313" t="s">
        <v>21</v>
      </c>
      <c r="G313" s="9">
        <v>1500657945</v>
      </c>
      <c r="H313" t="str">
        <f t="shared" si="8"/>
        <v>below</v>
      </c>
      <c r="I313" s="3">
        <f t="shared" si="9"/>
        <v>1500657945</v>
      </c>
      <c r="J313" s="3"/>
    </row>
    <row r="314" spans="1:10" x14ac:dyDescent="0.25">
      <c r="A314">
        <v>32</v>
      </c>
      <c r="B314" t="s">
        <v>7</v>
      </c>
      <c r="C314" s="2">
        <v>17.765000000000001</v>
      </c>
      <c r="D314">
        <v>2</v>
      </c>
      <c r="E314" t="s">
        <v>9</v>
      </c>
      <c r="F314" t="s">
        <v>15</v>
      </c>
      <c r="G314" s="9">
        <v>327341863</v>
      </c>
      <c r="H314" t="str">
        <f t="shared" si="8"/>
        <v>below</v>
      </c>
      <c r="I314" s="3">
        <f t="shared" si="9"/>
        <v>327341863</v>
      </c>
      <c r="J314" s="3"/>
    </row>
    <row r="315" spans="1:10" x14ac:dyDescent="0.25">
      <c r="A315">
        <v>23</v>
      </c>
      <c r="B315" t="s">
        <v>11</v>
      </c>
      <c r="C315" s="2">
        <v>17.385000000000002</v>
      </c>
      <c r="D315">
        <v>1</v>
      </c>
      <c r="E315" t="s">
        <v>13</v>
      </c>
      <c r="F315" t="s">
        <v>15</v>
      </c>
      <c r="G315" s="9">
        <v>277519215</v>
      </c>
      <c r="H315" t="str">
        <f t="shared" si="8"/>
        <v>below</v>
      </c>
      <c r="I315" s="3">
        <f t="shared" si="9"/>
        <v>277519215</v>
      </c>
      <c r="J315" s="3"/>
    </row>
    <row r="316" spans="1:10" x14ac:dyDescent="0.25">
      <c r="A316">
        <v>26</v>
      </c>
      <c r="B316" t="s">
        <v>7</v>
      </c>
      <c r="C316" s="2">
        <v>17.195</v>
      </c>
      <c r="D316">
        <v>2</v>
      </c>
      <c r="E316" t="s">
        <v>9</v>
      </c>
      <c r="F316" t="s">
        <v>21</v>
      </c>
      <c r="G316" s="9">
        <v>1445564405</v>
      </c>
      <c r="H316" t="str">
        <f t="shared" si="8"/>
        <v>below</v>
      </c>
      <c r="I316" s="3">
        <f t="shared" si="9"/>
        <v>1445564405</v>
      </c>
      <c r="J316" s="3"/>
    </row>
    <row r="317" spans="1:10" x14ac:dyDescent="0.25">
      <c r="A317">
        <v>21</v>
      </c>
      <c r="B317" t="s">
        <v>7</v>
      </c>
      <c r="C317" s="2">
        <v>16.815000000000001</v>
      </c>
      <c r="D317">
        <v>1</v>
      </c>
      <c r="E317" t="s">
        <v>13</v>
      </c>
      <c r="F317" t="s">
        <v>21</v>
      </c>
      <c r="G317" s="9">
        <v>316745585</v>
      </c>
      <c r="H317" t="str">
        <f t="shared" si="8"/>
        <v>below</v>
      </c>
      <c r="I317" s="3">
        <f t="shared" si="9"/>
        <v>316745585</v>
      </c>
      <c r="J317" s="3"/>
    </row>
    <row r="318" spans="1:10" x14ac:dyDescent="0.25">
      <c r="A318">
        <v>38</v>
      </c>
      <c r="B318" t="s">
        <v>11</v>
      </c>
      <c r="C318" s="2">
        <v>16.815000000000001</v>
      </c>
      <c r="D318">
        <v>2</v>
      </c>
      <c r="E318" t="s">
        <v>13</v>
      </c>
      <c r="F318" t="s">
        <v>21</v>
      </c>
      <c r="G318" s="9">
        <v>664054485</v>
      </c>
      <c r="H318" t="str">
        <f t="shared" si="8"/>
        <v>below</v>
      </c>
      <c r="I318" s="3">
        <f t="shared" si="9"/>
        <v>664054485</v>
      </c>
      <c r="J318" s="3"/>
    </row>
    <row r="319" spans="1:10" x14ac:dyDescent="0.25">
      <c r="A319">
        <v>18</v>
      </c>
      <c r="B319" t="s">
        <v>11</v>
      </c>
      <c r="C319" s="2">
        <v>53.13</v>
      </c>
      <c r="D319">
        <v>0</v>
      </c>
      <c r="E319" t="s">
        <v>13</v>
      </c>
      <c r="F319" t="s">
        <v>14</v>
      </c>
      <c r="G319" s="9">
        <v>11634627</v>
      </c>
      <c r="H319" t="str">
        <f t="shared" si="8"/>
        <v>over</v>
      </c>
      <c r="I319" s="3">
        <f t="shared" si="9"/>
        <v>11634627</v>
      </c>
      <c r="J319" s="3"/>
    </row>
    <row r="320" spans="1:10" x14ac:dyDescent="0.25">
      <c r="A320">
        <v>22</v>
      </c>
      <c r="B320" t="s">
        <v>11</v>
      </c>
      <c r="C320" s="2">
        <v>52.58</v>
      </c>
      <c r="D320">
        <v>1</v>
      </c>
      <c r="E320" t="s">
        <v>9</v>
      </c>
      <c r="F320" t="s">
        <v>14</v>
      </c>
      <c r="G320" s="9">
        <v>445013982</v>
      </c>
      <c r="H320" t="str">
        <f t="shared" si="8"/>
        <v>over</v>
      </c>
      <c r="I320" s="3">
        <f t="shared" si="9"/>
        <v>445013982</v>
      </c>
      <c r="J320" s="3"/>
    </row>
    <row r="321" spans="1:10" x14ac:dyDescent="0.25">
      <c r="A321">
        <v>23</v>
      </c>
      <c r="B321" t="s">
        <v>11</v>
      </c>
      <c r="C321" s="2">
        <v>50.38</v>
      </c>
      <c r="D321">
        <v>1</v>
      </c>
      <c r="E321" t="s">
        <v>13</v>
      </c>
      <c r="F321" t="s">
        <v>14</v>
      </c>
      <c r="G321" s="9">
        <v>24380552</v>
      </c>
      <c r="H321" t="str">
        <f t="shared" si="8"/>
        <v>over</v>
      </c>
      <c r="I321" s="3">
        <f t="shared" si="9"/>
        <v>24380552</v>
      </c>
      <c r="J321" s="3"/>
    </row>
    <row r="322" spans="1:10" x14ac:dyDescent="0.25">
      <c r="A322">
        <v>58</v>
      </c>
      <c r="B322" t="s">
        <v>11</v>
      </c>
      <c r="C322" s="2">
        <v>49.06</v>
      </c>
      <c r="D322">
        <v>0</v>
      </c>
      <c r="E322" t="s">
        <v>13</v>
      </c>
      <c r="F322" t="s">
        <v>14</v>
      </c>
      <c r="G322" s="9">
        <v>113813254</v>
      </c>
      <c r="H322" t="str">
        <f t="shared" ref="H322:H385" si="10">IF(C322&lt;18.5,"below",IF(AND(C322&gt;=18.5,C322&lt;25),"normal",IF(C322&gt;=25,"over")))</f>
        <v>over</v>
      </c>
      <c r="I322" s="3">
        <f t="shared" si="9"/>
        <v>113813254</v>
      </c>
      <c r="J322" s="3"/>
    </row>
    <row r="323" spans="1:10" x14ac:dyDescent="0.25">
      <c r="A323">
        <v>46</v>
      </c>
      <c r="B323" t="s">
        <v>7</v>
      </c>
      <c r="C323" s="2">
        <v>48.07</v>
      </c>
      <c r="D323">
        <v>2</v>
      </c>
      <c r="E323" t="s">
        <v>13</v>
      </c>
      <c r="F323" t="s">
        <v>21</v>
      </c>
      <c r="G323" s="9">
        <v>94329253</v>
      </c>
      <c r="H323" t="str">
        <f t="shared" si="10"/>
        <v>over</v>
      </c>
      <c r="I323" s="3">
        <f t="shared" ref="I323:I386" si="11">VALUE(G323)</f>
        <v>94329253</v>
      </c>
      <c r="J323" s="3"/>
    </row>
    <row r="324" spans="1:10" x14ac:dyDescent="0.25">
      <c r="A324">
        <v>52</v>
      </c>
      <c r="B324" t="s">
        <v>11</v>
      </c>
      <c r="C324" s="2">
        <v>47.74</v>
      </c>
      <c r="D324">
        <v>1</v>
      </c>
      <c r="E324" t="s">
        <v>13</v>
      </c>
      <c r="F324" t="s">
        <v>14</v>
      </c>
      <c r="G324" s="9">
        <v>97489106</v>
      </c>
      <c r="H324" t="str">
        <f t="shared" si="10"/>
        <v>over</v>
      </c>
      <c r="I324" s="3">
        <f t="shared" si="11"/>
        <v>97489106</v>
      </c>
      <c r="J324" s="3"/>
    </row>
    <row r="325" spans="1:10" x14ac:dyDescent="0.25">
      <c r="A325">
        <v>37</v>
      </c>
      <c r="B325" t="s">
        <v>7</v>
      </c>
      <c r="C325" s="2">
        <v>47.6</v>
      </c>
      <c r="D325">
        <v>2</v>
      </c>
      <c r="E325" t="s">
        <v>9</v>
      </c>
      <c r="F325" t="s">
        <v>10</v>
      </c>
      <c r="G325" s="9">
        <v>46113511</v>
      </c>
      <c r="H325" t="str">
        <f t="shared" si="10"/>
        <v>over</v>
      </c>
      <c r="I325" s="3">
        <f t="shared" si="11"/>
        <v>46113511</v>
      </c>
      <c r="J325" s="3"/>
    </row>
    <row r="326" spans="1:10" x14ac:dyDescent="0.25">
      <c r="A326">
        <v>47</v>
      </c>
      <c r="B326" t="s">
        <v>11</v>
      </c>
      <c r="C326" s="2">
        <v>47.52</v>
      </c>
      <c r="D326">
        <v>1</v>
      </c>
      <c r="E326" t="s">
        <v>13</v>
      </c>
      <c r="F326" t="s">
        <v>14</v>
      </c>
      <c r="G326" s="9">
        <v>80839198</v>
      </c>
      <c r="H326" t="str">
        <f t="shared" si="10"/>
        <v>over</v>
      </c>
      <c r="I326" s="3">
        <f t="shared" si="11"/>
        <v>80839198</v>
      </c>
      <c r="J326" s="3"/>
    </row>
    <row r="327" spans="1:10" x14ac:dyDescent="0.25">
      <c r="A327">
        <v>54</v>
      </c>
      <c r="B327" t="s">
        <v>7</v>
      </c>
      <c r="C327" s="2">
        <v>47.41</v>
      </c>
      <c r="D327">
        <v>0</v>
      </c>
      <c r="E327" t="s">
        <v>9</v>
      </c>
      <c r="F327" t="s">
        <v>14</v>
      </c>
      <c r="G327" s="9">
        <v>6377042801</v>
      </c>
      <c r="H327" t="str">
        <f t="shared" si="10"/>
        <v>over</v>
      </c>
      <c r="I327" s="3">
        <f t="shared" si="11"/>
        <v>6377042801</v>
      </c>
      <c r="J327" s="3"/>
    </row>
    <row r="328" spans="1:10" x14ac:dyDescent="0.25">
      <c r="A328">
        <v>52</v>
      </c>
      <c r="B328" t="s">
        <v>7</v>
      </c>
      <c r="C328" s="2">
        <v>46.75</v>
      </c>
      <c r="D328">
        <v>5</v>
      </c>
      <c r="E328" t="s">
        <v>13</v>
      </c>
      <c r="F328" t="s">
        <v>14</v>
      </c>
      <c r="G328" s="9">
        <v>125925345</v>
      </c>
      <c r="H328" t="str">
        <f t="shared" si="10"/>
        <v>over</v>
      </c>
      <c r="I328" s="3">
        <f t="shared" si="11"/>
        <v>125925345</v>
      </c>
      <c r="J328" s="3"/>
    </row>
    <row r="329" spans="1:10" x14ac:dyDescent="0.25">
      <c r="A329">
        <v>54</v>
      </c>
      <c r="B329" t="s">
        <v>7</v>
      </c>
      <c r="C329" s="2">
        <v>46.7</v>
      </c>
      <c r="D329">
        <v>2</v>
      </c>
      <c r="E329" t="s">
        <v>13</v>
      </c>
      <c r="F329" t="s">
        <v>10</v>
      </c>
      <c r="G329" s="9">
        <v>11538421</v>
      </c>
      <c r="H329" t="str">
        <f t="shared" si="10"/>
        <v>over</v>
      </c>
      <c r="I329" s="3">
        <f t="shared" si="11"/>
        <v>11538421</v>
      </c>
      <c r="J329" s="3"/>
    </row>
    <row r="330" spans="1:10" x14ac:dyDescent="0.25">
      <c r="A330">
        <v>32</v>
      </c>
      <c r="B330" t="s">
        <v>11</v>
      </c>
      <c r="C330" s="2">
        <v>46.53</v>
      </c>
      <c r="D330">
        <v>2</v>
      </c>
      <c r="E330" t="s">
        <v>13</v>
      </c>
      <c r="F330" t="s">
        <v>14</v>
      </c>
      <c r="G330" s="9">
        <v>46863887</v>
      </c>
      <c r="H330" t="str">
        <f t="shared" si="10"/>
        <v>over</v>
      </c>
      <c r="I330" s="3">
        <f t="shared" si="11"/>
        <v>46863887</v>
      </c>
      <c r="J330" s="3"/>
    </row>
    <row r="331" spans="1:10" x14ac:dyDescent="0.25">
      <c r="A331">
        <v>37</v>
      </c>
      <c r="B331" t="s">
        <v>11</v>
      </c>
      <c r="C331" s="2">
        <v>46.53</v>
      </c>
      <c r="D331">
        <v>3</v>
      </c>
      <c r="E331" t="s">
        <v>13</v>
      </c>
      <c r="F331" t="s">
        <v>14</v>
      </c>
      <c r="G331" s="9">
        <v>64356237</v>
      </c>
      <c r="H331" t="str">
        <f t="shared" si="10"/>
        <v>over</v>
      </c>
      <c r="I331" s="3">
        <f t="shared" si="11"/>
        <v>64356237</v>
      </c>
      <c r="J331" s="3"/>
    </row>
    <row r="332" spans="1:10" x14ac:dyDescent="0.25">
      <c r="A332">
        <v>26</v>
      </c>
      <c r="B332" t="s">
        <v>11</v>
      </c>
      <c r="C332" s="2">
        <v>46.53</v>
      </c>
      <c r="D332">
        <v>1</v>
      </c>
      <c r="E332" t="s">
        <v>13</v>
      </c>
      <c r="F332" t="s">
        <v>14</v>
      </c>
      <c r="G332" s="9">
        <v>29270647</v>
      </c>
      <c r="H332" t="str">
        <f t="shared" si="10"/>
        <v>over</v>
      </c>
      <c r="I332" s="3">
        <f t="shared" si="11"/>
        <v>29270647</v>
      </c>
      <c r="J332" s="3"/>
    </row>
    <row r="333" spans="1:10" x14ac:dyDescent="0.25">
      <c r="A333">
        <v>43</v>
      </c>
      <c r="B333" t="s">
        <v>7</v>
      </c>
      <c r="C333" s="2">
        <v>46.2</v>
      </c>
      <c r="D333">
        <v>0</v>
      </c>
      <c r="E333" t="s">
        <v>9</v>
      </c>
      <c r="F333" t="s">
        <v>14</v>
      </c>
      <c r="G333" s="9">
        <v>45863205</v>
      </c>
      <c r="H333" t="str">
        <f t="shared" si="10"/>
        <v>over</v>
      </c>
      <c r="I333" s="3">
        <f t="shared" si="11"/>
        <v>45863205</v>
      </c>
      <c r="J333" s="3"/>
    </row>
    <row r="334" spans="1:10" x14ac:dyDescent="0.25">
      <c r="A334">
        <v>50</v>
      </c>
      <c r="B334" t="s">
        <v>7</v>
      </c>
      <c r="C334" s="2">
        <v>46.09</v>
      </c>
      <c r="D334">
        <v>1</v>
      </c>
      <c r="E334" t="s">
        <v>13</v>
      </c>
      <c r="F334" t="s">
        <v>14</v>
      </c>
      <c r="G334" s="9">
        <v>95495651</v>
      </c>
      <c r="H334" t="str">
        <f t="shared" si="10"/>
        <v>over</v>
      </c>
      <c r="I334" s="3">
        <f t="shared" si="11"/>
        <v>95495651</v>
      </c>
      <c r="J334" s="3"/>
    </row>
    <row r="335" spans="1:10" x14ac:dyDescent="0.25">
      <c r="A335">
        <v>27</v>
      </c>
      <c r="B335" t="s">
        <v>11</v>
      </c>
      <c r="C335" s="2">
        <v>45.9</v>
      </c>
      <c r="D335">
        <v>2</v>
      </c>
      <c r="E335" t="s">
        <v>13</v>
      </c>
      <c r="F335" t="s">
        <v>10</v>
      </c>
      <c r="G335" s="9">
        <v>3693428</v>
      </c>
      <c r="H335" t="str">
        <f t="shared" si="10"/>
        <v>over</v>
      </c>
      <c r="I335" s="3">
        <f t="shared" si="11"/>
        <v>3693428</v>
      </c>
      <c r="J335" s="3"/>
    </row>
    <row r="336" spans="1:10" x14ac:dyDescent="0.25">
      <c r="A336">
        <v>25</v>
      </c>
      <c r="B336" t="s">
        <v>11</v>
      </c>
      <c r="C336" s="2">
        <v>45.54</v>
      </c>
      <c r="D336">
        <v>2</v>
      </c>
      <c r="E336" t="s">
        <v>9</v>
      </c>
      <c r="F336" t="s">
        <v>14</v>
      </c>
      <c r="G336" s="9">
        <v>421122356</v>
      </c>
      <c r="H336" t="str">
        <f t="shared" si="10"/>
        <v>over</v>
      </c>
      <c r="I336" s="3">
        <f t="shared" si="11"/>
        <v>421122356</v>
      </c>
      <c r="J336" s="3"/>
    </row>
    <row r="337" spans="1:10" x14ac:dyDescent="0.25">
      <c r="A337">
        <v>39</v>
      </c>
      <c r="B337" t="s">
        <v>11</v>
      </c>
      <c r="C337" s="2">
        <v>45.43</v>
      </c>
      <c r="D337">
        <v>2</v>
      </c>
      <c r="E337" t="s">
        <v>13</v>
      </c>
      <c r="F337" t="s">
        <v>14</v>
      </c>
      <c r="G337" s="9">
        <v>63562707</v>
      </c>
      <c r="H337" t="str">
        <f t="shared" si="10"/>
        <v>over</v>
      </c>
      <c r="I337" s="3">
        <f t="shared" si="11"/>
        <v>63562707</v>
      </c>
      <c r="J337" s="3"/>
    </row>
    <row r="338" spans="1:10" x14ac:dyDescent="0.25">
      <c r="A338">
        <v>47</v>
      </c>
      <c r="B338" t="s">
        <v>7</v>
      </c>
      <c r="C338" s="2">
        <v>45.32</v>
      </c>
      <c r="D338">
        <v>1</v>
      </c>
      <c r="E338" t="s">
        <v>13</v>
      </c>
      <c r="F338" t="s">
        <v>14</v>
      </c>
      <c r="G338" s="9">
        <v>85698618</v>
      </c>
      <c r="H338" t="str">
        <f t="shared" si="10"/>
        <v>over</v>
      </c>
      <c r="I338" s="3">
        <f t="shared" si="11"/>
        <v>85698618</v>
      </c>
      <c r="J338" s="3"/>
    </row>
    <row r="339" spans="1:10" x14ac:dyDescent="0.25">
      <c r="A339">
        <v>19</v>
      </c>
      <c r="B339" t="s">
        <v>11</v>
      </c>
      <c r="C339" s="2">
        <v>44.88</v>
      </c>
      <c r="D339">
        <v>0</v>
      </c>
      <c r="E339" t="s">
        <v>9</v>
      </c>
      <c r="F339" t="s">
        <v>14</v>
      </c>
      <c r="G339" s="9">
        <v>397227462</v>
      </c>
      <c r="H339" t="str">
        <f t="shared" si="10"/>
        <v>over</v>
      </c>
      <c r="I339" s="3">
        <f t="shared" si="11"/>
        <v>397227462</v>
      </c>
      <c r="J339" s="3"/>
    </row>
    <row r="340" spans="1:10" x14ac:dyDescent="0.25">
      <c r="A340">
        <v>50</v>
      </c>
      <c r="B340" t="s">
        <v>11</v>
      </c>
      <c r="C340" s="2">
        <v>44.77</v>
      </c>
      <c r="D340">
        <v>1</v>
      </c>
      <c r="E340" t="s">
        <v>13</v>
      </c>
      <c r="F340" t="s">
        <v>14</v>
      </c>
      <c r="G340" s="9">
        <v>90587303</v>
      </c>
      <c r="H340" t="str">
        <f t="shared" si="10"/>
        <v>over</v>
      </c>
      <c r="I340" s="3">
        <f t="shared" si="11"/>
        <v>90587303</v>
      </c>
      <c r="J340" s="3"/>
    </row>
    <row r="341" spans="1:10" x14ac:dyDescent="0.25">
      <c r="A341">
        <v>52</v>
      </c>
      <c r="B341" t="s">
        <v>7</v>
      </c>
      <c r="C341" s="2">
        <v>44.7</v>
      </c>
      <c r="D341">
        <v>3</v>
      </c>
      <c r="E341" t="s">
        <v>13</v>
      </c>
      <c r="F341" t="s">
        <v>10</v>
      </c>
      <c r="G341" s="9">
        <v>11411685</v>
      </c>
      <c r="H341" t="str">
        <f t="shared" si="10"/>
        <v>over</v>
      </c>
      <c r="I341" s="3">
        <f t="shared" si="11"/>
        <v>11411685</v>
      </c>
      <c r="J341" s="3"/>
    </row>
    <row r="342" spans="1:10" x14ac:dyDescent="0.25">
      <c r="A342">
        <v>32</v>
      </c>
      <c r="B342" t="s">
        <v>7</v>
      </c>
      <c r="C342" s="2">
        <v>44.22</v>
      </c>
      <c r="D342">
        <v>0</v>
      </c>
      <c r="E342" t="s">
        <v>13</v>
      </c>
      <c r="F342" t="s">
        <v>14</v>
      </c>
      <c r="G342" s="9">
        <v>39941778</v>
      </c>
      <c r="H342" t="str">
        <f t="shared" si="10"/>
        <v>over</v>
      </c>
      <c r="I342" s="3">
        <f t="shared" si="11"/>
        <v>39941778</v>
      </c>
      <c r="J342" s="3"/>
    </row>
    <row r="343" spans="1:10" x14ac:dyDescent="0.25">
      <c r="A343">
        <v>30</v>
      </c>
      <c r="B343" t="s">
        <v>11</v>
      </c>
      <c r="C343" s="2">
        <v>44.22</v>
      </c>
      <c r="D343">
        <v>2</v>
      </c>
      <c r="E343" t="s">
        <v>13</v>
      </c>
      <c r="F343" t="s">
        <v>14</v>
      </c>
      <c r="G343" s="9">
        <v>42661658</v>
      </c>
      <c r="H343" t="str">
        <f t="shared" si="10"/>
        <v>over</v>
      </c>
      <c r="I343" s="3">
        <f t="shared" si="11"/>
        <v>42661658</v>
      </c>
      <c r="J343" s="3"/>
    </row>
    <row r="344" spans="1:10" x14ac:dyDescent="0.25">
      <c r="A344">
        <v>61</v>
      </c>
      <c r="B344" t="s">
        <v>7</v>
      </c>
      <c r="C344" s="2">
        <v>44</v>
      </c>
      <c r="D344">
        <v>0</v>
      </c>
      <c r="E344" t="s">
        <v>13</v>
      </c>
      <c r="F344" t="s">
        <v>10</v>
      </c>
      <c r="G344" s="9">
        <v>13063883</v>
      </c>
      <c r="H344" t="str">
        <f t="shared" si="10"/>
        <v>over</v>
      </c>
      <c r="I344" s="3">
        <f t="shared" si="11"/>
        <v>13063883</v>
      </c>
      <c r="J344" s="3"/>
    </row>
    <row r="345" spans="1:10" x14ac:dyDescent="0.25">
      <c r="A345">
        <v>46</v>
      </c>
      <c r="B345" t="s">
        <v>11</v>
      </c>
      <c r="C345" s="2">
        <v>43.89</v>
      </c>
      <c r="D345">
        <v>3</v>
      </c>
      <c r="E345" t="s">
        <v>13</v>
      </c>
      <c r="F345" t="s">
        <v>14</v>
      </c>
      <c r="G345" s="9">
        <v>89441151</v>
      </c>
      <c r="H345" t="str">
        <f t="shared" si="10"/>
        <v>over</v>
      </c>
      <c r="I345" s="3">
        <f t="shared" si="11"/>
        <v>89441151</v>
      </c>
      <c r="J345" s="3"/>
    </row>
    <row r="346" spans="1:10" x14ac:dyDescent="0.25">
      <c r="A346">
        <v>44</v>
      </c>
      <c r="B346" t="s">
        <v>7</v>
      </c>
      <c r="C346" s="2">
        <v>43.89</v>
      </c>
      <c r="D346">
        <v>2</v>
      </c>
      <c r="E346" t="s">
        <v>9</v>
      </c>
      <c r="F346" t="s">
        <v>14</v>
      </c>
      <c r="G346" s="9">
        <v>462009851</v>
      </c>
      <c r="H346" t="str">
        <f t="shared" si="10"/>
        <v>over</v>
      </c>
      <c r="I346" s="3">
        <f t="shared" si="11"/>
        <v>462009851</v>
      </c>
      <c r="J346" s="3"/>
    </row>
    <row r="347" spans="1:10" x14ac:dyDescent="0.25">
      <c r="A347">
        <v>57</v>
      </c>
      <c r="B347" t="s">
        <v>11</v>
      </c>
      <c r="C347" s="2">
        <v>43.7</v>
      </c>
      <c r="D347">
        <v>1</v>
      </c>
      <c r="E347" t="s">
        <v>13</v>
      </c>
      <c r="F347" t="s">
        <v>10</v>
      </c>
      <c r="G347" s="9">
        <v>11576.13</v>
      </c>
      <c r="H347" t="str">
        <f t="shared" si="10"/>
        <v>over</v>
      </c>
      <c r="I347" s="3">
        <f t="shared" si="11"/>
        <v>11576.13</v>
      </c>
      <c r="J347" s="3"/>
    </row>
    <row r="348" spans="1:10" x14ac:dyDescent="0.25">
      <c r="A348">
        <v>61</v>
      </c>
      <c r="B348" t="s">
        <v>11</v>
      </c>
      <c r="C348" s="2">
        <v>43.4</v>
      </c>
      <c r="D348">
        <v>0</v>
      </c>
      <c r="E348" t="s">
        <v>13</v>
      </c>
      <c r="F348" t="s">
        <v>10</v>
      </c>
      <c r="G348" s="9">
        <v>12574049</v>
      </c>
      <c r="H348" t="str">
        <f t="shared" si="10"/>
        <v>over</v>
      </c>
      <c r="I348" s="3">
        <f t="shared" si="11"/>
        <v>12574049</v>
      </c>
      <c r="J348" s="3"/>
    </row>
    <row r="349" spans="1:10" x14ac:dyDescent="0.25">
      <c r="A349">
        <v>35</v>
      </c>
      <c r="B349" t="s">
        <v>7</v>
      </c>
      <c r="C349" s="2">
        <v>43.34</v>
      </c>
      <c r="D349">
        <v>2</v>
      </c>
      <c r="E349" t="s">
        <v>13</v>
      </c>
      <c r="F349" t="s">
        <v>14</v>
      </c>
      <c r="G349" s="9">
        <v>58469176</v>
      </c>
      <c r="H349" t="str">
        <f t="shared" si="10"/>
        <v>over</v>
      </c>
      <c r="I349" s="3">
        <f t="shared" si="11"/>
        <v>58469176</v>
      </c>
      <c r="J349" s="3"/>
    </row>
    <row r="350" spans="1:10" x14ac:dyDescent="0.25">
      <c r="A350">
        <v>30</v>
      </c>
      <c r="B350" t="s">
        <v>7</v>
      </c>
      <c r="C350" s="2">
        <v>43.12</v>
      </c>
      <c r="D350">
        <v>2</v>
      </c>
      <c r="E350" t="s">
        <v>13</v>
      </c>
      <c r="F350" t="s">
        <v>14</v>
      </c>
      <c r="G350" s="9">
        <v>47536368</v>
      </c>
      <c r="H350" t="str">
        <f t="shared" si="10"/>
        <v>over</v>
      </c>
      <c r="I350" s="3">
        <f t="shared" si="11"/>
        <v>47536368</v>
      </c>
      <c r="J350" s="3"/>
    </row>
    <row r="351" spans="1:10" x14ac:dyDescent="0.25">
      <c r="A351">
        <v>18</v>
      </c>
      <c r="B351" t="s">
        <v>11</v>
      </c>
      <c r="C351" s="2">
        <v>43.01</v>
      </c>
      <c r="D351">
        <v>0</v>
      </c>
      <c r="E351" t="s">
        <v>13</v>
      </c>
      <c r="F351" t="s">
        <v>14</v>
      </c>
      <c r="G351" s="9">
        <v>11493959</v>
      </c>
      <c r="H351" t="str">
        <f t="shared" si="10"/>
        <v>over</v>
      </c>
      <c r="I351" s="3">
        <f t="shared" si="11"/>
        <v>11493959</v>
      </c>
      <c r="J351" s="3"/>
    </row>
    <row r="352" spans="1:10" x14ac:dyDescent="0.25">
      <c r="A352">
        <v>33</v>
      </c>
      <c r="B352" t="s">
        <v>7</v>
      </c>
      <c r="C352" s="2">
        <v>42.94</v>
      </c>
      <c r="D352">
        <v>3</v>
      </c>
      <c r="E352" t="s">
        <v>13</v>
      </c>
      <c r="F352" t="s">
        <v>15</v>
      </c>
      <c r="G352" s="9">
        <v>63609936</v>
      </c>
      <c r="H352" t="str">
        <f t="shared" si="10"/>
        <v>over</v>
      </c>
      <c r="I352" s="3">
        <f t="shared" si="11"/>
        <v>63609936</v>
      </c>
      <c r="J352" s="3"/>
    </row>
    <row r="353" spans="1:10" x14ac:dyDescent="0.25">
      <c r="A353">
        <v>51</v>
      </c>
      <c r="B353" t="s">
        <v>11</v>
      </c>
      <c r="C353" s="2">
        <v>42.9</v>
      </c>
      <c r="D353">
        <v>2</v>
      </c>
      <c r="E353" t="s">
        <v>9</v>
      </c>
      <c r="F353" t="s">
        <v>14</v>
      </c>
      <c r="G353" s="9">
        <v>47462894</v>
      </c>
      <c r="H353" t="str">
        <f t="shared" si="10"/>
        <v>over</v>
      </c>
      <c r="I353" s="3">
        <f t="shared" si="11"/>
        <v>47462894</v>
      </c>
      <c r="J353" s="3"/>
    </row>
    <row r="354" spans="1:10" x14ac:dyDescent="0.25">
      <c r="A354">
        <v>34</v>
      </c>
      <c r="B354" t="s">
        <v>11</v>
      </c>
      <c r="C354" s="2">
        <v>42.9</v>
      </c>
      <c r="D354">
        <v>1</v>
      </c>
      <c r="E354" t="s">
        <v>13</v>
      </c>
      <c r="F354" t="s">
        <v>10</v>
      </c>
      <c r="G354" s="9">
        <v>4536259</v>
      </c>
      <c r="H354" t="str">
        <f t="shared" si="10"/>
        <v>over</v>
      </c>
      <c r="I354" s="3">
        <f t="shared" si="11"/>
        <v>4536259</v>
      </c>
      <c r="J354" s="3"/>
    </row>
    <row r="355" spans="1:10" x14ac:dyDescent="0.25">
      <c r="A355">
        <v>23</v>
      </c>
      <c r="B355" t="s">
        <v>7</v>
      </c>
      <c r="C355" s="2">
        <v>42.75</v>
      </c>
      <c r="D355">
        <v>1</v>
      </c>
      <c r="E355" t="s">
        <v>9</v>
      </c>
      <c r="F355" t="s">
        <v>21</v>
      </c>
      <c r="G355" s="9">
        <v>409041995</v>
      </c>
      <c r="H355" t="str">
        <f t="shared" si="10"/>
        <v>over</v>
      </c>
      <c r="I355" s="3">
        <f t="shared" si="11"/>
        <v>409041995</v>
      </c>
      <c r="J355" s="3"/>
    </row>
    <row r="356" spans="1:10" x14ac:dyDescent="0.25">
      <c r="A356">
        <v>49</v>
      </c>
      <c r="B356" t="s">
        <v>7</v>
      </c>
      <c r="C356" s="2">
        <v>42.68</v>
      </c>
      <c r="D356">
        <v>2</v>
      </c>
      <c r="E356" t="s">
        <v>13</v>
      </c>
      <c r="F356" t="s">
        <v>14</v>
      </c>
      <c r="G356" s="9">
        <v>98008882</v>
      </c>
      <c r="H356" t="str">
        <f t="shared" si="10"/>
        <v>over</v>
      </c>
      <c r="I356" s="3">
        <f t="shared" si="11"/>
        <v>98008882</v>
      </c>
      <c r="J356" s="3"/>
    </row>
    <row r="357" spans="1:10" x14ac:dyDescent="0.25">
      <c r="A357">
        <v>33</v>
      </c>
      <c r="B357" t="s">
        <v>11</v>
      </c>
      <c r="C357" s="2">
        <v>42.46</v>
      </c>
      <c r="D357">
        <v>1</v>
      </c>
      <c r="E357" t="s">
        <v>13</v>
      </c>
      <c r="F357" t="s">
        <v>14</v>
      </c>
      <c r="G357" s="9">
        <v>1132671487</v>
      </c>
      <c r="H357" t="str">
        <f t="shared" si="10"/>
        <v>over</v>
      </c>
      <c r="I357" s="3">
        <f t="shared" si="11"/>
        <v>1132671487</v>
      </c>
      <c r="J357" s="3"/>
    </row>
    <row r="358" spans="1:10" x14ac:dyDescent="0.25">
      <c r="A358">
        <v>33</v>
      </c>
      <c r="B358" t="s">
        <v>11</v>
      </c>
      <c r="C358" s="2">
        <v>42.4</v>
      </c>
      <c r="D358">
        <v>5</v>
      </c>
      <c r="E358" t="s">
        <v>13</v>
      </c>
      <c r="F358" t="s">
        <v>10</v>
      </c>
      <c r="G358" s="9">
        <v>6666243</v>
      </c>
      <c r="H358" t="str">
        <f t="shared" si="10"/>
        <v>over</v>
      </c>
      <c r="I358" s="3">
        <f t="shared" si="11"/>
        <v>6666243</v>
      </c>
      <c r="J358" s="3"/>
    </row>
    <row r="359" spans="1:10" x14ac:dyDescent="0.25">
      <c r="A359">
        <v>26</v>
      </c>
      <c r="B359" t="s">
        <v>7</v>
      </c>
      <c r="C359" s="2">
        <v>42.4</v>
      </c>
      <c r="D359">
        <v>1</v>
      </c>
      <c r="E359" t="s">
        <v>13</v>
      </c>
      <c r="F359" t="s">
        <v>10</v>
      </c>
      <c r="G359" s="9">
        <v>3410324</v>
      </c>
      <c r="H359" t="str">
        <f t="shared" si="10"/>
        <v>over</v>
      </c>
      <c r="I359" s="3">
        <f t="shared" si="11"/>
        <v>3410324</v>
      </c>
      <c r="J359" s="3"/>
    </row>
    <row r="360" spans="1:10" x14ac:dyDescent="0.25">
      <c r="A360">
        <v>46</v>
      </c>
      <c r="B360" t="s">
        <v>11</v>
      </c>
      <c r="C360" s="2">
        <v>42.35</v>
      </c>
      <c r="D360">
        <v>3</v>
      </c>
      <c r="E360" t="s">
        <v>9</v>
      </c>
      <c r="F360" t="s">
        <v>14</v>
      </c>
      <c r="G360" s="9">
        <v>461511245</v>
      </c>
      <c r="H360" t="str">
        <f t="shared" si="10"/>
        <v>over</v>
      </c>
      <c r="I360" s="3">
        <f t="shared" si="11"/>
        <v>461511245</v>
      </c>
      <c r="J360" s="3"/>
    </row>
    <row r="361" spans="1:10" x14ac:dyDescent="0.25">
      <c r="A361">
        <v>18</v>
      </c>
      <c r="B361" t="s">
        <v>7</v>
      </c>
      <c r="C361" s="2">
        <v>42.24</v>
      </c>
      <c r="D361">
        <v>0</v>
      </c>
      <c r="E361" t="s">
        <v>9</v>
      </c>
      <c r="F361" t="s">
        <v>14</v>
      </c>
      <c r="G361" s="9">
        <v>387926856</v>
      </c>
      <c r="H361" t="str">
        <f t="shared" si="10"/>
        <v>over</v>
      </c>
      <c r="I361" s="3">
        <f t="shared" si="11"/>
        <v>387926856</v>
      </c>
      <c r="J361" s="3"/>
    </row>
    <row r="362" spans="1:10" x14ac:dyDescent="0.25">
      <c r="A362">
        <v>27</v>
      </c>
      <c r="B362" t="s">
        <v>11</v>
      </c>
      <c r="C362" s="2">
        <v>42.13</v>
      </c>
      <c r="D362">
        <v>0</v>
      </c>
      <c r="E362" t="s">
        <v>9</v>
      </c>
      <c r="F362" t="s">
        <v>14</v>
      </c>
      <c r="G362" s="9">
        <v>396117577</v>
      </c>
      <c r="H362" t="str">
        <f t="shared" si="10"/>
        <v>over</v>
      </c>
      <c r="I362" s="3">
        <f t="shared" si="11"/>
        <v>396117577</v>
      </c>
      <c r="J362" s="3"/>
    </row>
    <row r="363" spans="1:10" x14ac:dyDescent="0.25">
      <c r="A363">
        <v>57</v>
      </c>
      <c r="B363" t="s">
        <v>11</v>
      </c>
      <c r="C363" s="2">
        <v>42.13</v>
      </c>
      <c r="D363">
        <v>1</v>
      </c>
      <c r="E363" t="s">
        <v>9</v>
      </c>
      <c r="F363" t="s">
        <v>14</v>
      </c>
      <c r="G363" s="9">
        <v>486755177</v>
      </c>
      <c r="H363" t="str">
        <f t="shared" si="10"/>
        <v>over</v>
      </c>
      <c r="I363" s="3">
        <f t="shared" si="11"/>
        <v>486755177</v>
      </c>
      <c r="J363" s="3"/>
    </row>
    <row r="364" spans="1:10" x14ac:dyDescent="0.25">
      <c r="A364">
        <v>34</v>
      </c>
      <c r="B364" t="s">
        <v>11</v>
      </c>
      <c r="C364" s="2">
        <v>42.13</v>
      </c>
      <c r="D364">
        <v>2</v>
      </c>
      <c r="E364" t="s">
        <v>13</v>
      </c>
      <c r="F364" t="s">
        <v>14</v>
      </c>
      <c r="G364" s="9">
        <v>51241887</v>
      </c>
      <c r="H364" t="str">
        <f t="shared" si="10"/>
        <v>over</v>
      </c>
      <c r="I364" s="3">
        <f t="shared" si="11"/>
        <v>51241887</v>
      </c>
      <c r="J364" s="3"/>
    </row>
    <row r="365" spans="1:10" x14ac:dyDescent="0.25">
      <c r="A365">
        <v>25</v>
      </c>
      <c r="B365" t="s">
        <v>7</v>
      </c>
      <c r="C365" s="2">
        <v>42.13</v>
      </c>
      <c r="D365">
        <v>1</v>
      </c>
      <c r="E365" t="s">
        <v>13</v>
      </c>
      <c r="F365" t="s">
        <v>14</v>
      </c>
      <c r="G365" s="9">
        <v>32384357</v>
      </c>
      <c r="H365" t="str">
        <f t="shared" si="10"/>
        <v>over</v>
      </c>
      <c r="I365" s="3">
        <f t="shared" si="11"/>
        <v>32384357</v>
      </c>
      <c r="J365" s="3"/>
    </row>
    <row r="366" spans="1:10" x14ac:dyDescent="0.25">
      <c r="A366">
        <v>58</v>
      </c>
      <c r="B366" t="s">
        <v>7</v>
      </c>
      <c r="C366" s="2">
        <v>41.91</v>
      </c>
      <c r="D366">
        <v>0</v>
      </c>
      <c r="E366" t="s">
        <v>13</v>
      </c>
      <c r="F366" t="s">
        <v>14</v>
      </c>
      <c r="G366" s="9">
        <v>2422733724</v>
      </c>
      <c r="H366" t="str">
        <f t="shared" si="10"/>
        <v>over</v>
      </c>
      <c r="I366" s="3">
        <f t="shared" si="11"/>
        <v>2422733724</v>
      </c>
      <c r="J366" s="3"/>
    </row>
    <row r="367" spans="1:10" x14ac:dyDescent="0.25">
      <c r="A367">
        <v>23</v>
      </c>
      <c r="B367" t="s">
        <v>11</v>
      </c>
      <c r="C367" s="2">
        <v>41.91</v>
      </c>
      <c r="D367">
        <v>0</v>
      </c>
      <c r="E367" t="s">
        <v>13</v>
      </c>
      <c r="F367" t="s">
        <v>14</v>
      </c>
      <c r="G367" s="9">
        <v>18372819</v>
      </c>
      <c r="H367" t="str">
        <f t="shared" si="10"/>
        <v>over</v>
      </c>
      <c r="I367" s="3">
        <f t="shared" si="11"/>
        <v>18372819</v>
      </c>
      <c r="J367" s="3"/>
    </row>
    <row r="368" spans="1:10" x14ac:dyDescent="0.25">
      <c r="A368">
        <v>56</v>
      </c>
      <c r="B368" t="s">
        <v>7</v>
      </c>
      <c r="C368" s="2">
        <v>41.91</v>
      </c>
      <c r="D368">
        <v>0</v>
      </c>
      <c r="E368" t="s">
        <v>13</v>
      </c>
      <c r="F368" t="s">
        <v>14</v>
      </c>
      <c r="G368" s="9">
        <v>110936229</v>
      </c>
      <c r="H368" t="str">
        <f t="shared" si="10"/>
        <v>over</v>
      </c>
      <c r="I368" s="3">
        <f t="shared" si="11"/>
        <v>110936229</v>
      </c>
      <c r="J368" s="3"/>
    </row>
    <row r="369" spans="1:10" x14ac:dyDescent="0.25">
      <c r="A369">
        <v>39</v>
      </c>
      <c r="B369" t="s">
        <v>7</v>
      </c>
      <c r="C369" s="2">
        <v>41.8</v>
      </c>
      <c r="D369">
        <v>0</v>
      </c>
      <c r="E369" t="s">
        <v>13</v>
      </c>
      <c r="F369" t="s">
        <v>14</v>
      </c>
      <c r="G369" s="9">
        <v>5662225</v>
      </c>
      <c r="H369" t="str">
        <f t="shared" si="10"/>
        <v>over</v>
      </c>
      <c r="I369" s="3">
        <f t="shared" si="11"/>
        <v>5662225</v>
      </c>
      <c r="J369" s="3"/>
    </row>
    <row r="370" spans="1:10" x14ac:dyDescent="0.25">
      <c r="A370">
        <v>52</v>
      </c>
      <c r="B370" t="s">
        <v>11</v>
      </c>
      <c r="C370" s="2">
        <v>41.8</v>
      </c>
      <c r="D370">
        <v>2</v>
      </c>
      <c r="E370" t="s">
        <v>9</v>
      </c>
      <c r="F370" t="s">
        <v>14</v>
      </c>
      <c r="G370" s="9">
        <v>47269854</v>
      </c>
      <c r="H370" t="str">
        <f t="shared" si="10"/>
        <v>over</v>
      </c>
      <c r="I370" s="3">
        <f t="shared" si="11"/>
        <v>47269854</v>
      </c>
      <c r="J370" s="3"/>
    </row>
    <row r="371" spans="1:10" x14ac:dyDescent="0.25">
      <c r="A371">
        <v>40</v>
      </c>
      <c r="B371" t="s">
        <v>11</v>
      </c>
      <c r="C371" s="2">
        <v>41.69</v>
      </c>
      <c r="D371">
        <v>0</v>
      </c>
      <c r="E371" t="s">
        <v>13</v>
      </c>
      <c r="F371" t="s">
        <v>14</v>
      </c>
      <c r="G371" s="9">
        <v>54387491</v>
      </c>
      <c r="H371" t="str">
        <f t="shared" si="10"/>
        <v>over</v>
      </c>
      <c r="I371" s="3">
        <f t="shared" si="11"/>
        <v>54387491</v>
      </c>
      <c r="J371" s="3"/>
    </row>
    <row r="372" spans="1:10" x14ac:dyDescent="0.25">
      <c r="A372">
        <v>63</v>
      </c>
      <c r="B372" t="s">
        <v>11</v>
      </c>
      <c r="C372" s="2">
        <v>41.47</v>
      </c>
      <c r="D372">
        <v>0</v>
      </c>
      <c r="E372" t="s">
        <v>13</v>
      </c>
      <c r="F372" t="s">
        <v>14</v>
      </c>
      <c r="G372" s="9">
        <v>134053903</v>
      </c>
      <c r="H372" t="str">
        <f t="shared" si="10"/>
        <v>over</v>
      </c>
      <c r="I372" s="3">
        <f t="shared" si="11"/>
        <v>134053903</v>
      </c>
      <c r="J372" s="3"/>
    </row>
    <row r="373" spans="1:10" x14ac:dyDescent="0.25">
      <c r="A373">
        <v>49</v>
      </c>
      <c r="B373" t="s">
        <v>7</v>
      </c>
      <c r="C373" s="2">
        <v>41.47</v>
      </c>
      <c r="D373">
        <v>4</v>
      </c>
      <c r="E373" t="s">
        <v>13</v>
      </c>
      <c r="F373" t="s">
        <v>14</v>
      </c>
      <c r="G373" s="9">
        <v>109772063</v>
      </c>
      <c r="H373" t="str">
        <f t="shared" si="10"/>
        <v>over</v>
      </c>
      <c r="I373" s="3">
        <f t="shared" si="11"/>
        <v>109772063</v>
      </c>
      <c r="J373" s="3"/>
    </row>
    <row r="374" spans="1:10" x14ac:dyDescent="0.25">
      <c r="A374">
        <v>53</v>
      </c>
      <c r="B374" t="s">
        <v>11</v>
      </c>
      <c r="C374" s="2">
        <v>41.47</v>
      </c>
      <c r="D374">
        <v>0</v>
      </c>
      <c r="E374" t="s">
        <v>13</v>
      </c>
      <c r="F374" t="s">
        <v>14</v>
      </c>
      <c r="G374" s="9">
        <v>95043103</v>
      </c>
      <c r="H374" t="str">
        <f t="shared" si="10"/>
        <v>over</v>
      </c>
      <c r="I374" s="3">
        <f t="shared" si="11"/>
        <v>95043103</v>
      </c>
      <c r="J374" s="3"/>
    </row>
    <row r="375" spans="1:10" x14ac:dyDescent="0.25">
      <c r="A375">
        <v>40</v>
      </c>
      <c r="B375" t="s">
        <v>7</v>
      </c>
      <c r="C375" s="2">
        <v>41.42</v>
      </c>
      <c r="D375">
        <v>1</v>
      </c>
      <c r="E375" t="s">
        <v>13</v>
      </c>
      <c r="F375" t="s">
        <v>15</v>
      </c>
      <c r="G375" s="9">
        <v>2847673499</v>
      </c>
      <c r="H375" t="str">
        <f t="shared" si="10"/>
        <v>over</v>
      </c>
      <c r="I375" s="3">
        <f t="shared" si="11"/>
        <v>2847673499</v>
      </c>
      <c r="J375" s="3"/>
    </row>
    <row r="376" spans="1:10" x14ac:dyDescent="0.25">
      <c r="A376">
        <v>48</v>
      </c>
      <c r="B376" t="s">
        <v>7</v>
      </c>
      <c r="C376" s="2">
        <v>41.23</v>
      </c>
      <c r="D376">
        <v>4</v>
      </c>
      <c r="E376" t="s">
        <v>13</v>
      </c>
      <c r="F376" t="s">
        <v>15</v>
      </c>
      <c r="G376" s="9">
        <v>110336617</v>
      </c>
      <c r="H376" t="str">
        <f t="shared" si="10"/>
        <v>over</v>
      </c>
      <c r="I376" s="3">
        <f t="shared" si="11"/>
        <v>110336617</v>
      </c>
      <c r="J376" s="3"/>
    </row>
    <row r="377" spans="1:10" x14ac:dyDescent="0.25">
      <c r="A377">
        <v>40</v>
      </c>
      <c r="B377" t="s">
        <v>11</v>
      </c>
      <c r="C377" s="2">
        <v>41.23</v>
      </c>
      <c r="D377">
        <v>1</v>
      </c>
      <c r="E377" t="s">
        <v>13</v>
      </c>
      <c r="F377" t="s">
        <v>21</v>
      </c>
      <c r="G377" s="9">
        <v>66101097</v>
      </c>
      <c r="H377" t="str">
        <f t="shared" si="10"/>
        <v>over</v>
      </c>
      <c r="I377" s="3">
        <f t="shared" si="11"/>
        <v>66101097</v>
      </c>
      <c r="J377" s="3"/>
    </row>
    <row r="378" spans="1:10" x14ac:dyDescent="0.25">
      <c r="A378">
        <v>18</v>
      </c>
      <c r="B378" t="s">
        <v>11</v>
      </c>
      <c r="C378" s="2">
        <v>41.14</v>
      </c>
      <c r="D378">
        <v>0</v>
      </c>
      <c r="E378" t="s">
        <v>13</v>
      </c>
      <c r="F378" t="s">
        <v>14</v>
      </c>
      <c r="G378" s="9">
        <v>11467966</v>
      </c>
      <c r="H378" t="str">
        <f t="shared" si="10"/>
        <v>over</v>
      </c>
      <c r="I378" s="3">
        <f t="shared" si="11"/>
        <v>11467966</v>
      </c>
      <c r="J378" s="3"/>
    </row>
    <row r="379" spans="1:10" x14ac:dyDescent="0.25">
      <c r="A379">
        <v>59</v>
      </c>
      <c r="B379" t="s">
        <v>11</v>
      </c>
      <c r="C379" s="2">
        <v>41.14</v>
      </c>
      <c r="D379">
        <v>1</v>
      </c>
      <c r="E379" t="s">
        <v>9</v>
      </c>
      <c r="F379" t="s">
        <v>14</v>
      </c>
      <c r="G379" s="9">
        <v>489702476</v>
      </c>
      <c r="H379" t="str">
        <f t="shared" si="10"/>
        <v>over</v>
      </c>
      <c r="I379" s="3">
        <f t="shared" si="11"/>
        <v>489702476</v>
      </c>
      <c r="J379" s="3"/>
    </row>
    <row r="380" spans="1:10" x14ac:dyDescent="0.25">
      <c r="A380">
        <v>32</v>
      </c>
      <c r="B380" t="s">
        <v>7</v>
      </c>
      <c r="C380" s="2">
        <v>41.1</v>
      </c>
      <c r="D380">
        <v>0</v>
      </c>
      <c r="E380" t="s">
        <v>13</v>
      </c>
      <c r="F380" t="s">
        <v>10</v>
      </c>
      <c r="G380" s="9">
        <v>3989841</v>
      </c>
      <c r="H380" t="str">
        <f t="shared" si="10"/>
        <v>over</v>
      </c>
      <c r="I380" s="3">
        <f t="shared" si="11"/>
        <v>3989841</v>
      </c>
      <c r="J380" s="3"/>
    </row>
    <row r="381" spans="1:10" x14ac:dyDescent="0.25">
      <c r="A381">
        <v>60</v>
      </c>
      <c r="B381" t="s">
        <v>11</v>
      </c>
      <c r="C381" s="2">
        <v>40.92</v>
      </c>
      <c r="D381">
        <v>0</v>
      </c>
      <c r="E381" t="s">
        <v>9</v>
      </c>
      <c r="F381" t="s">
        <v>14</v>
      </c>
      <c r="G381" s="9">
        <v>486735588</v>
      </c>
      <c r="H381" t="str">
        <f t="shared" si="10"/>
        <v>over</v>
      </c>
      <c r="I381" s="3">
        <f t="shared" si="11"/>
        <v>486735588</v>
      </c>
      <c r="J381" s="3"/>
    </row>
    <row r="382" spans="1:10" x14ac:dyDescent="0.25">
      <c r="A382">
        <v>55</v>
      </c>
      <c r="B382" t="s">
        <v>7</v>
      </c>
      <c r="C382" s="2">
        <v>40.81</v>
      </c>
      <c r="D382">
        <v>3</v>
      </c>
      <c r="E382" t="s">
        <v>13</v>
      </c>
      <c r="F382" t="s">
        <v>14</v>
      </c>
      <c r="G382" s="9">
        <v>124858009</v>
      </c>
      <c r="H382" t="str">
        <f t="shared" si="10"/>
        <v>over</v>
      </c>
      <c r="I382" s="3">
        <f t="shared" si="11"/>
        <v>124858009</v>
      </c>
      <c r="J382" s="3"/>
    </row>
    <row r="383" spans="1:10" x14ac:dyDescent="0.25">
      <c r="A383">
        <v>51</v>
      </c>
      <c r="B383" t="s">
        <v>7</v>
      </c>
      <c r="C383" s="2">
        <v>40.659999999999997</v>
      </c>
      <c r="D383">
        <v>0</v>
      </c>
      <c r="E383" t="s">
        <v>13</v>
      </c>
      <c r="F383" t="s">
        <v>21</v>
      </c>
      <c r="G383" s="9">
        <v>98756804</v>
      </c>
      <c r="H383" t="str">
        <f t="shared" si="10"/>
        <v>over</v>
      </c>
      <c r="I383" s="3">
        <f t="shared" si="11"/>
        <v>98756804</v>
      </c>
      <c r="J383" s="3"/>
    </row>
    <row r="384" spans="1:10" x14ac:dyDescent="0.25">
      <c r="A384">
        <v>19</v>
      </c>
      <c r="B384" t="s">
        <v>7</v>
      </c>
      <c r="C384" s="2">
        <v>40.5</v>
      </c>
      <c r="D384">
        <v>0</v>
      </c>
      <c r="E384" t="s">
        <v>13</v>
      </c>
      <c r="F384" t="s">
        <v>10</v>
      </c>
      <c r="G384" s="9">
        <v>1759338</v>
      </c>
      <c r="H384" t="str">
        <f t="shared" si="10"/>
        <v>over</v>
      </c>
      <c r="I384" s="3">
        <f t="shared" si="11"/>
        <v>1759338</v>
      </c>
      <c r="J384" s="3"/>
    </row>
    <row r="385" spans="1:10" x14ac:dyDescent="0.25">
      <c r="A385">
        <v>64</v>
      </c>
      <c r="B385" t="s">
        <v>11</v>
      </c>
      <c r="C385" s="2">
        <v>40.479999999999997</v>
      </c>
      <c r="D385">
        <v>0</v>
      </c>
      <c r="E385" t="s">
        <v>13</v>
      </c>
      <c r="F385" t="s">
        <v>14</v>
      </c>
      <c r="G385" s="9">
        <v>138311152</v>
      </c>
      <c r="H385" t="str">
        <f t="shared" si="10"/>
        <v>over</v>
      </c>
      <c r="I385" s="3">
        <f t="shared" si="11"/>
        <v>138311152</v>
      </c>
      <c r="J385" s="3"/>
    </row>
    <row r="386" spans="1:10" x14ac:dyDescent="0.25">
      <c r="A386">
        <v>20</v>
      </c>
      <c r="B386" t="s">
        <v>11</v>
      </c>
      <c r="C386" s="2">
        <v>40.47</v>
      </c>
      <c r="D386">
        <v>0</v>
      </c>
      <c r="E386" t="s">
        <v>13</v>
      </c>
      <c r="F386" t="s">
        <v>21</v>
      </c>
      <c r="G386" s="9">
        <v>19844533</v>
      </c>
      <c r="H386" t="str">
        <f t="shared" ref="H386:H449" si="12">IF(C386&lt;18.5,"below",IF(AND(C386&gt;=18.5,C386&lt;25),"normal",IF(C386&gt;=25,"over")))</f>
        <v>over</v>
      </c>
      <c r="I386" s="3">
        <f t="shared" si="11"/>
        <v>19844533</v>
      </c>
      <c r="J386" s="3"/>
    </row>
    <row r="387" spans="1:10" x14ac:dyDescent="0.25">
      <c r="A387">
        <v>57</v>
      </c>
      <c r="B387" t="s">
        <v>11</v>
      </c>
      <c r="C387" s="2">
        <v>40.369999999999997</v>
      </c>
      <c r="D387">
        <v>0</v>
      </c>
      <c r="E387" t="s">
        <v>13</v>
      </c>
      <c r="F387" t="s">
        <v>14</v>
      </c>
      <c r="G387" s="9">
        <v>109825013</v>
      </c>
      <c r="H387" t="str">
        <f t="shared" si="12"/>
        <v>over</v>
      </c>
      <c r="I387" s="3">
        <f t="shared" ref="I387:I450" si="13">VALUE(G387)</f>
        <v>109825013</v>
      </c>
      <c r="J387" s="3"/>
    </row>
    <row r="388" spans="1:10" x14ac:dyDescent="0.25">
      <c r="A388">
        <v>42</v>
      </c>
      <c r="B388" t="s">
        <v>7</v>
      </c>
      <c r="C388" s="2">
        <v>40.369999999999997</v>
      </c>
      <c r="D388">
        <v>2</v>
      </c>
      <c r="E388" t="s">
        <v>9</v>
      </c>
      <c r="F388" t="s">
        <v>14</v>
      </c>
      <c r="G388" s="9">
        <v>438963763</v>
      </c>
      <c r="H388" t="str">
        <f t="shared" si="12"/>
        <v>over</v>
      </c>
      <c r="I388" s="3">
        <f t="shared" si="13"/>
        <v>438963763</v>
      </c>
      <c r="J388" s="3"/>
    </row>
    <row r="389" spans="1:10" x14ac:dyDescent="0.25">
      <c r="A389">
        <v>56</v>
      </c>
      <c r="B389" t="s">
        <v>11</v>
      </c>
      <c r="C389" s="2">
        <v>40.299999999999997</v>
      </c>
      <c r="D389">
        <v>0</v>
      </c>
      <c r="E389" t="s">
        <v>13</v>
      </c>
      <c r="F389" t="s">
        <v>10</v>
      </c>
      <c r="G389" s="9">
        <v>10602385</v>
      </c>
      <c r="H389" t="str">
        <f t="shared" si="12"/>
        <v>over</v>
      </c>
      <c r="I389" s="3">
        <f t="shared" si="13"/>
        <v>10602385</v>
      </c>
      <c r="J389" s="3"/>
    </row>
    <row r="390" spans="1:10" x14ac:dyDescent="0.25">
      <c r="A390">
        <v>18</v>
      </c>
      <c r="B390" t="s">
        <v>7</v>
      </c>
      <c r="C390" s="2">
        <v>40.28</v>
      </c>
      <c r="D390">
        <v>0</v>
      </c>
      <c r="E390" t="s">
        <v>13</v>
      </c>
      <c r="F390" t="s">
        <v>21</v>
      </c>
      <c r="G390" s="9">
        <v>22176012</v>
      </c>
      <c r="H390" t="str">
        <f t="shared" si="12"/>
        <v>over</v>
      </c>
      <c r="I390" s="3">
        <f t="shared" si="13"/>
        <v>22176012</v>
      </c>
      <c r="J390" s="3"/>
    </row>
    <row r="391" spans="1:10" x14ac:dyDescent="0.25">
      <c r="A391">
        <v>57</v>
      </c>
      <c r="B391" t="s">
        <v>11</v>
      </c>
      <c r="C391" s="2">
        <v>40.28</v>
      </c>
      <c r="D391">
        <v>0</v>
      </c>
      <c r="E391" t="s">
        <v>13</v>
      </c>
      <c r="F391" t="s">
        <v>21</v>
      </c>
      <c r="G391" s="9">
        <v>2070902034</v>
      </c>
      <c r="H391" t="str">
        <f t="shared" si="12"/>
        <v>over</v>
      </c>
      <c r="I391" s="3">
        <f t="shared" si="13"/>
        <v>2070902034</v>
      </c>
      <c r="J391" s="3"/>
    </row>
    <row r="392" spans="1:10" x14ac:dyDescent="0.25">
      <c r="A392">
        <v>41</v>
      </c>
      <c r="B392" t="s">
        <v>11</v>
      </c>
      <c r="C392" s="2">
        <v>40.26</v>
      </c>
      <c r="D392">
        <v>0</v>
      </c>
      <c r="E392" t="s">
        <v>13</v>
      </c>
      <c r="F392" t="s">
        <v>14</v>
      </c>
      <c r="G392" s="9">
        <v>57091644</v>
      </c>
      <c r="H392" t="str">
        <f t="shared" si="12"/>
        <v>over</v>
      </c>
      <c r="I392" s="3">
        <f t="shared" si="13"/>
        <v>57091644</v>
      </c>
      <c r="J392" s="3"/>
    </row>
    <row r="393" spans="1:10" x14ac:dyDescent="0.25">
      <c r="A393">
        <v>18</v>
      </c>
      <c r="B393" t="s">
        <v>7</v>
      </c>
      <c r="C393" s="2">
        <v>40.26</v>
      </c>
      <c r="D393">
        <v>0</v>
      </c>
      <c r="E393" t="s">
        <v>13</v>
      </c>
      <c r="F393" t="s">
        <v>14</v>
      </c>
      <c r="G393" s="9">
        <v>16345734</v>
      </c>
      <c r="H393" t="str">
        <f t="shared" si="12"/>
        <v>over</v>
      </c>
      <c r="I393" s="3">
        <f t="shared" si="13"/>
        <v>16345734</v>
      </c>
      <c r="J393" s="3"/>
    </row>
    <row r="394" spans="1:10" x14ac:dyDescent="0.25">
      <c r="A394">
        <v>38</v>
      </c>
      <c r="B394" t="s">
        <v>7</v>
      </c>
      <c r="C394" s="2">
        <v>40.15</v>
      </c>
      <c r="D394">
        <v>0</v>
      </c>
      <c r="E394" t="s">
        <v>13</v>
      </c>
      <c r="F394" t="s">
        <v>14</v>
      </c>
      <c r="G394" s="9">
        <v>54009805</v>
      </c>
      <c r="H394" t="str">
        <f t="shared" si="12"/>
        <v>over</v>
      </c>
      <c r="I394" s="3">
        <f t="shared" si="13"/>
        <v>54009805</v>
      </c>
      <c r="J394" s="3"/>
    </row>
    <row r="395" spans="1:10" x14ac:dyDescent="0.25">
      <c r="A395">
        <v>24</v>
      </c>
      <c r="B395" t="s">
        <v>11</v>
      </c>
      <c r="C395" s="2">
        <v>40.15</v>
      </c>
      <c r="D395">
        <v>0</v>
      </c>
      <c r="E395" t="s">
        <v>9</v>
      </c>
      <c r="F395" t="s">
        <v>14</v>
      </c>
      <c r="G395" s="9">
        <v>381262465</v>
      </c>
      <c r="H395" t="str">
        <f t="shared" si="12"/>
        <v>over</v>
      </c>
      <c r="I395" s="3">
        <f t="shared" si="13"/>
        <v>381262465</v>
      </c>
      <c r="J395" s="3"/>
    </row>
    <row r="396" spans="1:10" x14ac:dyDescent="0.25">
      <c r="A396">
        <v>48</v>
      </c>
      <c r="B396" t="s">
        <v>11</v>
      </c>
      <c r="C396" s="2">
        <v>40.15</v>
      </c>
      <c r="D396">
        <v>0</v>
      </c>
      <c r="E396" t="s">
        <v>13</v>
      </c>
      <c r="F396" t="s">
        <v>14</v>
      </c>
      <c r="G396" s="9">
        <v>78041605</v>
      </c>
      <c r="H396" t="str">
        <f t="shared" si="12"/>
        <v>over</v>
      </c>
      <c r="I396" s="3">
        <f t="shared" si="13"/>
        <v>78041605</v>
      </c>
      <c r="J396" s="3"/>
    </row>
    <row r="397" spans="1:10" x14ac:dyDescent="0.25">
      <c r="A397">
        <v>62</v>
      </c>
      <c r="B397" t="s">
        <v>11</v>
      </c>
      <c r="C397" s="2">
        <v>39.93</v>
      </c>
      <c r="D397">
        <v>0</v>
      </c>
      <c r="E397" t="s">
        <v>13</v>
      </c>
      <c r="F397" t="s">
        <v>14</v>
      </c>
      <c r="G397" s="9">
        <v>129828747</v>
      </c>
      <c r="H397" t="str">
        <f t="shared" si="12"/>
        <v>over</v>
      </c>
      <c r="I397" s="3">
        <f t="shared" si="13"/>
        <v>129828747</v>
      </c>
      <c r="J397" s="3"/>
    </row>
    <row r="398" spans="1:10" x14ac:dyDescent="0.25">
      <c r="A398">
        <v>60</v>
      </c>
      <c r="B398" t="s">
        <v>11</v>
      </c>
      <c r="C398" s="2">
        <v>39.9</v>
      </c>
      <c r="D398">
        <v>0</v>
      </c>
      <c r="E398" t="s">
        <v>9</v>
      </c>
      <c r="F398" t="s">
        <v>10</v>
      </c>
      <c r="G398" s="9">
        <v>48173361</v>
      </c>
      <c r="H398" t="str">
        <f t="shared" si="12"/>
        <v>over</v>
      </c>
      <c r="I398" s="3">
        <f t="shared" si="13"/>
        <v>48173361</v>
      </c>
      <c r="J398" s="3"/>
    </row>
    <row r="399" spans="1:10" x14ac:dyDescent="0.25">
      <c r="A399">
        <v>56</v>
      </c>
      <c r="B399" t="s">
        <v>7</v>
      </c>
      <c r="C399" s="2">
        <v>39.82</v>
      </c>
      <c r="D399">
        <v>0</v>
      </c>
      <c r="E399" t="s">
        <v>13</v>
      </c>
      <c r="F399" t="s">
        <v>14</v>
      </c>
      <c r="G399" s="9">
        <v>110907178</v>
      </c>
      <c r="H399" t="str">
        <f t="shared" si="12"/>
        <v>over</v>
      </c>
      <c r="I399" s="3">
        <f t="shared" si="13"/>
        <v>110907178</v>
      </c>
      <c r="J399" s="3"/>
    </row>
    <row r="400" spans="1:10" x14ac:dyDescent="0.25">
      <c r="A400">
        <v>33</v>
      </c>
      <c r="B400" t="s">
        <v>7</v>
      </c>
      <c r="C400" s="2">
        <v>39.82</v>
      </c>
      <c r="D400">
        <v>1</v>
      </c>
      <c r="E400" t="s">
        <v>13</v>
      </c>
      <c r="F400" t="s">
        <v>14</v>
      </c>
      <c r="G400" s="9">
        <v>47956568</v>
      </c>
      <c r="H400" t="str">
        <f t="shared" si="12"/>
        <v>over</v>
      </c>
      <c r="I400" s="3">
        <f t="shared" si="13"/>
        <v>47956568</v>
      </c>
      <c r="J400" s="3"/>
    </row>
    <row r="401" spans="1:10" x14ac:dyDescent="0.25">
      <c r="A401">
        <v>18</v>
      </c>
      <c r="B401" t="s">
        <v>7</v>
      </c>
      <c r="C401" s="2">
        <v>39.82</v>
      </c>
      <c r="D401">
        <v>0</v>
      </c>
      <c r="E401" t="s">
        <v>13</v>
      </c>
      <c r="F401" t="s">
        <v>14</v>
      </c>
      <c r="G401" s="9">
        <v>16339618</v>
      </c>
      <c r="H401" t="str">
        <f t="shared" si="12"/>
        <v>over</v>
      </c>
      <c r="I401" s="3">
        <f t="shared" si="13"/>
        <v>16339618</v>
      </c>
      <c r="J401" s="3"/>
    </row>
    <row r="402" spans="1:10" x14ac:dyDescent="0.25">
      <c r="A402">
        <v>63</v>
      </c>
      <c r="B402" t="s">
        <v>11</v>
      </c>
      <c r="C402" s="2">
        <v>39.799999999999997</v>
      </c>
      <c r="D402">
        <v>3</v>
      </c>
      <c r="E402" t="s">
        <v>13</v>
      </c>
      <c r="F402" t="s">
        <v>10</v>
      </c>
      <c r="G402" s="9">
        <v>15170069</v>
      </c>
      <c r="H402" t="str">
        <f t="shared" si="12"/>
        <v>over</v>
      </c>
      <c r="I402" s="3">
        <f t="shared" si="13"/>
        <v>15170069</v>
      </c>
      <c r="J402" s="3"/>
    </row>
    <row r="403" spans="1:10" x14ac:dyDescent="0.25">
      <c r="A403">
        <v>35</v>
      </c>
      <c r="B403" t="s">
        <v>11</v>
      </c>
      <c r="C403" s="2">
        <v>39.71</v>
      </c>
      <c r="D403">
        <v>4</v>
      </c>
      <c r="E403" t="s">
        <v>13</v>
      </c>
      <c r="F403" t="s">
        <v>21</v>
      </c>
      <c r="G403" s="9">
        <v>1949671917</v>
      </c>
      <c r="H403" t="str">
        <f t="shared" si="12"/>
        <v>over</v>
      </c>
      <c r="I403" s="3">
        <f t="shared" si="13"/>
        <v>1949671917</v>
      </c>
      <c r="J403" s="3"/>
    </row>
    <row r="404" spans="1:10" x14ac:dyDescent="0.25">
      <c r="A404">
        <v>51</v>
      </c>
      <c r="B404" t="s">
        <v>11</v>
      </c>
      <c r="C404" s="2">
        <v>39.700000000000003</v>
      </c>
      <c r="D404">
        <v>1</v>
      </c>
      <c r="E404" t="s">
        <v>13</v>
      </c>
      <c r="F404" t="s">
        <v>10</v>
      </c>
      <c r="G404" s="9">
        <v>9391346</v>
      </c>
      <c r="H404" t="str">
        <f t="shared" si="12"/>
        <v>over</v>
      </c>
      <c r="I404" s="3">
        <f t="shared" si="13"/>
        <v>9391346</v>
      </c>
      <c r="J404" s="3"/>
    </row>
    <row r="405" spans="1:10" x14ac:dyDescent="0.25">
      <c r="A405">
        <v>64</v>
      </c>
      <c r="B405" t="s">
        <v>7</v>
      </c>
      <c r="C405" s="2">
        <v>39.700000000000003</v>
      </c>
      <c r="D405">
        <v>0</v>
      </c>
      <c r="E405" t="s">
        <v>13</v>
      </c>
      <c r="F405" t="s">
        <v>10</v>
      </c>
      <c r="G405" s="9">
        <v>14319031</v>
      </c>
      <c r="H405" t="str">
        <f t="shared" si="12"/>
        <v>over</v>
      </c>
      <c r="I405" s="3">
        <f t="shared" si="13"/>
        <v>14319031</v>
      </c>
      <c r="J405" s="3"/>
    </row>
    <row r="406" spans="1:10" x14ac:dyDescent="0.25">
      <c r="A406">
        <v>54</v>
      </c>
      <c r="B406" t="s">
        <v>11</v>
      </c>
      <c r="C406" s="2">
        <v>39.6</v>
      </c>
      <c r="D406">
        <v>1</v>
      </c>
      <c r="E406" t="s">
        <v>13</v>
      </c>
      <c r="F406" t="s">
        <v>10</v>
      </c>
      <c r="G406" s="9">
        <v>10450552</v>
      </c>
      <c r="H406" t="str">
        <f t="shared" si="12"/>
        <v>over</v>
      </c>
      <c r="I406" s="3">
        <f t="shared" si="13"/>
        <v>10450552</v>
      </c>
      <c r="J406" s="3"/>
    </row>
    <row r="407" spans="1:10" x14ac:dyDescent="0.25">
      <c r="A407">
        <v>56</v>
      </c>
      <c r="B407" t="s">
        <v>11</v>
      </c>
      <c r="C407" s="2">
        <v>39.6</v>
      </c>
      <c r="D407">
        <v>0</v>
      </c>
      <c r="E407" t="s">
        <v>13</v>
      </c>
      <c r="F407" t="s">
        <v>10</v>
      </c>
      <c r="G407" s="9">
        <v>10601412</v>
      </c>
      <c r="H407" t="str">
        <f t="shared" si="12"/>
        <v>over</v>
      </c>
      <c r="I407" s="3">
        <f t="shared" si="13"/>
        <v>10601412</v>
      </c>
      <c r="J407" s="3"/>
    </row>
    <row r="408" spans="1:10" x14ac:dyDescent="0.25">
      <c r="A408">
        <v>53</v>
      </c>
      <c r="B408" t="s">
        <v>7</v>
      </c>
      <c r="C408" s="2">
        <v>39.6</v>
      </c>
      <c r="D408">
        <v>1</v>
      </c>
      <c r="E408" t="s">
        <v>13</v>
      </c>
      <c r="F408" t="s">
        <v>14</v>
      </c>
      <c r="G408" s="9">
        <v>10579711</v>
      </c>
      <c r="H408" t="str">
        <f t="shared" si="12"/>
        <v>over</v>
      </c>
      <c r="I408" s="3">
        <f t="shared" si="13"/>
        <v>10579711</v>
      </c>
      <c r="J408" s="3"/>
    </row>
    <row r="409" spans="1:10" x14ac:dyDescent="0.25">
      <c r="A409">
        <v>44</v>
      </c>
      <c r="B409" t="s">
        <v>11</v>
      </c>
      <c r="C409" s="2">
        <v>39.520000000000003</v>
      </c>
      <c r="D409">
        <v>0</v>
      </c>
      <c r="E409" t="s">
        <v>13</v>
      </c>
      <c r="F409" t="s">
        <v>15</v>
      </c>
      <c r="G409" s="9">
        <v>69487008</v>
      </c>
      <c r="H409" t="str">
        <f t="shared" si="12"/>
        <v>over</v>
      </c>
      <c r="I409" s="3">
        <f t="shared" si="13"/>
        <v>69487008</v>
      </c>
      <c r="J409" s="3"/>
    </row>
    <row r="410" spans="1:10" x14ac:dyDescent="0.25">
      <c r="A410">
        <v>51</v>
      </c>
      <c r="B410" t="s">
        <v>7</v>
      </c>
      <c r="C410" s="2">
        <v>39.5</v>
      </c>
      <c r="D410">
        <v>1</v>
      </c>
      <c r="E410" t="s">
        <v>13</v>
      </c>
      <c r="F410" t="s">
        <v>10</v>
      </c>
      <c r="G410" s="9">
        <v>9880068</v>
      </c>
      <c r="H410" t="str">
        <f t="shared" si="12"/>
        <v>over</v>
      </c>
      <c r="I410" s="3">
        <f t="shared" si="13"/>
        <v>9880068</v>
      </c>
      <c r="J410" s="3"/>
    </row>
    <row r="411" spans="1:10" x14ac:dyDescent="0.25">
      <c r="A411">
        <v>22</v>
      </c>
      <c r="B411" t="s">
        <v>11</v>
      </c>
      <c r="C411" s="2">
        <v>39.5</v>
      </c>
      <c r="D411">
        <v>0</v>
      </c>
      <c r="E411" t="s">
        <v>13</v>
      </c>
      <c r="F411" t="s">
        <v>10</v>
      </c>
      <c r="G411" s="9">
        <v>1682597</v>
      </c>
      <c r="H411" t="str">
        <f t="shared" si="12"/>
        <v>over</v>
      </c>
      <c r="I411" s="3">
        <f t="shared" si="13"/>
        <v>1682597</v>
      </c>
      <c r="J411" s="3"/>
    </row>
    <row r="412" spans="1:10" x14ac:dyDescent="0.25">
      <c r="A412">
        <v>21</v>
      </c>
      <c r="B412" t="s">
        <v>7</v>
      </c>
      <c r="C412" s="2">
        <v>39.49</v>
      </c>
      <c r="D412">
        <v>0</v>
      </c>
      <c r="E412" t="s">
        <v>13</v>
      </c>
      <c r="F412" t="s">
        <v>14</v>
      </c>
      <c r="G412" s="9">
        <v>20269741</v>
      </c>
      <c r="H412" t="str">
        <f t="shared" si="12"/>
        <v>over</v>
      </c>
      <c r="I412" s="3">
        <f t="shared" si="13"/>
        <v>20269741</v>
      </c>
      <c r="J412" s="3"/>
    </row>
    <row r="413" spans="1:10" x14ac:dyDescent="0.25">
      <c r="A413">
        <v>31</v>
      </c>
      <c r="B413" t="s">
        <v>11</v>
      </c>
      <c r="C413" s="2">
        <v>39.49</v>
      </c>
      <c r="D413">
        <v>1</v>
      </c>
      <c r="E413" t="s">
        <v>13</v>
      </c>
      <c r="F413" t="s">
        <v>14</v>
      </c>
      <c r="G413" s="9">
        <v>38757341</v>
      </c>
      <c r="H413" t="str">
        <f t="shared" si="12"/>
        <v>over</v>
      </c>
      <c r="I413" s="3">
        <f t="shared" si="13"/>
        <v>38757341</v>
      </c>
      <c r="J413" s="3"/>
    </row>
    <row r="414" spans="1:10" x14ac:dyDescent="0.25">
      <c r="A414">
        <v>24</v>
      </c>
      <c r="B414" t="s">
        <v>7</v>
      </c>
      <c r="C414" s="2">
        <v>39.49</v>
      </c>
      <c r="D414">
        <v>0</v>
      </c>
      <c r="E414" t="s">
        <v>13</v>
      </c>
      <c r="F414" t="s">
        <v>14</v>
      </c>
      <c r="G414" s="9">
        <v>24809791</v>
      </c>
      <c r="H414" t="str">
        <f t="shared" si="12"/>
        <v>over</v>
      </c>
      <c r="I414" s="3">
        <f t="shared" si="13"/>
        <v>24809791</v>
      </c>
      <c r="J414" s="3"/>
    </row>
    <row r="415" spans="1:10" x14ac:dyDescent="0.25">
      <c r="A415">
        <v>20</v>
      </c>
      <c r="B415" t="s">
        <v>11</v>
      </c>
      <c r="C415" s="2">
        <v>39.4</v>
      </c>
      <c r="D415">
        <v>2</v>
      </c>
      <c r="E415" t="s">
        <v>9</v>
      </c>
      <c r="F415" t="s">
        <v>10</v>
      </c>
      <c r="G415" s="9">
        <v>38344566</v>
      </c>
      <c r="H415" t="str">
        <f t="shared" si="12"/>
        <v>over</v>
      </c>
      <c r="I415" s="3">
        <f t="shared" si="13"/>
        <v>38344566</v>
      </c>
      <c r="J415" s="3"/>
    </row>
    <row r="416" spans="1:10" x14ac:dyDescent="0.25">
      <c r="A416">
        <v>64</v>
      </c>
      <c r="B416" t="s">
        <v>7</v>
      </c>
      <c r="C416" s="2">
        <v>39.33</v>
      </c>
      <c r="D416">
        <v>0</v>
      </c>
      <c r="E416" t="s">
        <v>13</v>
      </c>
      <c r="F416" t="s">
        <v>21</v>
      </c>
      <c r="G416" s="9">
        <v>149015167</v>
      </c>
      <c r="H416" t="str">
        <f t="shared" si="12"/>
        <v>over</v>
      </c>
      <c r="I416" s="3">
        <f t="shared" si="13"/>
        <v>149015167</v>
      </c>
      <c r="J416" s="3"/>
    </row>
    <row r="417" spans="1:10" x14ac:dyDescent="0.25">
      <c r="A417">
        <v>23</v>
      </c>
      <c r="B417" t="s">
        <v>7</v>
      </c>
      <c r="C417" s="2">
        <v>39.270000000000003</v>
      </c>
      <c r="D417">
        <v>2</v>
      </c>
      <c r="E417" t="s">
        <v>13</v>
      </c>
      <c r="F417" t="s">
        <v>14</v>
      </c>
      <c r="G417" s="9">
        <v>35006123</v>
      </c>
      <c r="H417" t="str">
        <f t="shared" si="12"/>
        <v>over</v>
      </c>
      <c r="I417" s="3">
        <f t="shared" si="13"/>
        <v>35006123</v>
      </c>
      <c r="J417" s="3"/>
    </row>
    <row r="418" spans="1:10" x14ac:dyDescent="0.25">
      <c r="A418">
        <v>62</v>
      </c>
      <c r="B418" t="s">
        <v>7</v>
      </c>
      <c r="C418" s="2">
        <v>39.200000000000003</v>
      </c>
      <c r="D418">
        <v>0</v>
      </c>
      <c r="E418" t="s">
        <v>13</v>
      </c>
      <c r="F418" t="s">
        <v>10</v>
      </c>
      <c r="G418" s="9">
        <v>13470.86</v>
      </c>
      <c r="H418" t="str">
        <f t="shared" si="12"/>
        <v>over</v>
      </c>
      <c r="I418" s="3">
        <f t="shared" si="13"/>
        <v>13470.86</v>
      </c>
      <c r="J418" s="3"/>
    </row>
    <row r="419" spans="1:10" x14ac:dyDescent="0.25">
      <c r="A419">
        <v>64</v>
      </c>
      <c r="B419" t="s">
        <v>11</v>
      </c>
      <c r="C419" s="2">
        <v>39.159999999999997</v>
      </c>
      <c r="D419">
        <v>1</v>
      </c>
      <c r="E419" t="s">
        <v>13</v>
      </c>
      <c r="F419" t="s">
        <v>14</v>
      </c>
      <c r="G419" s="9">
        <v>144182804</v>
      </c>
      <c r="H419" t="str">
        <f t="shared" si="12"/>
        <v>over</v>
      </c>
      <c r="I419" s="3">
        <f t="shared" si="13"/>
        <v>144182804</v>
      </c>
      <c r="J419" s="3"/>
    </row>
    <row r="420" spans="1:10" x14ac:dyDescent="0.25">
      <c r="A420">
        <v>18</v>
      </c>
      <c r="B420" t="s">
        <v>7</v>
      </c>
      <c r="C420" s="2">
        <v>39.159999999999997</v>
      </c>
      <c r="D420">
        <v>0</v>
      </c>
      <c r="E420" t="s">
        <v>13</v>
      </c>
      <c r="F420" t="s">
        <v>14</v>
      </c>
      <c r="G420" s="9">
        <v>16330444</v>
      </c>
      <c r="H420" t="str">
        <f t="shared" si="12"/>
        <v>over</v>
      </c>
      <c r="I420" s="3">
        <f t="shared" si="13"/>
        <v>16330444</v>
      </c>
      <c r="J420" s="3"/>
    </row>
    <row r="421" spans="1:10" x14ac:dyDescent="0.25">
      <c r="A421">
        <v>62</v>
      </c>
      <c r="B421" t="s">
        <v>7</v>
      </c>
      <c r="C421" s="2">
        <v>39.159999999999997</v>
      </c>
      <c r="D421">
        <v>0</v>
      </c>
      <c r="E421" t="s">
        <v>13</v>
      </c>
      <c r="F421" t="s">
        <v>14</v>
      </c>
      <c r="G421" s="9">
        <v>134708044</v>
      </c>
      <c r="H421" t="str">
        <f t="shared" si="12"/>
        <v>over</v>
      </c>
      <c r="I421" s="3">
        <f t="shared" si="13"/>
        <v>134708044</v>
      </c>
      <c r="J421" s="3"/>
    </row>
    <row r="422" spans="1:10" x14ac:dyDescent="0.25">
      <c r="A422">
        <v>18</v>
      </c>
      <c r="B422" t="s">
        <v>11</v>
      </c>
      <c r="C422" s="2">
        <v>39.14</v>
      </c>
      <c r="D422">
        <v>0</v>
      </c>
      <c r="E422" t="s">
        <v>13</v>
      </c>
      <c r="F422" t="s">
        <v>21</v>
      </c>
      <c r="G422" s="9">
        <v>1289005765</v>
      </c>
      <c r="H422" t="str">
        <f t="shared" si="12"/>
        <v>over</v>
      </c>
      <c r="I422" s="3">
        <f t="shared" si="13"/>
        <v>1289005765</v>
      </c>
      <c r="J422" s="3"/>
    </row>
    <row r="423" spans="1:10" x14ac:dyDescent="0.25">
      <c r="A423">
        <v>61</v>
      </c>
      <c r="B423" t="s">
        <v>7</v>
      </c>
      <c r="C423" s="2">
        <v>39.1</v>
      </c>
      <c r="D423">
        <v>2</v>
      </c>
      <c r="E423" t="s">
        <v>13</v>
      </c>
      <c r="F423" t="s">
        <v>10</v>
      </c>
      <c r="G423" s="9">
        <v>14235072</v>
      </c>
      <c r="H423" t="str">
        <f t="shared" si="12"/>
        <v>over</v>
      </c>
      <c r="I423" s="3">
        <f t="shared" si="13"/>
        <v>14235072</v>
      </c>
      <c r="J423" s="3"/>
    </row>
    <row r="424" spans="1:10" x14ac:dyDescent="0.25">
      <c r="A424">
        <v>58</v>
      </c>
      <c r="B424" t="s">
        <v>7</v>
      </c>
      <c r="C424" s="2">
        <v>39.049999999999997</v>
      </c>
      <c r="D424">
        <v>0</v>
      </c>
      <c r="E424" t="s">
        <v>13</v>
      </c>
      <c r="F424" t="s">
        <v>14</v>
      </c>
      <c r="G424" s="9">
        <v>118564115</v>
      </c>
      <c r="H424" t="str">
        <f t="shared" si="12"/>
        <v>over</v>
      </c>
      <c r="I424" s="3">
        <f t="shared" si="13"/>
        <v>118564115</v>
      </c>
      <c r="J424" s="3"/>
    </row>
    <row r="425" spans="1:10" x14ac:dyDescent="0.25">
      <c r="A425">
        <v>64</v>
      </c>
      <c r="B425" t="s">
        <v>7</v>
      </c>
      <c r="C425" s="2">
        <v>39.049999999999997</v>
      </c>
      <c r="D425">
        <v>3</v>
      </c>
      <c r="E425" t="s">
        <v>13</v>
      </c>
      <c r="F425" t="s">
        <v>14</v>
      </c>
      <c r="G425" s="9">
        <v>160851275</v>
      </c>
      <c r="H425" t="str">
        <f t="shared" si="12"/>
        <v>over</v>
      </c>
      <c r="I425" s="3">
        <f t="shared" si="13"/>
        <v>160851275</v>
      </c>
      <c r="J425" s="3"/>
    </row>
    <row r="426" spans="1:10" x14ac:dyDescent="0.25">
      <c r="A426">
        <v>30</v>
      </c>
      <c r="B426" t="s">
        <v>7</v>
      </c>
      <c r="C426" s="2">
        <v>39.049999999999997</v>
      </c>
      <c r="D426">
        <v>3</v>
      </c>
      <c r="E426" t="s">
        <v>9</v>
      </c>
      <c r="F426" t="s">
        <v>14</v>
      </c>
      <c r="G426" s="9">
        <v>409324295</v>
      </c>
      <c r="H426" t="str">
        <f t="shared" si="12"/>
        <v>over</v>
      </c>
      <c r="I426" s="3">
        <f t="shared" si="13"/>
        <v>409324295</v>
      </c>
      <c r="J426" s="3"/>
    </row>
    <row r="427" spans="1:10" x14ac:dyDescent="0.25">
      <c r="A427">
        <v>44</v>
      </c>
      <c r="B427" t="s">
        <v>7</v>
      </c>
      <c r="C427" s="2">
        <v>38.950000000000003</v>
      </c>
      <c r="D427">
        <v>0</v>
      </c>
      <c r="E427" t="s">
        <v>9</v>
      </c>
      <c r="F427" t="s">
        <v>15</v>
      </c>
      <c r="G427" s="9">
        <v>429834585</v>
      </c>
      <c r="H427" t="str">
        <f t="shared" si="12"/>
        <v>over</v>
      </c>
      <c r="I427" s="3">
        <f t="shared" si="13"/>
        <v>429834585</v>
      </c>
      <c r="J427" s="3"/>
    </row>
    <row r="428" spans="1:10" x14ac:dyDescent="0.25">
      <c r="A428">
        <v>47</v>
      </c>
      <c r="B428" t="s">
        <v>11</v>
      </c>
      <c r="C428" s="2">
        <v>38.94</v>
      </c>
      <c r="D428">
        <v>2</v>
      </c>
      <c r="E428" t="s">
        <v>9</v>
      </c>
      <c r="F428" t="s">
        <v>14</v>
      </c>
      <c r="G428" s="9">
        <v>442026536</v>
      </c>
      <c r="H428" t="str">
        <f t="shared" si="12"/>
        <v>over</v>
      </c>
      <c r="I428" s="3">
        <f t="shared" si="13"/>
        <v>442026536</v>
      </c>
      <c r="J428" s="3"/>
    </row>
    <row r="429" spans="1:10" x14ac:dyDescent="0.25">
      <c r="A429">
        <v>29</v>
      </c>
      <c r="B429" t="s">
        <v>11</v>
      </c>
      <c r="C429" s="2">
        <v>38.94</v>
      </c>
      <c r="D429">
        <v>1</v>
      </c>
      <c r="E429" t="s">
        <v>13</v>
      </c>
      <c r="F429" t="s">
        <v>14</v>
      </c>
      <c r="G429" s="9">
        <v>34714096</v>
      </c>
      <c r="H429" t="str">
        <f t="shared" si="12"/>
        <v>over</v>
      </c>
      <c r="I429" s="3">
        <f t="shared" si="13"/>
        <v>34714096</v>
      </c>
      <c r="J429" s="3"/>
    </row>
    <row r="430" spans="1:10" x14ac:dyDescent="0.25">
      <c r="A430">
        <v>33</v>
      </c>
      <c r="B430" t="s">
        <v>7</v>
      </c>
      <c r="C430" s="2">
        <v>38.9</v>
      </c>
      <c r="D430">
        <v>3</v>
      </c>
      <c r="E430" t="s">
        <v>13</v>
      </c>
      <c r="F430" t="s">
        <v>10</v>
      </c>
      <c r="G430" s="9">
        <v>5972378</v>
      </c>
      <c r="H430" t="str">
        <f t="shared" si="12"/>
        <v>over</v>
      </c>
      <c r="I430" s="3">
        <f t="shared" si="13"/>
        <v>5972378</v>
      </c>
      <c r="J430" s="3"/>
    </row>
    <row r="431" spans="1:10" x14ac:dyDescent="0.25">
      <c r="A431">
        <v>29</v>
      </c>
      <c r="B431" t="s">
        <v>7</v>
      </c>
      <c r="C431" s="2">
        <v>38.83</v>
      </c>
      <c r="D431">
        <v>3</v>
      </c>
      <c r="E431" t="s">
        <v>13</v>
      </c>
      <c r="F431" t="s">
        <v>14</v>
      </c>
      <c r="G431" s="9">
        <v>51382567</v>
      </c>
      <c r="H431" t="str">
        <f t="shared" si="12"/>
        <v>over</v>
      </c>
      <c r="I431" s="3">
        <f t="shared" si="13"/>
        <v>51382567</v>
      </c>
      <c r="J431" s="3"/>
    </row>
    <row r="432" spans="1:10" x14ac:dyDescent="0.25">
      <c r="A432">
        <v>30</v>
      </c>
      <c r="B432" t="s">
        <v>11</v>
      </c>
      <c r="C432" s="2">
        <v>38.83</v>
      </c>
      <c r="D432">
        <v>1</v>
      </c>
      <c r="E432" t="s">
        <v>13</v>
      </c>
      <c r="F432" t="s">
        <v>14</v>
      </c>
      <c r="G432" s="9">
        <v>1896317192</v>
      </c>
      <c r="H432" t="str">
        <f t="shared" si="12"/>
        <v>over</v>
      </c>
      <c r="I432" s="3">
        <f t="shared" si="13"/>
        <v>1896317192</v>
      </c>
      <c r="J432" s="3"/>
    </row>
    <row r="433" spans="1:10" x14ac:dyDescent="0.25">
      <c r="A433">
        <v>62</v>
      </c>
      <c r="B433" t="s">
        <v>11</v>
      </c>
      <c r="C433" s="2">
        <v>38.83</v>
      </c>
      <c r="D433">
        <v>0</v>
      </c>
      <c r="E433" t="s">
        <v>13</v>
      </c>
      <c r="F433" t="s">
        <v>14</v>
      </c>
      <c r="G433" s="9">
        <v>129813457</v>
      </c>
      <c r="H433" t="str">
        <f t="shared" si="12"/>
        <v>over</v>
      </c>
      <c r="I433" s="3">
        <f t="shared" si="13"/>
        <v>129813457</v>
      </c>
      <c r="J433" s="3"/>
    </row>
    <row r="434" spans="1:10" x14ac:dyDescent="0.25">
      <c r="A434">
        <v>35</v>
      </c>
      <c r="B434" t="s">
        <v>11</v>
      </c>
      <c r="C434" s="2">
        <v>38.6</v>
      </c>
      <c r="D434">
        <v>1</v>
      </c>
      <c r="E434" t="s">
        <v>13</v>
      </c>
      <c r="F434" t="s">
        <v>10</v>
      </c>
      <c r="G434" s="9">
        <v>4762329</v>
      </c>
      <c r="H434" t="str">
        <f t="shared" si="12"/>
        <v>over</v>
      </c>
      <c r="I434" s="3">
        <f t="shared" si="13"/>
        <v>4762329</v>
      </c>
      <c r="J434" s="3"/>
    </row>
    <row r="435" spans="1:10" x14ac:dyDescent="0.25">
      <c r="A435">
        <v>52</v>
      </c>
      <c r="B435" t="s">
        <v>11</v>
      </c>
      <c r="C435" s="2">
        <v>38.6</v>
      </c>
      <c r="D435">
        <v>2</v>
      </c>
      <c r="E435" t="s">
        <v>13</v>
      </c>
      <c r="F435" t="s">
        <v>10</v>
      </c>
      <c r="G435" s="9">
        <v>10325206</v>
      </c>
      <c r="H435" t="str">
        <f t="shared" si="12"/>
        <v>over</v>
      </c>
      <c r="I435" s="3">
        <f t="shared" si="13"/>
        <v>10325206</v>
      </c>
      <c r="J435" s="3"/>
    </row>
    <row r="436" spans="1:10" x14ac:dyDescent="0.25">
      <c r="A436">
        <v>31</v>
      </c>
      <c r="B436" t="s">
        <v>11</v>
      </c>
      <c r="C436" s="2">
        <v>38.39</v>
      </c>
      <c r="D436">
        <v>2</v>
      </c>
      <c r="E436" t="s">
        <v>13</v>
      </c>
      <c r="F436" t="s">
        <v>14</v>
      </c>
      <c r="G436" s="9">
        <v>44632051</v>
      </c>
      <c r="H436" t="str">
        <f t="shared" si="12"/>
        <v>over</v>
      </c>
      <c r="I436" s="3">
        <f t="shared" si="13"/>
        <v>44632051</v>
      </c>
      <c r="J436" s="3"/>
    </row>
    <row r="437" spans="1:10" x14ac:dyDescent="0.25">
      <c r="A437">
        <v>37</v>
      </c>
      <c r="B437" t="s">
        <v>7</v>
      </c>
      <c r="C437" s="2">
        <v>38.39</v>
      </c>
      <c r="D437">
        <v>0</v>
      </c>
      <c r="E437" t="s">
        <v>9</v>
      </c>
      <c r="F437" t="s">
        <v>14</v>
      </c>
      <c r="G437" s="9">
        <v>404190191</v>
      </c>
      <c r="H437" t="str">
        <f t="shared" si="12"/>
        <v>over</v>
      </c>
      <c r="I437" s="3">
        <f t="shared" si="13"/>
        <v>404190191</v>
      </c>
      <c r="J437" s="3"/>
    </row>
    <row r="438" spans="1:10" x14ac:dyDescent="0.25">
      <c r="A438">
        <v>38</v>
      </c>
      <c r="B438" t="s">
        <v>11</v>
      </c>
      <c r="C438" s="2">
        <v>38.39</v>
      </c>
      <c r="D438">
        <v>3</v>
      </c>
      <c r="E438" t="s">
        <v>9</v>
      </c>
      <c r="F438" t="s">
        <v>14</v>
      </c>
      <c r="G438" s="9">
        <v>419492441</v>
      </c>
      <c r="H438" t="str">
        <f t="shared" si="12"/>
        <v>over</v>
      </c>
      <c r="I438" s="3">
        <f t="shared" si="13"/>
        <v>419492441</v>
      </c>
      <c r="J438" s="3"/>
    </row>
    <row r="439" spans="1:10" x14ac:dyDescent="0.25">
      <c r="A439">
        <v>52</v>
      </c>
      <c r="B439" t="s">
        <v>7</v>
      </c>
      <c r="C439" s="2">
        <v>38.380000000000003</v>
      </c>
      <c r="D439">
        <v>2</v>
      </c>
      <c r="E439" t="s">
        <v>13</v>
      </c>
      <c r="F439" t="s">
        <v>21</v>
      </c>
      <c r="G439" s="9">
        <v>113969002</v>
      </c>
      <c r="H439" t="str">
        <f t="shared" si="12"/>
        <v>over</v>
      </c>
      <c r="I439" s="3">
        <f t="shared" si="13"/>
        <v>113969002</v>
      </c>
      <c r="J439" s="3"/>
    </row>
    <row r="440" spans="1:10" x14ac:dyDescent="0.25">
      <c r="A440">
        <v>61</v>
      </c>
      <c r="B440" t="s">
        <v>11</v>
      </c>
      <c r="C440" s="2">
        <v>38.380000000000003</v>
      </c>
      <c r="D440">
        <v>0</v>
      </c>
      <c r="E440" t="s">
        <v>13</v>
      </c>
      <c r="F440" t="s">
        <v>15</v>
      </c>
      <c r="G440" s="9">
        <v>129500712</v>
      </c>
      <c r="H440" t="str">
        <f t="shared" si="12"/>
        <v>over</v>
      </c>
      <c r="I440" s="3">
        <f t="shared" si="13"/>
        <v>129500712</v>
      </c>
      <c r="J440" s="3"/>
    </row>
    <row r="441" spans="1:10" x14ac:dyDescent="0.25">
      <c r="A441">
        <v>55</v>
      </c>
      <c r="B441" t="s">
        <v>11</v>
      </c>
      <c r="C441" s="2">
        <v>38.28</v>
      </c>
      <c r="D441">
        <v>0</v>
      </c>
      <c r="E441" t="s">
        <v>13</v>
      </c>
      <c r="F441" t="s">
        <v>14</v>
      </c>
      <c r="G441" s="9">
        <v>102262842</v>
      </c>
      <c r="H441" t="str">
        <f t="shared" si="12"/>
        <v>over</v>
      </c>
      <c r="I441" s="3">
        <f t="shared" si="13"/>
        <v>102262842</v>
      </c>
      <c r="J441" s="3"/>
    </row>
    <row r="442" spans="1:10" x14ac:dyDescent="0.25">
      <c r="A442">
        <v>18</v>
      </c>
      <c r="B442" t="s">
        <v>7</v>
      </c>
      <c r="C442" s="2">
        <v>38.28</v>
      </c>
      <c r="D442">
        <v>0</v>
      </c>
      <c r="E442" t="s">
        <v>13</v>
      </c>
      <c r="F442" t="s">
        <v>14</v>
      </c>
      <c r="G442" s="9">
        <v>16318212</v>
      </c>
      <c r="H442" t="str">
        <f t="shared" si="12"/>
        <v>over</v>
      </c>
      <c r="I442" s="3">
        <f t="shared" si="13"/>
        <v>16318212</v>
      </c>
      <c r="J442" s="3"/>
    </row>
    <row r="443" spans="1:10" x14ac:dyDescent="0.25">
      <c r="A443">
        <v>18</v>
      </c>
      <c r="B443" t="s">
        <v>7</v>
      </c>
      <c r="C443" s="2">
        <v>38.28</v>
      </c>
      <c r="D443">
        <v>0</v>
      </c>
      <c r="E443" t="s">
        <v>13</v>
      </c>
      <c r="F443" t="s">
        <v>14</v>
      </c>
      <c r="G443" s="9">
        <v>1413303775</v>
      </c>
      <c r="H443" t="str">
        <f t="shared" si="12"/>
        <v>over</v>
      </c>
      <c r="I443" s="3">
        <f t="shared" si="13"/>
        <v>1413303775</v>
      </c>
      <c r="J443" s="3"/>
    </row>
    <row r="444" spans="1:10" x14ac:dyDescent="0.25">
      <c r="A444">
        <v>64</v>
      </c>
      <c r="B444" t="s">
        <v>11</v>
      </c>
      <c r="C444" s="2">
        <v>38.19</v>
      </c>
      <c r="D444">
        <v>0</v>
      </c>
      <c r="E444" t="s">
        <v>13</v>
      </c>
      <c r="F444" t="s">
        <v>21</v>
      </c>
      <c r="G444" s="9">
        <v>144109321</v>
      </c>
      <c r="H444" t="str">
        <f t="shared" si="12"/>
        <v>over</v>
      </c>
      <c r="I444" s="3">
        <f t="shared" si="13"/>
        <v>144109321</v>
      </c>
      <c r="J444" s="3"/>
    </row>
    <row r="445" spans="1:10" x14ac:dyDescent="0.25">
      <c r="A445">
        <v>18</v>
      </c>
      <c r="B445" t="s">
        <v>7</v>
      </c>
      <c r="C445" s="2">
        <v>38.17</v>
      </c>
      <c r="D445">
        <v>0</v>
      </c>
      <c r="E445" t="s">
        <v>13</v>
      </c>
      <c r="F445" t="s">
        <v>14</v>
      </c>
      <c r="G445" s="9">
        <v>16316683</v>
      </c>
      <c r="H445" t="str">
        <f t="shared" si="12"/>
        <v>over</v>
      </c>
      <c r="I445" s="3">
        <f t="shared" si="13"/>
        <v>16316683</v>
      </c>
      <c r="J445" s="3"/>
    </row>
    <row r="446" spans="1:10" x14ac:dyDescent="0.25">
      <c r="A446">
        <v>18</v>
      </c>
      <c r="B446" t="s">
        <v>11</v>
      </c>
      <c r="C446" s="2">
        <v>38.17</v>
      </c>
      <c r="D446">
        <v>0</v>
      </c>
      <c r="E446" t="s">
        <v>9</v>
      </c>
      <c r="F446" t="s">
        <v>14</v>
      </c>
      <c r="G446" s="9">
        <v>363077983</v>
      </c>
      <c r="H446" t="str">
        <f t="shared" si="12"/>
        <v>over</v>
      </c>
      <c r="I446" s="3">
        <f t="shared" si="13"/>
        <v>363077983</v>
      </c>
      <c r="J446" s="3"/>
    </row>
    <row r="447" spans="1:10" x14ac:dyDescent="0.25">
      <c r="A447">
        <v>46</v>
      </c>
      <c r="B447" t="s">
        <v>11</v>
      </c>
      <c r="C447" s="2">
        <v>38.17</v>
      </c>
      <c r="D447">
        <v>2</v>
      </c>
      <c r="E447" t="s">
        <v>13</v>
      </c>
      <c r="F447" t="s">
        <v>14</v>
      </c>
      <c r="G447" s="9">
        <v>83471643</v>
      </c>
      <c r="H447" t="str">
        <f t="shared" si="12"/>
        <v>over</v>
      </c>
      <c r="I447" s="3">
        <f t="shared" si="13"/>
        <v>83471643</v>
      </c>
      <c r="J447" s="3"/>
    </row>
    <row r="448" spans="1:10" x14ac:dyDescent="0.25">
      <c r="A448">
        <v>28</v>
      </c>
      <c r="B448" t="s">
        <v>11</v>
      </c>
      <c r="C448" s="2">
        <v>38.06</v>
      </c>
      <c r="D448">
        <v>0</v>
      </c>
      <c r="E448" t="s">
        <v>13</v>
      </c>
      <c r="F448" t="s">
        <v>14</v>
      </c>
      <c r="G448" s="9">
        <v>26894954</v>
      </c>
      <c r="H448" t="str">
        <f t="shared" si="12"/>
        <v>over</v>
      </c>
      <c r="I448" s="3">
        <f t="shared" si="13"/>
        <v>26894954</v>
      </c>
      <c r="J448" s="3"/>
    </row>
    <row r="449" spans="1:10" x14ac:dyDescent="0.25">
      <c r="A449">
        <v>44</v>
      </c>
      <c r="B449" t="s">
        <v>11</v>
      </c>
      <c r="C449" s="2">
        <v>38.06</v>
      </c>
      <c r="D449">
        <v>1</v>
      </c>
      <c r="E449" t="s">
        <v>13</v>
      </c>
      <c r="F449" t="s">
        <v>14</v>
      </c>
      <c r="G449" s="9">
        <v>71526714</v>
      </c>
      <c r="H449" t="str">
        <f t="shared" si="12"/>
        <v>over</v>
      </c>
      <c r="I449" s="3">
        <f t="shared" si="13"/>
        <v>71526714</v>
      </c>
      <c r="J449" s="3"/>
    </row>
    <row r="450" spans="1:10" x14ac:dyDescent="0.25">
      <c r="A450">
        <v>60</v>
      </c>
      <c r="B450" t="s">
        <v>7</v>
      </c>
      <c r="C450" s="2">
        <v>38.06</v>
      </c>
      <c r="D450">
        <v>0</v>
      </c>
      <c r="E450" t="s">
        <v>13</v>
      </c>
      <c r="F450" t="s">
        <v>14</v>
      </c>
      <c r="G450" s="9">
        <v>126487034</v>
      </c>
      <c r="H450" t="str">
        <f t="shared" ref="H450:H513" si="14">IF(C450&lt;18.5,"below",IF(AND(C450&gt;=18.5,C450&lt;25),"normal",IF(C450&gt;=25,"over")))</f>
        <v>over</v>
      </c>
      <c r="I450" s="3">
        <f t="shared" si="13"/>
        <v>126487034</v>
      </c>
      <c r="J450" s="3"/>
    </row>
    <row r="451" spans="1:10" x14ac:dyDescent="0.25">
      <c r="A451">
        <v>53</v>
      </c>
      <c r="B451" t="s">
        <v>7</v>
      </c>
      <c r="C451" s="2">
        <v>38.06</v>
      </c>
      <c r="D451">
        <v>3</v>
      </c>
      <c r="E451" t="s">
        <v>13</v>
      </c>
      <c r="F451" t="s">
        <v>14</v>
      </c>
      <c r="G451" s="9">
        <v>2046299766</v>
      </c>
      <c r="H451" t="str">
        <f t="shared" si="14"/>
        <v>over</v>
      </c>
      <c r="I451" s="3">
        <f t="shared" ref="I451:I514" si="15">VALUE(G451)</f>
        <v>2046299766</v>
      </c>
      <c r="J451" s="3"/>
    </row>
    <row r="452" spans="1:10" x14ac:dyDescent="0.25">
      <c r="A452">
        <v>44</v>
      </c>
      <c r="B452" t="s">
        <v>7</v>
      </c>
      <c r="C452" s="2">
        <v>38.06</v>
      </c>
      <c r="D452">
        <v>0</v>
      </c>
      <c r="E452" t="s">
        <v>9</v>
      </c>
      <c r="F452" t="s">
        <v>14</v>
      </c>
      <c r="G452" s="9">
        <v>4888513561</v>
      </c>
      <c r="H452" t="str">
        <f t="shared" si="14"/>
        <v>over</v>
      </c>
      <c r="I452" s="3">
        <f t="shared" si="15"/>
        <v>4888513561</v>
      </c>
      <c r="J452" s="3"/>
    </row>
    <row r="453" spans="1:10" x14ac:dyDescent="0.25">
      <c r="A453">
        <v>43</v>
      </c>
      <c r="B453" t="s">
        <v>11</v>
      </c>
      <c r="C453" s="2">
        <v>38.06</v>
      </c>
      <c r="D453">
        <v>2</v>
      </c>
      <c r="E453" t="s">
        <v>9</v>
      </c>
      <c r="F453" t="s">
        <v>14</v>
      </c>
      <c r="G453" s="9">
        <v>425604304</v>
      </c>
      <c r="H453" t="str">
        <f t="shared" si="14"/>
        <v>over</v>
      </c>
      <c r="I453" s="3">
        <f t="shared" si="15"/>
        <v>425604304</v>
      </c>
      <c r="J453" s="3"/>
    </row>
    <row r="454" spans="1:10" x14ac:dyDescent="0.25">
      <c r="A454">
        <v>51</v>
      </c>
      <c r="B454" t="s">
        <v>7</v>
      </c>
      <c r="C454" s="2">
        <v>38.06</v>
      </c>
      <c r="D454">
        <v>0</v>
      </c>
      <c r="E454" t="s">
        <v>9</v>
      </c>
      <c r="F454" t="s">
        <v>14</v>
      </c>
      <c r="G454" s="9">
        <v>444004064</v>
      </c>
      <c r="H454" t="str">
        <f t="shared" si="14"/>
        <v>over</v>
      </c>
      <c r="I454" s="3">
        <f t="shared" si="15"/>
        <v>444004064</v>
      </c>
      <c r="J454" s="3"/>
    </row>
    <row r="455" spans="1:10" x14ac:dyDescent="0.25">
      <c r="A455">
        <v>57</v>
      </c>
      <c r="B455" t="s">
        <v>7</v>
      </c>
      <c r="C455" s="2">
        <v>38</v>
      </c>
      <c r="D455">
        <v>2</v>
      </c>
      <c r="E455" t="s">
        <v>13</v>
      </c>
      <c r="F455" t="s">
        <v>10</v>
      </c>
      <c r="G455" s="9">
        <v>12646207</v>
      </c>
      <c r="H455" t="str">
        <f t="shared" si="14"/>
        <v>over</v>
      </c>
      <c r="I455" s="3">
        <f t="shared" si="15"/>
        <v>12646207</v>
      </c>
      <c r="J455" s="3"/>
    </row>
    <row r="456" spans="1:10" x14ac:dyDescent="0.25">
      <c r="A456">
        <v>34</v>
      </c>
      <c r="B456" t="s">
        <v>7</v>
      </c>
      <c r="C456" s="2">
        <v>38</v>
      </c>
      <c r="D456">
        <v>3</v>
      </c>
      <c r="E456" t="s">
        <v>13</v>
      </c>
      <c r="F456" t="s">
        <v>10</v>
      </c>
      <c r="G456" s="9">
        <v>6196448</v>
      </c>
      <c r="H456" t="str">
        <f t="shared" si="14"/>
        <v>over</v>
      </c>
      <c r="I456" s="3">
        <f t="shared" si="15"/>
        <v>6196448</v>
      </c>
      <c r="J456" s="3"/>
    </row>
    <row r="457" spans="1:10" x14ac:dyDescent="0.25">
      <c r="A457">
        <v>58</v>
      </c>
      <c r="B457" t="s">
        <v>11</v>
      </c>
      <c r="C457" s="2">
        <v>38</v>
      </c>
      <c r="D457">
        <v>0</v>
      </c>
      <c r="E457" t="s">
        <v>13</v>
      </c>
      <c r="F457" t="s">
        <v>10</v>
      </c>
      <c r="G457" s="9">
        <v>11365952</v>
      </c>
      <c r="H457" t="str">
        <f t="shared" si="14"/>
        <v>over</v>
      </c>
      <c r="I457" s="3">
        <f t="shared" si="15"/>
        <v>11365952</v>
      </c>
      <c r="J457" s="3"/>
    </row>
    <row r="458" spans="1:10" x14ac:dyDescent="0.25">
      <c r="A458">
        <v>42</v>
      </c>
      <c r="B458" t="s">
        <v>7</v>
      </c>
      <c r="C458" s="2">
        <v>37.9</v>
      </c>
      <c r="D458">
        <v>0</v>
      </c>
      <c r="E458" t="s">
        <v>13</v>
      </c>
      <c r="F458" t="s">
        <v>10</v>
      </c>
      <c r="G458" s="9">
        <v>6474013</v>
      </c>
      <c r="H458" t="str">
        <f t="shared" si="14"/>
        <v>over</v>
      </c>
      <c r="I458" s="3">
        <f t="shared" si="15"/>
        <v>6474013</v>
      </c>
      <c r="J458" s="3"/>
    </row>
    <row r="459" spans="1:10" x14ac:dyDescent="0.25">
      <c r="A459">
        <v>30</v>
      </c>
      <c r="B459" t="s">
        <v>11</v>
      </c>
      <c r="C459" s="2">
        <v>37.799999999999997</v>
      </c>
      <c r="D459">
        <v>2</v>
      </c>
      <c r="E459" t="s">
        <v>9</v>
      </c>
      <c r="F459" t="s">
        <v>10</v>
      </c>
      <c r="G459" s="9">
        <v>39241442</v>
      </c>
      <c r="H459" t="str">
        <f t="shared" si="14"/>
        <v>over</v>
      </c>
      <c r="I459" s="3">
        <f t="shared" si="15"/>
        <v>39241442</v>
      </c>
      <c r="J459" s="3"/>
    </row>
    <row r="460" spans="1:10" x14ac:dyDescent="0.25">
      <c r="A460">
        <v>51</v>
      </c>
      <c r="B460" t="s">
        <v>7</v>
      </c>
      <c r="C460" s="2">
        <v>37.729999999999997</v>
      </c>
      <c r="D460">
        <v>1</v>
      </c>
      <c r="E460" t="s">
        <v>13</v>
      </c>
      <c r="F460" t="s">
        <v>14</v>
      </c>
      <c r="G460" s="9">
        <v>98776077</v>
      </c>
      <c r="H460" t="str">
        <f t="shared" si="14"/>
        <v>over</v>
      </c>
      <c r="I460" s="3">
        <f t="shared" si="15"/>
        <v>98776077</v>
      </c>
      <c r="J460" s="3"/>
    </row>
    <row r="461" spans="1:10" x14ac:dyDescent="0.25">
      <c r="A461">
        <v>38</v>
      </c>
      <c r="B461" t="s">
        <v>7</v>
      </c>
      <c r="C461" s="2">
        <v>37.729999999999997</v>
      </c>
      <c r="D461">
        <v>0</v>
      </c>
      <c r="E461" t="s">
        <v>13</v>
      </c>
      <c r="F461" t="s">
        <v>14</v>
      </c>
      <c r="G461" s="9">
        <v>53976167</v>
      </c>
      <c r="H461" t="str">
        <f t="shared" si="14"/>
        <v>over</v>
      </c>
      <c r="I461" s="3">
        <f t="shared" si="15"/>
        <v>53976167</v>
      </c>
      <c r="J461" s="3"/>
    </row>
    <row r="462" spans="1:10" x14ac:dyDescent="0.25">
      <c r="A462">
        <v>63</v>
      </c>
      <c r="B462" t="s">
        <v>7</v>
      </c>
      <c r="C462" s="2">
        <v>37.700000000000003</v>
      </c>
      <c r="D462">
        <v>0</v>
      </c>
      <c r="E462" t="s">
        <v>9</v>
      </c>
      <c r="F462" t="s">
        <v>10</v>
      </c>
      <c r="G462" s="9">
        <v>48824.45</v>
      </c>
      <c r="H462" t="str">
        <f t="shared" si="14"/>
        <v>over</v>
      </c>
      <c r="I462" s="3">
        <f t="shared" si="15"/>
        <v>48824.45</v>
      </c>
      <c r="J462" s="3"/>
    </row>
    <row r="463" spans="1:10" x14ac:dyDescent="0.25">
      <c r="A463">
        <v>22</v>
      </c>
      <c r="B463" t="s">
        <v>11</v>
      </c>
      <c r="C463" s="2">
        <v>37.619999999999997</v>
      </c>
      <c r="D463">
        <v>1</v>
      </c>
      <c r="E463" t="s">
        <v>9</v>
      </c>
      <c r="F463" t="s">
        <v>14</v>
      </c>
      <c r="G463" s="9">
        <v>371651638</v>
      </c>
      <c r="H463" t="str">
        <f t="shared" si="14"/>
        <v>over</v>
      </c>
      <c r="I463" s="3">
        <f t="shared" si="15"/>
        <v>371651638</v>
      </c>
      <c r="J463" s="3"/>
    </row>
    <row r="464" spans="1:10" x14ac:dyDescent="0.25">
      <c r="A464">
        <v>28</v>
      </c>
      <c r="B464" t="s">
        <v>7</v>
      </c>
      <c r="C464" s="2">
        <v>37.619999999999997</v>
      </c>
      <c r="D464">
        <v>1</v>
      </c>
      <c r="E464" t="s">
        <v>13</v>
      </c>
      <c r="F464" t="s">
        <v>14</v>
      </c>
      <c r="G464" s="9">
        <v>37668838</v>
      </c>
      <c r="H464" t="str">
        <f t="shared" si="14"/>
        <v>over</v>
      </c>
      <c r="I464" s="3">
        <f t="shared" si="15"/>
        <v>37668838</v>
      </c>
      <c r="J464" s="3"/>
    </row>
    <row r="465" spans="1:10" x14ac:dyDescent="0.25">
      <c r="A465">
        <v>56</v>
      </c>
      <c r="B465" t="s">
        <v>7</v>
      </c>
      <c r="C465" s="2">
        <v>37.51</v>
      </c>
      <c r="D465">
        <v>2</v>
      </c>
      <c r="E465" t="s">
        <v>13</v>
      </c>
      <c r="F465" t="s">
        <v>14</v>
      </c>
      <c r="G465" s="9">
        <v>122655069</v>
      </c>
      <c r="H465" t="str">
        <f t="shared" si="14"/>
        <v>over</v>
      </c>
      <c r="I465" s="3">
        <f t="shared" si="15"/>
        <v>122655069</v>
      </c>
      <c r="J465" s="3"/>
    </row>
    <row r="466" spans="1:10" x14ac:dyDescent="0.25">
      <c r="A466">
        <v>49</v>
      </c>
      <c r="B466" t="s">
        <v>11</v>
      </c>
      <c r="C466" s="2">
        <v>37.51</v>
      </c>
      <c r="D466">
        <v>2</v>
      </c>
      <c r="E466" t="s">
        <v>13</v>
      </c>
      <c r="F466" t="s">
        <v>14</v>
      </c>
      <c r="G466" s="9">
        <v>93047019</v>
      </c>
      <c r="H466" t="str">
        <f t="shared" si="14"/>
        <v>over</v>
      </c>
      <c r="I466" s="3">
        <f t="shared" si="15"/>
        <v>93047019</v>
      </c>
      <c r="J466" s="3"/>
    </row>
    <row r="467" spans="1:10" x14ac:dyDescent="0.25">
      <c r="A467">
        <v>53</v>
      </c>
      <c r="B467" t="s">
        <v>7</v>
      </c>
      <c r="C467" s="2">
        <v>37.43</v>
      </c>
      <c r="D467">
        <v>1</v>
      </c>
      <c r="E467" t="s">
        <v>13</v>
      </c>
      <c r="F467" t="s">
        <v>15</v>
      </c>
      <c r="G467" s="9">
        <v>109596947</v>
      </c>
      <c r="H467" t="str">
        <f t="shared" si="14"/>
        <v>over</v>
      </c>
      <c r="I467" s="3">
        <f t="shared" si="15"/>
        <v>109596947</v>
      </c>
      <c r="J467" s="3"/>
    </row>
    <row r="468" spans="1:10" x14ac:dyDescent="0.25">
      <c r="A468">
        <v>19</v>
      </c>
      <c r="B468" t="s">
        <v>7</v>
      </c>
      <c r="C468" s="2">
        <v>37.43</v>
      </c>
      <c r="D468">
        <v>0</v>
      </c>
      <c r="E468" t="s">
        <v>13</v>
      </c>
      <c r="F468" t="s">
        <v>15</v>
      </c>
      <c r="G468" s="9">
        <v>21380707</v>
      </c>
      <c r="H468" t="str">
        <f t="shared" si="14"/>
        <v>over</v>
      </c>
      <c r="I468" s="3">
        <f t="shared" si="15"/>
        <v>21380707</v>
      </c>
      <c r="J468" s="3"/>
    </row>
    <row r="469" spans="1:10" x14ac:dyDescent="0.25">
      <c r="A469">
        <v>30</v>
      </c>
      <c r="B469" t="s">
        <v>11</v>
      </c>
      <c r="C469" s="2">
        <v>37.43</v>
      </c>
      <c r="D469">
        <v>3</v>
      </c>
      <c r="E469" t="s">
        <v>13</v>
      </c>
      <c r="F469" t="s">
        <v>21</v>
      </c>
      <c r="G469" s="9">
        <v>54287277</v>
      </c>
      <c r="H469" t="str">
        <f t="shared" si="14"/>
        <v>over</v>
      </c>
      <c r="I469" s="3">
        <f t="shared" si="15"/>
        <v>54287277</v>
      </c>
      <c r="J469" s="3"/>
    </row>
    <row r="470" spans="1:10" x14ac:dyDescent="0.25">
      <c r="A470">
        <v>52</v>
      </c>
      <c r="B470" t="s">
        <v>7</v>
      </c>
      <c r="C470" s="2">
        <v>37.4</v>
      </c>
      <c r="D470">
        <v>0</v>
      </c>
      <c r="E470" t="s">
        <v>13</v>
      </c>
      <c r="F470" t="s">
        <v>10</v>
      </c>
      <c r="G470" s="9">
        <v>9634538</v>
      </c>
      <c r="H470" t="str">
        <f t="shared" si="14"/>
        <v>over</v>
      </c>
      <c r="I470" s="3">
        <f t="shared" si="15"/>
        <v>9634538</v>
      </c>
      <c r="J470" s="3"/>
    </row>
    <row r="471" spans="1:10" x14ac:dyDescent="0.25">
      <c r="A471">
        <v>59</v>
      </c>
      <c r="B471" t="s">
        <v>11</v>
      </c>
      <c r="C471" s="2">
        <v>37.4</v>
      </c>
      <c r="D471">
        <v>0</v>
      </c>
      <c r="E471" t="s">
        <v>13</v>
      </c>
      <c r="F471" t="s">
        <v>10</v>
      </c>
      <c r="G471" s="9">
        <v>217970004</v>
      </c>
      <c r="H471" t="str">
        <f t="shared" si="14"/>
        <v>over</v>
      </c>
      <c r="I471" s="3">
        <f t="shared" si="15"/>
        <v>217970004</v>
      </c>
      <c r="J471" s="3"/>
    </row>
    <row r="472" spans="1:10" x14ac:dyDescent="0.25">
      <c r="A472">
        <v>62</v>
      </c>
      <c r="B472" t="s">
        <v>11</v>
      </c>
      <c r="C472" s="2">
        <v>37.4</v>
      </c>
      <c r="D472">
        <v>0</v>
      </c>
      <c r="E472" t="s">
        <v>13</v>
      </c>
      <c r="F472" t="s">
        <v>10</v>
      </c>
      <c r="G472" s="9">
        <v>12979358</v>
      </c>
      <c r="H472" t="str">
        <f t="shared" si="14"/>
        <v>over</v>
      </c>
      <c r="I472" s="3">
        <f t="shared" si="15"/>
        <v>12979358</v>
      </c>
      <c r="J472" s="3"/>
    </row>
    <row r="473" spans="1:10" x14ac:dyDescent="0.25">
      <c r="A473">
        <v>55</v>
      </c>
      <c r="B473" t="s">
        <v>11</v>
      </c>
      <c r="C473" s="2">
        <v>37.299999999999997</v>
      </c>
      <c r="D473">
        <v>0</v>
      </c>
      <c r="E473" t="s">
        <v>13</v>
      </c>
      <c r="F473" t="s">
        <v>10</v>
      </c>
      <c r="G473" s="9">
        <v>2063028351</v>
      </c>
      <c r="H473" t="str">
        <f t="shared" si="14"/>
        <v>over</v>
      </c>
      <c r="I473" s="3">
        <f t="shared" si="15"/>
        <v>2063028351</v>
      </c>
      <c r="J473" s="3"/>
    </row>
    <row r="474" spans="1:10" x14ac:dyDescent="0.25">
      <c r="A474">
        <v>18</v>
      </c>
      <c r="B474" t="s">
        <v>7</v>
      </c>
      <c r="C474" s="2">
        <v>37.29</v>
      </c>
      <c r="D474">
        <v>1</v>
      </c>
      <c r="E474" t="s">
        <v>13</v>
      </c>
      <c r="F474" t="s">
        <v>14</v>
      </c>
      <c r="G474" s="9">
        <v>22194451</v>
      </c>
      <c r="H474" t="str">
        <f t="shared" si="14"/>
        <v>over</v>
      </c>
      <c r="I474" s="3">
        <f t="shared" si="15"/>
        <v>22194451</v>
      </c>
      <c r="J474" s="3"/>
    </row>
    <row r="475" spans="1:10" x14ac:dyDescent="0.25">
      <c r="A475">
        <v>18</v>
      </c>
      <c r="B475" t="s">
        <v>11</v>
      </c>
      <c r="C475" s="2">
        <v>37.29</v>
      </c>
      <c r="D475">
        <v>0</v>
      </c>
      <c r="E475" t="s">
        <v>13</v>
      </c>
      <c r="F475" t="s">
        <v>14</v>
      </c>
      <c r="G475" s="9">
        <v>11414451</v>
      </c>
      <c r="H475" t="str">
        <f t="shared" si="14"/>
        <v>over</v>
      </c>
      <c r="I475" s="3">
        <f t="shared" si="15"/>
        <v>11414451</v>
      </c>
      <c r="J475" s="3"/>
    </row>
    <row r="476" spans="1:10" x14ac:dyDescent="0.25">
      <c r="A476">
        <v>48</v>
      </c>
      <c r="B476" t="s">
        <v>11</v>
      </c>
      <c r="C476" s="2">
        <v>37.29</v>
      </c>
      <c r="D476">
        <v>2</v>
      </c>
      <c r="E476" t="s">
        <v>13</v>
      </c>
      <c r="F476" t="s">
        <v>14</v>
      </c>
      <c r="G476" s="9">
        <v>89781851</v>
      </c>
      <c r="H476" t="str">
        <f t="shared" si="14"/>
        <v>over</v>
      </c>
      <c r="I476" s="3">
        <f t="shared" si="15"/>
        <v>89781851</v>
      </c>
      <c r="J476" s="3"/>
    </row>
    <row r="477" spans="1:10" x14ac:dyDescent="0.25">
      <c r="A477">
        <v>29</v>
      </c>
      <c r="B477" t="s">
        <v>11</v>
      </c>
      <c r="C477" s="2">
        <v>37.29</v>
      </c>
      <c r="D477">
        <v>2</v>
      </c>
      <c r="E477" t="s">
        <v>13</v>
      </c>
      <c r="F477" t="s">
        <v>14</v>
      </c>
      <c r="G477" s="9">
        <v>40581161</v>
      </c>
      <c r="H477" t="str">
        <f t="shared" si="14"/>
        <v>over</v>
      </c>
      <c r="I477" s="3">
        <f t="shared" si="15"/>
        <v>40581161</v>
      </c>
      <c r="J477" s="3"/>
    </row>
    <row r="478" spans="1:10" x14ac:dyDescent="0.25">
      <c r="A478">
        <v>32</v>
      </c>
      <c r="B478" t="s">
        <v>11</v>
      </c>
      <c r="C478" s="2">
        <v>37.18</v>
      </c>
      <c r="D478">
        <v>2</v>
      </c>
      <c r="E478" t="s">
        <v>13</v>
      </c>
      <c r="F478" t="s">
        <v>14</v>
      </c>
      <c r="G478" s="9">
        <v>46733922</v>
      </c>
      <c r="H478" t="str">
        <f t="shared" si="14"/>
        <v>over</v>
      </c>
      <c r="I478" s="3">
        <f t="shared" si="15"/>
        <v>46733922</v>
      </c>
      <c r="J478" s="3"/>
    </row>
    <row r="479" spans="1:10" x14ac:dyDescent="0.25">
      <c r="A479">
        <v>42</v>
      </c>
      <c r="B479" t="s">
        <v>11</v>
      </c>
      <c r="C479" s="2">
        <v>37.18</v>
      </c>
      <c r="D479">
        <v>2</v>
      </c>
      <c r="E479" t="s">
        <v>13</v>
      </c>
      <c r="F479" t="s">
        <v>14</v>
      </c>
      <c r="G479" s="9">
        <v>71620122</v>
      </c>
      <c r="H479" t="str">
        <f t="shared" si="14"/>
        <v>over</v>
      </c>
      <c r="I479" s="3">
        <f t="shared" si="15"/>
        <v>71620122</v>
      </c>
      <c r="J479" s="3"/>
    </row>
    <row r="480" spans="1:10" x14ac:dyDescent="0.25">
      <c r="A480">
        <v>44</v>
      </c>
      <c r="B480" t="s">
        <v>11</v>
      </c>
      <c r="C480" s="2">
        <v>37.1</v>
      </c>
      <c r="D480">
        <v>2</v>
      </c>
      <c r="E480" t="s">
        <v>13</v>
      </c>
      <c r="F480" t="s">
        <v>10</v>
      </c>
      <c r="G480" s="9">
        <v>7740337</v>
      </c>
      <c r="H480" t="str">
        <f t="shared" si="14"/>
        <v>over</v>
      </c>
      <c r="I480" s="3">
        <f t="shared" si="15"/>
        <v>7740337</v>
      </c>
      <c r="J480" s="3"/>
    </row>
    <row r="481" spans="1:10" x14ac:dyDescent="0.25">
      <c r="A481">
        <v>41</v>
      </c>
      <c r="B481" t="s">
        <v>7</v>
      </c>
      <c r="C481" s="2">
        <v>37.1</v>
      </c>
      <c r="D481">
        <v>2</v>
      </c>
      <c r="E481" t="s">
        <v>13</v>
      </c>
      <c r="F481" t="s">
        <v>10</v>
      </c>
      <c r="G481" s="9">
        <v>7371772</v>
      </c>
      <c r="H481" t="str">
        <f t="shared" si="14"/>
        <v>over</v>
      </c>
      <c r="I481" s="3">
        <f t="shared" si="15"/>
        <v>7371772</v>
      </c>
      <c r="J481" s="3"/>
    </row>
    <row r="482" spans="1:10" x14ac:dyDescent="0.25">
      <c r="A482">
        <v>55</v>
      </c>
      <c r="B482" t="s">
        <v>7</v>
      </c>
      <c r="C482" s="2">
        <v>37.1</v>
      </c>
      <c r="D482">
        <v>0</v>
      </c>
      <c r="E482" t="s">
        <v>13</v>
      </c>
      <c r="F482" t="s">
        <v>10</v>
      </c>
      <c r="G482" s="9">
        <v>10713644</v>
      </c>
      <c r="H482" t="str">
        <f t="shared" si="14"/>
        <v>over</v>
      </c>
      <c r="I482" s="3">
        <f t="shared" si="15"/>
        <v>10713644</v>
      </c>
      <c r="J482" s="3"/>
    </row>
    <row r="483" spans="1:10" x14ac:dyDescent="0.25">
      <c r="A483">
        <v>23</v>
      </c>
      <c r="B483" t="s">
        <v>11</v>
      </c>
      <c r="C483" s="2">
        <v>37.1</v>
      </c>
      <c r="D483">
        <v>3</v>
      </c>
      <c r="E483" t="s">
        <v>13</v>
      </c>
      <c r="F483" t="s">
        <v>10</v>
      </c>
      <c r="G483" s="9">
        <v>3597596</v>
      </c>
      <c r="H483" t="str">
        <f t="shared" si="14"/>
        <v>over</v>
      </c>
      <c r="I483" s="3">
        <f t="shared" si="15"/>
        <v>3597596</v>
      </c>
      <c r="J483" s="3"/>
    </row>
    <row r="484" spans="1:10" x14ac:dyDescent="0.25">
      <c r="A484">
        <v>59</v>
      </c>
      <c r="B484" t="s">
        <v>11</v>
      </c>
      <c r="C484" s="2">
        <v>37.1</v>
      </c>
      <c r="D484">
        <v>1</v>
      </c>
      <c r="E484" t="s">
        <v>13</v>
      </c>
      <c r="F484" t="s">
        <v>10</v>
      </c>
      <c r="G484" s="9">
        <v>12347172</v>
      </c>
      <c r="H484" t="str">
        <f t="shared" si="14"/>
        <v>over</v>
      </c>
      <c r="I484" s="3">
        <f t="shared" si="15"/>
        <v>12347172</v>
      </c>
      <c r="J484" s="3"/>
    </row>
    <row r="485" spans="1:10" x14ac:dyDescent="0.25">
      <c r="A485">
        <v>28</v>
      </c>
      <c r="B485" t="s">
        <v>11</v>
      </c>
      <c r="C485" s="2">
        <v>37.1</v>
      </c>
      <c r="D485">
        <v>1</v>
      </c>
      <c r="E485" t="s">
        <v>13</v>
      </c>
      <c r="F485" t="s">
        <v>10</v>
      </c>
      <c r="G485" s="9">
        <v>3277161</v>
      </c>
      <c r="H485" t="str">
        <f t="shared" si="14"/>
        <v>over</v>
      </c>
      <c r="I485" s="3">
        <f t="shared" si="15"/>
        <v>3277161</v>
      </c>
      <c r="J485" s="3"/>
    </row>
    <row r="486" spans="1:10" x14ac:dyDescent="0.25">
      <c r="A486">
        <v>22</v>
      </c>
      <c r="B486" t="s">
        <v>11</v>
      </c>
      <c r="C486" s="2">
        <v>37.07</v>
      </c>
      <c r="D486">
        <v>2</v>
      </c>
      <c r="E486" t="s">
        <v>9</v>
      </c>
      <c r="F486" t="s">
        <v>14</v>
      </c>
      <c r="G486" s="9">
        <v>374844493</v>
      </c>
      <c r="H486" t="str">
        <f t="shared" si="14"/>
        <v>over</v>
      </c>
      <c r="I486" s="3">
        <f t="shared" si="15"/>
        <v>374844493</v>
      </c>
      <c r="J486" s="3"/>
    </row>
    <row r="487" spans="1:10" x14ac:dyDescent="0.25">
      <c r="A487">
        <v>37</v>
      </c>
      <c r="B487" t="s">
        <v>11</v>
      </c>
      <c r="C487" s="2">
        <v>37.07</v>
      </c>
      <c r="D487">
        <v>1</v>
      </c>
      <c r="E487" t="s">
        <v>9</v>
      </c>
      <c r="F487" t="s">
        <v>14</v>
      </c>
      <c r="G487" s="9">
        <v>398717043</v>
      </c>
      <c r="H487" t="str">
        <f t="shared" si="14"/>
        <v>over</v>
      </c>
      <c r="I487" s="3">
        <f t="shared" si="15"/>
        <v>398717043</v>
      </c>
      <c r="J487" s="3"/>
    </row>
    <row r="488" spans="1:10" x14ac:dyDescent="0.25">
      <c r="A488">
        <v>50</v>
      </c>
      <c r="B488" t="s">
        <v>11</v>
      </c>
      <c r="C488" s="2">
        <v>37.07</v>
      </c>
      <c r="D488">
        <v>1</v>
      </c>
      <c r="E488" t="s">
        <v>13</v>
      </c>
      <c r="F488" t="s">
        <v>14</v>
      </c>
      <c r="G488" s="9">
        <v>90480273</v>
      </c>
      <c r="H488" t="str">
        <f t="shared" si="14"/>
        <v>over</v>
      </c>
      <c r="I488" s="3">
        <f t="shared" si="15"/>
        <v>90480273</v>
      </c>
      <c r="J488" s="3"/>
    </row>
    <row r="489" spans="1:10" x14ac:dyDescent="0.25">
      <c r="A489">
        <v>38</v>
      </c>
      <c r="B489" t="s">
        <v>11</v>
      </c>
      <c r="C489" s="2">
        <v>37.049999999999997</v>
      </c>
      <c r="D489">
        <v>1</v>
      </c>
      <c r="E489" t="s">
        <v>13</v>
      </c>
      <c r="F489" t="s">
        <v>21</v>
      </c>
      <c r="G489" s="9">
        <v>60796715</v>
      </c>
      <c r="H489" t="str">
        <f t="shared" si="14"/>
        <v>over</v>
      </c>
      <c r="I489" s="3">
        <f t="shared" si="15"/>
        <v>60796715</v>
      </c>
      <c r="J489" s="3"/>
    </row>
    <row r="490" spans="1:10" x14ac:dyDescent="0.25">
      <c r="A490">
        <v>41</v>
      </c>
      <c r="B490" t="s">
        <v>11</v>
      </c>
      <c r="C490" s="2">
        <v>37.049999999999997</v>
      </c>
      <c r="D490">
        <v>2</v>
      </c>
      <c r="E490" t="s">
        <v>13</v>
      </c>
      <c r="F490" t="s">
        <v>15</v>
      </c>
      <c r="G490" s="9">
        <v>72657025</v>
      </c>
      <c r="H490" t="str">
        <f t="shared" si="14"/>
        <v>over</v>
      </c>
      <c r="I490" s="3">
        <f t="shared" si="15"/>
        <v>72657025</v>
      </c>
      <c r="J490" s="3"/>
    </row>
    <row r="491" spans="1:10" x14ac:dyDescent="0.25">
      <c r="A491">
        <v>51</v>
      </c>
      <c r="B491" t="s">
        <v>7</v>
      </c>
      <c r="C491" s="2">
        <v>37.049999999999997</v>
      </c>
      <c r="D491">
        <v>3</v>
      </c>
      <c r="E491" t="s">
        <v>9</v>
      </c>
      <c r="F491" t="s">
        <v>21</v>
      </c>
      <c r="G491" s="9">
        <v>462551125</v>
      </c>
      <c r="H491" t="str">
        <f t="shared" si="14"/>
        <v>over</v>
      </c>
      <c r="I491" s="3">
        <f t="shared" si="15"/>
        <v>462551125</v>
      </c>
      <c r="J491" s="3"/>
    </row>
    <row r="492" spans="1:10" x14ac:dyDescent="0.25">
      <c r="A492">
        <v>20</v>
      </c>
      <c r="B492" t="s">
        <v>7</v>
      </c>
      <c r="C492" s="2">
        <v>37</v>
      </c>
      <c r="D492">
        <v>5</v>
      </c>
      <c r="E492" t="s">
        <v>13</v>
      </c>
      <c r="F492" t="s">
        <v>10</v>
      </c>
      <c r="G492" s="9">
        <v>4830.63</v>
      </c>
      <c r="H492" t="str">
        <f t="shared" si="14"/>
        <v>over</v>
      </c>
      <c r="I492" s="3">
        <f t="shared" si="15"/>
        <v>4830.63</v>
      </c>
      <c r="J492" s="3"/>
    </row>
    <row r="493" spans="1:10" x14ac:dyDescent="0.25">
      <c r="A493">
        <v>51</v>
      </c>
      <c r="B493" t="s">
        <v>11</v>
      </c>
      <c r="C493" s="2">
        <v>37</v>
      </c>
      <c r="D493">
        <v>0</v>
      </c>
      <c r="E493" t="s">
        <v>13</v>
      </c>
      <c r="F493" t="s">
        <v>10</v>
      </c>
      <c r="G493" s="9">
        <v>8798593</v>
      </c>
      <c r="H493" t="str">
        <f t="shared" si="14"/>
        <v>over</v>
      </c>
      <c r="I493" s="3">
        <f t="shared" si="15"/>
        <v>8798593</v>
      </c>
      <c r="J493" s="3"/>
    </row>
    <row r="494" spans="1:10" x14ac:dyDescent="0.25">
      <c r="A494">
        <v>64</v>
      </c>
      <c r="B494" t="s">
        <v>11</v>
      </c>
      <c r="C494" s="2">
        <v>36.96</v>
      </c>
      <c r="D494">
        <v>2</v>
      </c>
      <c r="E494" t="s">
        <v>9</v>
      </c>
      <c r="F494" t="s">
        <v>14</v>
      </c>
      <c r="G494" s="9">
        <v>495776624</v>
      </c>
      <c r="H494" t="str">
        <f t="shared" si="14"/>
        <v>over</v>
      </c>
      <c r="I494" s="3">
        <f t="shared" si="15"/>
        <v>495776624</v>
      </c>
      <c r="J494" s="3"/>
    </row>
    <row r="495" spans="1:10" x14ac:dyDescent="0.25">
      <c r="A495">
        <v>62</v>
      </c>
      <c r="B495" t="s">
        <v>7</v>
      </c>
      <c r="C495" s="2">
        <v>36.86</v>
      </c>
      <c r="D495">
        <v>1</v>
      </c>
      <c r="E495" t="s">
        <v>13</v>
      </c>
      <c r="F495" t="s">
        <v>21</v>
      </c>
      <c r="G495" s="9">
        <v>3162000106</v>
      </c>
      <c r="H495" t="str">
        <f t="shared" si="14"/>
        <v>over</v>
      </c>
      <c r="I495" s="3">
        <f t="shared" si="15"/>
        <v>3162000106</v>
      </c>
      <c r="J495" s="3"/>
    </row>
    <row r="496" spans="1:10" x14ac:dyDescent="0.25">
      <c r="A496">
        <v>21</v>
      </c>
      <c r="B496" t="s">
        <v>11</v>
      </c>
      <c r="C496" s="2">
        <v>36.86</v>
      </c>
      <c r="D496">
        <v>0</v>
      </c>
      <c r="E496" t="s">
        <v>13</v>
      </c>
      <c r="F496" t="s">
        <v>15</v>
      </c>
      <c r="G496" s="9">
        <v>19173184</v>
      </c>
      <c r="H496" t="str">
        <f t="shared" si="14"/>
        <v>over</v>
      </c>
      <c r="I496" s="3">
        <f t="shared" si="15"/>
        <v>19173184</v>
      </c>
      <c r="J496" s="3"/>
    </row>
    <row r="497" spans="1:10" x14ac:dyDescent="0.25">
      <c r="A497">
        <v>53</v>
      </c>
      <c r="B497" t="s">
        <v>7</v>
      </c>
      <c r="C497" s="2">
        <v>36.86</v>
      </c>
      <c r="D497">
        <v>3</v>
      </c>
      <c r="E497" t="s">
        <v>9</v>
      </c>
      <c r="F497" t="s">
        <v>15</v>
      </c>
      <c r="G497" s="9">
        <v>466614424</v>
      </c>
      <c r="H497" t="str">
        <f t="shared" si="14"/>
        <v>over</v>
      </c>
      <c r="I497" s="3">
        <f t="shared" si="15"/>
        <v>466614424</v>
      </c>
      <c r="J497" s="3"/>
    </row>
    <row r="498" spans="1:10" x14ac:dyDescent="0.25">
      <c r="A498">
        <v>18</v>
      </c>
      <c r="B498" t="s">
        <v>7</v>
      </c>
      <c r="C498" s="2">
        <v>36.85</v>
      </c>
      <c r="D498">
        <v>0</v>
      </c>
      <c r="E498" t="s">
        <v>9</v>
      </c>
      <c r="F498" t="s">
        <v>14</v>
      </c>
      <c r="G498" s="9">
        <v>361494835</v>
      </c>
      <c r="H498" t="str">
        <f t="shared" si="14"/>
        <v>over</v>
      </c>
      <c r="I498" s="3">
        <f t="shared" si="15"/>
        <v>361494835</v>
      </c>
      <c r="J498" s="3"/>
    </row>
    <row r="499" spans="1:10" x14ac:dyDescent="0.25">
      <c r="A499">
        <v>21</v>
      </c>
      <c r="B499" t="s">
        <v>11</v>
      </c>
      <c r="C499" s="2">
        <v>36.85</v>
      </c>
      <c r="D499">
        <v>0</v>
      </c>
      <c r="E499" t="s">
        <v>13</v>
      </c>
      <c r="F499" t="s">
        <v>14</v>
      </c>
      <c r="G499" s="9">
        <v>15343045</v>
      </c>
      <c r="H499" t="str">
        <f t="shared" si="14"/>
        <v>over</v>
      </c>
      <c r="I499" s="3">
        <f t="shared" si="15"/>
        <v>15343045</v>
      </c>
      <c r="J499" s="3"/>
    </row>
    <row r="500" spans="1:10" x14ac:dyDescent="0.25">
      <c r="A500">
        <v>49</v>
      </c>
      <c r="B500" t="s">
        <v>11</v>
      </c>
      <c r="C500" s="2">
        <v>36.85</v>
      </c>
      <c r="D500">
        <v>0</v>
      </c>
      <c r="E500" t="s">
        <v>13</v>
      </c>
      <c r="F500" t="s">
        <v>14</v>
      </c>
      <c r="G500" s="9">
        <v>81257845</v>
      </c>
      <c r="H500" t="str">
        <f t="shared" si="14"/>
        <v>over</v>
      </c>
      <c r="I500" s="3">
        <f t="shared" si="15"/>
        <v>81257845</v>
      </c>
      <c r="J500" s="3"/>
    </row>
    <row r="501" spans="1:10" x14ac:dyDescent="0.25">
      <c r="A501">
        <v>63</v>
      </c>
      <c r="B501" t="s">
        <v>7</v>
      </c>
      <c r="C501" s="2">
        <v>36.85</v>
      </c>
      <c r="D501">
        <v>0</v>
      </c>
      <c r="E501" t="s">
        <v>13</v>
      </c>
      <c r="F501" t="s">
        <v>14</v>
      </c>
      <c r="G501" s="9">
        <v>138879685</v>
      </c>
      <c r="H501" t="str">
        <f t="shared" si="14"/>
        <v>over</v>
      </c>
      <c r="I501" s="3">
        <f t="shared" si="15"/>
        <v>138879685</v>
      </c>
      <c r="J501" s="3"/>
    </row>
    <row r="502" spans="1:10" x14ac:dyDescent="0.25">
      <c r="A502">
        <v>18</v>
      </c>
      <c r="B502" t="s">
        <v>7</v>
      </c>
      <c r="C502" s="2">
        <v>36.85</v>
      </c>
      <c r="D502">
        <v>0</v>
      </c>
      <c r="E502" t="s">
        <v>13</v>
      </c>
      <c r="F502" t="s">
        <v>14</v>
      </c>
      <c r="G502" s="9">
        <v>16298335</v>
      </c>
      <c r="H502" t="str">
        <f t="shared" si="14"/>
        <v>over</v>
      </c>
      <c r="I502" s="3">
        <f t="shared" si="15"/>
        <v>16298335</v>
      </c>
      <c r="J502" s="3"/>
    </row>
    <row r="503" spans="1:10" x14ac:dyDescent="0.25">
      <c r="A503">
        <v>52</v>
      </c>
      <c r="B503" t="s">
        <v>11</v>
      </c>
      <c r="C503" s="2">
        <v>36.700000000000003</v>
      </c>
      <c r="D503">
        <v>0</v>
      </c>
      <c r="E503" t="s">
        <v>13</v>
      </c>
      <c r="F503" t="s">
        <v>10</v>
      </c>
      <c r="G503" s="9">
        <v>9144565</v>
      </c>
      <c r="H503" t="str">
        <f t="shared" si="14"/>
        <v>over</v>
      </c>
      <c r="I503" s="3">
        <f t="shared" si="15"/>
        <v>9144565</v>
      </c>
      <c r="J503" s="3"/>
    </row>
    <row r="504" spans="1:10" x14ac:dyDescent="0.25">
      <c r="A504">
        <v>35</v>
      </c>
      <c r="B504" t="s">
        <v>11</v>
      </c>
      <c r="C504" s="2">
        <v>36.67</v>
      </c>
      <c r="D504">
        <v>1</v>
      </c>
      <c r="E504" t="s">
        <v>9</v>
      </c>
      <c r="F504" t="s">
        <v>21</v>
      </c>
      <c r="G504" s="9">
        <v>397742763</v>
      </c>
      <c r="H504" t="str">
        <f t="shared" si="14"/>
        <v>over</v>
      </c>
      <c r="I504" s="3">
        <f t="shared" si="15"/>
        <v>397742763</v>
      </c>
      <c r="J504" s="3"/>
    </row>
    <row r="505" spans="1:10" x14ac:dyDescent="0.25">
      <c r="A505">
        <v>23</v>
      </c>
      <c r="B505" t="s">
        <v>7</v>
      </c>
      <c r="C505" s="2">
        <v>36.67</v>
      </c>
      <c r="D505">
        <v>2</v>
      </c>
      <c r="E505" t="s">
        <v>9</v>
      </c>
      <c r="F505" t="s">
        <v>21</v>
      </c>
      <c r="G505" s="9">
        <v>385116283</v>
      </c>
      <c r="H505" t="str">
        <f t="shared" si="14"/>
        <v>over</v>
      </c>
      <c r="I505" s="3">
        <f t="shared" si="15"/>
        <v>385116283</v>
      </c>
      <c r="J505" s="3"/>
    </row>
    <row r="506" spans="1:10" x14ac:dyDescent="0.25">
      <c r="A506">
        <v>51</v>
      </c>
      <c r="B506" t="s">
        <v>7</v>
      </c>
      <c r="C506" s="2">
        <v>36.67</v>
      </c>
      <c r="D506">
        <v>2</v>
      </c>
      <c r="E506" t="s">
        <v>13</v>
      </c>
      <c r="F506" t="s">
        <v>15</v>
      </c>
      <c r="G506" s="9">
        <v>108481343</v>
      </c>
      <c r="H506" t="str">
        <f t="shared" si="14"/>
        <v>over</v>
      </c>
      <c r="I506" s="3">
        <f t="shared" si="15"/>
        <v>108481343</v>
      </c>
      <c r="J506" s="3"/>
    </row>
    <row r="507" spans="1:10" x14ac:dyDescent="0.25">
      <c r="A507">
        <v>48</v>
      </c>
      <c r="B507" t="s">
        <v>11</v>
      </c>
      <c r="C507" s="2">
        <v>36.67</v>
      </c>
      <c r="D507">
        <v>1</v>
      </c>
      <c r="E507" t="s">
        <v>13</v>
      </c>
      <c r="F507" t="s">
        <v>15</v>
      </c>
      <c r="G507" s="9">
        <v>2846891901</v>
      </c>
      <c r="H507" t="str">
        <f t="shared" si="14"/>
        <v>over</v>
      </c>
      <c r="I507" s="3">
        <f t="shared" si="15"/>
        <v>2846891901</v>
      </c>
      <c r="J507" s="3"/>
    </row>
    <row r="508" spans="1:10" x14ac:dyDescent="0.25">
      <c r="A508">
        <v>31</v>
      </c>
      <c r="B508" t="s">
        <v>7</v>
      </c>
      <c r="C508" s="2">
        <v>36.630000000000003</v>
      </c>
      <c r="D508">
        <v>2</v>
      </c>
      <c r="E508" t="s">
        <v>13</v>
      </c>
      <c r="F508" t="s">
        <v>14</v>
      </c>
      <c r="G508" s="9">
        <v>49497587</v>
      </c>
      <c r="H508" t="str">
        <f t="shared" si="14"/>
        <v>over</v>
      </c>
      <c r="I508" s="3">
        <f t="shared" si="15"/>
        <v>49497587</v>
      </c>
      <c r="J508" s="3"/>
    </row>
    <row r="509" spans="1:10" x14ac:dyDescent="0.25">
      <c r="A509">
        <v>49</v>
      </c>
      <c r="B509" t="s">
        <v>7</v>
      </c>
      <c r="C509" s="2">
        <v>36.630000000000003</v>
      </c>
      <c r="D509">
        <v>3</v>
      </c>
      <c r="E509" t="s">
        <v>13</v>
      </c>
      <c r="F509" t="s">
        <v>14</v>
      </c>
      <c r="G509" s="9">
        <v>103814787</v>
      </c>
      <c r="H509" t="str">
        <f t="shared" si="14"/>
        <v>over</v>
      </c>
      <c r="I509" s="3">
        <f t="shared" si="15"/>
        <v>103814787</v>
      </c>
      <c r="J509" s="3"/>
    </row>
    <row r="510" spans="1:10" x14ac:dyDescent="0.25">
      <c r="A510">
        <v>47</v>
      </c>
      <c r="B510" t="s">
        <v>7</v>
      </c>
      <c r="C510" s="2">
        <v>36.630000000000003</v>
      </c>
      <c r="D510">
        <v>1</v>
      </c>
      <c r="E510" t="s">
        <v>9</v>
      </c>
      <c r="F510" t="s">
        <v>14</v>
      </c>
      <c r="G510" s="9">
        <v>429698527</v>
      </c>
      <c r="H510" t="str">
        <f t="shared" si="14"/>
        <v>over</v>
      </c>
      <c r="I510" s="3">
        <f t="shared" si="15"/>
        <v>429698527</v>
      </c>
      <c r="J510" s="3"/>
    </row>
    <row r="511" spans="1:10" x14ac:dyDescent="0.25">
      <c r="A511">
        <v>53</v>
      </c>
      <c r="B511" t="s">
        <v>11</v>
      </c>
      <c r="C511" s="2">
        <v>36.6</v>
      </c>
      <c r="D511">
        <v>3</v>
      </c>
      <c r="E511" t="s">
        <v>13</v>
      </c>
      <c r="F511" t="s">
        <v>10</v>
      </c>
      <c r="G511" s="9">
        <v>11264541</v>
      </c>
      <c r="H511" t="str">
        <f t="shared" si="14"/>
        <v>over</v>
      </c>
      <c r="I511" s="3">
        <f t="shared" si="15"/>
        <v>11264541</v>
      </c>
      <c r="J511" s="3"/>
    </row>
    <row r="512" spans="1:10" x14ac:dyDescent="0.25">
      <c r="A512">
        <v>59</v>
      </c>
      <c r="B512" t="s">
        <v>7</v>
      </c>
      <c r="C512" s="2">
        <v>36.520000000000003</v>
      </c>
      <c r="D512">
        <v>1</v>
      </c>
      <c r="E512" t="s">
        <v>13</v>
      </c>
      <c r="F512" t="s">
        <v>14</v>
      </c>
      <c r="G512" s="9">
        <v>2828789766</v>
      </c>
      <c r="H512" t="str">
        <f t="shared" si="14"/>
        <v>over</v>
      </c>
      <c r="I512" s="3">
        <f t="shared" si="15"/>
        <v>2828789766</v>
      </c>
      <c r="J512" s="3"/>
    </row>
    <row r="513" spans="1:10" x14ac:dyDescent="0.25">
      <c r="A513">
        <v>45</v>
      </c>
      <c r="B513" t="s">
        <v>11</v>
      </c>
      <c r="C513" s="2">
        <v>36.479999999999997</v>
      </c>
      <c r="D513">
        <v>2</v>
      </c>
      <c r="E513" t="s">
        <v>9</v>
      </c>
      <c r="F513" t="s">
        <v>15</v>
      </c>
      <c r="G513" s="9">
        <v>427605022</v>
      </c>
      <c r="H513" t="str">
        <f t="shared" si="14"/>
        <v>over</v>
      </c>
      <c r="I513" s="3">
        <f t="shared" si="15"/>
        <v>427605022</v>
      </c>
      <c r="J513" s="3"/>
    </row>
    <row r="514" spans="1:10" x14ac:dyDescent="0.25">
      <c r="A514">
        <v>44</v>
      </c>
      <c r="B514" t="s">
        <v>7</v>
      </c>
      <c r="C514" s="2">
        <v>36.479999999999997</v>
      </c>
      <c r="D514">
        <v>0</v>
      </c>
      <c r="E514" t="s">
        <v>13</v>
      </c>
      <c r="F514" t="s">
        <v>21</v>
      </c>
      <c r="G514" s="9">
        <v>1279720962</v>
      </c>
      <c r="H514" t="str">
        <f t="shared" ref="H514:H577" si="16">IF(C514&lt;18.5,"below",IF(AND(C514&gt;=18.5,C514&lt;25),"normal",IF(C514&gt;=25,"over")))</f>
        <v>over</v>
      </c>
      <c r="I514" s="3">
        <f t="shared" si="15"/>
        <v>1279720962</v>
      </c>
      <c r="J514" s="3"/>
    </row>
    <row r="515" spans="1:10" x14ac:dyDescent="0.25">
      <c r="A515">
        <v>58</v>
      </c>
      <c r="B515" t="s">
        <v>7</v>
      </c>
      <c r="C515" s="2">
        <v>36.479999999999997</v>
      </c>
      <c r="D515">
        <v>0</v>
      </c>
      <c r="E515" t="s">
        <v>13</v>
      </c>
      <c r="F515" t="s">
        <v>15</v>
      </c>
      <c r="G515" s="9">
        <v>122358392</v>
      </c>
      <c r="H515" t="str">
        <f t="shared" si="16"/>
        <v>over</v>
      </c>
      <c r="I515" s="3">
        <f t="shared" ref="I515:I578" si="17">VALUE(G515)</f>
        <v>122358392</v>
      </c>
      <c r="J515" s="3"/>
    </row>
    <row r="516" spans="1:10" x14ac:dyDescent="0.25">
      <c r="A516">
        <v>28</v>
      </c>
      <c r="B516" t="s">
        <v>11</v>
      </c>
      <c r="C516" s="2">
        <v>36.4</v>
      </c>
      <c r="D516">
        <v>1</v>
      </c>
      <c r="E516" t="s">
        <v>9</v>
      </c>
      <c r="F516" t="s">
        <v>10</v>
      </c>
      <c r="G516" s="9">
        <v>5119455914</v>
      </c>
      <c r="H516" t="str">
        <f t="shared" si="16"/>
        <v>over</v>
      </c>
      <c r="I516" s="3">
        <f t="shared" si="17"/>
        <v>5119455914</v>
      </c>
      <c r="J516" s="3"/>
    </row>
    <row r="517" spans="1:10" x14ac:dyDescent="0.25">
      <c r="A517">
        <v>31</v>
      </c>
      <c r="B517" t="s">
        <v>11</v>
      </c>
      <c r="C517" s="2">
        <v>36.299999999999997</v>
      </c>
      <c r="D517">
        <v>2</v>
      </c>
      <c r="E517" t="s">
        <v>9</v>
      </c>
      <c r="F517" t="s">
        <v>10</v>
      </c>
      <c r="G517" s="10">
        <v>38711</v>
      </c>
      <c r="H517" t="str">
        <f t="shared" si="16"/>
        <v>over</v>
      </c>
      <c r="I517" s="3">
        <f t="shared" si="17"/>
        <v>38711</v>
      </c>
      <c r="J517" s="3"/>
    </row>
    <row r="518" spans="1:10" x14ac:dyDescent="0.25">
      <c r="A518">
        <v>63</v>
      </c>
      <c r="B518" t="s">
        <v>7</v>
      </c>
      <c r="C518" s="2">
        <v>36.299999999999997</v>
      </c>
      <c r="D518">
        <v>0</v>
      </c>
      <c r="E518" t="s">
        <v>13</v>
      </c>
      <c r="F518" t="s">
        <v>14</v>
      </c>
      <c r="G518" s="9">
        <v>13887204</v>
      </c>
      <c r="H518" t="str">
        <f t="shared" si="16"/>
        <v>over</v>
      </c>
      <c r="I518" s="3">
        <f t="shared" si="17"/>
        <v>13887204</v>
      </c>
      <c r="J518" s="3"/>
    </row>
    <row r="519" spans="1:10" x14ac:dyDescent="0.25">
      <c r="A519">
        <v>45</v>
      </c>
      <c r="B519" t="s">
        <v>7</v>
      </c>
      <c r="C519" s="2">
        <v>36.299999999999997</v>
      </c>
      <c r="D519">
        <v>2</v>
      </c>
      <c r="E519" t="s">
        <v>13</v>
      </c>
      <c r="F519" t="s">
        <v>14</v>
      </c>
      <c r="G519" s="9">
        <v>8527532</v>
      </c>
      <c r="H519" t="str">
        <f t="shared" si="16"/>
        <v>over</v>
      </c>
      <c r="I519" s="3">
        <f t="shared" si="17"/>
        <v>8527532</v>
      </c>
      <c r="J519" s="3"/>
    </row>
    <row r="520" spans="1:10" x14ac:dyDescent="0.25">
      <c r="A520">
        <v>61</v>
      </c>
      <c r="B520" t="s">
        <v>11</v>
      </c>
      <c r="C520" s="2">
        <v>36.299999999999997</v>
      </c>
      <c r="D520">
        <v>1</v>
      </c>
      <c r="E520" t="s">
        <v>9</v>
      </c>
      <c r="F520" t="s">
        <v>10</v>
      </c>
      <c r="G520" s="9">
        <v>47403.88</v>
      </c>
      <c r="H520" t="str">
        <f t="shared" si="16"/>
        <v>over</v>
      </c>
      <c r="I520" s="3">
        <f t="shared" si="17"/>
        <v>47403.88</v>
      </c>
      <c r="J520" s="3"/>
    </row>
    <row r="521" spans="1:10" x14ac:dyDescent="0.25">
      <c r="A521">
        <v>33</v>
      </c>
      <c r="B521" t="s">
        <v>7</v>
      </c>
      <c r="C521" s="2">
        <v>36.29</v>
      </c>
      <c r="D521">
        <v>3</v>
      </c>
      <c r="E521" t="s">
        <v>13</v>
      </c>
      <c r="F521" t="s">
        <v>21</v>
      </c>
      <c r="G521" s="9">
        <v>65517501</v>
      </c>
      <c r="H521" t="str">
        <f t="shared" si="16"/>
        <v>over</v>
      </c>
      <c r="I521" s="3">
        <f t="shared" si="17"/>
        <v>65517501</v>
      </c>
      <c r="J521" s="3"/>
    </row>
    <row r="522" spans="1:10" x14ac:dyDescent="0.25">
      <c r="A522">
        <v>47</v>
      </c>
      <c r="B522" t="s">
        <v>11</v>
      </c>
      <c r="C522" s="2">
        <v>36.200000000000003</v>
      </c>
      <c r="D522">
        <v>1</v>
      </c>
      <c r="E522" t="s">
        <v>13</v>
      </c>
      <c r="F522" t="s">
        <v>10</v>
      </c>
      <c r="G522" s="9">
        <v>8068185</v>
      </c>
      <c r="H522" t="str">
        <f t="shared" si="16"/>
        <v>over</v>
      </c>
      <c r="I522" s="3">
        <f t="shared" si="17"/>
        <v>8068185</v>
      </c>
      <c r="J522" s="3"/>
    </row>
    <row r="523" spans="1:10" x14ac:dyDescent="0.25">
      <c r="A523">
        <v>50</v>
      </c>
      <c r="B523" t="s">
        <v>11</v>
      </c>
      <c r="C523" s="2">
        <v>36.200000000000003</v>
      </c>
      <c r="D523">
        <v>0</v>
      </c>
      <c r="E523" t="s">
        <v>13</v>
      </c>
      <c r="F523" t="s">
        <v>10</v>
      </c>
      <c r="G523" s="9">
        <v>8457818</v>
      </c>
      <c r="H523" t="str">
        <f t="shared" si="16"/>
        <v>over</v>
      </c>
      <c r="I523" s="3">
        <f t="shared" si="17"/>
        <v>8457818</v>
      </c>
      <c r="J523" s="3"/>
    </row>
    <row r="524" spans="1:10" x14ac:dyDescent="0.25">
      <c r="A524">
        <v>40</v>
      </c>
      <c r="B524" t="s">
        <v>7</v>
      </c>
      <c r="C524" s="2">
        <v>36.19</v>
      </c>
      <c r="D524">
        <v>0</v>
      </c>
      <c r="E524" t="s">
        <v>13</v>
      </c>
      <c r="F524" t="s">
        <v>14</v>
      </c>
      <c r="G524" s="9">
        <v>59201041</v>
      </c>
      <c r="H524" t="str">
        <f t="shared" si="16"/>
        <v>over</v>
      </c>
      <c r="I524" s="3">
        <f t="shared" si="17"/>
        <v>59201041</v>
      </c>
      <c r="J524" s="3"/>
    </row>
    <row r="525" spans="1:10" x14ac:dyDescent="0.25">
      <c r="A525">
        <v>37</v>
      </c>
      <c r="B525" t="s">
        <v>11</v>
      </c>
      <c r="C525" s="2">
        <v>36.19</v>
      </c>
      <c r="D525">
        <v>0</v>
      </c>
      <c r="E525" t="s">
        <v>13</v>
      </c>
      <c r="F525" t="s">
        <v>14</v>
      </c>
      <c r="G525" s="9">
        <v>1921470553</v>
      </c>
      <c r="H525" t="str">
        <f t="shared" si="16"/>
        <v>over</v>
      </c>
      <c r="I525" s="3">
        <f t="shared" si="17"/>
        <v>1921470553</v>
      </c>
      <c r="J525" s="3"/>
    </row>
    <row r="526" spans="1:10" x14ac:dyDescent="0.25">
      <c r="A526">
        <v>47</v>
      </c>
      <c r="B526" t="s">
        <v>11</v>
      </c>
      <c r="C526" s="2">
        <v>36.19</v>
      </c>
      <c r="D526">
        <v>0</v>
      </c>
      <c r="E526" t="s">
        <v>9</v>
      </c>
      <c r="F526" t="s">
        <v>14</v>
      </c>
      <c r="G526" s="9">
        <v>416760811</v>
      </c>
      <c r="H526" t="str">
        <f t="shared" si="16"/>
        <v>over</v>
      </c>
      <c r="I526" s="3">
        <f t="shared" si="17"/>
        <v>416760811</v>
      </c>
      <c r="J526" s="3"/>
    </row>
    <row r="527" spans="1:10" x14ac:dyDescent="0.25">
      <c r="A527">
        <v>53</v>
      </c>
      <c r="B527" t="s">
        <v>11</v>
      </c>
      <c r="C527" s="2">
        <v>36.1</v>
      </c>
      <c r="D527">
        <v>1</v>
      </c>
      <c r="E527" t="s">
        <v>13</v>
      </c>
      <c r="F527" t="s">
        <v>10</v>
      </c>
      <c r="G527" s="9">
        <v>10085846</v>
      </c>
      <c r="H527" t="str">
        <f t="shared" si="16"/>
        <v>over</v>
      </c>
      <c r="I527" s="3">
        <f t="shared" si="17"/>
        <v>10085846</v>
      </c>
      <c r="J527" s="3"/>
    </row>
    <row r="528" spans="1:10" x14ac:dyDescent="0.25">
      <c r="A528">
        <v>56</v>
      </c>
      <c r="B528" t="s">
        <v>11</v>
      </c>
      <c r="C528" s="2">
        <v>36.1</v>
      </c>
      <c r="D528">
        <v>3</v>
      </c>
      <c r="E528" t="s">
        <v>13</v>
      </c>
      <c r="F528" t="s">
        <v>10</v>
      </c>
      <c r="G528" s="9">
        <v>12363547</v>
      </c>
      <c r="H528" t="str">
        <f t="shared" si="16"/>
        <v>over</v>
      </c>
      <c r="I528" s="3">
        <f t="shared" si="17"/>
        <v>12363547</v>
      </c>
      <c r="J528" s="3"/>
    </row>
    <row r="529" spans="1:10" x14ac:dyDescent="0.25">
      <c r="A529">
        <v>61</v>
      </c>
      <c r="B529" t="s">
        <v>11</v>
      </c>
      <c r="C529" s="2">
        <v>36.1</v>
      </c>
      <c r="D529">
        <v>3</v>
      </c>
      <c r="E529" t="s">
        <v>13</v>
      </c>
      <c r="F529" t="s">
        <v>10</v>
      </c>
      <c r="G529" s="9">
        <v>2794128758</v>
      </c>
      <c r="H529" t="str">
        <f t="shared" si="16"/>
        <v>over</v>
      </c>
      <c r="I529" s="3">
        <f t="shared" si="17"/>
        <v>2794128758</v>
      </c>
      <c r="J529" s="3"/>
    </row>
    <row r="530" spans="1:10" x14ac:dyDescent="0.25">
      <c r="A530">
        <v>27</v>
      </c>
      <c r="B530" t="s">
        <v>7</v>
      </c>
      <c r="C530" s="2">
        <v>36.08</v>
      </c>
      <c r="D530">
        <v>0</v>
      </c>
      <c r="E530" t="s">
        <v>9</v>
      </c>
      <c r="F530" t="s">
        <v>14</v>
      </c>
      <c r="G530" s="9">
        <v>371338982</v>
      </c>
      <c r="H530" t="str">
        <f t="shared" si="16"/>
        <v>over</v>
      </c>
      <c r="I530" s="3">
        <f t="shared" si="17"/>
        <v>371338982</v>
      </c>
      <c r="J530" s="3"/>
    </row>
    <row r="531" spans="1:10" x14ac:dyDescent="0.25">
      <c r="A531">
        <v>41</v>
      </c>
      <c r="B531" t="s">
        <v>7</v>
      </c>
      <c r="C531" s="2">
        <v>36.08</v>
      </c>
      <c r="D531">
        <v>1</v>
      </c>
      <c r="E531" t="s">
        <v>13</v>
      </c>
      <c r="F531" t="s">
        <v>14</v>
      </c>
      <c r="G531" s="9">
        <v>67813542</v>
      </c>
      <c r="H531" t="str">
        <f t="shared" si="16"/>
        <v>over</v>
      </c>
      <c r="I531" s="3">
        <f t="shared" si="17"/>
        <v>67813542</v>
      </c>
      <c r="J531" s="3"/>
    </row>
    <row r="532" spans="1:10" x14ac:dyDescent="0.25">
      <c r="A532">
        <v>47</v>
      </c>
      <c r="B532" t="s">
        <v>11</v>
      </c>
      <c r="C532" s="2">
        <v>36.08</v>
      </c>
      <c r="D532">
        <v>1</v>
      </c>
      <c r="E532" t="s">
        <v>9</v>
      </c>
      <c r="F532" t="s">
        <v>14</v>
      </c>
      <c r="G532" s="9">
        <v>422111382</v>
      </c>
      <c r="H532" t="str">
        <f t="shared" si="16"/>
        <v>over</v>
      </c>
      <c r="I532" s="3">
        <f t="shared" si="17"/>
        <v>422111382</v>
      </c>
      <c r="J532" s="3"/>
    </row>
    <row r="533" spans="1:10" x14ac:dyDescent="0.25">
      <c r="A533">
        <v>58</v>
      </c>
      <c r="B533" t="s">
        <v>11</v>
      </c>
      <c r="C533" s="2">
        <v>36.08</v>
      </c>
      <c r="D533">
        <v>0</v>
      </c>
      <c r="E533" t="s">
        <v>13</v>
      </c>
      <c r="F533" t="s">
        <v>14</v>
      </c>
      <c r="G533" s="9">
        <v>113632832</v>
      </c>
      <c r="H533" t="str">
        <f t="shared" si="16"/>
        <v>over</v>
      </c>
      <c r="I533" s="3">
        <f t="shared" si="17"/>
        <v>113632832</v>
      </c>
      <c r="J533" s="3"/>
    </row>
    <row r="534" spans="1:10" x14ac:dyDescent="0.25">
      <c r="A534">
        <v>22</v>
      </c>
      <c r="B534" t="s">
        <v>7</v>
      </c>
      <c r="C534" s="2">
        <v>36</v>
      </c>
      <c r="D534">
        <v>0</v>
      </c>
      <c r="E534" t="s">
        <v>13</v>
      </c>
      <c r="F534" t="s">
        <v>10</v>
      </c>
      <c r="G534" s="9">
        <v>2166732</v>
      </c>
      <c r="H534" t="str">
        <f t="shared" si="16"/>
        <v>over</v>
      </c>
      <c r="I534" s="3">
        <f t="shared" si="17"/>
        <v>2166732</v>
      </c>
      <c r="J534" s="3"/>
    </row>
    <row r="535" spans="1:10" x14ac:dyDescent="0.25">
      <c r="A535">
        <v>47</v>
      </c>
      <c r="B535" t="s">
        <v>7</v>
      </c>
      <c r="C535" s="2">
        <v>36</v>
      </c>
      <c r="D535">
        <v>1</v>
      </c>
      <c r="E535" t="s">
        <v>13</v>
      </c>
      <c r="F535" t="s">
        <v>10</v>
      </c>
      <c r="G535" s="9">
        <v>8556907</v>
      </c>
      <c r="H535" t="str">
        <f t="shared" si="16"/>
        <v>over</v>
      </c>
      <c r="I535" s="3">
        <f t="shared" si="17"/>
        <v>8556907</v>
      </c>
      <c r="J535" s="3"/>
    </row>
    <row r="536" spans="1:10" x14ac:dyDescent="0.25">
      <c r="A536">
        <v>43</v>
      </c>
      <c r="B536" t="s">
        <v>11</v>
      </c>
      <c r="C536" s="2">
        <v>35.97</v>
      </c>
      <c r="D536">
        <v>3</v>
      </c>
      <c r="E536" t="s">
        <v>9</v>
      </c>
      <c r="F536" t="s">
        <v>14</v>
      </c>
      <c r="G536" s="9">
        <v>421245153</v>
      </c>
      <c r="H536" t="str">
        <f t="shared" si="16"/>
        <v>over</v>
      </c>
      <c r="I536" s="3">
        <f t="shared" si="17"/>
        <v>421245153</v>
      </c>
      <c r="J536" s="3"/>
    </row>
    <row r="537" spans="1:10" x14ac:dyDescent="0.25">
      <c r="A537">
        <v>51</v>
      </c>
      <c r="B537" t="s">
        <v>11</v>
      </c>
      <c r="C537" s="2">
        <v>35.97</v>
      </c>
      <c r="D537">
        <v>1</v>
      </c>
      <c r="E537" t="s">
        <v>13</v>
      </c>
      <c r="F537" t="s">
        <v>14</v>
      </c>
      <c r="G537" s="9">
        <v>93861613</v>
      </c>
      <c r="H537" t="str">
        <f t="shared" si="16"/>
        <v>over</v>
      </c>
      <c r="I537" s="3">
        <f t="shared" si="17"/>
        <v>93861613</v>
      </c>
      <c r="J537" s="3"/>
    </row>
    <row r="538" spans="1:10" x14ac:dyDescent="0.25">
      <c r="A538">
        <v>64</v>
      </c>
      <c r="B538" t="s">
        <v>7</v>
      </c>
      <c r="C538" s="2">
        <v>35.97</v>
      </c>
      <c r="D538">
        <v>0</v>
      </c>
      <c r="E538" t="s">
        <v>13</v>
      </c>
      <c r="F538" t="s">
        <v>14</v>
      </c>
      <c r="G538" s="9">
        <v>143138463</v>
      </c>
      <c r="H538" t="str">
        <f t="shared" si="16"/>
        <v>over</v>
      </c>
      <c r="I538" s="3">
        <f t="shared" si="17"/>
        <v>143138463</v>
      </c>
      <c r="J538" s="3"/>
    </row>
    <row r="539" spans="1:10" x14ac:dyDescent="0.25">
      <c r="A539">
        <v>42</v>
      </c>
      <c r="B539" t="s">
        <v>11</v>
      </c>
      <c r="C539" s="2">
        <v>35.97</v>
      </c>
      <c r="D539">
        <v>2</v>
      </c>
      <c r="E539" t="s">
        <v>13</v>
      </c>
      <c r="F539" t="s">
        <v>14</v>
      </c>
      <c r="G539" s="9">
        <v>71603303</v>
      </c>
      <c r="H539" t="str">
        <f t="shared" si="16"/>
        <v>over</v>
      </c>
      <c r="I539" s="3">
        <f t="shared" si="17"/>
        <v>71603303</v>
      </c>
      <c r="J539" s="3"/>
    </row>
    <row r="540" spans="1:10" x14ac:dyDescent="0.25">
      <c r="A540">
        <v>61</v>
      </c>
      <c r="B540" t="s">
        <v>7</v>
      </c>
      <c r="C540" s="2">
        <v>35.909999999999997</v>
      </c>
      <c r="D540">
        <v>0</v>
      </c>
      <c r="E540" t="s">
        <v>13</v>
      </c>
      <c r="F540" t="s">
        <v>21</v>
      </c>
      <c r="G540" s="9">
        <v>136356379</v>
      </c>
      <c r="H540" t="str">
        <f t="shared" si="16"/>
        <v>over</v>
      </c>
      <c r="I540" s="3">
        <f t="shared" si="17"/>
        <v>136356379</v>
      </c>
      <c r="J540" s="3"/>
    </row>
    <row r="541" spans="1:10" x14ac:dyDescent="0.25">
      <c r="A541">
        <v>48</v>
      </c>
      <c r="B541" t="s">
        <v>7</v>
      </c>
      <c r="C541" s="2">
        <v>35.909999999999997</v>
      </c>
      <c r="D541">
        <v>1</v>
      </c>
      <c r="E541" t="s">
        <v>13</v>
      </c>
      <c r="F541" t="s">
        <v>21</v>
      </c>
      <c r="G541" s="9">
        <v>2639226029</v>
      </c>
      <c r="H541" t="str">
        <f t="shared" si="16"/>
        <v>over</v>
      </c>
      <c r="I541" s="3">
        <f t="shared" si="17"/>
        <v>2639226029</v>
      </c>
      <c r="J541" s="3"/>
    </row>
    <row r="542" spans="1:10" x14ac:dyDescent="0.25">
      <c r="A542">
        <v>53</v>
      </c>
      <c r="B542" t="s">
        <v>7</v>
      </c>
      <c r="C542" s="2">
        <v>35.9</v>
      </c>
      <c r="D542">
        <v>2</v>
      </c>
      <c r="E542" t="s">
        <v>13</v>
      </c>
      <c r="F542" t="s">
        <v>10</v>
      </c>
      <c r="G542" s="9">
        <v>11163568</v>
      </c>
      <c r="H542" t="str">
        <f t="shared" si="16"/>
        <v>over</v>
      </c>
      <c r="I542" s="3">
        <f t="shared" si="17"/>
        <v>11163568</v>
      </c>
      <c r="J542" s="3"/>
    </row>
    <row r="543" spans="1:10" x14ac:dyDescent="0.25">
      <c r="A543">
        <v>24</v>
      </c>
      <c r="B543" t="s">
        <v>11</v>
      </c>
      <c r="C543" s="2">
        <v>35.86</v>
      </c>
      <c r="D543">
        <v>0</v>
      </c>
      <c r="E543" t="s">
        <v>13</v>
      </c>
      <c r="F543" t="s">
        <v>14</v>
      </c>
      <c r="G543" s="9">
        <v>19869334</v>
      </c>
      <c r="H543" t="str">
        <f t="shared" si="16"/>
        <v>over</v>
      </c>
      <c r="I543" s="3">
        <f t="shared" si="17"/>
        <v>19869334</v>
      </c>
      <c r="J543" s="3"/>
    </row>
    <row r="544" spans="1:10" x14ac:dyDescent="0.25">
      <c r="A544">
        <v>49</v>
      </c>
      <c r="B544" t="s">
        <v>11</v>
      </c>
      <c r="C544" s="2">
        <v>35.86</v>
      </c>
      <c r="D544">
        <v>0</v>
      </c>
      <c r="E544" t="s">
        <v>13</v>
      </c>
      <c r="F544" t="s">
        <v>14</v>
      </c>
      <c r="G544" s="9">
        <v>81244084</v>
      </c>
      <c r="H544" t="str">
        <f t="shared" si="16"/>
        <v>over</v>
      </c>
      <c r="I544" s="3">
        <f t="shared" si="17"/>
        <v>81244084</v>
      </c>
      <c r="J544" s="3"/>
    </row>
    <row r="545" spans="1:10" x14ac:dyDescent="0.25">
      <c r="A545">
        <v>61</v>
      </c>
      <c r="B545" t="s">
        <v>11</v>
      </c>
      <c r="C545" s="2">
        <v>35.86</v>
      </c>
      <c r="D545">
        <v>0</v>
      </c>
      <c r="E545" t="s">
        <v>9</v>
      </c>
      <c r="F545" t="s">
        <v>14</v>
      </c>
      <c r="G545" s="9">
        <v>465991084</v>
      </c>
      <c r="H545" t="str">
        <f t="shared" si="16"/>
        <v>over</v>
      </c>
      <c r="I545" s="3">
        <f t="shared" si="17"/>
        <v>465991084</v>
      </c>
      <c r="J545" s="3"/>
    </row>
    <row r="546" spans="1:10" x14ac:dyDescent="0.25">
      <c r="A546">
        <v>35</v>
      </c>
      <c r="B546" t="s">
        <v>7</v>
      </c>
      <c r="C546" s="2">
        <v>35.86</v>
      </c>
      <c r="D546">
        <v>2</v>
      </c>
      <c r="E546" t="s">
        <v>13</v>
      </c>
      <c r="F546" t="s">
        <v>14</v>
      </c>
      <c r="G546" s="9">
        <v>58365204</v>
      </c>
      <c r="H546" t="str">
        <f t="shared" si="16"/>
        <v>over</v>
      </c>
      <c r="I546" s="3">
        <f t="shared" si="17"/>
        <v>58365204</v>
      </c>
      <c r="J546" s="3"/>
    </row>
    <row r="547" spans="1:10" x14ac:dyDescent="0.25">
      <c r="A547">
        <v>56</v>
      </c>
      <c r="B547" t="s">
        <v>7</v>
      </c>
      <c r="C547" s="2">
        <v>35.799999999999997</v>
      </c>
      <c r="D547">
        <v>1</v>
      </c>
      <c r="E547" t="s">
        <v>13</v>
      </c>
      <c r="F547" t="s">
        <v>10</v>
      </c>
      <c r="G547" s="9">
        <v>11674.13</v>
      </c>
      <c r="H547" t="str">
        <f t="shared" si="16"/>
        <v>over</v>
      </c>
      <c r="I547" s="3">
        <f t="shared" si="17"/>
        <v>11674.13</v>
      </c>
      <c r="J547" s="3"/>
    </row>
    <row r="548" spans="1:10" x14ac:dyDescent="0.25">
      <c r="A548">
        <v>42</v>
      </c>
      <c r="B548" t="s">
        <v>11</v>
      </c>
      <c r="C548" s="2">
        <v>35.799999999999997</v>
      </c>
      <c r="D548">
        <v>2</v>
      </c>
      <c r="E548" t="s">
        <v>13</v>
      </c>
      <c r="F548" t="s">
        <v>10</v>
      </c>
      <c r="G548" s="9">
        <v>7160094</v>
      </c>
      <c r="H548" t="str">
        <f t="shared" si="16"/>
        <v>over</v>
      </c>
      <c r="I548" s="3">
        <f t="shared" si="17"/>
        <v>7160094</v>
      </c>
      <c r="J548" s="3"/>
    </row>
    <row r="549" spans="1:10" x14ac:dyDescent="0.25">
      <c r="A549">
        <v>33</v>
      </c>
      <c r="B549" t="s">
        <v>11</v>
      </c>
      <c r="C549" s="2">
        <v>35.75</v>
      </c>
      <c r="D549">
        <v>2</v>
      </c>
      <c r="E549" t="s">
        <v>13</v>
      </c>
      <c r="F549" t="s">
        <v>14</v>
      </c>
      <c r="G549" s="9">
        <v>48899995</v>
      </c>
      <c r="H549" t="str">
        <f t="shared" si="16"/>
        <v>over</v>
      </c>
      <c r="I549" s="3">
        <f t="shared" si="17"/>
        <v>48899995</v>
      </c>
      <c r="J549" s="3"/>
    </row>
    <row r="550" spans="1:10" x14ac:dyDescent="0.25">
      <c r="A550">
        <v>41</v>
      </c>
      <c r="B550" t="s">
        <v>11</v>
      </c>
      <c r="C550" s="2">
        <v>35.75</v>
      </c>
      <c r="D550">
        <v>1</v>
      </c>
      <c r="E550" t="s">
        <v>9</v>
      </c>
      <c r="F550" t="s">
        <v>14</v>
      </c>
      <c r="G550" s="9">
        <v>402736455</v>
      </c>
      <c r="H550" t="str">
        <f t="shared" si="16"/>
        <v>over</v>
      </c>
      <c r="I550" s="3">
        <f t="shared" si="17"/>
        <v>402736455</v>
      </c>
      <c r="J550" s="3"/>
    </row>
    <row r="551" spans="1:10" x14ac:dyDescent="0.25">
      <c r="A551">
        <v>33</v>
      </c>
      <c r="B551" t="s">
        <v>11</v>
      </c>
      <c r="C551" s="2">
        <v>35.75</v>
      </c>
      <c r="D551">
        <v>1</v>
      </c>
      <c r="E551" t="s">
        <v>9</v>
      </c>
      <c r="F551" t="s">
        <v>14</v>
      </c>
      <c r="G551" s="9">
        <v>382827495</v>
      </c>
      <c r="H551" t="str">
        <f t="shared" si="16"/>
        <v>over</v>
      </c>
      <c r="I551" s="3">
        <f t="shared" si="17"/>
        <v>382827495</v>
      </c>
      <c r="J551" s="3"/>
    </row>
    <row r="552" spans="1:10" x14ac:dyDescent="0.25">
      <c r="A552">
        <v>21</v>
      </c>
      <c r="B552" t="s">
        <v>7</v>
      </c>
      <c r="C552" s="2">
        <v>35.72</v>
      </c>
      <c r="D552">
        <v>0</v>
      </c>
      <c r="E552" t="s">
        <v>13</v>
      </c>
      <c r="F552" t="s">
        <v>15</v>
      </c>
      <c r="G552" s="9">
        <v>24047338</v>
      </c>
      <c r="H552" t="str">
        <f t="shared" si="16"/>
        <v>over</v>
      </c>
      <c r="I552" s="3">
        <f t="shared" si="17"/>
        <v>24047338</v>
      </c>
      <c r="J552" s="3"/>
    </row>
    <row r="553" spans="1:10" x14ac:dyDescent="0.25">
      <c r="A553">
        <v>43</v>
      </c>
      <c r="B553" t="s">
        <v>7</v>
      </c>
      <c r="C553" s="2">
        <v>35.72</v>
      </c>
      <c r="D553">
        <v>2</v>
      </c>
      <c r="E553" t="s">
        <v>13</v>
      </c>
      <c r="F553" t="s">
        <v>21</v>
      </c>
      <c r="G553" s="9">
        <v>1914457652</v>
      </c>
      <c r="H553" t="str">
        <f t="shared" si="16"/>
        <v>over</v>
      </c>
      <c r="I553" s="3">
        <f t="shared" si="17"/>
        <v>1914457652</v>
      </c>
      <c r="J553" s="3"/>
    </row>
    <row r="554" spans="1:10" x14ac:dyDescent="0.25">
      <c r="A554">
        <v>58</v>
      </c>
      <c r="B554" t="s">
        <v>11</v>
      </c>
      <c r="C554" s="2">
        <v>35.700000000000003</v>
      </c>
      <c r="D554">
        <v>0</v>
      </c>
      <c r="E554" t="s">
        <v>13</v>
      </c>
      <c r="F554" t="s">
        <v>10</v>
      </c>
      <c r="G554" s="9">
        <v>11362755</v>
      </c>
      <c r="H554" t="str">
        <f t="shared" si="16"/>
        <v>over</v>
      </c>
      <c r="I554" s="3">
        <f t="shared" si="17"/>
        <v>11362755</v>
      </c>
      <c r="J554" s="3"/>
    </row>
    <row r="555" spans="1:10" x14ac:dyDescent="0.25">
      <c r="A555">
        <v>43</v>
      </c>
      <c r="B555" t="s">
        <v>7</v>
      </c>
      <c r="C555" s="2">
        <v>35.64</v>
      </c>
      <c r="D555">
        <v>1</v>
      </c>
      <c r="E555" t="s">
        <v>13</v>
      </c>
      <c r="F555" t="s">
        <v>14</v>
      </c>
      <c r="G555" s="9">
        <v>73457266</v>
      </c>
      <c r="H555" t="str">
        <f t="shared" si="16"/>
        <v>over</v>
      </c>
      <c r="I555" s="3">
        <f t="shared" si="17"/>
        <v>73457266</v>
      </c>
      <c r="J555" s="3"/>
    </row>
    <row r="556" spans="1:10" x14ac:dyDescent="0.25">
      <c r="A556">
        <v>22</v>
      </c>
      <c r="B556" t="s">
        <v>11</v>
      </c>
      <c r="C556" s="2">
        <v>35.6</v>
      </c>
      <c r="D556">
        <v>0</v>
      </c>
      <c r="E556" t="s">
        <v>9</v>
      </c>
      <c r="F556" t="s">
        <v>10</v>
      </c>
      <c r="G556" s="9">
        <v>35585576</v>
      </c>
      <c r="H556" t="str">
        <f t="shared" si="16"/>
        <v>over</v>
      </c>
      <c r="I556" s="3">
        <f t="shared" si="17"/>
        <v>35585576</v>
      </c>
      <c r="J556" s="3"/>
    </row>
    <row r="557" spans="1:10" x14ac:dyDescent="0.25">
      <c r="A557">
        <v>21</v>
      </c>
      <c r="B557" t="s">
        <v>11</v>
      </c>
      <c r="C557" s="2">
        <v>35.53</v>
      </c>
      <c r="D557">
        <v>0</v>
      </c>
      <c r="E557" t="s">
        <v>13</v>
      </c>
      <c r="F557" t="s">
        <v>14</v>
      </c>
      <c r="G557" s="9">
        <v>15324697</v>
      </c>
      <c r="H557" t="str">
        <f t="shared" si="16"/>
        <v>over</v>
      </c>
      <c r="I557" s="3">
        <f t="shared" si="17"/>
        <v>15324697</v>
      </c>
      <c r="J557" s="3"/>
    </row>
    <row r="558" spans="1:10" x14ac:dyDescent="0.25">
      <c r="A558">
        <v>30</v>
      </c>
      <c r="B558" t="s">
        <v>11</v>
      </c>
      <c r="C558" s="2">
        <v>35.53</v>
      </c>
      <c r="D558">
        <v>0</v>
      </c>
      <c r="E558" t="s">
        <v>9</v>
      </c>
      <c r="F558" t="s">
        <v>14</v>
      </c>
      <c r="G558" s="9">
        <v>369502567</v>
      </c>
      <c r="H558" t="str">
        <f t="shared" si="16"/>
        <v>over</v>
      </c>
      <c r="I558" s="3">
        <f t="shared" si="17"/>
        <v>369502567</v>
      </c>
      <c r="J558" s="3"/>
    </row>
    <row r="559" spans="1:10" x14ac:dyDescent="0.25">
      <c r="A559">
        <v>19</v>
      </c>
      <c r="B559" t="s">
        <v>11</v>
      </c>
      <c r="C559" s="2">
        <v>35.53</v>
      </c>
      <c r="D559">
        <v>0</v>
      </c>
      <c r="E559" t="s">
        <v>13</v>
      </c>
      <c r="F559" t="s">
        <v>15</v>
      </c>
      <c r="G559" s="9">
        <v>16464297</v>
      </c>
      <c r="H559" t="str">
        <f t="shared" si="16"/>
        <v>over</v>
      </c>
      <c r="I559" s="3">
        <f t="shared" si="17"/>
        <v>16464297</v>
      </c>
      <c r="J559" s="3"/>
    </row>
    <row r="560" spans="1:10" x14ac:dyDescent="0.25">
      <c r="A560">
        <v>29</v>
      </c>
      <c r="B560" t="s">
        <v>7</v>
      </c>
      <c r="C560" s="2">
        <v>35.53</v>
      </c>
      <c r="D560">
        <v>0</v>
      </c>
      <c r="E560" t="s">
        <v>13</v>
      </c>
      <c r="F560" t="s">
        <v>14</v>
      </c>
      <c r="G560" s="9">
        <v>33666697</v>
      </c>
      <c r="H560" t="str">
        <f t="shared" si="16"/>
        <v>over</v>
      </c>
      <c r="I560" s="3">
        <f t="shared" si="17"/>
        <v>33666697</v>
      </c>
      <c r="J560" s="3"/>
    </row>
    <row r="561" spans="1:10" x14ac:dyDescent="0.25">
      <c r="A561">
        <v>33</v>
      </c>
      <c r="B561" t="s">
        <v>7</v>
      </c>
      <c r="C561" s="2">
        <v>35.53</v>
      </c>
      <c r="D561">
        <v>0</v>
      </c>
      <c r="E561" t="s">
        <v>9</v>
      </c>
      <c r="F561" t="s">
        <v>15</v>
      </c>
      <c r="G561" s="9">
        <v>5513540209</v>
      </c>
      <c r="H561" t="str">
        <f t="shared" si="16"/>
        <v>over</v>
      </c>
      <c r="I561" s="3">
        <f t="shared" si="17"/>
        <v>5513540209</v>
      </c>
      <c r="J561" s="3"/>
    </row>
    <row r="562" spans="1:10" x14ac:dyDescent="0.25">
      <c r="A562">
        <v>46</v>
      </c>
      <c r="B562" t="s">
        <v>7</v>
      </c>
      <c r="C562" s="2">
        <v>35.53</v>
      </c>
      <c r="D562">
        <v>0</v>
      </c>
      <c r="E562" t="s">
        <v>9</v>
      </c>
      <c r="F562" t="s">
        <v>21</v>
      </c>
      <c r="G562" s="9">
        <v>421116647</v>
      </c>
      <c r="H562" t="str">
        <f t="shared" si="16"/>
        <v>over</v>
      </c>
      <c r="I562" s="3">
        <f t="shared" si="17"/>
        <v>421116647</v>
      </c>
      <c r="J562" s="3"/>
    </row>
    <row r="563" spans="1:10" x14ac:dyDescent="0.25">
      <c r="A563">
        <v>29</v>
      </c>
      <c r="B563" t="s">
        <v>11</v>
      </c>
      <c r="C563" s="2">
        <v>35.5</v>
      </c>
      <c r="D563">
        <v>2</v>
      </c>
      <c r="E563" t="s">
        <v>9</v>
      </c>
      <c r="F563" t="s">
        <v>10</v>
      </c>
      <c r="G563" s="9">
        <v>4458545587</v>
      </c>
      <c r="H563" t="str">
        <f t="shared" si="16"/>
        <v>over</v>
      </c>
      <c r="I563" s="3">
        <f t="shared" si="17"/>
        <v>4458545587</v>
      </c>
      <c r="J563" s="3"/>
    </row>
    <row r="564" spans="1:10" x14ac:dyDescent="0.25">
      <c r="A564">
        <v>26</v>
      </c>
      <c r="B564" t="s">
        <v>11</v>
      </c>
      <c r="C564" s="2">
        <v>35.42</v>
      </c>
      <c r="D564">
        <v>0</v>
      </c>
      <c r="E564" t="s">
        <v>13</v>
      </c>
      <c r="F564" t="s">
        <v>14</v>
      </c>
      <c r="G564" s="9">
        <v>23226218</v>
      </c>
      <c r="H564" t="str">
        <f t="shared" si="16"/>
        <v>over</v>
      </c>
      <c r="I564" s="3">
        <f t="shared" si="17"/>
        <v>23226218</v>
      </c>
      <c r="J564" s="3"/>
    </row>
    <row r="565" spans="1:10" x14ac:dyDescent="0.25">
      <c r="A565">
        <v>19</v>
      </c>
      <c r="B565" t="s">
        <v>11</v>
      </c>
      <c r="C565" s="2">
        <v>35.4</v>
      </c>
      <c r="D565">
        <v>0</v>
      </c>
      <c r="E565" t="s">
        <v>13</v>
      </c>
      <c r="F565" t="s">
        <v>10</v>
      </c>
      <c r="G565" s="9">
        <v>1263249</v>
      </c>
      <c r="H565" t="str">
        <f t="shared" si="16"/>
        <v>over</v>
      </c>
      <c r="I565" s="3">
        <f t="shared" si="17"/>
        <v>1263249</v>
      </c>
      <c r="J565" s="3"/>
    </row>
    <row r="566" spans="1:10" x14ac:dyDescent="0.25">
      <c r="A566">
        <v>20</v>
      </c>
      <c r="B566" t="s">
        <v>11</v>
      </c>
      <c r="C566" s="2">
        <v>35.31</v>
      </c>
      <c r="D566">
        <v>1</v>
      </c>
      <c r="E566" t="s">
        <v>13</v>
      </c>
      <c r="F566" t="s">
        <v>14</v>
      </c>
      <c r="G566" s="9">
        <v>2772428875</v>
      </c>
      <c r="H566" t="str">
        <f t="shared" si="16"/>
        <v>over</v>
      </c>
      <c r="I566" s="3">
        <f t="shared" si="17"/>
        <v>2772428875</v>
      </c>
      <c r="J566" s="3"/>
    </row>
    <row r="567" spans="1:10" x14ac:dyDescent="0.25">
      <c r="A567">
        <v>43</v>
      </c>
      <c r="B567" t="s">
        <v>11</v>
      </c>
      <c r="C567" s="2">
        <v>35.31</v>
      </c>
      <c r="D567">
        <v>2</v>
      </c>
      <c r="E567" t="s">
        <v>13</v>
      </c>
      <c r="F567" t="s">
        <v>14</v>
      </c>
      <c r="G567" s="9">
        <v>1880614547</v>
      </c>
      <c r="H567" t="str">
        <f t="shared" si="16"/>
        <v>over</v>
      </c>
      <c r="I567" s="3">
        <f t="shared" si="17"/>
        <v>1880614547</v>
      </c>
      <c r="J567" s="3"/>
    </row>
    <row r="568" spans="1:10" x14ac:dyDescent="0.25">
      <c r="A568">
        <v>30</v>
      </c>
      <c r="B568" t="s">
        <v>11</v>
      </c>
      <c r="C568" s="2">
        <v>35.299999999999997</v>
      </c>
      <c r="D568">
        <v>0</v>
      </c>
      <c r="E568" t="s">
        <v>9</v>
      </c>
      <c r="F568" t="s">
        <v>10</v>
      </c>
      <c r="G568" s="9">
        <v>36837467</v>
      </c>
      <c r="H568" t="str">
        <f t="shared" si="16"/>
        <v>over</v>
      </c>
      <c r="I568" s="3">
        <f t="shared" si="17"/>
        <v>36837467</v>
      </c>
      <c r="J568" s="3"/>
    </row>
    <row r="569" spans="1:10" x14ac:dyDescent="0.25">
      <c r="A569">
        <v>40</v>
      </c>
      <c r="B569" t="s">
        <v>11</v>
      </c>
      <c r="C569" s="2">
        <v>35.299999999999997</v>
      </c>
      <c r="D569">
        <v>3</v>
      </c>
      <c r="E569" t="s">
        <v>13</v>
      </c>
      <c r="F569" t="s">
        <v>10</v>
      </c>
      <c r="G569" s="9">
        <v>7196867</v>
      </c>
      <c r="H569" t="str">
        <f t="shared" si="16"/>
        <v>over</v>
      </c>
      <c r="I569" s="3">
        <f t="shared" si="17"/>
        <v>7196867</v>
      </c>
      <c r="J569" s="3"/>
    </row>
    <row r="570" spans="1:10" x14ac:dyDescent="0.25">
      <c r="A570">
        <v>39</v>
      </c>
      <c r="B570" t="s">
        <v>11</v>
      </c>
      <c r="C570" s="2">
        <v>35.299999999999997</v>
      </c>
      <c r="D570">
        <v>2</v>
      </c>
      <c r="E570" t="s">
        <v>9</v>
      </c>
      <c r="F570" t="s">
        <v>10</v>
      </c>
      <c r="G570" s="9">
        <v>40103.89</v>
      </c>
      <c r="H570" t="str">
        <f t="shared" si="16"/>
        <v>over</v>
      </c>
      <c r="I570" s="3">
        <f t="shared" si="17"/>
        <v>40103.89</v>
      </c>
      <c r="J570" s="3"/>
    </row>
    <row r="571" spans="1:10" x14ac:dyDescent="0.25">
      <c r="A571">
        <v>45</v>
      </c>
      <c r="B571" t="s">
        <v>7</v>
      </c>
      <c r="C571" s="2">
        <v>35.299999999999997</v>
      </c>
      <c r="D571">
        <v>0</v>
      </c>
      <c r="E571" t="s">
        <v>13</v>
      </c>
      <c r="F571" t="s">
        <v>10</v>
      </c>
      <c r="G571" s="9">
        <v>7348142</v>
      </c>
      <c r="H571" t="str">
        <f t="shared" si="16"/>
        <v>over</v>
      </c>
      <c r="I571" s="3">
        <f t="shared" si="17"/>
        <v>7348142</v>
      </c>
      <c r="J571" s="3"/>
    </row>
    <row r="572" spans="1:10" x14ac:dyDescent="0.25">
      <c r="A572">
        <v>36</v>
      </c>
      <c r="B572" t="s">
        <v>11</v>
      </c>
      <c r="C572" s="2">
        <v>35.200000000000003</v>
      </c>
      <c r="D572">
        <v>1</v>
      </c>
      <c r="E572" t="s">
        <v>9</v>
      </c>
      <c r="F572" t="s">
        <v>14</v>
      </c>
      <c r="G572" s="9">
        <v>38709176</v>
      </c>
      <c r="H572" t="str">
        <f t="shared" si="16"/>
        <v>over</v>
      </c>
      <c r="I572" s="3">
        <f t="shared" si="17"/>
        <v>38709176</v>
      </c>
      <c r="J572" s="3"/>
    </row>
    <row r="573" spans="1:10" x14ac:dyDescent="0.25">
      <c r="A573">
        <v>59</v>
      </c>
      <c r="B573" t="s">
        <v>7</v>
      </c>
      <c r="C573" s="2">
        <v>35.200000000000003</v>
      </c>
      <c r="D573">
        <v>0</v>
      </c>
      <c r="E573" t="s">
        <v>13</v>
      </c>
      <c r="F573" t="s">
        <v>14</v>
      </c>
      <c r="G573" s="9">
        <v>12244531</v>
      </c>
      <c r="H573" t="str">
        <f t="shared" si="16"/>
        <v>over</v>
      </c>
      <c r="I573" s="3">
        <f t="shared" si="17"/>
        <v>12244531</v>
      </c>
      <c r="J573" s="3"/>
    </row>
    <row r="574" spans="1:10" x14ac:dyDescent="0.25">
      <c r="A574">
        <v>18</v>
      </c>
      <c r="B574" t="s">
        <v>11</v>
      </c>
      <c r="C574" s="2">
        <v>35.200000000000003</v>
      </c>
      <c r="D574">
        <v>1</v>
      </c>
      <c r="E574" t="s">
        <v>13</v>
      </c>
      <c r="F574" t="s">
        <v>14</v>
      </c>
      <c r="G574" s="9">
        <v>1727.54</v>
      </c>
      <c r="H574" t="str">
        <f t="shared" si="16"/>
        <v>over</v>
      </c>
      <c r="I574" s="3">
        <f t="shared" si="17"/>
        <v>1727.54</v>
      </c>
      <c r="J574" s="3"/>
    </row>
    <row r="575" spans="1:10" x14ac:dyDescent="0.25">
      <c r="A575">
        <v>23</v>
      </c>
      <c r="B575" t="s">
        <v>11</v>
      </c>
      <c r="C575" s="2">
        <v>35.200000000000003</v>
      </c>
      <c r="D575">
        <v>1</v>
      </c>
      <c r="E575" t="s">
        <v>13</v>
      </c>
      <c r="F575" t="s">
        <v>10</v>
      </c>
      <c r="G575" s="9">
        <v>2416955</v>
      </c>
      <c r="H575" t="str">
        <f t="shared" si="16"/>
        <v>over</v>
      </c>
      <c r="I575" s="3">
        <f t="shared" si="17"/>
        <v>2416955</v>
      </c>
      <c r="J575" s="3"/>
    </row>
    <row r="576" spans="1:10" x14ac:dyDescent="0.25">
      <c r="A576">
        <v>63</v>
      </c>
      <c r="B576" t="s">
        <v>7</v>
      </c>
      <c r="C576" s="2">
        <v>35.200000000000003</v>
      </c>
      <c r="D576">
        <v>1</v>
      </c>
      <c r="E576" t="s">
        <v>13</v>
      </c>
      <c r="F576" t="s">
        <v>14</v>
      </c>
      <c r="G576" s="9">
        <v>14474675</v>
      </c>
      <c r="H576" t="str">
        <f t="shared" si="16"/>
        <v>over</v>
      </c>
      <c r="I576" s="3">
        <f t="shared" si="17"/>
        <v>14474675</v>
      </c>
      <c r="J576" s="3"/>
    </row>
    <row r="577" spans="1:10" x14ac:dyDescent="0.25">
      <c r="A577">
        <v>55</v>
      </c>
      <c r="B577" t="s">
        <v>7</v>
      </c>
      <c r="C577" s="2">
        <v>35.200000000000003</v>
      </c>
      <c r="D577">
        <v>0</v>
      </c>
      <c r="E577" t="s">
        <v>9</v>
      </c>
      <c r="F577" t="s">
        <v>14</v>
      </c>
      <c r="G577" s="9">
        <v>44423803</v>
      </c>
      <c r="H577" t="str">
        <f t="shared" si="16"/>
        <v>over</v>
      </c>
      <c r="I577" s="3">
        <f t="shared" si="17"/>
        <v>44423803</v>
      </c>
      <c r="J577" s="3"/>
    </row>
    <row r="578" spans="1:10" x14ac:dyDescent="0.25">
      <c r="A578">
        <v>32</v>
      </c>
      <c r="B578" t="s">
        <v>11</v>
      </c>
      <c r="C578" s="2">
        <v>35.200000000000003</v>
      </c>
      <c r="D578">
        <v>2</v>
      </c>
      <c r="E578" t="s">
        <v>13</v>
      </c>
      <c r="F578" t="s">
        <v>10</v>
      </c>
      <c r="G578" s="9">
        <v>4670.6400000000003</v>
      </c>
      <c r="H578" t="str">
        <f t="shared" ref="H578:H641" si="18">IF(C578&lt;18.5,"below",IF(AND(C578&gt;=18.5,C578&lt;25),"normal",IF(C578&gt;=25,"over")))</f>
        <v>over</v>
      </c>
      <c r="I578" s="3">
        <f t="shared" si="17"/>
        <v>4670.6400000000003</v>
      </c>
      <c r="J578" s="3"/>
    </row>
    <row r="579" spans="1:10" x14ac:dyDescent="0.25">
      <c r="A579">
        <v>19</v>
      </c>
      <c r="B579" t="s">
        <v>7</v>
      </c>
      <c r="C579" s="2">
        <v>35.15</v>
      </c>
      <c r="D579">
        <v>0</v>
      </c>
      <c r="E579" t="s">
        <v>13</v>
      </c>
      <c r="F579" t="s">
        <v>15</v>
      </c>
      <c r="G579" s="9">
        <v>21349015</v>
      </c>
      <c r="H579" t="str">
        <f t="shared" si="18"/>
        <v>over</v>
      </c>
      <c r="I579" s="3">
        <f t="shared" ref="I579:I642" si="19">VALUE(G579)</f>
        <v>21349015</v>
      </c>
      <c r="J579" s="3"/>
    </row>
    <row r="580" spans="1:10" x14ac:dyDescent="0.25">
      <c r="A580">
        <v>60</v>
      </c>
      <c r="B580" t="s">
        <v>7</v>
      </c>
      <c r="C580" s="2">
        <v>35.1</v>
      </c>
      <c r="D580">
        <v>0</v>
      </c>
      <c r="E580" t="s">
        <v>13</v>
      </c>
      <c r="F580" t="s">
        <v>10</v>
      </c>
      <c r="G580" s="9">
        <v>12644589</v>
      </c>
      <c r="H580" t="str">
        <f t="shared" si="18"/>
        <v>over</v>
      </c>
      <c r="I580" s="3">
        <f t="shared" si="19"/>
        <v>12644589</v>
      </c>
      <c r="J580" s="3"/>
    </row>
    <row r="581" spans="1:10" x14ac:dyDescent="0.25">
      <c r="A581">
        <v>63</v>
      </c>
      <c r="B581" t="s">
        <v>11</v>
      </c>
      <c r="C581" s="2">
        <v>35.090000000000003</v>
      </c>
      <c r="D581">
        <v>0</v>
      </c>
      <c r="E581" t="s">
        <v>9</v>
      </c>
      <c r="F581" t="s">
        <v>14</v>
      </c>
      <c r="G581" s="9">
        <v>470555321</v>
      </c>
      <c r="H581" t="str">
        <f t="shared" si="18"/>
        <v>over</v>
      </c>
      <c r="I581" s="3">
        <f t="shared" si="19"/>
        <v>470555321</v>
      </c>
      <c r="J581" s="3"/>
    </row>
    <row r="582" spans="1:10" x14ac:dyDescent="0.25">
      <c r="A582">
        <v>23</v>
      </c>
      <c r="B582" t="s">
        <v>7</v>
      </c>
      <c r="C582" s="2">
        <v>34.96</v>
      </c>
      <c r="D582">
        <v>3</v>
      </c>
      <c r="E582" t="s">
        <v>13</v>
      </c>
      <c r="F582" t="s">
        <v>15</v>
      </c>
      <c r="G582" s="9">
        <v>44666214</v>
      </c>
      <c r="H582" t="str">
        <f t="shared" si="18"/>
        <v>over</v>
      </c>
      <c r="I582" s="3">
        <f t="shared" si="19"/>
        <v>44666214</v>
      </c>
      <c r="J582" s="3"/>
    </row>
    <row r="583" spans="1:10" x14ac:dyDescent="0.25">
      <c r="A583">
        <v>43</v>
      </c>
      <c r="B583" t="s">
        <v>11</v>
      </c>
      <c r="C583" s="2">
        <v>34.96</v>
      </c>
      <c r="D583">
        <v>1</v>
      </c>
      <c r="E583" t="s">
        <v>9</v>
      </c>
      <c r="F583" t="s">
        <v>21</v>
      </c>
      <c r="G583" s="9">
        <v>410342214</v>
      </c>
      <c r="H583" t="str">
        <f t="shared" si="18"/>
        <v>over</v>
      </c>
      <c r="I583" s="3">
        <f t="shared" si="19"/>
        <v>410342214</v>
      </c>
      <c r="J583" s="3"/>
    </row>
    <row r="584" spans="1:10" x14ac:dyDescent="0.25">
      <c r="A584">
        <v>51</v>
      </c>
      <c r="B584" t="s">
        <v>7</v>
      </c>
      <c r="C584" s="2">
        <v>34.96</v>
      </c>
      <c r="D584">
        <v>2</v>
      </c>
      <c r="E584" t="s">
        <v>9</v>
      </c>
      <c r="F584" t="s">
        <v>21</v>
      </c>
      <c r="G584" s="9">
        <v>446411974</v>
      </c>
      <c r="H584" t="str">
        <f t="shared" si="18"/>
        <v>over</v>
      </c>
      <c r="I584" s="3">
        <f t="shared" si="19"/>
        <v>446411974</v>
      </c>
      <c r="J584" s="3"/>
    </row>
    <row r="585" spans="1:10" x14ac:dyDescent="0.25">
      <c r="A585">
        <v>19</v>
      </c>
      <c r="B585" t="s">
        <v>11</v>
      </c>
      <c r="C585" s="2">
        <v>34.9</v>
      </c>
      <c r="D585">
        <v>0</v>
      </c>
      <c r="E585" t="s">
        <v>9</v>
      </c>
      <c r="F585" t="s">
        <v>10</v>
      </c>
      <c r="G585" s="9">
        <v>34828654</v>
      </c>
      <c r="H585" t="str">
        <f t="shared" si="18"/>
        <v>over</v>
      </c>
      <c r="I585" s="3">
        <f t="shared" si="19"/>
        <v>34828654</v>
      </c>
      <c r="J585" s="3"/>
    </row>
    <row r="586" spans="1:10" x14ac:dyDescent="0.25">
      <c r="A586">
        <v>21</v>
      </c>
      <c r="B586" t="s">
        <v>7</v>
      </c>
      <c r="C586" s="2">
        <v>34.869999999999997</v>
      </c>
      <c r="D586">
        <v>0</v>
      </c>
      <c r="E586" t="s">
        <v>13</v>
      </c>
      <c r="F586" t="s">
        <v>14</v>
      </c>
      <c r="G586" s="9">
        <v>20205523</v>
      </c>
      <c r="H586" t="str">
        <f t="shared" si="18"/>
        <v>over</v>
      </c>
      <c r="I586" s="3">
        <f t="shared" si="19"/>
        <v>20205523</v>
      </c>
      <c r="J586" s="3"/>
    </row>
    <row r="587" spans="1:10" x14ac:dyDescent="0.25">
      <c r="A587">
        <v>37</v>
      </c>
      <c r="B587" t="s">
        <v>7</v>
      </c>
      <c r="C587" s="2">
        <v>34.799999999999997</v>
      </c>
      <c r="D587">
        <v>2</v>
      </c>
      <c r="E587" t="s">
        <v>9</v>
      </c>
      <c r="F587" t="s">
        <v>10</v>
      </c>
      <c r="G587" s="9">
        <v>39836519</v>
      </c>
      <c r="H587" t="str">
        <f t="shared" si="18"/>
        <v>over</v>
      </c>
      <c r="I587" s="3">
        <f t="shared" si="19"/>
        <v>39836519</v>
      </c>
      <c r="J587" s="3"/>
    </row>
    <row r="588" spans="1:10" x14ac:dyDescent="0.25">
      <c r="A588">
        <v>35</v>
      </c>
      <c r="B588" t="s">
        <v>7</v>
      </c>
      <c r="C588" s="2">
        <v>34.799999999999997</v>
      </c>
      <c r="D588">
        <v>1</v>
      </c>
      <c r="E588" t="s">
        <v>13</v>
      </c>
      <c r="F588" t="s">
        <v>10</v>
      </c>
      <c r="G588" s="9">
        <v>5246047</v>
      </c>
      <c r="H588" t="str">
        <f t="shared" si="18"/>
        <v>over</v>
      </c>
      <c r="I588" s="3">
        <f t="shared" si="19"/>
        <v>5246047</v>
      </c>
      <c r="J588" s="3"/>
    </row>
    <row r="589" spans="1:10" x14ac:dyDescent="0.25">
      <c r="A589">
        <v>19</v>
      </c>
      <c r="B589" t="s">
        <v>11</v>
      </c>
      <c r="C589" s="2">
        <v>34.799999999999997</v>
      </c>
      <c r="D589">
        <v>0</v>
      </c>
      <c r="E589" t="s">
        <v>9</v>
      </c>
      <c r="F589" t="s">
        <v>10</v>
      </c>
      <c r="G589" s="9">
        <v>34779615</v>
      </c>
      <c r="H589" t="str">
        <f t="shared" si="18"/>
        <v>over</v>
      </c>
      <c r="I589" s="3">
        <f t="shared" si="19"/>
        <v>34779615</v>
      </c>
      <c r="J589" s="3"/>
    </row>
    <row r="590" spans="1:10" x14ac:dyDescent="0.25">
      <c r="A590">
        <v>38</v>
      </c>
      <c r="B590" t="s">
        <v>7</v>
      </c>
      <c r="C590" s="2">
        <v>34.799999999999997</v>
      </c>
      <c r="D590">
        <v>2</v>
      </c>
      <c r="E590" t="s">
        <v>13</v>
      </c>
      <c r="F590" t="s">
        <v>10</v>
      </c>
      <c r="G590" s="9">
        <v>6571544</v>
      </c>
      <c r="H590" t="str">
        <f t="shared" si="18"/>
        <v>over</v>
      </c>
      <c r="I590" s="3">
        <f t="shared" si="19"/>
        <v>6571544</v>
      </c>
      <c r="J590" s="3"/>
    </row>
    <row r="591" spans="1:10" x14ac:dyDescent="0.25">
      <c r="A591">
        <v>27</v>
      </c>
      <c r="B591" t="s">
        <v>7</v>
      </c>
      <c r="C591" s="2">
        <v>34.799999999999997</v>
      </c>
      <c r="D591">
        <v>1</v>
      </c>
      <c r="E591" t="s">
        <v>13</v>
      </c>
      <c r="F591" t="s">
        <v>10</v>
      </c>
      <c r="G591" s="9">
        <v>3577999</v>
      </c>
      <c r="H591" t="str">
        <f t="shared" si="18"/>
        <v>over</v>
      </c>
      <c r="I591" s="3">
        <f t="shared" si="19"/>
        <v>3577999</v>
      </c>
      <c r="J591" s="3"/>
    </row>
    <row r="592" spans="1:10" x14ac:dyDescent="0.25">
      <c r="A592">
        <v>22</v>
      </c>
      <c r="B592" t="s">
        <v>11</v>
      </c>
      <c r="C592" s="2">
        <v>34.799999999999997</v>
      </c>
      <c r="D592">
        <v>3</v>
      </c>
      <c r="E592" t="s">
        <v>13</v>
      </c>
      <c r="F592" t="s">
        <v>10</v>
      </c>
      <c r="G592" s="9">
        <v>3443064</v>
      </c>
      <c r="H592" t="str">
        <f t="shared" si="18"/>
        <v>over</v>
      </c>
      <c r="I592" s="3">
        <f t="shared" si="19"/>
        <v>3443064</v>
      </c>
      <c r="J592" s="3"/>
    </row>
    <row r="593" spans="1:10" x14ac:dyDescent="0.25">
      <c r="A593">
        <v>59</v>
      </c>
      <c r="B593" t="s">
        <v>7</v>
      </c>
      <c r="C593" s="2">
        <v>34.799999999999997</v>
      </c>
      <c r="D593">
        <v>2</v>
      </c>
      <c r="E593" t="s">
        <v>13</v>
      </c>
      <c r="F593" t="s">
        <v>10</v>
      </c>
      <c r="G593" s="9">
        <v>3691060803</v>
      </c>
      <c r="H593" t="str">
        <f t="shared" si="18"/>
        <v>over</v>
      </c>
      <c r="I593" s="3">
        <f t="shared" si="19"/>
        <v>3691060803</v>
      </c>
      <c r="J593" s="3"/>
    </row>
    <row r="594" spans="1:10" x14ac:dyDescent="0.25">
      <c r="A594">
        <v>28</v>
      </c>
      <c r="B594" t="s">
        <v>7</v>
      </c>
      <c r="C594" s="2">
        <v>34.770000000000003</v>
      </c>
      <c r="D594">
        <v>0</v>
      </c>
      <c r="E594" t="s">
        <v>13</v>
      </c>
      <c r="F594" t="s">
        <v>15</v>
      </c>
      <c r="G594" s="9">
        <v>35569223</v>
      </c>
      <c r="H594" t="str">
        <f t="shared" si="18"/>
        <v>over</v>
      </c>
      <c r="I594" s="3">
        <f t="shared" si="19"/>
        <v>35569223</v>
      </c>
      <c r="J594" s="3"/>
    </row>
    <row r="595" spans="1:10" x14ac:dyDescent="0.25">
      <c r="A595">
        <v>35</v>
      </c>
      <c r="B595" t="s">
        <v>11</v>
      </c>
      <c r="C595" s="2">
        <v>34.770000000000003</v>
      </c>
      <c r="D595">
        <v>2</v>
      </c>
      <c r="E595" t="s">
        <v>13</v>
      </c>
      <c r="F595" t="s">
        <v>15</v>
      </c>
      <c r="G595" s="9">
        <v>57290053</v>
      </c>
      <c r="H595" t="str">
        <f t="shared" si="18"/>
        <v>over</v>
      </c>
      <c r="I595" s="3">
        <f t="shared" si="19"/>
        <v>57290053</v>
      </c>
      <c r="J595" s="3"/>
    </row>
    <row r="596" spans="1:10" x14ac:dyDescent="0.25">
      <c r="A596">
        <v>49</v>
      </c>
      <c r="B596" t="s">
        <v>7</v>
      </c>
      <c r="C596" s="2">
        <v>34.770000000000003</v>
      </c>
      <c r="D596">
        <v>1</v>
      </c>
      <c r="E596" t="s">
        <v>13</v>
      </c>
      <c r="F596" t="s">
        <v>15</v>
      </c>
      <c r="G596" s="9">
        <v>95838933</v>
      </c>
      <c r="H596" t="str">
        <f t="shared" si="18"/>
        <v>over</v>
      </c>
      <c r="I596" s="3">
        <f t="shared" si="19"/>
        <v>95838933</v>
      </c>
      <c r="J596" s="3"/>
    </row>
    <row r="597" spans="1:10" x14ac:dyDescent="0.25">
      <c r="A597">
        <v>38</v>
      </c>
      <c r="B597" t="s">
        <v>11</v>
      </c>
      <c r="C597" s="2">
        <v>34.700000000000003</v>
      </c>
      <c r="D597">
        <v>2</v>
      </c>
      <c r="E597" t="s">
        <v>13</v>
      </c>
      <c r="F597" t="s">
        <v>10</v>
      </c>
      <c r="G597" s="9">
        <v>6082405</v>
      </c>
      <c r="H597" t="str">
        <f t="shared" si="18"/>
        <v>over</v>
      </c>
      <c r="I597" s="3">
        <f t="shared" si="19"/>
        <v>6082405</v>
      </c>
      <c r="J597" s="3"/>
    </row>
    <row r="598" spans="1:10" x14ac:dyDescent="0.25">
      <c r="A598">
        <v>19</v>
      </c>
      <c r="B598" t="s">
        <v>7</v>
      </c>
      <c r="C598" s="2">
        <v>34.700000000000003</v>
      </c>
      <c r="D598">
        <v>2</v>
      </c>
      <c r="E598" t="s">
        <v>9</v>
      </c>
      <c r="F598" t="s">
        <v>10</v>
      </c>
      <c r="G598" s="9">
        <v>36397576</v>
      </c>
      <c r="H598" t="str">
        <f t="shared" si="18"/>
        <v>over</v>
      </c>
      <c r="I598" s="3">
        <f t="shared" si="19"/>
        <v>36397576</v>
      </c>
      <c r="J598" s="3"/>
    </row>
    <row r="599" spans="1:10" x14ac:dyDescent="0.25">
      <c r="A599">
        <v>21</v>
      </c>
      <c r="B599" t="s">
        <v>7</v>
      </c>
      <c r="C599" s="2">
        <v>34.6</v>
      </c>
      <c r="D599">
        <v>0</v>
      </c>
      <c r="E599" t="s">
        <v>13</v>
      </c>
      <c r="F599" t="s">
        <v>10</v>
      </c>
      <c r="G599" s="9">
        <v>2020177</v>
      </c>
      <c r="H599" t="str">
        <f t="shared" si="18"/>
        <v>over</v>
      </c>
      <c r="I599" s="3">
        <f t="shared" si="19"/>
        <v>2020177</v>
      </c>
      <c r="J599" s="3"/>
    </row>
    <row r="600" spans="1:10" x14ac:dyDescent="0.25">
      <c r="A600">
        <v>46</v>
      </c>
      <c r="B600" t="s">
        <v>7</v>
      </c>
      <c r="C600" s="2">
        <v>34.6</v>
      </c>
      <c r="D600">
        <v>1</v>
      </c>
      <c r="E600" t="s">
        <v>9</v>
      </c>
      <c r="F600" t="s">
        <v>10</v>
      </c>
      <c r="G600" s="9">
        <v>41661602</v>
      </c>
      <c r="H600" t="str">
        <f t="shared" si="18"/>
        <v>over</v>
      </c>
      <c r="I600" s="3">
        <f t="shared" si="19"/>
        <v>41661602</v>
      </c>
      <c r="J600" s="3"/>
    </row>
    <row r="601" spans="1:10" x14ac:dyDescent="0.25">
      <c r="A601">
        <v>22</v>
      </c>
      <c r="B601" t="s">
        <v>7</v>
      </c>
      <c r="C601" s="2">
        <v>34.58</v>
      </c>
      <c r="D601">
        <v>2</v>
      </c>
      <c r="E601" t="s">
        <v>13</v>
      </c>
      <c r="F601" t="s">
        <v>21</v>
      </c>
      <c r="G601" s="9">
        <v>39257582</v>
      </c>
      <c r="H601" t="str">
        <f t="shared" si="18"/>
        <v>over</v>
      </c>
      <c r="I601" s="3">
        <f t="shared" si="19"/>
        <v>39257582</v>
      </c>
      <c r="J601" s="3"/>
    </row>
    <row r="602" spans="1:10" x14ac:dyDescent="0.25">
      <c r="A602">
        <v>43</v>
      </c>
      <c r="B602" t="s">
        <v>7</v>
      </c>
      <c r="C602" s="2">
        <v>34.58</v>
      </c>
      <c r="D602">
        <v>1</v>
      </c>
      <c r="E602" t="s">
        <v>13</v>
      </c>
      <c r="F602" t="s">
        <v>15</v>
      </c>
      <c r="G602" s="9">
        <v>77272532</v>
      </c>
      <c r="H602" t="str">
        <f t="shared" si="18"/>
        <v>over</v>
      </c>
      <c r="I602" s="3">
        <f t="shared" si="19"/>
        <v>77272532</v>
      </c>
      <c r="J602" s="3"/>
    </row>
    <row r="603" spans="1:10" x14ac:dyDescent="0.25">
      <c r="A603">
        <v>64</v>
      </c>
      <c r="B603" t="s">
        <v>11</v>
      </c>
      <c r="C603" s="2">
        <v>34.5</v>
      </c>
      <c r="D603">
        <v>0</v>
      </c>
      <c r="E603" t="s">
        <v>13</v>
      </c>
      <c r="F603" t="s">
        <v>10</v>
      </c>
      <c r="G603" s="9">
        <v>13822803</v>
      </c>
      <c r="H603" t="str">
        <f t="shared" si="18"/>
        <v>over</v>
      </c>
      <c r="I603" s="3">
        <f t="shared" si="19"/>
        <v>13822803</v>
      </c>
      <c r="J603" s="3"/>
    </row>
    <row r="604" spans="1:10" x14ac:dyDescent="0.25">
      <c r="A604">
        <v>36</v>
      </c>
      <c r="B604" t="s">
        <v>11</v>
      </c>
      <c r="C604" s="2">
        <v>34.43</v>
      </c>
      <c r="D604">
        <v>0</v>
      </c>
      <c r="E604" t="s">
        <v>9</v>
      </c>
      <c r="F604" t="s">
        <v>14</v>
      </c>
      <c r="G604" s="9">
        <v>377425757</v>
      </c>
      <c r="H604" t="str">
        <f t="shared" si="18"/>
        <v>over</v>
      </c>
      <c r="I604" s="3">
        <f t="shared" si="19"/>
        <v>377425757</v>
      </c>
      <c r="J604" s="3"/>
    </row>
    <row r="605" spans="1:10" x14ac:dyDescent="0.25">
      <c r="A605">
        <v>18</v>
      </c>
      <c r="B605" t="s">
        <v>11</v>
      </c>
      <c r="C605" s="2">
        <v>34.43</v>
      </c>
      <c r="D605">
        <v>0</v>
      </c>
      <c r="E605" t="s">
        <v>13</v>
      </c>
      <c r="F605" t="s">
        <v>14</v>
      </c>
      <c r="G605" s="9">
        <v>11374697</v>
      </c>
      <c r="H605" t="str">
        <f t="shared" si="18"/>
        <v>over</v>
      </c>
      <c r="I605" s="3">
        <f t="shared" si="19"/>
        <v>11374697</v>
      </c>
      <c r="J605" s="3"/>
    </row>
    <row r="606" spans="1:10" x14ac:dyDescent="0.25">
      <c r="A606">
        <v>36</v>
      </c>
      <c r="B606" t="s">
        <v>11</v>
      </c>
      <c r="C606" s="2">
        <v>34.43</v>
      </c>
      <c r="D606">
        <v>2</v>
      </c>
      <c r="E606" t="s">
        <v>13</v>
      </c>
      <c r="F606" t="s">
        <v>14</v>
      </c>
      <c r="G606" s="9">
        <v>55843057</v>
      </c>
      <c r="H606" t="str">
        <f t="shared" si="18"/>
        <v>over</v>
      </c>
      <c r="I606" s="3">
        <f t="shared" si="19"/>
        <v>55843057</v>
      </c>
      <c r="J606" s="3"/>
    </row>
    <row r="607" spans="1:10" x14ac:dyDescent="0.25">
      <c r="A607">
        <v>56</v>
      </c>
      <c r="B607" t="s">
        <v>11</v>
      </c>
      <c r="C607" s="2">
        <v>34.43</v>
      </c>
      <c r="D607">
        <v>0</v>
      </c>
      <c r="E607" t="s">
        <v>13</v>
      </c>
      <c r="F607" t="s">
        <v>14</v>
      </c>
      <c r="G607" s="9">
        <v>105942257</v>
      </c>
      <c r="H607" t="str">
        <f t="shared" si="18"/>
        <v>over</v>
      </c>
      <c r="I607" s="3">
        <f t="shared" si="19"/>
        <v>105942257</v>
      </c>
      <c r="J607" s="3"/>
    </row>
    <row r="608" spans="1:10" x14ac:dyDescent="0.25">
      <c r="A608">
        <v>23</v>
      </c>
      <c r="B608" t="s">
        <v>11</v>
      </c>
      <c r="C608" s="2">
        <v>34.4</v>
      </c>
      <c r="D608">
        <v>0</v>
      </c>
      <c r="E608" t="s">
        <v>13</v>
      </c>
      <c r="F608" t="s">
        <v>10</v>
      </c>
      <c r="G608" s="9">
        <v>1826843</v>
      </c>
      <c r="H608" t="str">
        <f t="shared" si="18"/>
        <v>over</v>
      </c>
      <c r="I608" s="3">
        <f t="shared" si="19"/>
        <v>1826843</v>
      </c>
      <c r="J608" s="3"/>
    </row>
    <row r="609" spans="1:10" x14ac:dyDescent="0.25">
      <c r="A609">
        <v>19</v>
      </c>
      <c r="B609" t="s">
        <v>11</v>
      </c>
      <c r="C609" s="2">
        <v>34.4</v>
      </c>
      <c r="D609">
        <v>0</v>
      </c>
      <c r="E609" t="s">
        <v>13</v>
      </c>
      <c r="F609" t="s">
        <v>10</v>
      </c>
      <c r="G609" s="9">
        <v>1261859</v>
      </c>
      <c r="H609" t="str">
        <f t="shared" si="18"/>
        <v>over</v>
      </c>
      <c r="I609" s="3">
        <f t="shared" si="19"/>
        <v>1261859</v>
      </c>
      <c r="J609" s="3"/>
    </row>
    <row r="610" spans="1:10" x14ac:dyDescent="0.25">
      <c r="A610">
        <v>43</v>
      </c>
      <c r="B610" t="s">
        <v>7</v>
      </c>
      <c r="C610" s="2">
        <v>34.4</v>
      </c>
      <c r="D610">
        <v>3</v>
      </c>
      <c r="E610" t="s">
        <v>13</v>
      </c>
      <c r="F610" t="s">
        <v>10</v>
      </c>
      <c r="G610" s="9">
        <v>8522003</v>
      </c>
      <c r="H610" t="str">
        <f t="shared" si="18"/>
        <v>over</v>
      </c>
      <c r="I610" s="3">
        <f t="shared" si="19"/>
        <v>8522003</v>
      </c>
      <c r="J610" s="3"/>
    </row>
    <row r="611" spans="1:10" x14ac:dyDescent="0.25">
      <c r="A611">
        <v>29</v>
      </c>
      <c r="B611" t="s">
        <v>11</v>
      </c>
      <c r="C611" s="2">
        <v>34.4</v>
      </c>
      <c r="D611">
        <v>0</v>
      </c>
      <c r="E611" t="s">
        <v>9</v>
      </c>
      <c r="F611" t="s">
        <v>10</v>
      </c>
      <c r="G611" s="9">
        <v>36197699</v>
      </c>
      <c r="H611" t="str">
        <f t="shared" si="18"/>
        <v>over</v>
      </c>
      <c r="I611" s="3">
        <f t="shared" si="19"/>
        <v>36197699</v>
      </c>
      <c r="J611" s="3"/>
    </row>
    <row r="612" spans="1:10" x14ac:dyDescent="0.25">
      <c r="A612">
        <v>31</v>
      </c>
      <c r="B612" t="s">
        <v>11</v>
      </c>
      <c r="C612" s="2">
        <v>34.39</v>
      </c>
      <c r="D612">
        <v>3</v>
      </c>
      <c r="E612" t="s">
        <v>9</v>
      </c>
      <c r="F612" t="s">
        <v>15</v>
      </c>
      <c r="G612" s="9">
        <v>387463551</v>
      </c>
      <c r="H612" t="str">
        <f t="shared" si="18"/>
        <v>over</v>
      </c>
      <c r="I612" s="3">
        <f t="shared" si="19"/>
        <v>387463551</v>
      </c>
      <c r="J612" s="3"/>
    </row>
    <row r="613" spans="1:10" x14ac:dyDescent="0.25">
      <c r="A613">
        <v>58</v>
      </c>
      <c r="B613" t="s">
        <v>11</v>
      </c>
      <c r="C613" s="2">
        <v>34.39</v>
      </c>
      <c r="D613">
        <v>0</v>
      </c>
      <c r="E613" t="s">
        <v>13</v>
      </c>
      <c r="F613" t="s">
        <v>15</v>
      </c>
      <c r="G613" s="9">
        <v>117439341</v>
      </c>
      <c r="H613" t="str">
        <f t="shared" si="18"/>
        <v>over</v>
      </c>
      <c r="I613" s="3">
        <f t="shared" si="19"/>
        <v>117439341</v>
      </c>
      <c r="J613" s="3"/>
    </row>
    <row r="614" spans="1:10" x14ac:dyDescent="0.25">
      <c r="A614">
        <v>35</v>
      </c>
      <c r="B614" t="s">
        <v>11</v>
      </c>
      <c r="C614" s="2">
        <v>34.32</v>
      </c>
      <c r="D614">
        <v>3</v>
      </c>
      <c r="E614" t="s">
        <v>13</v>
      </c>
      <c r="F614" t="s">
        <v>14</v>
      </c>
      <c r="G614" s="9">
        <v>59343798</v>
      </c>
      <c r="H614" t="str">
        <f t="shared" si="18"/>
        <v>over</v>
      </c>
      <c r="I614" s="3">
        <f t="shared" si="19"/>
        <v>59343798</v>
      </c>
      <c r="J614" s="3"/>
    </row>
    <row r="615" spans="1:10" x14ac:dyDescent="0.25">
      <c r="A615">
        <v>39</v>
      </c>
      <c r="B615" t="s">
        <v>7</v>
      </c>
      <c r="C615" s="2">
        <v>34.32</v>
      </c>
      <c r="D615">
        <v>5</v>
      </c>
      <c r="E615" t="s">
        <v>13</v>
      </c>
      <c r="F615" t="s">
        <v>14</v>
      </c>
      <c r="G615" s="9">
        <v>85968278</v>
      </c>
      <c r="H615" t="str">
        <f t="shared" si="18"/>
        <v>over</v>
      </c>
      <c r="I615" s="3">
        <f t="shared" si="19"/>
        <v>85968278</v>
      </c>
      <c r="J615" s="3"/>
    </row>
    <row r="616" spans="1:10" x14ac:dyDescent="0.25">
      <c r="A616">
        <v>44</v>
      </c>
      <c r="B616" t="s">
        <v>11</v>
      </c>
      <c r="C616" s="2">
        <v>34.32</v>
      </c>
      <c r="D616">
        <v>1</v>
      </c>
      <c r="E616" t="s">
        <v>13</v>
      </c>
      <c r="F616" t="s">
        <v>14</v>
      </c>
      <c r="G616" s="9">
        <v>71474728</v>
      </c>
      <c r="H616" t="str">
        <f t="shared" si="18"/>
        <v>over</v>
      </c>
      <c r="I616" s="3">
        <f t="shared" si="19"/>
        <v>71474728</v>
      </c>
      <c r="J616" s="3"/>
    </row>
    <row r="617" spans="1:10" x14ac:dyDescent="0.25">
      <c r="A617">
        <v>48</v>
      </c>
      <c r="B617" t="s">
        <v>11</v>
      </c>
      <c r="C617" s="2">
        <v>34.299999999999997</v>
      </c>
      <c r="D617">
        <v>3</v>
      </c>
      <c r="E617" t="s">
        <v>13</v>
      </c>
      <c r="F617" t="s">
        <v>10</v>
      </c>
      <c r="G617" s="9">
        <v>9563029</v>
      </c>
      <c r="H617" t="str">
        <f t="shared" si="18"/>
        <v>over</v>
      </c>
      <c r="I617" s="3">
        <f t="shared" si="19"/>
        <v>9563029</v>
      </c>
      <c r="J617" s="3"/>
    </row>
    <row r="618" spans="1:10" x14ac:dyDescent="0.25">
      <c r="A618">
        <v>54</v>
      </c>
      <c r="B618" t="s">
        <v>11</v>
      </c>
      <c r="C618" s="2">
        <v>34.21</v>
      </c>
      <c r="D618">
        <v>2</v>
      </c>
      <c r="E618" t="s">
        <v>9</v>
      </c>
      <c r="F618" t="s">
        <v>14</v>
      </c>
      <c r="G618" s="9">
        <v>442607499</v>
      </c>
      <c r="H618" t="str">
        <f t="shared" si="18"/>
        <v>over</v>
      </c>
      <c r="I618" s="3">
        <f t="shared" si="19"/>
        <v>442607499</v>
      </c>
      <c r="J618" s="3"/>
    </row>
    <row r="619" spans="1:10" x14ac:dyDescent="0.25">
      <c r="A619">
        <v>34</v>
      </c>
      <c r="B619" t="s">
        <v>11</v>
      </c>
      <c r="C619" s="2">
        <v>34.21</v>
      </c>
      <c r="D619">
        <v>0</v>
      </c>
      <c r="E619" t="s">
        <v>13</v>
      </c>
      <c r="F619" t="s">
        <v>14</v>
      </c>
      <c r="G619" s="9">
        <v>39351799</v>
      </c>
      <c r="H619" t="str">
        <f t="shared" si="18"/>
        <v>over</v>
      </c>
      <c r="I619" s="3">
        <f t="shared" si="19"/>
        <v>39351799</v>
      </c>
      <c r="J619" s="3"/>
    </row>
    <row r="620" spans="1:10" x14ac:dyDescent="0.25">
      <c r="A620">
        <v>35</v>
      </c>
      <c r="B620" t="s">
        <v>7</v>
      </c>
      <c r="C620" s="2">
        <v>34.21</v>
      </c>
      <c r="D620">
        <v>1</v>
      </c>
      <c r="E620" t="s">
        <v>13</v>
      </c>
      <c r="F620" t="s">
        <v>14</v>
      </c>
      <c r="G620" s="9">
        <v>52452269</v>
      </c>
      <c r="H620" t="str">
        <f t="shared" si="18"/>
        <v>over</v>
      </c>
      <c r="I620" s="3">
        <f t="shared" si="19"/>
        <v>52452269</v>
      </c>
      <c r="J620" s="3"/>
    </row>
    <row r="621" spans="1:10" x14ac:dyDescent="0.25">
      <c r="A621">
        <v>41</v>
      </c>
      <c r="B621" t="s">
        <v>11</v>
      </c>
      <c r="C621" s="2">
        <v>34.21</v>
      </c>
      <c r="D621">
        <v>1</v>
      </c>
      <c r="E621" t="s">
        <v>13</v>
      </c>
      <c r="F621" t="s">
        <v>14</v>
      </c>
      <c r="G621" s="9">
        <v>62897549</v>
      </c>
      <c r="H621" t="str">
        <f t="shared" si="18"/>
        <v>over</v>
      </c>
      <c r="I621" s="3">
        <f t="shared" si="19"/>
        <v>62897549</v>
      </c>
      <c r="J621" s="3"/>
    </row>
    <row r="622" spans="1:10" x14ac:dyDescent="0.25">
      <c r="A622">
        <v>50</v>
      </c>
      <c r="B622" t="s">
        <v>11</v>
      </c>
      <c r="C622" s="2">
        <v>34.200000000000003</v>
      </c>
      <c r="D622">
        <v>2</v>
      </c>
      <c r="E622" t="s">
        <v>9</v>
      </c>
      <c r="F622" t="s">
        <v>10</v>
      </c>
      <c r="G622" s="9">
        <v>42856838</v>
      </c>
      <c r="H622" t="str">
        <f t="shared" si="18"/>
        <v>over</v>
      </c>
      <c r="I622" s="3">
        <f t="shared" si="19"/>
        <v>42856838</v>
      </c>
      <c r="J622" s="3"/>
    </row>
    <row r="623" spans="1:10" x14ac:dyDescent="0.25">
      <c r="A623">
        <v>41</v>
      </c>
      <c r="B623" t="s">
        <v>11</v>
      </c>
      <c r="C623" s="2">
        <v>34.200000000000003</v>
      </c>
      <c r="D623">
        <v>2</v>
      </c>
      <c r="E623" t="s">
        <v>13</v>
      </c>
      <c r="F623" t="s">
        <v>15</v>
      </c>
      <c r="G623" s="9">
        <v>7261741</v>
      </c>
      <c r="H623" t="str">
        <f t="shared" si="18"/>
        <v>over</v>
      </c>
      <c r="I623" s="3">
        <f t="shared" si="19"/>
        <v>7261741</v>
      </c>
      <c r="J623" s="3"/>
    </row>
    <row r="624" spans="1:10" x14ac:dyDescent="0.25">
      <c r="A624">
        <v>51</v>
      </c>
      <c r="B624" t="s">
        <v>7</v>
      </c>
      <c r="C624" s="2">
        <v>34.200000000000003</v>
      </c>
      <c r="D624">
        <v>1</v>
      </c>
      <c r="E624" t="s">
        <v>13</v>
      </c>
      <c r="F624" t="s">
        <v>10</v>
      </c>
      <c r="G624" s="9">
        <v>9872701</v>
      </c>
      <c r="H624" t="str">
        <f t="shared" si="18"/>
        <v>over</v>
      </c>
      <c r="I624" s="3">
        <f t="shared" si="19"/>
        <v>9872701</v>
      </c>
      <c r="J624" s="3"/>
    </row>
    <row r="625" spans="1:10" x14ac:dyDescent="0.25">
      <c r="A625">
        <v>37</v>
      </c>
      <c r="B625" t="s">
        <v>11</v>
      </c>
      <c r="C625" s="2">
        <v>34.200000000000003</v>
      </c>
      <c r="D625">
        <v>1</v>
      </c>
      <c r="E625" t="s">
        <v>9</v>
      </c>
      <c r="F625" t="s">
        <v>21</v>
      </c>
      <c r="G625" s="9">
        <v>39047285</v>
      </c>
      <c r="H625" t="str">
        <f t="shared" si="18"/>
        <v>over</v>
      </c>
      <c r="I625" s="3">
        <f t="shared" si="19"/>
        <v>39047285</v>
      </c>
      <c r="J625" s="3"/>
    </row>
    <row r="626" spans="1:10" x14ac:dyDescent="0.25">
      <c r="A626">
        <v>26</v>
      </c>
      <c r="B626" t="s">
        <v>7</v>
      </c>
      <c r="C626" s="2">
        <v>34.200000000000003</v>
      </c>
      <c r="D626">
        <v>2</v>
      </c>
      <c r="E626" t="s">
        <v>13</v>
      </c>
      <c r="F626" t="s">
        <v>10</v>
      </c>
      <c r="G626" s="9">
        <v>3987926</v>
      </c>
      <c r="H626" t="str">
        <f t="shared" si="18"/>
        <v>over</v>
      </c>
      <c r="I626" s="3">
        <f t="shared" si="19"/>
        <v>3987926</v>
      </c>
      <c r="J626" s="3"/>
    </row>
    <row r="627" spans="1:10" x14ac:dyDescent="0.25">
      <c r="A627">
        <v>18</v>
      </c>
      <c r="B627" t="s">
        <v>11</v>
      </c>
      <c r="C627" s="2">
        <v>34.1</v>
      </c>
      <c r="D627">
        <v>0</v>
      </c>
      <c r="E627" t="s">
        <v>13</v>
      </c>
      <c r="F627" t="s">
        <v>14</v>
      </c>
      <c r="G627" s="9">
        <v>1137011</v>
      </c>
      <c r="H627" t="str">
        <f t="shared" si="18"/>
        <v>over</v>
      </c>
      <c r="I627" s="3">
        <f t="shared" si="19"/>
        <v>1137011</v>
      </c>
      <c r="J627" s="3"/>
    </row>
    <row r="628" spans="1:10" x14ac:dyDescent="0.25">
      <c r="A628">
        <v>19</v>
      </c>
      <c r="B628" t="s">
        <v>11</v>
      </c>
      <c r="C628" s="2">
        <v>34.1</v>
      </c>
      <c r="D628">
        <v>0</v>
      </c>
      <c r="E628" t="s">
        <v>13</v>
      </c>
      <c r="F628" t="s">
        <v>10</v>
      </c>
      <c r="G628" s="9">
        <v>1261442</v>
      </c>
      <c r="H628" t="str">
        <f t="shared" si="18"/>
        <v>over</v>
      </c>
      <c r="I628" s="3">
        <f t="shared" si="19"/>
        <v>1261442</v>
      </c>
      <c r="J628" s="3"/>
    </row>
    <row r="629" spans="1:10" x14ac:dyDescent="0.25">
      <c r="A629">
        <v>52</v>
      </c>
      <c r="B629" t="s">
        <v>11</v>
      </c>
      <c r="C629" s="2">
        <v>34.1</v>
      </c>
      <c r="D629">
        <v>0</v>
      </c>
      <c r="E629" t="s">
        <v>13</v>
      </c>
      <c r="F629" t="s">
        <v>14</v>
      </c>
      <c r="G629" s="9">
        <v>9140951</v>
      </c>
      <c r="H629" t="str">
        <f t="shared" si="18"/>
        <v>over</v>
      </c>
      <c r="I629" s="3">
        <f t="shared" si="19"/>
        <v>9140951</v>
      </c>
      <c r="J629" s="3"/>
    </row>
    <row r="630" spans="1:10" x14ac:dyDescent="0.25">
      <c r="A630">
        <v>51</v>
      </c>
      <c r="B630" t="s">
        <v>7</v>
      </c>
      <c r="C630" s="2">
        <v>34.1</v>
      </c>
      <c r="D630">
        <v>0</v>
      </c>
      <c r="E630" t="s">
        <v>13</v>
      </c>
      <c r="F630" t="s">
        <v>14</v>
      </c>
      <c r="G630" s="9">
        <v>9283562</v>
      </c>
      <c r="H630" t="str">
        <f t="shared" si="18"/>
        <v>over</v>
      </c>
      <c r="I630" s="3">
        <f t="shared" si="19"/>
        <v>9283562</v>
      </c>
      <c r="J630" s="3"/>
    </row>
    <row r="631" spans="1:10" x14ac:dyDescent="0.25">
      <c r="A631">
        <v>37</v>
      </c>
      <c r="B631" t="s">
        <v>11</v>
      </c>
      <c r="C631" s="2">
        <v>34.1</v>
      </c>
      <c r="D631">
        <v>4</v>
      </c>
      <c r="E631" t="s">
        <v>9</v>
      </c>
      <c r="F631" t="s">
        <v>10</v>
      </c>
      <c r="G631" s="9">
        <v>40182246</v>
      </c>
      <c r="H631" t="str">
        <f t="shared" si="18"/>
        <v>over</v>
      </c>
      <c r="I631" s="3">
        <f t="shared" si="19"/>
        <v>40182246</v>
      </c>
      <c r="J631" s="3"/>
    </row>
    <row r="632" spans="1:10" x14ac:dyDescent="0.25">
      <c r="A632">
        <v>39</v>
      </c>
      <c r="B632" t="s">
        <v>7</v>
      </c>
      <c r="C632" s="2">
        <v>34.1</v>
      </c>
      <c r="D632">
        <v>3</v>
      </c>
      <c r="E632" t="s">
        <v>13</v>
      </c>
      <c r="F632" t="s">
        <v>10</v>
      </c>
      <c r="G632" s="9">
        <v>7418522</v>
      </c>
      <c r="H632" t="str">
        <f t="shared" si="18"/>
        <v>over</v>
      </c>
      <c r="I632" s="3">
        <f t="shared" si="19"/>
        <v>7418522</v>
      </c>
      <c r="J632" s="3"/>
    </row>
    <row r="633" spans="1:10" x14ac:dyDescent="0.25">
      <c r="A633">
        <v>42</v>
      </c>
      <c r="B633" t="s">
        <v>11</v>
      </c>
      <c r="C633" s="2">
        <v>34.1</v>
      </c>
      <c r="D633">
        <v>0</v>
      </c>
      <c r="E633" t="s">
        <v>13</v>
      </c>
      <c r="F633" t="s">
        <v>10</v>
      </c>
      <c r="G633" s="9">
        <v>5979731</v>
      </c>
      <c r="H633" t="str">
        <f t="shared" si="18"/>
        <v>over</v>
      </c>
      <c r="I633" s="3">
        <f t="shared" si="19"/>
        <v>5979731</v>
      </c>
      <c r="J633" s="3"/>
    </row>
    <row r="634" spans="1:10" x14ac:dyDescent="0.25">
      <c r="A634">
        <v>39</v>
      </c>
      <c r="B634" t="s">
        <v>11</v>
      </c>
      <c r="C634" s="2">
        <v>34.1</v>
      </c>
      <c r="D634">
        <v>2</v>
      </c>
      <c r="E634" t="s">
        <v>13</v>
      </c>
      <c r="F634" t="s">
        <v>14</v>
      </c>
      <c r="G634" s="9">
        <v>2356301618</v>
      </c>
      <c r="H634" t="str">
        <f t="shared" si="18"/>
        <v>over</v>
      </c>
      <c r="I634" s="3">
        <f t="shared" si="19"/>
        <v>2356301618</v>
      </c>
      <c r="J634" s="3"/>
    </row>
    <row r="635" spans="1:10" x14ac:dyDescent="0.25">
      <c r="A635">
        <v>57</v>
      </c>
      <c r="B635" t="s">
        <v>11</v>
      </c>
      <c r="C635" s="2">
        <v>34.01</v>
      </c>
      <c r="D635">
        <v>0</v>
      </c>
      <c r="E635" t="s">
        <v>13</v>
      </c>
      <c r="F635" t="s">
        <v>15</v>
      </c>
      <c r="G635" s="9">
        <v>113566609</v>
      </c>
      <c r="H635" t="str">
        <f t="shared" si="18"/>
        <v>over</v>
      </c>
      <c r="I635" s="3">
        <f t="shared" si="19"/>
        <v>113566609</v>
      </c>
      <c r="J635" s="3"/>
    </row>
    <row r="636" spans="1:10" x14ac:dyDescent="0.25">
      <c r="A636">
        <v>24</v>
      </c>
      <c r="B636" t="s">
        <v>7</v>
      </c>
      <c r="C636" s="2">
        <v>33.99</v>
      </c>
      <c r="D636">
        <v>0</v>
      </c>
      <c r="E636" t="s">
        <v>13</v>
      </c>
      <c r="F636" t="s">
        <v>14</v>
      </c>
      <c r="G636" s="9">
        <v>24733341</v>
      </c>
      <c r="H636" t="str">
        <f t="shared" si="18"/>
        <v>over</v>
      </c>
      <c r="I636" s="3">
        <f t="shared" si="19"/>
        <v>24733341</v>
      </c>
      <c r="J636" s="3"/>
    </row>
    <row r="637" spans="1:10" x14ac:dyDescent="0.25">
      <c r="A637">
        <v>25</v>
      </c>
      <c r="B637" t="s">
        <v>7</v>
      </c>
      <c r="C637" s="2">
        <v>33.99</v>
      </c>
      <c r="D637">
        <v>1</v>
      </c>
      <c r="E637" t="s">
        <v>13</v>
      </c>
      <c r="F637" t="s">
        <v>14</v>
      </c>
      <c r="G637" s="9">
        <v>32271211</v>
      </c>
      <c r="H637" t="str">
        <f t="shared" si="18"/>
        <v>over</v>
      </c>
      <c r="I637" s="3">
        <f t="shared" si="19"/>
        <v>32271211</v>
      </c>
      <c r="J637" s="3"/>
    </row>
    <row r="638" spans="1:10" x14ac:dyDescent="0.25">
      <c r="A638">
        <v>55</v>
      </c>
      <c r="B638" t="s">
        <v>11</v>
      </c>
      <c r="C638" s="2">
        <v>33.880000000000003</v>
      </c>
      <c r="D638">
        <v>3</v>
      </c>
      <c r="E638" t="s">
        <v>13</v>
      </c>
      <c r="F638" t="s">
        <v>14</v>
      </c>
      <c r="G638" s="9">
        <v>119871682</v>
      </c>
      <c r="H638" t="str">
        <f t="shared" si="18"/>
        <v>over</v>
      </c>
      <c r="I638" s="3">
        <f t="shared" si="19"/>
        <v>119871682</v>
      </c>
      <c r="J638" s="3"/>
    </row>
    <row r="639" spans="1:10" x14ac:dyDescent="0.25">
      <c r="A639">
        <v>64</v>
      </c>
      <c r="B639" t="s">
        <v>11</v>
      </c>
      <c r="C639" s="2">
        <v>33.880000000000003</v>
      </c>
      <c r="D639">
        <v>0</v>
      </c>
      <c r="E639" t="s">
        <v>9</v>
      </c>
      <c r="F639" t="s">
        <v>14</v>
      </c>
      <c r="G639" s="9">
        <v>468892612</v>
      </c>
      <c r="H639" t="str">
        <f t="shared" si="18"/>
        <v>over</v>
      </c>
      <c r="I639" s="3">
        <f t="shared" si="19"/>
        <v>468892612</v>
      </c>
      <c r="J639" s="3"/>
    </row>
    <row r="640" spans="1:10" x14ac:dyDescent="0.25">
      <c r="A640">
        <v>18</v>
      </c>
      <c r="B640" t="s">
        <v>7</v>
      </c>
      <c r="C640" s="2">
        <v>33.880000000000003</v>
      </c>
      <c r="D640">
        <v>0</v>
      </c>
      <c r="E640" t="s">
        <v>13</v>
      </c>
      <c r="F640" t="s">
        <v>14</v>
      </c>
      <c r="G640" s="9">
        <v>1148263485</v>
      </c>
      <c r="H640" t="str">
        <f t="shared" si="18"/>
        <v>over</v>
      </c>
      <c r="I640" s="3">
        <f t="shared" si="19"/>
        <v>1148263485</v>
      </c>
      <c r="J640" s="3"/>
    </row>
    <row r="641" spans="1:10" x14ac:dyDescent="0.25">
      <c r="A641">
        <v>56</v>
      </c>
      <c r="B641" t="s">
        <v>7</v>
      </c>
      <c r="C641" s="2">
        <v>33.82</v>
      </c>
      <c r="D641">
        <v>2</v>
      </c>
      <c r="E641" t="s">
        <v>13</v>
      </c>
      <c r="F641" t="s">
        <v>15</v>
      </c>
      <c r="G641" s="9">
        <v>126433778</v>
      </c>
      <c r="H641" t="str">
        <f t="shared" si="18"/>
        <v>over</v>
      </c>
      <c r="I641" s="3">
        <f t="shared" si="19"/>
        <v>126433778</v>
      </c>
      <c r="J641" s="3"/>
    </row>
    <row r="642" spans="1:10" x14ac:dyDescent="0.25">
      <c r="A642">
        <v>36</v>
      </c>
      <c r="B642" t="s">
        <v>11</v>
      </c>
      <c r="C642" s="2">
        <v>33.82</v>
      </c>
      <c r="D642">
        <v>1</v>
      </c>
      <c r="E642" t="s">
        <v>13</v>
      </c>
      <c r="F642" t="s">
        <v>15</v>
      </c>
      <c r="G642" s="9">
        <v>53774578</v>
      </c>
      <c r="H642" t="str">
        <f t="shared" ref="H642:H705" si="20">IF(C642&lt;18.5,"below",IF(AND(C642&gt;=18.5,C642&lt;25),"normal",IF(C642&gt;=25,"over")))</f>
        <v>over</v>
      </c>
      <c r="I642" s="3">
        <f t="shared" si="19"/>
        <v>53774578</v>
      </c>
      <c r="J642" s="3"/>
    </row>
    <row r="643" spans="1:10" x14ac:dyDescent="0.25">
      <c r="A643">
        <v>32</v>
      </c>
      <c r="B643" t="s">
        <v>11</v>
      </c>
      <c r="C643" s="2">
        <v>33.82</v>
      </c>
      <c r="D643">
        <v>1</v>
      </c>
      <c r="E643" t="s">
        <v>13</v>
      </c>
      <c r="F643" t="s">
        <v>15</v>
      </c>
      <c r="G643" s="9">
        <v>44627218</v>
      </c>
      <c r="H643" t="str">
        <f t="shared" si="20"/>
        <v>over</v>
      </c>
      <c r="I643" s="3">
        <f t="shared" ref="I643:I706" si="21">VALUE(G643)</f>
        <v>44627218</v>
      </c>
      <c r="J643" s="3"/>
    </row>
    <row r="644" spans="1:10" x14ac:dyDescent="0.25">
      <c r="A644">
        <v>28</v>
      </c>
      <c r="B644" t="s">
        <v>11</v>
      </c>
      <c r="C644" s="2">
        <v>33.82</v>
      </c>
      <c r="D644">
        <v>0</v>
      </c>
      <c r="E644" t="s">
        <v>13</v>
      </c>
      <c r="F644" t="s">
        <v>15</v>
      </c>
      <c r="G644" s="9">
        <v>1967333573</v>
      </c>
      <c r="H644" t="str">
        <f t="shared" si="20"/>
        <v>over</v>
      </c>
      <c r="I644" s="3">
        <f t="shared" si="21"/>
        <v>1967333573</v>
      </c>
      <c r="J644" s="3"/>
    </row>
    <row r="645" spans="1:10" x14ac:dyDescent="0.25">
      <c r="A645">
        <v>64</v>
      </c>
      <c r="B645" t="s">
        <v>7</v>
      </c>
      <c r="C645" s="2">
        <v>33.799999999999997</v>
      </c>
      <c r="D645">
        <v>1</v>
      </c>
      <c r="E645" t="s">
        <v>9</v>
      </c>
      <c r="F645" t="s">
        <v>10</v>
      </c>
      <c r="G645" s="9">
        <v>47928.03</v>
      </c>
      <c r="H645" t="str">
        <f t="shared" si="20"/>
        <v>over</v>
      </c>
      <c r="I645" s="3">
        <f t="shared" si="21"/>
        <v>47928.03</v>
      </c>
      <c r="J645" s="3"/>
    </row>
    <row r="646" spans="1:10" x14ac:dyDescent="0.25">
      <c r="A646">
        <v>18</v>
      </c>
      <c r="B646" t="s">
        <v>11</v>
      </c>
      <c r="C646" s="2">
        <v>33.770000000000003</v>
      </c>
      <c r="D646">
        <v>1</v>
      </c>
      <c r="E646" t="s">
        <v>13</v>
      </c>
      <c r="F646" t="s">
        <v>14</v>
      </c>
      <c r="G646" s="9">
        <v>17255523</v>
      </c>
      <c r="H646" t="str">
        <f t="shared" si="20"/>
        <v>over</v>
      </c>
      <c r="I646" s="3">
        <f t="shared" si="21"/>
        <v>17255523</v>
      </c>
      <c r="J646" s="3"/>
    </row>
    <row r="647" spans="1:10" x14ac:dyDescent="0.25">
      <c r="A647">
        <v>22</v>
      </c>
      <c r="B647" t="s">
        <v>11</v>
      </c>
      <c r="C647" s="2">
        <v>33.770000000000003</v>
      </c>
      <c r="D647">
        <v>0</v>
      </c>
      <c r="E647" t="s">
        <v>13</v>
      </c>
      <c r="F647" t="s">
        <v>14</v>
      </c>
      <c r="G647" s="9">
        <v>16746323</v>
      </c>
      <c r="H647" t="str">
        <f t="shared" si="20"/>
        <v>over</v>
      </c>
      <c r="I647" s="3">
        <f t="shared" si="21"/>
        <v>16746323</v>
      </c>
      <c r="J647" s="3"/>
    </row>
    <row r="648" spans="1:10" x14ac:dyDescent="0.25">
      <c r="A648">
        <v>34</v>
      </c>
      <c r="B648" t="s">
        <v>7</v>
      </c>
      <c r="C648" s="2">
        <v>33.700000000000003</v>
      </c>
      <c r="D648">
        <v>1</v>
      </c>
      <c r="E648" t="s">
        <v>13</v>
      </c>
      <c r="F648" t="s">
        <v>10</v>
      </c>
      <c r="G648" s="9">
        <v>5012471</v>
      </c>
      <c r="H648" t="str">
        <f t="shared" si="20"/>
        <v>over</v>
      </c>
      <c r="I648" s="3">
        <f t="shared" si="21"/>
        <v>5012471</v>
      </c>
      <c r="J648" s="3"/>
    </row>
    <row r="649" spans="1:10" x14ac:dyDescent="0.25">
      <c r="A649">
        <v>45</v>
      </c>
      <c r="B649" t="s">
        <v>11</v>
      </c>
      <c r="C649" s="2">
        <v>33.700000000000003</v>
      </c>
      <c r="D649">
        <v>1</v>
      </c>
      <c r="E649" t="s">
        <v>13</v>
      </c>
      <c r="F649" t="s">
        <v>10</v>
      </c>
      <c r="G649" s="9">
        <v>7445918</v>
      </c>
      <c r="H649" t="str">
        <f t="shared" si="20"/>
        <v>over</v>
      </c>
      <c r="I649" s="3">
        <f t="shared" si="21"/>
        <v>7445918</v>
      </c>
      <c r="J649" s="3"/>
    </row>
    <row r="650" spans="1:10" x14ac:dyDescent="0.25">
      <c r="A650">
        <v>50</v>
      </c>
      <c r="B650" t="s">
        <v>7</v>
      </c>
      <c r="C650" s="2">
        <v>33.700000000000003</v>
      </c>
      <c r="D650">
        <v>4</v>
      </c>
      <c r="E650" t="s">
        <v>13</v>
      </c>
      <c r="F650" t="s">
        <v>10</v>
      </c>
      <c r="G650" s="9">
        <v>11299343</v>
      </c>
      <c r="H650" t="str">
        <f t="shared" si="20"/>
        <v>over</v>
      </c>
      <c r="I650" s="3">
        <f t="shared" si="21"/>
        <v>11299343</v>
      </c>
      <c r="J650" s="3"/>
    </row>
    <row r="651" spans="1:10" x14ac:dyDescent="0.25">
      <c r="A651">
        <v>25</v>
      </c>
      <c r="B651" t="s">
        <v>11</v>
      </c>
      <c r="C651" s="2">
        <v>33.659999999999997</v>
      </c>
      <c r="D651">
        <v>4</v>
      </c>
      <c r="E651" t="s">
        <v>13</v>
      </c>
      <c r="F651" t="s">
        <v>14</v>
      </c>
      <c r="G651" s="9">
        <v>45046624</v>
      </c>
      <c r="H651" t="str">
        <f t="shared" si="20"/>
        <v>over</v>
      </c>
      <c r="I651" s="3">
        <f t="shared" si="21"/>
        <v>45046624</v>
      </c>
      <c r="J651" s="3"/>
    </row>
    <row r="652" spans="1:10" x14ac:dyDescent="0.25">
      <c r="A652">
        <v>27</v>
      </c>
      <c r="B652" t="s">
        <v>11</v>
      </c>
      <c r="C652" s="2">
        <v>33.659999999999997</v>
      </c>
      <c r="D652">
        <v>0</v>
      </c>
      <c r="E652" t="s">
        <v>13</v>
      </c>
      <c r="F652" t="s">
        <v>14</v>
      </c>
      <c r="G652" s="9">
        <v>24984144</v>
      </c>
      <c r="H652" t="str">
        <f t="shared" si="20"/>
        <v>over</v>
      </c>
      <c r="I652" s="3">
        <f t="shared" si="21"/>
        <v>24984144</v>
      </c>
      <c r="J652" s="3"/>
    </row>
    <row r="653" spans="1:10" x14ac:dyDescent="0.25">
      <c r="A653">
        <v>56</v>
      </c>
      <c r="B653" t="s">
        <v>11</v>
      </c>
      <c r="C653" s="2">
        <v>33.659999999999997</v>
      </c>
      <c r="D653">
        <v>4</v>
      </c>
      <c r="E653" t="s">
        <v>13</v>
      </c>
      <c r="F653" t="s">
        <v>14</v>
      </c>
      <c r="G653" s="9">
        <v>129491554</v>
      </c>
      <c r="H653" t="str">
        <f t="shared" si="20"/>
        <v>over</v>
      </c>
      <c r="I653" s="3">
        <f t="shared" si="21"/>
        <v>129491554</v>
      </c>
      <c r="J653" s="3"/>
    </row>
    <row r="654" spans="1:10" x14ac:dyDescent="0.25">
      <c r="A654">
        <v>18</v>
      </c>
      <c r="B654" t="s">
        <v>11</v>
      </c>
      <c r="C654" s="2">
        <v>33.659999999999997</v>
      </c>
      <c r="D654">
        <v>0</v>
      </c>
      <c r="E654" t="s">
        <v>13</v>
      </c>
      <c r="F654" t="s">
        <v>14</v>
      </c>
      <c r="G654" s="9">
        <v>11363994</v>
      </c>
      <c r="H654" t="str">
        <f t="shared" si="20"/>
        <v>over</v>
      </c>
      <c r="I654" s="3">
        <f t="shared" si="21"/>
        <v>11363994</v>
      </c>
      <c r="J654" s="3"/>
    </row>
    <row r="655" spans="1:10" x14ac:dyDescent="0.25">
      <c r="A655">
        <v>63</v>
      </c>
      <c r="B655" t="s">
        <v>11</v>
      </c>
      <c r="C655" s="2">
        <v>33.659999999999997</v>
      </c>
      <c r="D655">
        <v>3</v>
      </c>
      <c r="E655" t="s">
        <v>13</v>
      </c>
      <c r="F655" t="s">
        <v>14</v>
      </c>
      <c r="G655" s="9">
        <v>151615344</v>
      </c>
      <c r="H655" t="str">
        <f t="shared" si="20"/>
        <v>over</v>
      </c>
      <c r="I655" s="3">
        <f t="shared" si="21"/>
        <v>151615344</v>
      </c>
      <c r="J655" s="3"/>
    </row>
    <row r="656" spans="1:10" x14ac:dyDescent="0.25">
      <c r="A656">
        <v>21</v>
      </c>
      <c r="B656" t="s">
        <v>7</v>
      </c>
      <c r="C656" s="2">
        <v>33.630000000000003</v>
      </c>
      <c r="D656">
        <v>2</v>
      </c>
      <c r="E656" t="s">
        <v>13</v>
      </c>
      <c r="F656" t="s">
        <v>15</v>
      </c>
      <c r="G656" s="9">
        <v>35798287</v>
      </c>
      <c r="H656" t="str">
        <f t="shared" si="20"/>
        <v>over</v>
      </c>
      <c r="I656" s="3">
        <f t="shared" si="21"/>
        <v>35798287</v>
      </c>
      <c r="J656" s="3"/>
    </row>
    <row r="657" spans="1:10" x14ac:dyDescent="0.25">
      <c r="A657">
        <v>54</v>
      </c>
      <c r="B657" t="s">
        <v>11</v>
      </c>
      <c r="C657" s="2">
        <v>33.630000000000003</v>
      </c>
      <c r="D657">
        <v>1</v>
      </c>
      <c r="E657" t="s">
        <v>13</v>
      </c>
      <c r="F657" t="s">
        <v>15</v>
      </c>
      <c r="G657" s="9">
        <v>108252537</v>
      </c>
      <c r="H657" t="str">
        <f t="shared" si="20"/>
        <v>over</v>
      </c>
      <c r="I657" s="3">
        <f t="shared" si="21"/>
        <v>108252537</v>
      </c>
      <c r="J657" s="3"/>
    </row>
    <row r="658" spans="1:10" x14ac:dyDescent="0.25">
      <c r="A658">
        <v>56</v>
      </c>
      <c r="B658" t="s">
        <v>11</v>
      </c>
      <c r="C658" s="2">
        <v>33.630000000000003</v>
      </c>
      <c r="D658">
        <v>0</v>
      </c>
      <c r="E658" t="s">
        <v>9</v>
      </c>
      <c r="F658" t="s">
        <v>15</v>
      </c>
      <c r="G658" s="9">
        <v>439211837</v>
      </c>
      <c r="H658" t="str">
        <f t="shared" si="20"/>
        <v>over</v>
      </c>
      <c r="I658" s="3">
        <f t="shared" si="21"/>
        <v>439211837</v>
      </c>
      <c r="J658" s="3"/>
    </row>
    <row r="659" spans="1:10" x14ac:dyDescent="0.25">
      <c r="A659">
        <v>24</v>
      </c>
      <c r="B659" t="s">
        <v>11</v>
      </c>
      <c r="C659" s="2">
        <v>33.630000000000003</v>
      </c>
      <c r="D659">
        <v>4</v>
      </c>
      <c r="E659" t="s">
        <v>13</v>
      </c>
      <c r="F659" t="s">
        <v>21</v>
      </c>
      <c r="G659" s="9">
        <v>1712842608</v>
      </c>
      <c r="H659" t="str">
        <f t="shared" si="20"/>
        <v>over</v>
      </c>
      <c r="I659" s="3">
        <f t="shared" si="21"/>
        <v>1712842608</v>
      </c>
      <c r="J659" s="3"/>
    </row>
    <row r="660" spans="1:10" x14ac:dyDescent="0.25">
      <c r="A660">
        <v>57</v>
      </c>
      <c r="B660" t="s">
        <v>11</v>
      </c>
      <c r="C660" s="2">
        <v>33.630000000000003</v>
      </c>
      <c r="D660">
        <v>1</v>
      </c>
      <c r="E660" t="s">
        <v>13</v>
      </c>
      <c r="F660" t="s">
        <v>15</v>
      </c>
      <c r="G660" s="9">
        <v>119451327</v>
      </c>
      <c r="H660" t="str">
        <f t="shared" si="20"/>
        <v>over</v>
      </c>
      <c r="I660" s="3">
        <f t="shared" si="21"/>
        <v>119451327</v>
      </c>
      <c r="J660" s="3"/>
    </row>
    <row r="661" spans="1:10" x14ac:dyDescent="0.25">
      <c r="A661">
        <v>32</v>
      </c>
      <c r="B661" t="s">
        <v>11</v>
      </c>
      <c r="C661" s="2">
        <v>33.630000000000003</v>
      </c>
      <c r="D661">
        <v>1</v>
      </c>
      <c r="E661" t="s">
        <v>9</v>
      </c>
      <c r="F661" t="s">
        <v>21</v>
      </c>
      <c r="G661" s="9">
        <v>376075277</v>
      </c>
      <c r="H661" t="str">
        <f t="shared" si="20"/>
        <v>over</v>
      </c>
      <c r="I661" s="3">
        <f t="shared" si="21"/>
        <v>376075277</v>
      </c>
      <c r="J661" s="3"/>
    </row>
    <row r="662" spans="1:10" x14ac:dyDescent="0.25">
      <c r="A662">
        <v>41</v>
      </c>
      <c r="B662" t="s">
        <v>11</v>
      </c>
      <c r="C662" s="2">
        <v>33.549999999999997</v>
      </c>
      <c r="D662">
        <v>0</v>
      </c>
      <c r="E662" t="s">
        <v>13</v>
      </c>
      <c r="F662" t="s">
        <v>14</v>
      </c>
      <c r="G662" s="9">
        <v>56998375</v>
      </c>
      <c r="H662" t="str">
        <f t="shared" si="20"/>
        <v>over</v>
      </c>
      <c r="I662" s="3">
        <f t="shared" si="21"/>
        <v>56998375</v>
      </c>
      <c r="J662" s="3"/>
    </row>
    <row r="663" spans="1:10" x14ac:dyDescent="0.25">
      <c r="A663">
        <v>33</v>
      </c>
      <c r="B663" t="s">
        <v>7</v>
      </c>
      <c r="C663" s="2">
        <v>33.5</v>
      </c>
      <c r="D663">
        <v>0</v>
      </c>
      <c r="E663" t="s">
        <v>9</v>
      </c>
      <c r="F663" t="s">
        <v>10</v>
      </c>
      <c r="G663" s="9">
        <v>37079372</v>
      </c>
      <c r="H663" t="str">
        <f t="shared" si="20"/>
        <v>over</v>
      </c>
      <c r="I663" s="3">
        <f t="shared" si="21"/>
        <v>37079372</v>
      </c>
      <c r="J663" s="3"/>
    </row>
    <row r="664" spans="1:10" x14ac:dyDescent="0.25">
      <c r="A664">
        <v>46</v>
      </c>
      <c r="B664" t="s">
        <v>7</v>
      </c>
      <c r="C664" s="2">
        <v>33.44</v>
      </c>
      <c r="D664">
        <v>1</v>
      </c>
      <c r="E664" t="s">
        <v>13</v>
      </c>
      <c r="F664" t="s">
        <v>14</v>
      </c>
      <c r="G664" s="9">
        <v>82405896</v>
      </c>
      <c r="H664" t="str">
        <f t="shared" si="20"/>
        <v>over</v>
      </c>
      <c r="I664" s="3">
        <f t="shared" si="21"/>
        <v>82405896</v>
      </c>
      <c r="J664" s="3"/>
    </row>
    <row r="665" spans="1:10" x14ac:dyDescent="0.25">
      <c r="A665">
        <v>46</v>
      </c>
      <c r="B665" t="s">
        <v>11</v>
      </c>
      <c r="C665" s="2">
        <v>33.44</v>
      </c>
      <c r="D665">
        <v>1</v>
      </c>
      <c r="E665" t="s">
        <v>13</v>
      </c>
      <c r="F665" t="s">
        <v>21</v>
      </c>
      <c r="G665" s="9">
        <v>83345896</v>
      </c>
      <c r="H665" t="str">
        <f t="shared" si="20"/>
        <v>over</v>
      </c>
      <c r="I665" s="3">
        <f t="shared" si="21"/>
        <v>83345896</v>
      </c>
      <c r="J665" s="3"/>
    </row>
    <row r="666" spans="1:10" x14ac:dyDescent="0.25">
      <c r="A666">
        <v>58</v>
      </c>
      <c r="B666" t="s">
        <v>7</v>
      </c>
      <c r="C666" s="2">
        <v>33.44</v>
      </c>
      <c r="D666">
        <v>0</v>
      </c>
      <c r="E666" t="s">
        <v>13</v>
      </c>
      <c r="F666" t="s">
        <v>15</v>
      </c>
      <c r="G666" s="9">
        <v>122316136</v>
      </c>
      <c r="H666" t="str">
        <f t="shared" si="20"/>
        <v>over</v>
      </c>
      <c r="I666" s="3">
        <f t="shared" si="21"/>
        <v>122316136</v>
      </c>
      <c r="J666" s="3"/>
    </row>
    <row r="667" spans="1:10" x14ac:dyDescent="0.25">
      <c r="A667">
        <v>33</v>
      </c>
      <c r="B667" t="s">
        <v>11</v>
      </c>
      <c r="C667" s="2">
        <v>33.44</v>
      </c>
      <c r="D667">
        <v>5</v>
      </c>
      <c r="E667" t="s">
        <v>13</v>
      </c>
      <c r="F667" t="s">
        <v>14</v>
      </c>
      <c r="G667" s="9">
        <v>66537886</v>
      </c>
      <c r="H667" t="str">
        <f t="shared" si="20"/>
        <v>over</v>
      </c>
      <c r="I667" s="3">
        <f t="shared" si="21"/>
        <v>66537886</v>
      </c>
      <c r="J667" s="3"/>
    </row>
    <row r="668" spans="1:10" x14ac:dyDescent="0.25">
      <c r="A668">
        <v>28</v>
      </c>
      <c r="B668" t="s">
        <v>7</v>
      </c>
      <c r="C668" s="2">
        <v>33.4</v>
      </c>
      <c r="D668">
        <v>0</v>
      </c>
      <c r="E668" t="s">
        <v>13</v>
      </c>
      <c r="F668" t="s">
        <v>10</v>
      </c>
      <c r="G668" s="9">
        <v>3172018</v>
      </c>
      <c r="H668" t="str">
        <f t="shared" si="20"/>
        <v>over</v>
      </c>
      <c r="I668" s="3">
        <f t="shared" si="21"/>
        <v>3172018</v>
      </c>
      <c r="J668" s="3"/>
    </row>
    <row r="669" spans="1:10" x14ac:dyDescent="0.25">
      <c r="A669">
        <v>36</v>
      </c>
      <c r="B669" t="s">
        <v>11</v>
      </c>
      <c r="C669" s="2">
        <v>33.4</v>
      </c>
      <c r="D669">
        <v>2</v>
      </c>
      <c r="E669" t="s">
        <v>9</v>
      </c>
      <c r="F669" t="s">
        <v>10</v>
      </c>
      <c r="G669" s="9">
        <v>38415474</v>
      </c>
      <c r="H669" t="str">
        <f t="shared" si="20"/>
        <v>over</v>
      </c>
      <c r="I669" s="3">
        <f t="shared" si="21"/>
        <v>38415474</v>
      </c>
      <c r="J669" s="3"/>
    </row>
    <row r="670" spans="1:10" x14ac:dyDescent="0.25">
      <c r="A670">
        <v>23</v>
      </c>
      <c r="B670" t="s">
        <v>7</v>
      </c>
      <c r="C670" s="2">
        <v>33.4</v>
      </c>
      <c r="D670">
        <v>0</v>
      </c>
      <c r="E670" t="s">
        <v>13</v>
      </c>
      <c r="F670" t="s">
        <v>10</v>
      </c>
      <c r="G670" s="9">
        <v>1079593733</v>
      </c>
      <c r="H670" t="str">
        <f t="shared" si="20"/>
        <v>over</v>
      </c>
      <c r="I670" s="3">
        <f t="shared" si="21"/>
        <v>1079593733</v>
      </c>
      <c r="J670" s="3"/>
    </row>
    <row r="671" spans="1:10" x14ac:dyDescent="0.25">
      <c r="A671">
        <v>30</v>
      </c>
      <c r="B671" t="s">
        <v>7</v>
      </c>
      <c r="C671" s="2">
        <v>33.33</v>
      </c>
      <c r="D671">
        <v>1</v>
      </c>
      <c r="E671" t="s">
        <v>13</v>
      </c>
      <c r="F671" t="s">
        <v>14</v>
      </c>
      <c r="G671" s="9">
        <v>41510287</v>
      </c>
      <c r="H671" t="str">
        <f t="shared" si="20"/>
        <v>over</v>
      </c>
      <c r="I671" s="3">
        <f t="shared" si="21"/>
        <v>41510287</v>
      </c>
      <c r="J671" s="3"/>
    </row>
    <row r="672" spans="1:10" x14ac:dyDescent="0.25">
      <c r="A672">
        <v>20</v>
      </c>
      <c r="B672" t="s">
        <v>11</v>
      </c>
      <c r="C672" s="2">
        <v>33.33</v>
      </c>
      <c r="D672">
        <v>0</v>
      </c>
      <c r="E672" t="s">
        <v>13</v>
      </c>
      <c r="F672" t="s">
        <v>14</v>
      </c>
      <c r="G672" s="9">
        <v>13915287</v>
      </c>
      <c r="H672" t="str">
        <f t="shared" si="20"/>
        <v>over</v>
      </c>
      <c r="I672" s="3">
        <f t="shared" si="21"/>
        <v>13915287</v>
      </c>
      <c r="J672" s="3"/>
    </row>
    <row r="673" spans="1:10" x14ac:dyDescent="0.25">
      <c r="A673">
        <v>51</v>
      </c>
      <c r="B673" t="s">
        <v>11</v>
      </c>
      <c r="C673" s="2">
        <v>33.33</v>
      </c>
      <c r="D673">
        <v>3</v>
      </c>
      <c r="E673" t="s">
        <v>13</v>
      </c>
      <c r="F673" t="s">
        <v>14</v>
      </c>
      <c r="G673" s="9">
        <v>105604917</v>
      </c>
      <c r="H673" t="str">
        <f t="shared" si="20"/>
        <v>over</v>
      </c>
      <c r="I673" s="3">
        <f t="shared" si="21"/>
        <v>105604917</v>
      </c>
      <c r="J673" s="3"/>
    </row>
    <row r="674" spans="1:10" x14ac:dyDescent="0.25">
      <c r="A674">
        <v>61</v>
      </c>
      <c r="B674" t="s">
        <v>7</v>
      </c>
      <c r="C674" s="2">
        <v>33.33</v>
      </c>
      <c r="D674">
        <v>4</v>
      </c>
      <c r="E674" t="s">
        <v>13</v>
      </c>
      <c r="F674" t="s">
        <v>14</v>
      </c>
      <c r="G674" s="9">
        <v>3658028216</v>
      </c>
      <c r="H674" t="str">
        <f t="shared" si="20"/>
        <v>over</v>
      </c>
      <c r="I674" s="3">
        <f t="shared" si="21"/>
        <v>3658028216</v>
      </c>
      <c r="J674" s="3"/>
    </row>
    <row r="675" spans="1:10" x14ac:dyDescent="0.25">
      <c r="A675">
        <v>25</v>
      </c>
      <c r="B675" t="s">
        <v>11</v>
      </c>
      <c r="C675" s="2">
        <v>33.33</v>
      </c>
      <c r="D675">
        <v>2</v>
      </c>
      <c r="E675" t="s">
        <v>9</v>
      </c>
      <c r="F675" t="s">
        <v>14</v>
      </c>
      <c r="G675" s="9">
        <v>361245737</v>
      </c>
      <c r="H675" t="str">
        <f t="shared" si="20"/>
        <v>over</v>
      </c>
      <c r="I675" s="3">
        <f t="shared" si="21"/>
        <v>361245737</v>
      </c>
      <c r="J675" s="3"/>
    </row>
    <row r="676" spans="1:10" x14ac:dyDescent="0.25">
      <c r="A676">
        <v>18</v>
      </c>
      <c r="B676" t="s">
        <v>11</v>
      </c>
      <c r="C676" s="2">
        <v>33.33</v>
      </c>
      <c r="D676">
        <v>0</v>
      </c>
      <c r="E676" t="s">
        <v>13</v>
      </c>
      <c r="F676" t="s">
        <v>14</v>
      </c>
      <c r="G676" s="9">
        <v>11359407</v>
      </c>
      <c r="H676" t="str">
        <f t="shared" si="20"/>
        <v>over</v>
      </c>
      <c r="I676" s="3">
        <f t="shared" si="21"/>
        <v>11359407</v>
      </c>
      <c r="J676" s="3"/>
    </row>
    <row r="677" spans="1:10" x14ac:dyDescent="0.25">
      <c r="A677">
        <v>48</v>
      </c>
      <c r="B677" t="s">
        <v>7</v>
      </c>
      <c r="C677" s="2">
        <v>33.33</v>
      </c>
      <c r="D677">
        <v>0</v>
      </c>
      <c r="E677" t="s">
        <v>13</v>
      </c>
      <c r="F677" t="s">
        <v>14</v>
      </c>
      <c r="G677" s="9">
        <v>82836807</v>
      </c>
      <c r="H677" t="str">
        <f t="shared" si="20"/>
        <v>over</v>
      </c>
      <c r="I677" s="3">
        <f t="shared" si="21"/>
        <v>82836807</v>
      </c>
      <c r="J677" s="3"/>
    </row>
    <row r="678" spans="1:10" x14ac:dyDescent="0.25">
      <c r="A678">
        <v>52</v>
      </c>
      <c r="B678" t="s">
        <v>7</v>
      </c>
      <c r="C678" s="2">
        <v>33.299999999999997</v>
      </c>
      <c r="D678">
        <v>2</v>
      </c>
      <c r="E678" t="s">
        <v>13</v>
      </c>
      <c r="F678" t="s">
        <v>10</v>
      </c>
      <c r="G678" s="9">
        <v>10806839</v>
      </c>
      <c r="H678" t="str">
        <f t="shared" si="20"/>
        <v>over</v>
      </c>
      <c r="I678" s="3">
        <f t="shared" si="21"/>
        <v>10806839</v>
      </c>
      <c r="J678" s="3"/>
    </row>
    <row r="679" spans="1:10" x14ac:dyDescent="0.25">
      <c r="A679">
        <v>20</v>
      </c>
      <c r="B679" t="s">
        <v>7</v>
      </c>
      <c r="C679" s="2">
        <v>33.299999999999997</v>
      </c>
      <c r="D679">
        <v>0</v>
      </c>
      <c r="E679" t="s">
        <v>13</v>
      </c>
      <c r="F679" t="s">
        <v>10</v>
      </c>
      <c r="G679" s="9">
        <v>1880487</v>
      </c>
      <c r="H679" t="str">
        <f t="shared" si="20"/>
        <v>over</v>
      </c>
      <c r="I679" s="3">
        <f t="shared" si="21"/>
        <v>1880487</v>
      </c>
      <c r="J679" s="3"/>
    </row>
    <row r="680" spans="1:10" x14ac:dyDescent="0.25">
      <c r="A680">
        <v>53</v>
      </c>
      <c r="B680" t="s">
        <v>7</v>
      </c>
      <c r="C680" s="2">
        <v>33.25</v>
      </c>
      <c r="D680">
        <v>0</v>
      </c>
      <c r="E680" t="s">
        <v>13</v>
      </c>
      <c r="F680" t="s">
        <v>21</v>
      </c>
      <c r="G680" s="9">
        <v>105648845</v>
      </c>
      <c r="H680" t="str">
        <f t="shared" si="20"/>
        <v>over</v>
      </c>
      <c r="I680" s="3">
        <f t="shared" si="21"/>
        <v>105648845</v>
      </c>
      <c r="J680" s="3"/>
    </row>
    <row r="681" spans="1:10" x14ac:dyDescent="0.25">
      <c r="A681">
        <v>52</v>
      </c>
      <c r="B681" t="s">
        <v>11</v>
      </c>
      <c r="C681" s="2">
        <v>33.25</v>
      </c>
      <c r="D681">
        <v>0</v>
      </c>
      <c r="E681" t="s">
        <v>13</v>
      </c>
      <c r="F681" t="s">
        <v>21</v>
      </c>
      <c r="G681" s="9">
        <v>97227695</v>
      </c>
      <c r="H681" t="str">
        <f t="shared" si="20"/>
        <v>over</v>
      </c>
      <c r="I681" s="3">
        <f t="shared" si="21"/>
        <v>97227695</v>
      </c>
      <c r="J681" s="3"/>
    </row>
    <row r="682" spans="1:10" x14ac:dyDescent="0.25">
      <c r="A682">
        <v>34</v>
      </c>
      <c r="B682" t="s">
        <v>7</v>
      </c>
      <c r="C682" s="2">
        <v>33.25</v>
      </c>
      <c r="D682">
        <v>1</v>
      </c>
      <c r="E682" t="s">
        <v>13</v>
      </c>
      <c r="F682" t="s">
        <v>21</v>
      </c>
      <c r="G682" s="9">
        <v>55948455</v>
      </c>
      <c r="H682" t="str">
        <f t="shared" si="20"/>
        <v>over</v>
      </c>
      <c r="I682" s="3">
        <f t="shared" si="21"/>
        <v>55948455</v>
      </c>
      <c r="J682" s="3"/>
    </row>
    <row r="683" spans="1:10" x14ac:dyDescent="0.25">
      <c r="A683">
        <v>62</v>
      </c>
      <c r="B683" t="s">
        <v>7</v>
      </c>
      <c r="C683" s="2">
        <v>33.200000000000003</v>
      </c>
      <c r="D683">
        <v>0</v>
      </c>
      <c r="E683" t="s">
        <v>13</v>
      </c>
      <c r="F683" t="s">
        <v>10</v>
      </c>
      <c r="G683" s="9">
        <v>13462.52</v>
      </c>
      <c r="H683" t="str">
        <f t="shared" si="20"/>
        <v>over</v>
      </c>
      <c r="I683" s="3">
        <f t="shared" si="21"/>
        <v>13462.52</v>
      </c>
      <c r="J683" s="3"/>
    </row>
    <row r="684" spans="1:10" x14ac:dyDescent="0.25">
      <c r="A684">
        <v>60</v>
      </c>
      <c r="B684" t="s">
        <v>11</v>
      </c>
      <c r="C684" s="2">
        <v>33.11</v>
      </c>
      <c r="D684">
        <v>3</v>
      </c>
      <c r="E684" t="s">
        <v>13</v>
      </c>
      <c r="F684" t="s">
        <v>14</v>
      </c>
      <c r="G684" s="9">
        <v>139198229</v>
      </c>
      <c r="H684" t="str">
        <f t="shared" si="20"/>
        <v>over</v>
      </c>
      <c r="I684" s="3">
        <f t="shared" si="21"/>
        <v>139198229</v>
      </c>
      <c r="J684" s="3"/>
    </row>
    <row r="685" spans="1:10" x14ac:dyDescent="0.25">
      <c r="A685">
        <v>19</v>
      </c>
      <c r="B685" t="s">
        <v>7</v>
      </c>
      <c r="C685" s="2">
        <v>33.11</v>
      </c>
      <c r="D685">
        <v>0</v>
      </c>
      <c r="E685" t="s">
        <v>9</v>
      </c>
      <c r="F685" t="s">
        <v>14</v>
      </c>
      <c r="G685" s="9">
        <v>344398559</v>
      </c>
      <c r="H685" t="str">
        <f t="shared" si="20"/>
        <v>over</v>
      </c>
      <c r="I685" s="3">
        <f t="shared" si="21"/>
        <v>344398559</v>
      </c>
      <c r="J685" s="3"/>
    </row>
    <row r="686" spans="1:10" x14ac:dyDescent="0.25">
      <c r="A686">
        <v>48</v>
      </c>
      <c r="B686" t="s">
        <v>7</v>
      </c>
      <c r="C686" s="2">
        <v>33.11</v>
      </c>
      <c r="D686">
        <v>0</v>
      </c>
      <c r="E686" t="s">
        <v>9</v>
      </c>
      <c r="F686" t="s">
        <v>14</v>
      </c>
      <c r="G686" s="9">
        <v>409741649</v>
      </c>
      <c r="H686" t="str">
        <f t="shared" si="20"/>
        <v>over</v>
      </c>
      <c r="I686" s="3">
        <f t="shared" si="21"/>
        <v>409741649</v>
      </c>
      <c r="J686" s="3"/>
    </row>
    <row r="687" spans="1:10" x14ac:dyDescent="0.25">
      <c r="A687">
        <v>28</v>
      </c>
      <c r="B687" t="s">
        <v>7</v>
      </c>
      <c r="C687" s="2">
        <v>33.11</v>
      </c>
      <c r="D687">
        <v>0</v>
      </c>
      <c r="E687" t="s">
        <v>13</v>
      </c>
      <c r="F687" t="s">
        <v>14</v>
      </c>
      <c r="G687" s="9">
        <v>31716149</v>
      </c>
      <c r="H687" t="str">
        <f t="shared" si="20"/>
        <v>over</v>
      </c>
      <c r="I687" s="3">
        <f t="shared" si="21"/>
        <v>31716149</v>
      </c>
      <c r="J687" s="3"/>
    </row>
    <row r="688" spans="1:10" x14ac:dyDescent="0.25">
      <c r="A688">
        <v>19</v>
      </c>
      <c r="B688" t="s">
        <v>11</v>
      </c>
      <c r="C688" s="2">
        <v>33.1</v>
      </c>
      <c r="D688">
        <v>0</v>
      </c>
      <c r="E688" t="s">
        <v>13</v>
      </c>
      <c r="F688" t="s">
        <v>10</v>
      </c>
      <c r="G688" s="9">
        <v>2308295533</v>
      </c>
      <c r="H688" t="str">
        <f t="shared" si="20"/>
        <v>over</v>
      </c>
      <c r="I688" s="3">
        <f t="shared" si="21"/>
        <v>2308295533</v>
      </c>
      <c r="J688" s="3"/>
    </row>
    <row r="689" spans="1:10" x14ac:dyDescent="0.25">
      <c r="A689">
        <v>45</v>
      </c>
      <c r="B689" t="s">
        <v>7</v>
      </c>
      <c r="C689" s="2">
        <v>33.1</v>
      </c>
      <c r="D689">
        <v>0</v>
      </c>
      <c r="E689" t="s">
        <v>13</v>
      </c>
      <c r="F689" t="s">
        <v>10</v>
      </c>
      <c r="G689" s="9">
        <v>7345084</v>
      </c>
      <c r="H689" t="str">
        <f t="shared" si="20"/>
        <v>over</v>
      </c>
      <c r="I689" s="3">
        <f t="shared" si="21"/>
        <v>7345084</v>
      </c>
      <c r="J689" s="3"/>
    </row>
    <row r="690" spans="1:10" x14ac:dyDescent="0.25">
      <c r="A690">
        <v>58</v>
      </c>
      <c r="B690" t="s">
        <v>7</v>
      </c>
      <c r="C690" s="2">
        <v>33.1</v>
      </c>
      <c r="D690">
        <v>0</v>
      </c>
      <c r="E690" t="s">
        <v>13</v>
      </c>
      <c r="F690" t="s">
        <v>10</v>
      </c>
      <c r="G690" s="9">
        <v>11848141</v>
      </c>
      <c r="H690" t="str">
        <f t="shared" si="20"/>
        <v>over</v>
      </c>
      <c r="I690" s="3">
        <f t="shared" si="21"/>
        <v>11848141</v>
      </c>
      <c r="J690" s="3"/>
    </row>
    <row r="691" spans="1:10" x14ac:dyDescent="0.25">
      <c r="A691">
        <v>63</v>
      </c>
      <c r="B691" t="s">
        <v>11</v>
      </c>
      <c r="C691" s="2">
        <v>33.1</v>
      </c>
      <c r="D691">
        <v>0</v>
      </c>
      <c r="E691" t="s">
        <v>13</v>
      </c>
      <c r="F691" t="s">
        <v>10</v>
      </c>
      <c r="G691" s="9">
        <v>13393756</v>
      </c>
      <c r="H691" t="str">
        <f t="shared" si="20"/>
        <v>over</v>
      </c>
      <c r="I691" s="3">
        <f t="shared" si="21"/>
        <v>13393756</v>
      </c>
      <c r="J691" s="3"/>
    </row>
    <row r="692" spans="1:10" x14ac:dyDescent="0.25">
      <c r="A692">
        <v>41</v>
      </c>
      <c r="B692" t="s">
        <v>7</v>
      </c>
      <c r="C692" s="2">
        <v>33.06</v>
      </c>
      <c r="D692">
        <v>2</v>
      </c>
      <c r="E692" t="s">
        <v>13</v>
      </c>
      <c r="F692" t="s">
        <v>15</v>
      </c>
      <c r="G692" s="9">
        <v>77491564</v>
      </c>
      <c r="H692" t="str">
        <f t="shared" si="20"/>
        <v>over</v>
      </c>
      <c r="I692" s="3">
        <f t="shared" si="21"/>
        <v>77491564</v>
      </c>
      <c r="J692" s="3"/>
    </row>
    <row r="693" spans="1:10" x14ac:dyDescent="0.25">
      <c r="A693">
        <v>28</v>
      </c>
      <c r="B693" t="s">
        <v>11</v>
      </c>
      <c r="C693" s="2">
        <v>33</v>
      </c>
      <c r="D693">
        <v>3</v>
      </c>
      <c r="E693" t="s">
        <v>13</v>
      </c>
      <c r="F693" t="s">
        <v>14</v>
      </c>
      <c r="G693" s="9">
        <v>4449462</v>
      </c>
      <c r="H693" t="str">
        <f t="shared" si="20"/>
        <v>over</v>
      </c>
      <c r="I693" s="3">
        <f t="shared" si="21"/>
        <v>4449462</v>
      </c>
      <c r="J693" s="3"/>
    </row>
    <row r="694" spans="1:10" x14ac:dyDescent="0.25">
      <c r="A694">
        <v>20</v>
      </c>
      <c r="B694" t="s">
        <v>11</v>
      </c>
      <c r="C694" s="2">
        <v>33</v>
      </c>
      <c r="D694">
        <v>1</v>
      </c>
      <c r="E694" t="s">
        <v>13</v>
      </c>
      <c r="F694" t="s">
        <v>10</v>
      </c>
      <c r="G694" s="9">
        <v>1980.07</v>
      </c>
      <c r="H694" t="str">
        <f t="shared" si="20"/>
        <v>over</v>
      </c>
      <c r="I694" s="3">
        <f t="shared" si="21"/>
        <v>1980.07</v>
      </c>
      <c r="J694" s="3"/>
    </row>
    <row r="695" spans="1:10" x14ac:dyDescent="0.25">
      <c r="A695">
        <v>28</v>
      </c>
      <c r="B695" t="s">
        <v>7</v>
      </c>
      <c r="C695" s="2">
        <v>33</v>
      </c>
      <c r="D695">
        <v>2</v>
      </c>
      <c r="E695" t="s">
        <v>13</v>
      </c>
      <c r="F695" t="s">
        <v>14</v>
      </c>
      <c r="G695" s="9">
        <v>4349462</v>
      </c>
      <c r="H695" t="str">
        <f t="shared" si="20"/>
        <v>over</v>
      </c>
      <c r="I695" s="3">
        <f t="shared" si="21"/>
        <v>4349462</v>
      </c>
      <c r="J695" s="3"/>
    </row>
    <row r="696" spans="1:10" x14ac:dyDescent="0.25">
      <c r="A696">
        <v>55</v>
      </c>
      <c r="B696" t="s">
        <v>11</v>
      </c>
      <c r="C696" s="2">
        <v>33</v>
      </c>
      <c r="D696">
        <v>0</v>
      </c>
      <c r="E696" t="s">
        <v>13</v>
      </c>
      <c r="F696" t="s">
        <v>14</v>
      </c>
      <c r="G696" s="9">
        <v>2078148892</v>
      </c>
      <c r="H696" t="str">
        <f t="shared" si="20"/>
        <v>over</v>
      </c>
      <c r="I696" s="3">
        <f t="shared" si="21"/>
        <v>2078148892</v>
      </c>
      <c r="J696" s="3"/>
    </row>
    <row r="697" spans="1:10" x14ac:dyDescent="0.25">
      <c r="A697">
        <v>40</v>
      </c>
      <c r="B697" t="s">
        <v>7</v>
      </c>
      <c r="C697" s="2">
        <v>33</v>
      </c>
      <c r="D697">
        <v>3</v>
      </c>
      <c r="E697" t="s">
        <v>13</v>
      </c>
      <c r="F697" t="s">
        <v>14</v>
      </c>
      <c r="G697" s="9">
        <v>7682.67</v>
      </c>
      <c r="H697" t="str">
        <f t="shared" si="20"/>
        <v>over</v>
      </c>
      <c r="I697" s="3">
        <f t="shared" si="21"/>
        <v>7682.67</v>
      </c>
      <c r="J697" s="3"/>
    </row>
    <row r="698" spans="1:10" x14ac:dyDescent="0.25">
      <c r="A698">
        <v>20</v>
      </c>
      <c r="B698" t="s">
        <v>7</v>
      </c>
      <c r="C698" s="2">
        <v>33</v>
      </c>
      <c r="D698">
        <v>0</v>
      </c>
      <c r="E698" t="s">
        <v>13</v>
      </c>
      <c r="F698" t="s">
        <v>14</v>
      </c>
      <c r="G698" s="9">
        <v>1880.07</v>
      </c>
      <c r="H698" t="str">
        <f t="shared" si="20"/>
        <v>over</v>
      </c>
      <c r="I698" s="3">
        <f t="shared" si="21"/>
        <v>1880.07</v>
      </c>
      <c r="J698" s="3"/>
    </row>
    <row r="699" spans="1:10" x14ac:dyDescent="0.25">
      <c r="A699">
        <v>26</v>
      </c>
      <c r="B699" t="s">
        <v>11</v>
      </c>
      <c r="C699" s="2">
        <v>32.9</v>
      </c>
      <c r="D699">
        <v>2</v>
      </c>
      <c r="E699" t="s">
        <v>9</v>
      </c>
      <c r="F699" t="s">
        <v>10</v>
      </c>
      <c r="G699" s="9">
        <v>36085219</v>
      </c>
      <c r="H699" t="str">
        <f t="shared" si="20"/>
        <v>over</v>
      </c>
      <c r="I699" s="3">
        <f t="shared" si="21"/>
        <v>36085219</v>
      </c>
      <c r="J699" s="3"/>
    </row>
    <row r="700" spans="1:10" x14ac:dyDescent="0.25">
      <c r="A700">
        <v>19</v>
      </c>
      <c r="B700" t="s">
        <v>7</v>
      </c>
      <c r="C700" s="2">
        <v>32.9</v>
      </c>
      <c r="D700">
        <v>0</v>
      </c>
      <c r="E700" t="s">
        <v>13</v>
      </c>
      <c r="F700" t="s">
        <v>10</v>
      </c>
      <c r="G700" s="9">
        <v>1748774</v>
      </c>
      <c r="H700" t="str">
        <f t="shared" si="20"/>
        <v>over</v>
      </c>
      <c r="I700" s="3">
        <f t="shared" si="21"/>
        <v>1748774</v>
      </c>
      <c r="J700" s="3"/>
    </row>
    <row r="701" spans="1:10" x14ac:dyDescent="0.25">
      <c r="A701">
        <v>33</v>
      </c>
      <c r="B701" t="s">
        <v>7</v>
      </c>
      <c r="C701" s="2">
        <v>32.9</v>
      </c>
      <c r="D701">
        <v>2</v>
      </c>
      <c r="E701" t="s">
        <v>13</v>
      </c>
      <c r="F701" t="s">
        <v>10</v>
      </c>
      <c r="G701" s="9">
        <v>5375038</v>
      </c>
      <c r="H701" t="str">
        <f t="shared" si="20"/>
        <v>over</v>
      </c>
      <c r="I701" s="3">
        <f t="shared" si="21"/>
        <v>5375038</v>
      </c>
      <c r="J701" s="3"/>
    </row>
    <row r="702" spans="1:10" x14ac:dyDescent="0.25">
      <c r="A702">
        <v>42</v>
      </c>
      <c r="B702" t="s">
        <v>7</v>
      </c>
      <c r="C702" s="2">
        <v>32.869999999999997</v>
      </c>
      <c r="D702">
        <v>0</v>
      </c>
      <c r="E702" t="s">
        <v>13</v>
      </c>
      <c r="F702" t="s">
        <v>21</v>
      </c>
      <c r="G702" s="9">
        <v>70500213</v>
      </c>
      <c r="H702" t="str">
        <f t="shared" si="20"/>
        <v>over</v>
      </c>
      <c r="I702" s="3">
        <f t="shared" si="21"/>
        <v>70500213</v>
      </c>
      <c r="J702" s="3"/>
    </row>
    <row r="703" spans="1:10" x14ac:dyDescent="0.25">
      <c r="A703">
        <v>39</v>
      </c>
      <c r="B703" t="s">
        <v>7</v>
      </c>
      <c r="C703" s="2">
        <v>32.799999999999997</v>
      </c>
      <c r="D703">
        <v>0</v>
      </c>
      <c r="E703" t="s">
        <v>13</v>
      </c>
      <c r="F703" t="s">
        <v>10</v>
      </c>
      <c r="G703" s="9">
        <v>5649715</v>
      </c>
      <c r="H703" t="str">
        <f t="shared" si="20"/>
        <v>over</v>
      </c>
      <c r="I703" s="3">
        <f t="shared" si="21"/>
        <v>5649715</v>
      </c>
      <c r="J703" s="3"/>
    </row>
    <row r="704" spans="1:10" x14ac:dyDescent="0.25">
      <c r="A704">
        <v>34</v>
      </c>
      <c r="B704" t="s">
        <v>11</v>
      </c>
      <c r="C704" s="2">
        <v>32.799999999999997</v>
      </c>
      <c r="D704">
        <v>1</v>
      </c>
      <c r="E704" t="s">
        <v>13</v>
      </c>
      <c r="F704" t="s">
        <v>10</v>
      </c>
      <c r="G704" s="9">
        <v>1435836437</v>
      </c>
      <c r="H704" t="str">
        <f t="shared" si="20"/>
        <v>over</v>
      </c>
      <c r="I704" s="3">
        <f t="shared" si="21"/>
        <v>1435836437</v>
      </c>
      <c r="J704" s="3"/>
    </row>
    <row r="705" spans="1:10" x14ac:dyDescent="0.25">
      <c r="A705">
        <v>60</v>
      </c>
      <c r="B705" t="s">
        <v>11</v>
      </c>
      <c r="C705" s="2">
        <v>32.799999999999997</v>
      </c>
      <c r="D705">
        <v>0</v>
      </c>
      <c r="E705" t="s">
        <v>9</v>
      </c>
      <c r="F705" t="s">
        <v>10</v>
      </c>
      <c r="G705" s="9">
        <v>5259082939</v>
      </c>
      <c r="H705" t="str">
        <f t="shared" si="20"/>
        <v>over</v>
      </c>
      <c r="I705" s="3">
        <f t="shared" si="21"/>
        <v>5259082939</v>
      </c>
      <c r="J705" s="3"/>
    </row>
    <row r="706" spans="1:10" x14ac:dyDescent="0.25">
      <c r="A706">
        <v>23</v>
      </c>
      <c r="B706" t="s">
        <v>7</v>
      </c>
      <c r="C706" s="2">
        <v>32.78</v>
      </c>
      <c r="D706">
        <v>2</v>
      </c>
      <c r="E706" t="s">
        <v>9</v>
      </c>
      <c r="F706" t="s">
        <v>14</v>
      </c>
      <c r="G706" s="9">
        <v>360210112</v>
      </c>
      <c r="H706" t="str">
        <f t="shared" ref="H706:H769" si="22">IF(C706&lt;18.5,"below",IF(AND(C706&gt;=18.5,C706&lt;25),"normal",IF(C706&gt;=25,"over")))</f>
        <v>over</v>
      </c>
      <c r="I706" s="3">
        <f t="shared" si="21"/>
        <v>360210112</v>
      </c>
      <c r="J706" s="3"/>
    </row>
    <row r="707" spans="1:10" x14ac:dyDescent="0.25">
      <c r="A707">
        <v>24</v>
      </c>
      <c r="B707" t="s">
        <v>11</v>
      </c>
      <c r="C707" s="2">
        <v>32.700000000000003</v>
      </c>
      <c r="D707">
        <v>0</v>
      </c>
      <c r="E707" t="s">
        <v>9</v>
      </c>
      <c r="F707" t="s">
        <v>10</v>
      </c>
      <c r="G707" s="9">
        <v>34472841</v>
      </c>
      <c r="H707" t="str">
        <f t="shared" si="22"/>
        <v>over</v>
      </c>
      <c r="I707" s="3">
        <f t="shared" ref="I707:I770" si="23">VALUE(G707)</f>
        <v>34472841</v>
      </c>
      <c r="J707" s="3"/>
    </row>
    <row r="708" spans="1:10" x14ac:dyDescent="0.25">
      <c r="A708">
        <v>23</v>
      </c>
      <c r="B708" t="s">
        <v>11</v>
      </c>
      <c r="C708" s="2">
        <v>32.700000000000003</v>
      </c>
      <c r="D708">
        <v>3</v>
      </c>
      <c r="E708" t="s">
        <v>13</v>
      </c>
      <c r="F708" t="s">
        <v>10</v>
      </c>
      <c r="G708" s="9">
        <v>3591.48</v>
      </c>
      <c r="H708" t="str">
        <f t="shared" si="22"/>
        <v>over</v>
      </c>
      <c r="I708" s="3">
        <f t="shared" si="23"/>
        <v>3591.48</v>
      </c>
      <c r="J708" s="3"/>
    </row>
    <row r="709" spans="1:10" x14ac:dyDescent="0.25">
      <c r="A709">
        <v>31</v>
      </c>
      <c r="B709" t="s">
        <v>7</v>
      </c>
      <c r="C709" s="2">
        <v>32.68</v>
      </c>
      <c r="D709">
        <v>1</v>
      </c>
      <c r="E709" t="s">
        <v>13</v>
      </c>
      <c r="F709" t="s">
        <v>15</v>
      </c>
      <c r="G709" s="9">
        <v>47382682</v>
      </c>
      <c r="H709" t="str">
        <f t="shared" si="22"/>
        <v>over</v>
      </c>
      <c r="I709" s="3">
        <f t="shared" si="23"/>
        <v>47382682</v>
      </c>
      <c r="J709" s="3"/>
    </row>
    <row r="710" spans="1:10" x14ac:dyDescent="0.25">
      <c r="A710">
        <v>54</v>
      </c>
      <c r="B710" t="s">
        <v>7</v>
      </c>
      <c r="C710" s="2">
        <v>32.68</v>
      </c>
      <c r="D710">
        <v>0</v>
      </c>
      <c r="E710" t="s">
        <v>13</v>
      </c>
      <c r="F710" t="s">
        <v>21</v>
      </c>
      <c r="G710" s="9">
        <v>109239332</v>
      </c>
      <c r="H710" t="str">
        <f t="shared" si="22"/>
        <v>over</v>
      </c>
      <c r="I710" s="3">
        <f t="shared" si="23"/>
        <v>109239332</v>
      </c>
      <c r="J710" s="3"/>
    </row>
    <row r="711" spans="1:10" x14ac:dyDescent="0.25">
      <c r="A711">
        <v>21</v>
      </c>
      <c r="B711" t="s">
        <v>7</v>
      </c>
      <c r="C711" s="2">
        <v>32.68</v>
      </c>
      <c r="D711">
        <v>2</v>
      </c>
      <c r="E711" t="s">
        <v>13</v>
      </c>
      <c r="F711" t="s">
        <v>15</v>
      </c>
      <c r="G711" s="9">
        <v>2601895052</v>
      </c>
      <c r="H711" t="str">
        <f t="shared" si="22"/>
        <v>over</v>
      </c>
      <c r="I711" s="3">
        <f t="shared" si="23"/>
        <v>2601895052</v>
      </c>
      <c r="J711" s="3"/>
    </row>
    <row r="712" spans="1:10" x14ac:dyDescent="0.25">
      <c r="A712">
        <v>62</v>
      </c>
      <c r="B712" t="s">
        <v>7</v>
      </c>
      <c r="C712" s="2">
        <v>32.68</v>
      </c>
      <c r="D712">
        <v>0</v>
      </c>
      <c r="E712" t="s">
        <v>13</v>
      </c>
      <c r="F712" t="s">
        <v>15</v>
      </c>
      <c r="G712" s="9">
        <v>138447972</v>
      </c>
      <c r="H712" t="str">
        <f t="shared" si="22"/>
        <v>over</v>
      </c>
      <c r="I712" s="3">
        <f t="shared" si="23"/>
        <v>138447972</v>
      </c>
      <c r="J712" s="3"/>
    </row>
    <row r="713" spans="1:10" x14ac:dyDescent="0.25">
      <c r="A713">
        <v>27</v>
      </c>
      <c r="B713" t="s">
        <v>11</v>
      </c>
      <c r="C713" s="2">
        <v>32.67</v>
      </c>
      <c r="D713">
        <v>0</v>
      </c>
      <c r="E713" t="s">
        <v>13</v>
      </c>
      <c r="F713" t="s">
        <v>14</v>
      </c>
      <c r="G713" s="9">
        <v>24970383</v>
      </c>
      <c r="H713" t="str">
        <f t="shared" si="22"/>
        <v>over</v>
      </c>
      <c r="I713" s="3">
        <f t="shared" si="23"/>
        <v>24970383</v>
      </c>
      <c r="J713" s="3"/>
    </row>
    <row r="714" spans="1:10" x14ac:dyDescent="0.25">
      <c r="A714">
        <v>55</v>
      </c>
      <c r="B714" t="s">
        <v>11</v>
      </c>
      <c r="C714" s="2">
        <v>32.67</v>
      </c>
      <c r="D714">
        <v>1</v>
      </c>
      <c r="E714" t="s">
        <v>13</v>
      </c>
      <c r="F714" t="s">
        <v>14</v>
      </c>
      <c r="G714" s="9">
        <v>108074863</v>
      </c>
      <c r="H714" t="str">
        <f t="shared" si="22"/>
        <v>over</v>
      </c>
      <c r="I714" s="3">
        <f t="shared" si="23"/>
        <v>108074863</v>
      </c>
      <c r="J714" s="3"/>
    </row>
    <row r="715" spans="1:10" x14ac:dyDescent="0.25">
      <c r="A715">
        <v>43</v>
      </c>
      <c r="B715" t="s">
        <v>11</v>
      </c>
      <c r="C715" s="2">
        <v>32.6</v>
      </c>
      <c r="D715">
        <v>2</v>
      </c>
      <c r="E715" t="s">
        <v>13</v>
      </c>
      <c r="F715" t="s">
        <v>10</v>
      </c>
      <c r="G715" s="9">
        <v>7441501</v>
      </c>
      <c r="H715" t="str">
        <f t="shared" si="22"/>
        <v>over</v>
      </c>
      <c r="I715" s="3">
        <f t="shared" si="23"/>
        <v>7441501</v>
      </c>
      <c r="J715" s="3"/>
    </row>
    <row r="716" spans="1:10" x14ac:dyDescent="0.25">
      <c r="A716">
        <v>41</v>
      </c>
      <c r="B716" t="s">
        <v>7</v>
      </c>
      <c r="C716" s="2">
        <v>32.6</v>
      </c>
      <c r="D716">
        <v>3</v>
      </c>
      <c r="E716" t="s">
        <v>13</v>
      </c>
      <c r="F716" t="s">
        <v>10</v>
      </c>
      <c r="G716" s="9">
        <v>7954517</v>
      </c>
      <c r="H716" t="str">
        <f t="shared" si="22"/>
        <v>over</v>
      </c>
      <c r="I716" s="3">
        <f t="shared" si="23"/>
        <v>7954517</v>
      </c>
      <c r="J716" s="3"/>
    </row>
    <row r="717" spans="1:10" x14ac:dyDescent="0.25">
      <c r="A717">
        <v>23</v>
      </c>
      <c r="B717" t="s">
        <v>11</v>
      </c>
      <c r="C717" s="2">
        <v>32.56</v>
      </c>
      <c r="D717">
        <v>0</v>
      </c>
      <c r="E717" t="s">
        <v>13</v>
      </c>
      <c r="F717" t="s">
        <v>14</v>
      </c>
      <c r="G717" s="9">
        <v>18242854</v>
      </c>
      <c r="H717" t="str">
        <f t="shared" si="22"/>
        <v>over</v>
      </c>
      <c r="I717" s="3">
        <f t="shared" si="23"/>
        <v>18242854</v>
      </c>
      <c r="J717" s="3"/>
    </row>
    <row r="718" spans="1:10" x14ac:dyDescent="0.25">
      <c r="A718">
        <v>43</v>
      </c>
      <c r="B718" t="s">
        <v>7</v>
      </c>
      <c r="C718" s="2">
        <v>32.56</v>
      </c>
      <c r="D718">
        <v>3</v>
      </c>
      <c r="E718" t="s">
        <v>9</v>
      </c>
      <c r="F718" t="s">
        <v>14</v>
      </c>
      <c r="G718" s="9">
        <v>409412854</v>
      </c>
      <c r="H718" t="str">
        <f t="shared" si="22"/>
        <v>over</v>
      </c>
      <c r="I718" s="3">
        <f t="shared" si="23"/>
        <v>409412854</v>
      </c>
      <c r="J718" s="3"/>
    </row>
    <row r="719" spans="1:10" x14ac:dyDescent="0.25">
      <c r="A719">
        <v>39</v>
      </c>
      <c r="B719" t="s">
        <v>7</v>
      </c>
      <c r="C719" s="2">
        <v>32.5</v>
      </c>
      <c r="D719">
        <v>1</v>
      </c>
      <c r="E719" t="s">
        <v>13</v>
      </c>
      <c r="F719" t="s">
        <v>10</v>
      </c>
      <c r="G719" s="9">
        <v>6238298</v>
      </c>
      <c r="H719" t="str">
        <f t="shared" si="22"/>
        <v>over</v>
      </c>
      <c r="I719" s="3">
        <f t="shared" si="23"/>
        <v>6238298</v>
      </c>
      <c r="J719" s="3"/>
    </row>
    <row r="720" spans="1:10" x14ac:dyDescent="0.25">
      <c r="A720">
        <v>26</v>
      </c>
      <c r="B720" t="s">
        <v>11</v>
      </c>
      <c r="C720" s="2">
        <v>32.49</v>
      </c>
      <c r="D720">
        <v>1</v>
      </c>
      <c r="E720" t="s">
        <v>13</v>
      </c>
      <c r="F720" t="s">
        <v>21</v>
      </c>
      <c r="G720" s="9">
        <v>34905491</v>
      </c>
      <c r="H720" t="str">
        <f t="shared" si="22"/>
        <v>over</v>
      </c>
      <c r="I720" s="3">
        <f t="shared" si="23"/>
        <v>34905491</v>
      </c>
      <c r="J720" s="3"/>
    </row>
    <row r="721" spans="1:10" x14ac:dyDescent="0.25">
      <c r="A721">
        <v>19</v>
      </c>
      <c r="B721" t="s">
        <v>7</v>
      </c>
      <c r="C721" s="2">
        <v>32.49</v>
      </c>
      <c r="D721">
        <v>0</v>
      </c>
      <c r="E721" t="s">
        <v>9</v>
      </c>
      <c r="F721" t="s">
        <v>15</v>
      </c>
      <c r="G721" s="9">
        <v>3689873308</v>
      </c>
      <c r="H721" t="str">
        <f t="shared" si="22"/>
        <v>over</v>
      </c>
      <c r="I721" s="3">
        <f t="shared" si="23"/>
        <v>3689873308</v>
      </c>
      <c r="J721" s="3"/>
    </row>
    <row r="722" spans="1:10" x14ac:dyDescent="0.25">
      <c r="A722">
        <v>60</v>
      </c>
      <c r="B722" t="s">
        <v>7</v>
      </c>
      <c r="C722" s="2">
        <v>32.450000000000003</v>
      </c>
      <c r="D722">
        <v>0</v>
      </c>
      <c r="E722" t="s">
        <v>9</v>
      </c>
      <c r="F722" t="s">
        <v>14</v>
      </c>
      <c r="G722" s="9">
        <v>450089555</v>
      </c>
      <c r="H722" t="str">
        <f t="shared" si="22"/>
        <v>over</v>
      </c>
      <c r="I722" s="3">
        <f t="shared" si="23"/>
        <v>450089555</v>
      </c>
      <c r="J722" s="3"/>
    </row>
    <row r="723" spans="1:10" x14ac:dyDescent="0.25">
      <c r="A723">
        <v>30</v>
      </c>
      <c r="B723" t="s">
        <v>7</v>
      </c>
      <c r="C723" s="2">
        <v>32.4</v>
      </c>
      <c r="D723">
        <v>1</v>
      </c>
      <c r="E723" t="s">
        <v>13</v>
      </c>
      <c r="F723" t="s">
        <v>10</v>
      </c>
      <c r="G723" s="9">
        <v>4149736</v>
      </c>
      <c r="H723" t="str">
        <f t="shared" si="22"/>
        <v>over</v>
      </c>
      <c r="I723" s="3">
        <f t="shared" si="23"/>
        <v>4149736</v>
      </c>
      <c r="J723" s="3"/>
    </row>
    <row r="724" spans="1:10" x14ac:dyDescent="0.25">
      <c r="A724">
        <v>44</v>
      </c>
      <c r="B724" t="s">
        <v>7</v>
      </c>
      <c r="C724" s="2">
        <v>32.340000000000003</v>
      </c>
      <c r="D724">
        <v>1</v>
      </c>
      <c r="E724" t="s">
        <v>13</v>
      </c>
      <c r="F724" t="s">
        <v>14</v>
      </c>
      <c r="G724" s="9">
        <v>76337206</v>
      </c>
      <c r="H724" t="str">
        <f t="shared" si="22"/>
        <v>over</v>
      </c>
      <c r="I724" s="3">
        <f t="shared" si="23"/>
        <v>76337206</v>
      </c>
      <c r="J724" s="3"/>
    </row>
    <row r="725" spans="1:10" x14ac:dyDescent="0.25">
      <c r="A725">
        <v>39</v>
      </c>
      <c r="B725" t="s">
        <v>11</v>
      </c>
      <c r="C725" s="2">
        <v>32.340000000000003</v>
      </c>
      <c r="D725">
        <v>2</v>
      </c>
      <c r="E725" t="s">
        <v>13</v>
      </c>
      <c r="F725" t="s">
        <v>14</v>
      </c>
      <c r="G725" s="9">
        <v>63380756</v>
      </c>
      <c r="H725" t="str">
        <f t="shared" si="22"/>
        <v>over</v>
      </c>
      <c r="I725" s="3">
        <f t="shared" si="23"/>
        <v>63380756</v>
      </c>
      <c r="J725" s="3"/>
    </row>
    <row r="726" spans="1:10" x14ac:dyDescent="0.25">
      <c r="A726">
        <v>50</v>
      </c>
      <c r="B726" t="s">
        <v>11</v>
      </c>
      <c r="C726" s="2">
        <v>32.299999999999997</v>
      </c>
      <c r="D726">
        <v>1</v>
      </c>
      <c r="E726" t="s">
        <v>9</v>
      </c>
      <c r="F726" t="s">
        <v>21</v>
      </c>
      <c r="G726" s="9">
        <v>41919097</v>
      </c>
      <c r="H726" t="str">
        <f t="shared" si="22"/>
        <v>over</v>
      </c>
      <c r="I726" s="3">
        <f t="shared" si="23"/>
        <v>41919097</v>
      </c>
      <c r="J726" s="3"/>
    </row>
    <row r="727" spans="1:10" x14ac:dyDescent="0.25">
      <c r="A727">
        <v>48</v>
      </c>
      <c r="B727" t="s">
        <v>7</v>
      </c>
      <c r="C727" s="2">
        <v>32.299999999999997</v>
      </c>
      <c r="D727">
        <v>2</v>
      </c>
      <c r="E727" t="s">
        <v>13</v>
      </c>
      <c r="F727" t="s">
        <v>21</v>
      </c>
      <c r="G727" s="9">
        <v>10043249</v>
      </c>
      <c r="H727" t="str">
        <f t="shared" si="22"/>
        <v>over</v>
      </c>
      <c r="I727" s="3">
        <f t="shared" si="23"/>
        <v>10043249</v>
      </c>
      <c r="J727" s="3"/>
    </row>
    <row r="728" spans="1:10" x14ac:dyDescent="0.25">
      <c r="A728">
        <v>56</v>
      </c>
      <c r="B728" t="s">
        <v>7</v>
      </c>
      <c r="C728" s="2">
        <v>32.299999999999997</v>
      </c>
      <c r="D728">
        <v>3</v>
      </c>
      <c r="E728" t="s">
        <v>13</v>
      </c>
      <c r="F728" t="s">
        <v>21</v>
      </c>
      <c r="G728" s="9">
        <v>13430265</v>
      </c>
      <c r="H728" t="str">
        <f t="shared" si="22"/>
        <v>over</v>
      </c>
      <c r="I728" s="3">
        <f t="shared" si="23"/>
        <v>13430265</v>
      </c>
      <c r="J728" s="3"/>
    </row>
    <row r="729" spans="1:10" x14ac:dyDescent="0.25">
      <c r="A729">
        <v>46</v>
      </c>
      <c r="B729" t="s">
        <v>7</v>
      </c>
      <c r="C729" s="2">
        <v>32.299999999999997</v>
      </c>
      <c r="D729">
        <v>2</v>
      </c>
      <c r="E729" t="s">
        <v>13</v>
      </c>
      <c r="F729" t="s">
        <v>21</v>
      </c>
      <c r="G729" s="9">
        <v>9411005</v>
      </c>
      <c r="H729" t="str">
        <f t="shared" si="22"/>
        <v>over</v>
      </c>
      <c r="I729" s="3">
        <f t="shared" si="23"/>
        <v>9411005</v>
      </c>
      <c r="J729" s="3"/>
    </row>
    <row r="730" spans="1:10" x14ac:dyDescent="0.25">
      <c r="A730">
        <v>49</v>
      </c>
      <c r="B730" t="s">
        <v>11</v>
      </c>
      <c r="C730" s="2">
        <v>32.299999999999997</v>
      </c>
      <c r="D730">
        <v>3</v>
      </c>
      <c r="E730" t="s">
        <v>13</v>
      </c>
      <c r="F730" t="s">
        <v>15</v>
      </c>
      <c r="G730" s="9">
        <v>10269.459999999999</v>
      </c>
      <c r="H730" t="str">
        <f t="shared" si="22"/>
        <v>over</v>
      </c>
      <c r="I730" s="3">
        <f t="shared" si="23"/>
        <v>10269.459999999999</v>
      </c>
      <c r="J730" s="3"/>
    </row>
    <row r="731" spans="1:10" x14ac:dyDescent="0.25">
      <c r="A731">
        <v>53</v>
      </c>
      <c r="B731" t="s">
        <v>7</v>
      </c>
      <c r="C731" s="2">
        <v>32.299999999999997</v>
      </c>
      <c r="D731">
        <v>2</v>
      </c>
      <c r="E731" t="s">
        <v>13</v>
      </c>
      <c r="F731" t="s">
        <v>21</v>
      </c>
      <c r="G731" s="9">
        <v>2918648236</v>
      </c>
      <c r="H731" t="str">
        <f t="shared" si="22"/>
        <v>over</v>
      </c>
      <c r="I731" s="3">
        <f t="shared" si="23"/>
        <v>2918648236</v>
      </c>
      <c r="J731" s="3"/>
    </row>
    <row r="732" spans="1:10" x14ac:dyDescent="0.25">
      <c r="A732">
        <v>47</v>
      </c>
      <c r="B732" t="s">
        <v>11</v>
      </c>
      <c r="C732" s="2">
        <v>32.299999999999997</v>
      </c>
      <c r="D732">
        <v>1</v>
      </c>
      <c r="E732" t="s">
        <v>13</v>
      </c>
      <c r="F732" t="s">
        <v>10</v>
      </c>
      <c r="G732" s="9">
        <v>8062764</v>
      </c>
      <c r="H732" t="str">
        <f t="shared" si="22"/>
        <v>over</v>
      </c>
      <c r="I732" s="3">
        <f t="shared" si="23"/>
        <v>8062764</v>
      </c>
      <c r="J732" s="3"/>
    </row>
    <row r="733" spans="1:10" x14ac:dyDescent="0.25">
      <c r="A733">
        <v>40</v>
      </c>
      <c r="B733" t="s">
        <v>11</v>
      </c>
      <c r="C733" s="2">
        <v>32.299999999999997</v>
      </c>
      <c r="D733">
        <v>2</v>
      </c>
      <c r="E733" t="s">
        <v>13</v>
      </c>
      <c r="F733" t="s">
        <v>15</v>
      </c>
      <c r="G733" s="9">
        <v>6986697</v>
      </c>
      <c r="H733" t="str">
        <f t="shared" si="22"/>
        <v>over</v>
      </c>
      <c r="I733" s="3">
        <f t="shared" si="23"/>
        <v>6986697</v>
      </c>
      <c r="J733" s="3"/>
    </row>
    <row r="734" spans="1:10" x14ac:dyDescent="0.25">
      <c r="A734">
        <v>61</v>
      </c>
      <c r="B734" t="s">
        <v>11</v>
      </c>
      <c r="C734" s="2">
        <v>32.299999999999997</v>
      </c>
      <c r="D734">
        <v>2</v>
      </c>
      <c r="E734" t="s">
        <v>13</v>
      </c>
      <c r="F734" t="s">
        <v>15</v>
      </c>
      <c r="G734" s="9">
        <v>14119.62</v>
      </c>
      <c r="H734" t="str">
        <f t="shared" si="22"/>
        <v>over</v>
      </c>
      <c r="I734" s="3">
        <f t="shared" si="23"/>
        <v>14119.62</v>
      </c>
      <c r="J734" s="3"/>
    </row>
    <row r="735" spans="1:10" x14ac:dyDescent="0.25">
      <c r="A735">
        <v>48</v>
      </c>
      <c r="B735" t="s">
        <v>11</v>
      </c>
      <c r="C735" s="2">
        <v>32.299999999999997</v>
      </c>
      <c r="D735">
        <v>1</v>
      </c>
      <c r="E735" t="s">
        <v>13</v>
      </c>
      <c r="F735" t="s">
        <v>15</v>
      </c>
      <c r="G735" s="9">
        <v>8765249</v>
      </c>
      <c r="H735" t="str">
        <f t="shared" si="22"/>
        <v>over</v>
      </c>
      <c r="I735" s="3">
        <f t="shared" si="23"/>
        <v>8765249</v>
      </c>
      <c r="J735" s="3"/>
    </row>
    <row r="736" spans="1:10" x14ac:dyDescent="0.25">
      <c r="A736">
        <v>54</v>
      </c>
      <c r="B736" t="s">
        <v>7</v>
      </c>
      <c r="C736" s="2">
        <v>32.299999999999997</v>
      </c>
      <c r="D736">
        <v>1</v>
      </c>
      <c r="E736" t="s">
        <v>13</v>
      </c>
      <c r="F736" t="s">
        <v>21</v>
      </c>
      <c r="G736" s="9">
        <v>11512405</v>
      </c>
      <c r="H736" t="str">
        <f t="shared" si="22"/>
        <v>over</v>
      </c>
      <c r="I736" s="3">
        <f t="shared" si="23"/>
        <v>11512405</v>
      </c>
      <c r="J736" s="3"/>
    </row>
    <row r="737" spans="1:10" x14ac:dyDescent="0.25">
      <c r="A737">
        <v>50</v>
      </c>
      <c r="B737" t="s">
        <v>11</v>
      </c>
      <c r="C737" s="2">
        <v>32.299999999999997</v>
      </c>
      <c r="D737">
        <v>2</v>
      </c>
      <c r="E737" t="s">
        <v>13</v>
      </c>
      <c r="F737" t="s">
        <v>10</v>
      </c>
      <c r="G737" s="9">
        <v>9630397</v>
      </c>
      <c r="H737" t="str">
        <f t="shared" si="22"/>
        <v>over</v>
      </c>
      <c r="I737" s="3">
        <f t="shared" si="23"/>
        <v>9630397</v>
      </c>
      <c r="J737" s="3"/>
    </row>
    <row r="738" spans="1:10" x14ac:dyDescent="0.25">
      <c r="A738">
        <v>51</v>
      </c>
      <c r="B738" t="s">
        <v>11</v>
      </c>
      <c r="C738" s="2">
        <v>32.299999999999997</v>
      </c>
      <c r="D738">
        <v>1</v>
      </c>
      <c r="E738" t="s">
        <v>13</v>
      </c>
      <c r="F738" t="s">
        <v>21</v>
      </c>
      <c r="G738" s="9">
        <v>9964.06</v>
      </c>
      <c r="H738" t="str">
        <f t="shared" si="22"/>
        <v>over</v>
      </c>
      <c r="I738" s="3">
        <f t="shared" si="23"/>
        <v>9964.06</v>
      </c>
      <c r="J738" s="3"/>
    </row>
    <row r="739" spans="1:10" x14ac:dyDescent="0.25">
      <c r="A739">
        <v>48</v>
      </c>
      <c r="B739" t="s">
        <v>7</v>
      </c>
      <c r="C739" s="2">
        <v>32.229999999999997</v>
      </c>
      <c r="D739">
        <v>1</v>
      </c>
      <c r="E739" t="s">
        <v>13</v>
      </c>
      <c r="F739" t="s">
        <v>14</v>
      </c>
      <c r="G739" s="9">
        <v>88711517</v>
      </c>
      <c r="H739" t="str">
        <f t="shared" si="22"/>
        <v>over</v>
      </c>
      <c r="I739" s="3">
        <f t="shared" si="23"/>
        <v>88711517</v>
      </c>
      <c r="J739" s="3"/>
    </row>
    <row r="740" spans="1:10" x14ac:dyDescent="0.25">
      <c r="A740">
        <v>25</v>
      </c>
      <c r="B740" t="s">
        <v>7</v>
      </c>
      <c r="C740" s="2">
        <v>32.229999999999997</v>
      </c>
      <c r="D740">
        <v>1</v>
      </c>
      <c r="E740" t="s">
        <v>13</v>
      </c>
      <c r="F740" t="s">
        <v>14</v>
      </c>
      <c r="G740" s="9">
        <v>1821816139</v>
      </c>
      <c r="H740" t="str">
        <f t="shared" si="22"/>
        <v>over</v>
      </c>
      <c r="I740" s="3">
        <f t="shared" si="23"/>
        <v>1821816139</v>
      </c>
      <c r="J740" s="3"/>
    </row>
    <row r="741" spans="1:10" x14ac:dyDescent="0.25">
      <c r="A741">
        <v>41</v>
      </c>
      <c r="B741" t="s">
        <v>7</v>
      </c>
      <c r="C741" s="2">
        <v>32.200000000000003</v>
      </c>
      <c r="D741">
        <v>1</v>
      </c>
      <c r="E741" t="s">
        <v>13</v>
      </c>
      <c r="F741" t="s">
        <v>10</v>
      </c>
      <c r="G741" s="9">
        <v>6775961</v>
      </c>
      <c r="H741" t="str">
        <f t="shared" si="22"/>
        <v>over</v>
      </c>
      <c r="I741" s="3">
        <f t="shared" si="23"/>
        <v>6775961</v>
      </c>
      <c r="J741" s="3"/>
    </row>
    <row r="742" spans="1:10" x14ac:dyDescent="0.25">
      <c r="A742">
        <v>63</v>
      </c>
      <c r="B742" t="s">
        <v>7</v>
      </c>
      <c r="C742" s="2">
        <v>32.200000000000003</v>
      </c>
      <c r="D742">
        <v>2</v>
      </c>
      <c r="E742" t="s">
        <v>9</v>
      </c>
      <c r="F742" t="s">
        <v>10</v>
      </c>
      <c r="G742" s="9">
        <v>47305305</v>
      </c>
      <c r="H742" t="str">
        <f t="shared" si="22"/>
        <v>over</v>
      </c>
      <c r="I742" s="3">
        <f t="shared" si="23"/>
        <v>47305305</v>
      </c>
      <c r="J742" s="3"/>
    </row>
    <row r="743" spans="1:10" x14ac:dyDescent="0.25">
      <c r="A743">
        <v>41</v>
      </c>
      <c r="B743" t="s">
        <v>11</v>
      </c>
      <c r="C743" s="2">
        <v>32.200000000000003</v>
      </c>
      <c r="D743">
        <v>2</v>
      </c>
      <c r="E743" t="s">
        <v>13</v>
      </c>
      <c r="F743" t="s">
        <v>10</v>
      </c>
      <c r="G743" s="9">
        <v>6875961</v>
      </c>
      <c r="H743" t="str">
        <f t="shared" si="22"/>
        <v>over</v>
      </c>
      <c r="I743" s="3">
        <f t="shared" si="23"/>
        <v>6875961</v>
      </c>
      <c r="J743" s="3"/>
    </row>
    <row r="744" spans="1:10" x14ac:dyDescent="0.25">
      <c r="A744">
        <v>18</v>
      </c>
      <c r="B744" t="s">
        <v>7</v>
      </c>
      <c r="C744" s="2">
        <v>32.119999999999997</v>
      </c>
      <c r="D744">
        <v>2</v>
      </c>
      <c r="E744" t="s">
        <v>13</v>
      </c>
      <c r="F744" t="s">
        <v>14</v>
      </c>
      <c r="G744" s="9">
        <v>28012588</v>
      </c>
      <c r="H744" t="str">
        <f t="shared" si="22"/>
        <v>over</v>
      </c>
      <c r="I744" s="3">
        <f t="shared" si="23"/>
        <v>28012588</v>
      </c>
      <c r="J744" s="3"/>
    </row>
    <row r="745" spans="1:10" x14ac:dyDescent="0.25">
      <c r="A745">
        <v>29</v>
      </c>
      <c r="B745" t="s">
        <v>7</v>
      </c>
      <c r="C745" s="2">
        <v>32.11</v>
      </c>
      <c r="D745">
        <v>2</v>
      </c>
      <c r="E745" t="s">
        <v>13</v>
      </c>
      <c r="F745" t="s">
        <v>15</v>
      </c>
      <c r="G745" s="9">
        <v>49229159</v>
      </c>
      <c r="H745" t="str">
        <f t="shared" si="22"/>
        <v>over</v>
      </c>
      <c r="I745" s="3">
        <f t="shared" si="23"/>
        <v>49229159</v>
      </c>
      <c r="J745" s="3"/>
    </row>
    <row r="746" spans="1:10" x14ac:dyDescent="0.25">
      <c r="A746">
        <v>19</v>
      </c>
      <c r="B746" t="s">
        <v>7</v>
      </c>
      <c r="C746" s="2">
        <v>32.11</v>
      </c>
      <c r="D746">
        <v>0</v>
      </c>
      <c r="E746" t="s">
        <v>13</v>
      </c>
      <c r="F746" t="s">
        <v>15</v>
      </c>
      <c r="G746" s="9">
        <v>21306759</v>
      </c>
      <c r="H746" t="str">
        <f t="shared" si="22"/>
        <v>over</v>
      </c>
      <c r="I746" s="3">
        <f t="shared" si="23"/>
        <v>21306759</v>
      </c>
      <c r="J746" s="3"/>
    </row>
    <row r="747" spans="1:10" x14ac:dyDescent="0.25">
      <c r="A747">
        <v>56</v>
      </c>
      <c r="B747" t="s">
        <v>11</v>
      </c>
      <c r="C747" s="2">
        <v>32.11</v>
      </c>
      <c r="D747">
        <v>1</v>
      </c>
      <c r="E747" t="s">
        <v>13</v>
      </c>
      <c r="F747" t="s">
        <v>21</v>
      </c>
      <c r="G747" s="9">
        <v>117630009</v>
      </c>
      <c r="H747" t="str">
        <f t="shared" si="22"/>
        <v>over</v>
      </c>
      <c r="I747" s="3">
        <f t="shared" si="23"/>
        <v>117630009</v>
      </c>
      <c r="J747" s="3"/>
    </row>
    <row r="748" spans="1:10" x14ac:dyDescent="0.25">
      <c r="A748">
        <v>62</v>
      </c>
      <c r="B748" t="s">
        <v>11</v>
      </c>
      <c r="C748" s="2">
        <v>32.11</v>
      </c>
      <c r="D748">
        <v>0</v>
      </c>
      <c r="E748" t="s">
        <v>13</v>
      </c>
      <c r="F748" t="s">
        <v>21</v>
      </c>
      <c r="G748" s="9">
        <v>135550049</v>
      </c>
      <c r="H748" t="str">
        <f t="shared" si="22"/>
        <v>over</v>
      </c>
      <c r="I748" s="3">
        <f t="shared" si="23"/>
        <v>135550049</v>
      </c>
      <c r="J748" s="3"/>
    </row>
    <row r="749" spans="1:10" x14ac:dyDescent="0.25">
      <c r="A749">
        <v>50</v>
      </c>
      <c r="B749" t="s">
        <v>11</v>
      </c>
      <c r="C749" s="2">
        <v>32.11</v>
      </c>
      <c r="D749">
        <v>2</v>
      </c>
      <c r="E749" t="s">
        <v>13</v>
      </c>
      <c r="F749" t="s">
        <v>21</v>
      </c>
      <c r="G749" s="9">
        <v>2533333284</v>
      </c>
      <c r="H749" t="str">
        <f t="shared" si="22"/>
        <v>over</v>
      </c>
      <c r="I749" s="3">
        <f t="shared" si="23"/>
        <v>2533333284</v>
      </c>
      <c r="J749" s="3"/>
    </row>
    <row r="750" spans="1:10" x14ac:dyDescent="0.25">
      <c r="A750">
        <v>29</v>
      </c>
      <c r="B750" t="s">
        <v>11</v>
      </c>
      <c r="C750" s="2">
        <v>32.11</v>
      </c>
      <c r="D750">
        <v>2</v>
      </c>
      <c r="E750" t="s">
        <v>13</v>
      </c>
      <c r="F750" t="s">
        <v>15</v>
      </c>
      <c r="G750" s="9">
        <v>44339159</v>
      </c>
      <c r="H750" t="str">
        <f t="shared" si="22"/>
        <v>over</v>
      </c>
      <c r="I750" s="3">
        <f t="shared" si="23"/>
        <v>44339159</v>
      </c>
      <c r="J750" s="3"/>
    </row>
    <row r="751" spans="1:10" x14ac:dyDescent="0.25">
      <c r="A751">
        <v>22</v>
      </c>
      <c r="B751" t="s">
        <v>11</v>
      </c>
      <c r="C751" s="2">
        <v>32.11</v>
      </c>
      <c r="D751">
        <v>0</v>
      </c>
      <c r="E751" t="s">
        <v>13</v>
      </c>
      <c r="F751" t="s">
        <v>15</v>
      </c>
      <c r="G751" s="9">
        <v>20553249</v>
      </c>
      <c r="H751" t="str">
        <f t="shared" si="22"/>
        <v>over</v>
      </c>
      <c r="I751" s="3">
        <f t="shared" si="23"/>
        <v>20553249</v>
      </c>
      <c r="J751" s="3"/>
    </row>
    <row r="752" spans="1:10" x14ac:dyDescent="0.25">
      <c r="A752">
        <v>59</v>
      </c>
      <c r="B752" t="s">
        <v>7</v>
      </c>
      <c r="C752" s="2">
        <v>32.1</v>
      </c>
      <c r="D752">
        <v>3</v>
      </c>
      <c r="E752" t="s">
        <v>13</v>
      </c>
      <c r="F752" t="s">
        <v>10</v>
      </c>
      <c r="G752" s="9">
        <v>14007222</v>
      </c>
      <c r="H752" t="str">
        <f t="shared" si="22"/>
        <v>over</v>
      </c>
      <c r="I752" s="3">
        <f t="shared" si="23"/>
        <v>14007222</v>
      </c>
      <c r="J752" s="3"/>
    </row>
    <row r="753" spans="1:10" x14ac:dyDescent="0.25">
      <c r="A753">
        <v>58</v>
      </c>
      <c r="B753" t="s">
        <v>11</v>
      </c>
      <c r="C753" s="2">
        <v>32.01</v>
      </c>
      <c r="D753">
        <v>1</v>
      </c>
      <c r="E753" t="s">
        <v>13</v>
      </c>
      <c r="F753" t="s">
        <v>14</v>
      </c>
      <c r="G753" s="9">
        <v>119466259</v>
      </c>
      <c r="H753" t="str">
        <f t="shared" si="22"/>
        <v>over</v>
      </c>
      <c r="I753" s="3">
        <f t="shared" si="23"/>
        <v>119466259</v>
      </c>
      <c r="J753" s="3"/>
    </row>
    <row r="754" spans="1:10" x14ac:dyDescent="0.25">
      <c r="A754">
        <v>24</v>
      </c>
      <c r="B754" t="s">
        <v>11</v>
      </c>
      <c r="C754" s="2">
        <v>32.01</v>
      </c>
      <c r="D754">
        <v>0</v>
      </c>
      <c r="E754" t="s">
        <v>13</v>
      </c>
      <c r="F754" t="s">
        <v>14</v>
      </c>
      <c r="G754" s="9">
        <v>19815819</v>
      </c>
      <c r="H754" t="str">
        <f t="shared" si="22"/>
        <v>over</v>
      </c>
      <c r="I754" s="3">
        <f t="shared" si="23"/>
        <v>19815819</v>
      </c>
      <c r="J754" s="3"/>
    </row>
    <row r="755" spans="1:10" x14ac:dyDescent="0.25">
      <c r="A755">
        <v>47</v>
      </c>
      <c r="B755" t="s">
        <v>7</v>
      </c>
      <c r="C755" s="2">
        <v>32</v>
      </c>
      <c r="D755">
        <v>1</v>
      </c>
      <c r="E755" t="s">
        <v>13</v>
      </c>
      <c r="F755" t="s">
        <v>10</v>
      </c>
      <c r="G755" s="9">
        <v>8551347</v>
      </c>
      <c r="H755" t="str">
        <f t="shared" si="22"/>
        <v>over</v>
      </c>
      <c r="I755" s="3">
        <f t="shared" si="23"/>
        <v>8551347</v>
      </c>
      <c r="J755" s="3"/>
    </row>
    <row r="756" spans="1:10" x14ac:dyDescent="0.25">
      <c r="A756">
        <v>34</v>
      </c>
      <c r="B756" t="s">
        <v>7</v>
      </c>
      <c r="C756" s="2">
        <v>31.92</v>
      </c>
      <c r="D756">
        <v>1</v>
      </c>
      <c r="E756" t="s">
        <v>9</v>
      </c>
      <c r="F756" t="s">
        <v>21</v>
      </c>
      <c r="G756" s="9">
        <v>377018768</v>
      </c>
      <c r="H756" t="str">
        <f t="shared" si="22"/>
        <v>over</v>
      </c>
      <c r="I756" s="3">
        <f t="shared" si="23"/>
        <v>377018768</v>
      </c>
      <c r="J756" s="3"/>
    </row>
    <row r="757" spans="1:10" x14ac:dyDescent="0.25">
      <c r="A757">
        <v>19</v>
      </c>
      <c r="B757" t="s">
        <v>11</v>
      </c>
      <c r="C757" s="2">
        <v>31.92</v>
      </c>
      <c r="D757">
        <v>0</v>
      </c>
      <c r="E757" t="s">
        <v>9</v>
      </c>
      <c r="F757" t="s">
        <v>15</v>
      </c>
      <c r="G757" s="9">
        <v>337502918</v>
      </c>
      <c r="H757" t="str">
        <f t="shared" si="22"/>
        <v>over</v>
      </c>
      <c r="I757" s="3">
        <f t="shared" si="23"/>
        <v>337502918</v>
      </c>
      <c r="J757" s="3"/>
    </row>
    <row r="758" spans="1:10" x14ac:dyDescent="0.25">
      <c r="A758">
        <v>39</v>
      </c>
      <c r="B758" t="s">
        <v>7</v>
      </c>
      <c r="C758" s="2">
        <v>31.92</v>
      </c>
      <c r="D758">
        <v>2</v>
      </c>
      <c r="E758" t="s">
        <v>13</v>
      </c>
      <c r="F758" t="s">
        <v>15</v>
      </c>
      <c r="G758" s="9">
        <v>72094918</v>
      </c>
      <c r="H758" t="str">
        <f t="shared" si="22"/>
        <v>over</v>
      </c>
      <c r="I758" s="3">
        <f t="shared" si="23"/>
        <v>72094918</v>
      </c>
      <c r="J758" s="3"/>
    </row>
    <row r="759" spans="1:10" x14ac:dyDescent="0.25">
      <c r="A759">
        <v>20</v>
      </c>
      <c r="B759" t="s">
        <v>7</v>
      </c>
      <c r="C759" s="2">
        <v>31.92</v>
      </c>
      <c r="D759">
        <v>0</v>
      </c>
      <c r="E759" t="s">
        <v>13</v>
      </c>
      <c r="F759" t="s">
        <v>15</v>
      </c>
      <c r="G759" s="9">
        <v>22615688</v>
      </c>
      <c r="H759" t="str">
        <f t="shared" si="22"/>
        <v>over</v>
      </c>
      <c r="I759" s="3">
        <f t="shared" si="23"/>
        <v>22615688</v>
      </c>
      <c r="J759" s="3"/>
    </row>
    <row r="760" spans="1:10" x14ac:dyDescent="0.25">
      <c r="A760">
        <v>18</v>
      </c>
      <c r="B760" t="s">
        <v>7</v>
      </c>
      <c r="C760" s="2">
        <v>31.92</v>
      </c>
      <c r="D760">
        <v>0</v>
      </c>
      <c r="E760" t="s">
        <v>13</v>
      </c>
      <c r="F760" t="s">
        <v>21</v>
      </c>
      <c r="G760" s="9">
        <v>22059808</v>
      </c>
      <c r="H760" t="str">
        <f t="shared" si="22"/>
        <v>over</v>
      </c>
      <c r="I760" s="3">
        <f t="shared" si="23"/>
        <v>22059808</v>
      </c>
      <c r="J760" s="3"/>
    </row>
    <row r="761" spans="1:10" x14ac:dyDescent="0.25">
      <c r="A761">
        <v>54</v>
      </c>
      <c r="B761" t="s">
        <v>7</v>
      </c>
      <c r="C761" s="2">
        <v>31.9</v>
      </c>
      <c r="D761">
        <v>3</v>
      </c>
      <c r="E761" t="s">
        <v>13</v>
      </c>
      <c r="F761" t="s">
        <v>14</v>
      </c>
      <c r="G761" s="9">
        <v>2732273386</v>
      </c>
      <c r="H761" t="str">
        <f t="shared" si="22"/>
        <v>over</v>
      </c>
      <c r="I761" s="3">
        <f t="shared" si="23"/>
        <v>2732273386</v>
      </c>
      <c r="J761" s="3"/>
    </row>
    <row r="762" spans="1:10" x14ac:dyDescent="0.25">
      <c r="A762">
        <v>49</v>
      </c>
      <c r="B762" t="s">
        <v>7</v>
      </c>
      <c r="C762" s="2">
        <v>31.9</v>
      </c>
      <c r="D762">
        <v>5</v>
      </c>
      <c r="E762" t="s">
        <v>13</v>
      </c>
      <c r="F762" t="s">
        <v>10</v>
      </c>
      <c r="G762" s="9">
        <v>11552904</v>
      </c>
      <c r="H762" t="str">
        <f t="shared" si="22"/>
        <v>over</v>
      </c>
      <c r="I762" s="3">
        <f t="shared" si="23"/>
        <v>11552904</v>
      </c>
      <c r="J762" s="3"/>
    </row>
    <row r="763" spans="1:10" x14ac:dyDescent="0.25">
      <c r="A763">
        <v>54</v>
      </c>
      <c r="B763" t="s">
        <v>7</v>
      </c>
      <c r="C763" s="2">
        <v>31.9</v>
      </c>
      <c r="D763">
        <v>1</v>
      </c>
      <c r="E763" t="s">
        <v>13</v>
      </c>
      <c r="F763" t="s">
        <v>14</v>
      </c>
      <c r="G763" s="9">
        <v>10928849</v>
      </c>
      <c r="H763" t="str">
        <f t="shared" si="22"/>
        <v>over</v>
      </c>
      <c r="I763" s="3">
        <f t="shared" si="23"/>
        <v>10928849</v>
      </c>
      <c r="J763" s="3"/>
    </row>
    <row r="764" spans="1:10" x14ac:dyDescent="0.25">
      <c r="A764">
        <v>63</v>
      </c>
      <c r="B764" t="s">
        <v>7</v>
      </c>
      <c r="C764" s="2">
        <v>31.8</v>
      </c>
      <c r="D764">
        <v>0</v>
      </c>
      <c r="E764" t="s">
        <v>13</v>
      </c>
      <c r="F764" t="s">
        <v>10</v>
      </c>
      <c r="G764" s="9">
        <v>13880949</v>
      </c>
      <c r="H764" t="str">
        <f t="shared" si="22"/>
        <v>over</v>
      </c>
      <c r="I764" s="3">
        <f t="shared" si="23"/>
        <v>13880949</v>
      </c>
      <c r="J764" s="3"/>
    </row>
    <row r="765" spans="1:10" x14ac:dyDescent="0.25">
      <c r="A765">
        <v>59</v>
      </c>
      <c r="B765" t="s">
        <v>11</v>
      </c>
      <c r="C765" s="2">
        <v>31.79</v>
      </c>
      <c r="D765">
        <v>2</v>
      </c>
      <c r="E765" t="s">
        <v>13</v>
      </c>
      <c r="F765" t="s">
        <v>14</v>
      </c>
      <c r="G765" s="9">
        <v>129287911</v>
      </c>
      <c r="H765" t="str">
        <f t="shared" si="22"/>
        <v>over</v>
      </c>
      <c r="I765" s="3">
        <f t="shared" si="23"/>
        <v>129287911</v>
      </c>
      <c r="J765" s="3"/>
    </row>
    <row r="766" spans="1:10" x14ac:dyDescent="0.25">
      <c r="A766">
        <v>20</v>
      </c>
      <c r="B766" t="s">
        <v>7</v>
      </c>
      <c r="C766" s="2">
        <v>31.79</v>
      </c>
      <c r="D766">
        <v>2</v>
      </c>
      <c r="E766" t="s">
        <v>13</v>
      </c>
      <c r="F766" t="s">
        <v>14</v>
      </c>
      <c r="G766" s="9">
        <v>30563881</v>
      </c>
      <c r="H766" t="str">
        <f t="shared" si="22"/>
        <v>over</v>
      </c>
      <c r="I766" s="3">
        <f t="shared" si="23"/>
        <v>30563881</v>
      </c>
      <c r="J766" s="3"/>
    </row>
    <row r="767" spans="1:10" x14ac:dyDescent="0.25">
      <c r="A767">
        <v>56</v>
      </c>
      <c r="B767" t="s">
        <v>11</v>
      </c>
      <c r="C767" s="2">
        <v>31.79</v>
      </c>
      <c r="D767">
        <v>2</v>
      </c>
      <c r="E767" t="s">
        <v>9</v>
      </c>
      <c r="F767" t="s">
        <v>14</v>
      </c>
      <c r="G767" s="9">
        <v>438138661</v>
      </c>
      <c r="H767" t="str">
        <f t="shared" si="22"/>
        <v>over</v>
      </c>
      <c r="I767" s="3">
        <f t="shared" si="23"/>
        <v>438138661</v>
      </c>
      <c r="J767" s="3"/>
    </row>
    <row r="768" spans="1:10" x14ac:dyDescent="0.25">
      <c r="A768">
        <v>45</v>
      </c>
      <c r="B768" t="s">
        <v>7</v>
      </c>
      <c r="C768" s="2">
        <v>31.79</v>
      </c>
      <c r="D768">
        <v>0</v>
      </c>
      <c r="E768" t="s">
        <v>13</v>
      </c>
      <c r="F768" t="s">
        <v>14</v>
      </c>
      <c r="G768" s="9">
        <v>1792930337</v>
      </c>
      <c r="H768" t="str">
        <f t="shared" si="22"/>
        <v>over</v>
      </c>
      <c r="I768" s="3">
        <f t="shared" si="23"/>
        <v>1792930337</v>
      </c>
      <c r="J768" s="3"/>
    </row>
    <row r="769" spans="1:10" x14ac:dyDescent="0.25">
      <c r="A769">
        <v>22</v>
      </c>
      <c r="B769" t="s">
        <v>11</v>
      </c>
      <c r="C769" s="2">
        <v>31.73</v>
      </c>
      <c r="D769">
        <v>0</v>
      </c>
      <c r="E769" t="s">
        <v>13</v>
      </c>
      <c r="F769" t="s">
        <v>21</v>
      </c>
      <c r="G769" s="9">
        <v>22547967</v>
      </c>
      <c r="H769" t="str">
        <f t="shared" si="22"/>
        <v>over</v>
      </c>
      <c r="I769" s="3">
        <f t="shared" si="23"/>
        <v>22547967</v>
      </c>
      <c r="J769" s="3"/>
    </row>
    <row r="770" spans="1:10" x14ac:dyDescent="0.25">
      <c r="A770">
        <v>62</v>
      </c>
      <c r="B770" t="s">
        <v>7</v>
      </c>
      <c r="C770" s="2">
        <v>31.73</v>
      </c>
      <c r="D770">
        <v>0</v>
      </c>
      <c r="E770" t="s">
        <v>13</v>
      </c>
      <c r="F770" t="s">
        <v>21</v>
      </c>
      <c r="G770" s="9">
        <v>140434767</v>
      </c>
      <c r="H770" t="str">
        <f t="shared" ref="H770:H833" si="24">IF(C770&lt;18.5,"below",IF(AND(C770&gt;=18.5,C770&lt;25),"normal",IF(C770&gt;=25,"over")))</f>
        <v>over</v>
      </c>
      <c r="I770" s="3">
        <f t="shared" si="23"/>
        <v>140434767</v>
      </c>
      <c r="J770" s="3"/>
    </row>
    <row r="771" spans="1:10" x14ac:dyDescent="0.25">
      <c r="A771">
        <v>52</v>
      </c>
      <c r="B771" t="s">
        <v>7</v>
      </c>
      <c r="C771" s="2">
        <v>31.73</v>
      </c>
      <c r="D771">
        <v>2</v>
      </c>
      <c r="E771" t="s">
        <v>13</v>
      </c>
      <c r="F771" t="s">
        <v>15</v>
      </c>
      <c r="G771" s="9">
        <v>111876567</v>
      </c>
      <c r="H771" t="str">
        <f t="shared" si="24"/>
        <v>over</v>
      </c>
      <c r="I771" s="3">
        <f t="shared" ref="I771:I834" si="25">VALUE(G771)</f>
        <v>111876567</v>
      </c>
      <c r="J771" s="3"/>
    </row>
    <row r="772" spans="1:10" x14ac:dyDescent="0.25">
      <c r="A772">
        <v>23</v>
      </c>
      <c r="B772" t="s">
        <v>11</v>
      </c>
      <c r="C772" s="2">
        <v>31.73</v>
      </c>
      <c r="D772">
        <v>3</v>
      </c>
      <c r="E772" t="s">
        <v>9</v>
      </c>
      <c r="F772" t="s">
        <v>21</v>
      </c>
      <c r="G772" s="9">
        <v>361891017</v>
      </c>
      <c r="H772" t="str">
        <f t="shared" si="24"/>
        <v>over</v>
      </c>
      <c r="I772" s="3">
        <f t="shared" si="25"/>
        <v>361891017</v>
      </c>
      <c r="J772" s="3"/>
    </row>
    <row r="773" spans="1:10" x14ac:dyDescent="0.25">
      <c r="A773">
        <v>18</v>
      </c>
      <c r="B773" t="s">
        <v>11</v>
      </c>
      <c r="C773" s="2">
        <v>31.73</v>
      </c>
      <c r="D773">
        <v>0</v>
      </c>
      <c r="E773" t="s">
        <v>9</v>
      </c>
      <c r="F773" t="s">
        <v>21</v>
      </c>
      <c r="G773" s="9">
        <v>337326867</v>
      </c>
      <c r="H773" t="str">
        <f t="shared" si="24"/>
        <v>over</v>
      </c>
      <c r="I773" s="3">
        <f t="shared" si="25"/>
        <v>337326867</v>
      </c>
      <c r="J773" s="3"/>
    </row>
    <row r="774" spans="1:10" x14ac:dyDescent="0.25">
      <c r="A774">
        <v>29</v>
      </c>
      <c r="B774" t="s">
        <v>11</v>
      </c>
      <c r="C774" s="2">
        <v>31.73</v>
      </c>
      <c r="D774">
        <v>2</v>
      </c>
      <c r="E774" t="s">
        <v>13</v>
      </c>
      <c r="F774" t="s">
        <v>15</v>
      </c>
      <c r="G774" s="9">
        <v>44333877</v>
      </c>
      <c r="H774" t="str">
        <f t="shared" si="24"/>
        <v>over</v>
      </c>
      <c r="I774" s="3">
        <f t="shared" si="25"/>
        <v>44333877</v>
      </c>
      <c r="J774" s="3"/>
    </row>
    <row r="775" spans="1:10" x14ac:dyDescent="0.25">
      <c r="A775">
        <v>18</v>
      </c>
      <c r="B775" t="s">
        <v>11</v>
      </c>
      <c r="C775" s="2">
        <v>31.68</v>
      </c>
      <c r="D775">
        <v>2</v>
      </c>
      <c r="E775" t="s">
        <v>9</v>
      </c>
      <c r="F775" t="s">
        <v>14</v>
      </c>
      <c r="G775" s="9">
        <v>343031672</v>
      </c>
      <c r="H775" t="str">
        <f t="shared" si="24"/>
        <v>over</v>
      </c>
      <c r="I775" s="3">
        <f t="shared" si="25"/>
        <v>343031672</v>
      </c>
      <c r="J775" s="3"/>
    </row>
    <row r="776" spans="1:10" x14ac:dyDescent="0.25">
      <c r="A776">
        <v>28</v>
      </c>
      <c r="B776" t="s">
        <v>11</v>
      </c>
      <c r="C776" s="2">
        <v>31.68</v>
      </c>
      <c r="D776">
        <v>0</v>
      </c>
      <c r="E776" t="s">
        <v>9</v>
      </c>
      <c r="F776" t="s">
        <v>14</v>
      </c>
      <c r="G776" s="9">
        <v>346721472</v>
      </c>
      <c r="H776" t="str">
        <f t="shared" si="24"/>
        <v>over</v>
      </c>
      <c r="I776" s="3">
        <f t="shared" si="25"/>
        <v>346721472</v>
      </c>
      <c r="J776" s="3"/>
    </row>
    <row r="777" spans="1:10" x14ac:dyDescent="0.25">
      <c r="A777">
        <v>41</v>
      </c>
      <c r="B777" t="s">
        <v>7</v>
      </c>
      <c r="C777" s="2">
        <v>31.6</v>
      </c>
      <c r="D777">
        <v>0</v>
      </c>
      <c r="E777" t="s">
        <v>13</v>
      </c>
      <c r="F777" t="s">
        <v>10</v>
      </c>
      <c r="G777" s="9">
        <v>6186127</v>
      </c>
      <c r="H777" t="str">
        <f t="shared" si="24"/>
        <v>over</v>
      </c>
      <c r="I777" s="3">
        <f t="shared" si="25"/>
        <v>6186127</v>
      </c>
      <c r="J777" s="3"/>
    </row>
    <row r="778" spans="1:10" x14ac:dyDescent="0.25">
      <c r="A778">
        <v>50</v>
      </c>
      <c r="B778" t="s">
        <v>7</v>
      </c>
      <c r="C778" s="2">
        <v>31.6</v>
      </c>
      <c r="D778">
        <v>2</v>
      </c>
      <c r="E778" t="s">
        <v>13</v>
      </c>
      <c r="F778" t="s">
        <v>10</v>
      </c>
      <c r="G778" s="9">
        <v>10118424</v>
      </c>
      <c r="H778" t="str">
        <f t="shared" si="24"/>
        <v>over</v>
      </c>
      <c r="I778" s="3">
        <f t="shared" si="25"/>
        <v>10118424</v>
      </c>
      <c r="J778" s="3"/>
    </row>
    <row r="779" spans="1:10" x14ac:dyDescent="0.25">
      <c r="A779">
        <v>54</v>
      </c>
      <c r="B779" t="s">
        <v>11</v>
      </c>
      <c r="C779" s="2">
        <v>31.6</v>
      </c>
      <c r="D779">
        <v>0</v>
      </c>
      <c r="E779" t="s">
        <v>13</v>
      </c>
      <c r="F779" t="s">
        <v>10</v>
      </c>
      <c r="G779" s="9">
        <v>9850432</v>
      </c>
      <c r="H779" t="str">
        <f t="shared" si="24"/>
        <v>over</v>
      </c>
      <c r="I779" s="3">
        <f t="shared" si="25"/>
        <v>9850432</v>
      </c>
      <c r="J779" s="3"/>
    </row>
    <row r="780" spans="1:10" x14ac:dyDescent="0.25">
      <c r="A780">
        <v>61</v>
      </c>
      <c r="B780" t="s">
        <v>11</v>
      </c>
      <c r="C780" s="2">
        <v>31.57</v>
      </c>
      <c r="D780">
        <v>0</v>
      </c>
      <c r="E780" t="s">
        <v>13</v>
      </c>
      <c r="F780" t="s">
        <v>14</v>
      </c>
      <c r="G780" s="9">
        <v>125576053</v>
      </c>
      <c r="H780" t="str">
        <f t="shared" si="24"/>
        <v>over</v>
      </c>
      <c r="I780" s="3">
        <f t="shared" si="25"/>
        <v>125576053</v>
      </c>
      <c r="J780" s="3"/>
    </row>
    <row r="781" spans="1:10" x14ac:dyDescent="0.25">
      <c r="A781">
        <v>30</v>
      </c>
      <c r="B781" t="s">
        <v>11</v>
      </c>
      <c r="C781" s="2">
        <v>31.57</v>
      </c>
      <c r="D781">
        <v>3</v>
      </c>
      <c r="E781" t="s">
        <v>13</v>
      </c>
      <c r="F781" t="s">
        <v>14</v>
      </c>
      <c r="G781" s="9">
        <v>48375823</v>
      </c>
      <c r="H781" t="str">
        <f t="shared" si="24"/>
        <v>over</v>
      </c>
      <c r="I781" s="3">
        <f t="shared" si="25"/>
        <v>48375823</v>
      </c>
      <c r="J781" s="3"/>
    </row>
    <row r="782" spans="1:10" x14ac:dyDescent="0.25">
      <c r="A782">
        <v>32</v>
      </c>
      <c r="B782" t="s">
        <v>7</v>
      </c>
      <c r="C782" s="2">
        <v>31.54</v>
      </c>
      <c r="D782">
        <v>1</v>
      </c>
      <c r="E782" t="s">
        <v>13</v>
      </c>
      <c r="F782" t="s">
        <v>21</v>
      </c>
      <c r="G782" s="9">
        <v>51485526</v>
      </c>
      <c r="H782" t="str">
        <f t="shared" si="24"/>
        <v>over</v>
      </c>
      <c r="I782" s="3">
        <f t="shared" si="25"/>
        <v>51485526</v>
      </c>
      <c r="J782" s="3"/>
    </row>
    <row r="783" spans="1:10" x14ac:dyDescent="0.25">
      <c r="A783">
        <v>57</v>
      </c>
      <c r="B783" t="s">
        <v>11</v>
      </c>
      <c r="C783" s="2">
        <v>31.54</v>
      </c>
      <c r="D783">
        <v>0</v>
      </c>
      <c r="E783" t="s">
        <v>13</v>
      </c>
      <c r="F783" t="s">
        <v>15</v>
      </c>
      <c r="G783" s="9">
        <v>113532276</v>
      </c>
      <c r="H783" t="str">
        <f t="shared" si="24"/>
        <v>over</v>
      </c>
      <c r="I783" s="3">
        <f t="shared" si="25"/>
        <v>113532276</v>
      </c>
      <c r="J783" s="3"/>
    </row>
    <row r="784" spans="1:10" x14ac:dyDescent="0.25">
      <c r="A784">
        <v>36</v>
      </c>
      <c r="B784" t="s">
        <v>11</v>
      </c>
      <c r="C784" s="2">
        <v>31.5</v>
      </c>
      <c r="D784">
        <v>0</v>
      </c>
      <c r="E784" t="s">
        <v>13</v>
      </c>
      <c r="F784" t="s">
        <v>10</v>
      </c>
      <c r="G784" s="9">
        <v>4402233</v>
      </c>
      <c r="H784" t="str">
        <f t="shared" si="24"/>
        <v>over</v>
      </c>
      <c r="I784" s="3">
        <f t="shared" si="25"/>
        <v>4402233</v>
      </c>
      <c r="J784" s="3"/>
    </row>
    <row r="785" spans="1:10" x14ac:dyDescent="0.25">
      <c r="A785">
        <v>32</v>
      </c>
      <c r="B785" t="s">
        <v>11</v>
      </c>
      <c r="C785" s="2">
        <v>31.5</v>
      </c>
      <c r="D785">
        <v>1</v>
      </c>
      <c r="E785" t="s">
        <v>13</v>
      </c>
      <c r="F785" t="s">
        <v>10</v>
      </c>
      <c r="G785" s="9">
        <v>4076497</v>
      </c>
      <c r="H785" t="str">
        <f t="shared" si="24"/>
        <v>over</v>
      </c>
      <c r="I785" s="3">
        <f t="shared" si="25"/>
        <v>4076497</v>
      </c>
      <c r="J785" s="3"/>
    </row>
    <row r="786" spans="1:10" x14ac:dyDescent="0.25">
      <c r="A786">
        <v>62</v>
      </c>
      <c r="B786" t="s">
        <v>11</v>
      </c>
      <c r="C786" s="2">
        <v>31.46</v>
      </c>
      <c r="D786">
        <v>1</v>
      </c>
      <c r="E786" t="s">
        <v>13</v>
      </c>
      <c r="F786" t="s">
        <v>14</v>
      </c>
      <c r="G786" s="9">
        <v>2700098473</v>
      </c>
      <c r="H786" t="str">
        <f t="shared" si="24"/>
        <v>over</v>
      </c>
      <c r="I786" s="3">
        <f t="shared" si="25"/>
        <v>2700098473</v>
      </c>
      <c r="J786" s="3"/>
    </row>
    <row r="787" spans="1:10" x14ac:dyDescent="0.25">
      <c r="A787">
        <v>20</v>
      </c>
      <c r="B787" t="s">
        <v>7</v>
      </c>
      <c r="C787" s="2">
        <v>31.46</v>
      </c>
      <c r="D787">
        <v>0</v>
      </c>
      <c r="E787" t="s">
        <v>13</v>
      </c>
      <c r="F787" t="s">
        <v>14</v>
      </c>
      <c r="G787" s="9">
        <v>18779294</v>
      </c>
      <c r="H787" t="str">
        <f t="shared" si="24"/>
        <v>over</v>
      </c>
      <c r="I787" s="3">
        <f t="shared" si="25"/>
        <v>18779294</v>
      </c>
      <c r="J787" s="3"/>
    </row>
    <row r="788" spans="1:10" x14ac:dyDescent="0.25">
      <c r="A788">
        <v>27</v>
      </c>
      <c r="B788" t="s">
        <v>7</v>
      </c>
      <c r="C788" s="2">
        <v>31.4</v>
      </c>
      <c r="D788">
        <v>0</v>
      </c>
      <c r="E788" t="s">
        <v>9</v>
      </c>
      <c r="F788" t="s">
        <v>10</v>
      </c>
      <c r="G788" s="9">
        <v>34838873</v>
      </c>
      <c r="H788" t="str">
        <f t="shared" si="24"/>
        <v>over</v>
      </c>
      <c r="I788" s="3">
        <f t="shared" si="25"/>
        <v>34838873</v>
      </c>
      <c r="J788" s="3"/>
    </row>
    <row r="789" spans="1:10" x14ac:dyDescent="0.25">
      <c r="A789">
        <v>30</v>
      </c>
      <c r="B789" t="s">
        <v>11</v>
      </c>
      <c r="C789" s="2">
        <v>31.4</v>
      </c>
      <c r="D789">
        <v>1</v>
      </c>
      <c r="E789" t="s">
        <v>13</v>
      </c>
      <c r="F789" t="s">
        <v>10</v>
      </c>
      <c r="G789" s="9">
        <v>3659346</v>
      </c>
      <c r="H789" t="str">
        <f t="shared" si="24"/>
        <v>over</v>
      </c>
      <c r="I789" s="3">
        <f t="shared" si="25"/>
        <v>3659346</v>
      </c>
      <c r="J789" s="3"/>
    </row>
    <row r="790" spans="1:10" x14ac:dyDescent="0.25">
      <c r="A790">
        <v>23</v>
      </c>
      <c r="B790" t="s">
        <v>7</v>
      </c>
      <c r="C790" s="2">
        <v>31.4</v>
      </c>
      <c r="D790">
        <v>0</v>
      </c>
      <c r="E790" t="s">
        <v>9</v>
      </c>
      <c r="F790" t="s">
        <v>10</v>
      </c>
      <c r="G790" s="9">
        <v>34166273</v>
      </c>
      <c r="H790" t="str">
        <f t="shared" si="24"/>
        <v>over</v>
      </c>
      <c r="I790" s="3">
        <f t="shared" si="25"/>
        <v>34166273</v>
      </c>
      <c r="J790" s="3"/>
    </row>
    <row r="791" spans="1:10" x14ac:dyDescent="0.25">
      <c r="A791">
        <v>44</v>
      </c>
      <c r="B791" t="s">
        <v>11</v>
      </c>
      <c r="C791" s="2">
        <v>31.35</v>
      </c>
      <c r="D791">
        <v>1</v>
      </c>
      <c r="E791" t="s">
        <v>9</v>
      </c>
      <c r="F791" t="s">
        <v>21</v>
      </c>
      <c r="G791" s="9">
        <v>395564945</v>
      </c>
      <c r="H791" t="str">
        <f t="shared" si="24"/>
        <v>over</v>
      </c>
      <c r="I791" s="3">
        <f t="shared" si="25"/>
        <v>395564945</v>
      </c>
      <c r="J791" s="3"/>
    </row>
    <row r="792" spans="1:10" x14ac:dyDescent="0.25">
      <c r="A792">
        <v>49</v>
      </c>
      <c r="B792" t="s">
        <v>11</v>
      </c>
      <c r="C792" s="2">
        <v>31.35</v>
      </c>
      <c r="D792">
        <v>1</v>
      </c>
      <c r="E792" t="s">
        <v>13</v>
      </c>
      <c r="F792" t="s">
        <v>21</v>
      </c>
      <c r="G792" s="9">
        <v>92901395</v>
      </c>
      <c r="H792" t="str">
        <f t="shared" si="24"/>
        <v>over</v>
      </c>
      <c r="I792" s="3">
        <f t="shared" si="25"/>
        <v>92901395</v>
      </c>
      <c r="J792" s="3"/>
    </row>
    <row r="793" spans="1:10" x14ac:dyDescent="0.25">
      <c r="A793">
        <v>18</v>
      </c>
      <c r="B793" t="s">
        <v>7</v>
      </c>
      <c r="C793" s="2">
        <v>31.35</v>
      </c>
      <c r="D793">
        <v>0</v>
      </c>
      <c r="E793" t="s">
        <v>13</v>
      </c>
      <c r="F793" t="s">
        <v>14</v>
      </c>
      <c r="G793" s="9">
        <v>16221885</v>
      </c>
      <c r="H793" t="str">
        <f t="shared" si="24"/>
        <v>over</v>
      </c>
      <c r="I793" s="3">
        <f t="shared" si="25"/>
        <v>16221885</v>
      </c>
      <c r="J793" s="3"/>
    </row>
    <row r="794" spans="1:10" x14ac:dyDescent="0.25">
      <c r="A794">
        <v>22</v>
      </c>
      <c r="B794" t="s">
        <v>11</v>
      </c>
      <c r="C794" s="2">
        <v>31.35</v>
      </c>
      <c r="D794">
        <v>1</v>
      </c>
      <c r="E794" t="s">
        <v>13</v>
      </c>
      <c r="F794" t="s">
        <v>15</v>
      </c>
      <c r="G794" s="9">
        <v>26432685</v>
      </c>
      <c r="H794" t="str">
        <f t="shared" si="24"/>
        <v>over</v>
      </c>
      <c r="I794" s="3">
        <f t="shared" si="25"/>
        <v>26432685</v>
      </c>
      <c r="J794" s="3"/>
    </row>
    <row r="795" spans="1:10" x14ac:dyDescent="0.25">
      <c r="A795">
        <v>53</v>
      </c>
      <c r="B795" t="s">
        <v>11</v>
      </c>
      <c r="C795" s="2">
        <v>31.35</v>
      </c>
      <c r="D795">
        <v>0</v>
      </c>
      <c r="E795" t="s">
        <v>13</v>
      </c>
      <c r="F795" t="s">
        <v>14</v>
      </c>
      <c r="G795" s="9">
        <v>2734604207</v>
      </c>
      <c r="H795" t="str">
        <f t="shared" si="24"/>
        <v>over</v>
      </c>
      <c r="I795" s="3">
        <f t="shared" si="25"/>
        <v>2734604207</v>
      </c>
      <c r="J795" s="3"/>
    </row>
    <row r="796" spans="1:10" x14ac:dyDescent="0.25">
      <c r="A796">
        <v>60</v>
      </c>
      <c r="B796" t="s">
        <v>11</v>
      </c>
      <c r="C796" s="2">
        <v>31.35</v>
      </c>
      <c r="D796">
        <v>3</v>
      </c>
      <c r="E796" t="s">
        <v>9</v>
      </c>
      <c r="F796" t="s">
        <v>15</v>
      </c>
      <c r="G796" s="9">
        <v>461305265</v>
      </c>
      <c r="H796" t="str">
        <f t="shared" si="24"/>
        <v>over</v>
      </c>
      <c r="I796" s="3">
        <f t="shared" si="25"/>
        <v>461305265</v>
      </c>
      <c r="J796" s="3"/>
    </row>
    <row r="797" spans="1:10" x14ac:dyDescent="0.25">
      <c r="A797">
        <v>59</v>
      </c>
      <c r="B797" t="s">
        <v>7</v>
      </c>
      <c r="C797" s="2">
        <v>31.35</v>
      </c>
      <c r="D797">
        <v>0</v>
      </c>
      <c r="E797" t="s">
        <v>13</v>
      </c>
      <c r="F797" t="s">
        <v>15</v>
      </c>
      <c r="G797" s="9">
        <v>126221795</v>
      </c>
      <c r="H797" t="str">
        <f t="shared" si="24"/>
        <v>over</v>
      </c>
      <c r="I797" s="3">
        <f t="shared" si="25"/>
        <v>126221795</v>
      </c>
      <c r="J797" s="3"/>
    </row>
    <row r="798" spans="1:10" x14ac:dyDescent="0.25">
      <c r="A798">
        <v>18</v>
      </c>
      <c r="B798" t="s">
        <v>7</v>
      </c>
      <c r="C798" s="2">
        <v>31.35</v>
      </c>
      <c r="D798">
        <v>4</v>
      </c>
      <c r="E798" t="s">
        <v>13</v>
      </c>
      <c r="F798" t="s">
        <v>21</v>
      </c>
      <c r="G798" s="9">
        <v>45611885</v>
      </c>
      <c r="H798" t="str">
        <f t="shared" si="24"/>
        <v>over</v>
      </c>
      <c r="I798" s="3">
        <f t="shared" si="25"/>
        <v>45611885</v>
      </c>
      <c r="J798" s="3"/>
    </row>
    <row r="799" spans="1:10" x14ac:dyDescent="0.25">
      <c r="A799">
        <v>64</v>
      </c>
      <c r="B799" t="s">
        <v>7</v>
      </c>
      <c r="C799" s="2">
        <v>31.3</v>
      </c>
      <c r="D799">
        <v>2</v>
      </c>
      <c r="E799" t="s">
        <v>9</v>
      </c>
      <c r="F799" t="s">
        <v>10</v>
      </c>
      <c r="G799" s="9">
        <v>47291055</v>
      </c>
      <c r="H799" t="str">
        <f t="shared" si="24"/>
        <v>over</v>
      </c>
      <c r="I799" s="3">
        <f t="shared" si="25"/>
        <v>47291055</v>
      </c>
      <c r="J799" s="3"/>
    </row>
    <row r="800" spans="1:10" x14ac:dyDescent="0.25">
      <c r="A800">
        <v>54</v>
      </c>
      <c r="B800" t="s">
        <v>7</v>
      </c>
      <c r="C800" s="2">
        <v>31.24</v>
      </c>
      <c r="D800">
        <v>0</v>
      </c>
      <c r="E800" t="s">
        <v>13</v>
      </c>
      <c r="F800" t="s">
        <v>14</v>
      </c>
      <c r="G800" s="9">
        <v>103389316</v>
      </c>
      <c r="H800" t="str">
        <f t="shared" si="24"/>
        <v>over</v>
      </c>
      <c r="I800" s="3">
        <f t="shared" si="25"/>
        <v>103389316</v>
      </c>
      <c r="J800" s="3"/>
    </row>
    <row r="801" spans="1:10" x14ac:dyDescent="0.25">
      <c r="A801">
        <v>52</v>
      </c>
      <c r="B801" t="s">
        <v>7</v>
      </c>
      <c r="C801" s="2">
        <v>31.2</v>
      </c>
      <c r="D801">
        <v>0</v>
      </c>
      <c r="E801" t="s">
        <v>13</v>
      </c>
      <c r="F801" t="s">
        <v>10</v>
      </c>
      <c r="G801" s="9">
        <v>9625.92</v>
      </c>
      <c r="H801" t="str">
        <f t="shared" si="24"/>
        <v>over</v>
      </c>
      <c r="I801" s="3">
        <f t="shared" si="25"/>
        <v>9625.92</v>
      </c>
      <c r="J801" s="3"/>
    </row>
    <row r="802" spans="1:10" x14ac:dyDescent="0.25">
      <c r="A802">
        <v>57</v>
      </c>
      <c r="B802" t="s">
        <v>7</v>
      </c>
      <c r="C802" s="2">
        <v>31.16</v>
      </c>
      <c r="D802">
        <v>0</v>
      </c>
      <c r="E802" t="s">
        <v>9</v>
      </c>
      <c r="F802" t="s">
        <v>15</v>
      </c>
      <c r="G802" s="9">
        <v>435789394</v>
      </c>
      <c r="H802" t="str">
        <f t="shared" si="24"/>
        <v>over</v>
      </c>
      <c r="I802" s="3">
        <f t="shared" si="25"/>
        <v>435789394</v>
      </c>
      <c r="J802" s="3"/>
    </row>
    <row r="803" spans="1:10" x14ac:dyDescent="0.25">
      <c r="A803">
        <v>61</v>
      </c>
      <c r="B803" t="s">
        <v>7</v>
      </c>
      <c r="C803" s="2">
        <v>31.16</v>
      </c>
      <c r="D803">
        <v>0</v>
      </c>
      <c r="E803" t="s">
        <v>13</v>
      </c>
      <c r="F803" t="s">
        <v>15</v>
      </c>
      <c r="G803" s="9">
        <v>134290354</v>
      </c>
      <c r="H803" t="str">
        <f t="shared" si="24"/>
        <v>over</v>
      </c>
      <c r="I803" s="3">
        <f t="shared" si="25"/>
        <v>134290354</v>
      </c>
      <c r="J803" s="3"/>
    </row>
    <row r="804" spans="1:10" x14ac:dyDescent="0.25">
      <c r="A804">
        <v>53</v>
      </c>
      <c r="B804" t="s">
        <v>11</v>
      </c>
      <c r="C804" s="2">
        <v>31.16</v>
      </c>
      <c r="D804">
        <v>1</v>
      </c>
      <c r="E804" t="s">
        <v>13</v>
      </c>
      <c r="F804" t="s">
        <v>15</v>
      </c>
      <c r="G804" s="9">
        <v>104619794</v>
      </c>
      <c r="H804" t="str">
        <f t="shared" si="24"/>
        <v>over</v>
      </c>
      <c r="I804" s="3">
        <f t="shared" si="25"/>
        <v>104619794</v>
      </c>
      <c r="J804" s="3"/>
    </row>
    <row r="805" spans="1:10" x14ac:dyDescent="0.25">
      <c r="A805">
        <v>29</v>
      </c>
      <c r="B805" t="s">
        <v>7</v>
      </c>
      <c r="C805" s="2">
        <v>31.16</v>
      </c>
      <c r="D805">
        <v>0</v>
      </c>
      <c r="E805" t="s">
        <v>13</v>
      </c>
      <c r="F805" t="s">
        <v>21</v>
      </c>
      <c r="G805" s="9">
        <v>39435954</v>
      </c>
      <c r="H805" t="str">
        <f t="shared" si="24"/>
        <v>over</v>
      </c>
      <c r="I805" s="3">
        <f t="shared" si="25"/>
        <v>39435954</v>
      </c>
      <c r="J805" s="3"/>
    </row>
    <row r="806" spans="1:10" x14ac:dyDescent="0.25">
      <c r="A806">
        <v>20</v>
      </c>
      <c r="B806" t="s">
        <v>11</v>
      </c>
      <c r="C806" s="2">
        <v>31.13</v>
      </c>
      <c r="D806">
        <v>2</v>
      </c>
      <c r="E806" t="s">
        <v>13</v>
      </c>
      <c r="F806" t="s">
        <v>14</v>
      </c>
      <c r="G806" s="9">
        <v>25664707</v>
      </c>
      <c r="H806" t="str">
        <f t="shared" si="24"/>
        <v>over</v>
      </c>
      <c r="I806" s="3">
        <f t="shared" si="25"/>
        <v>25664707</v>
      </c>
      <c r="J806" s="3"/>
    </row>
    <row r="807" spans="1:10" x14ac:dyDescent="0.25">
      <c r="A807">
        <v>48</v>
      </c>
      <c r="B807" t="s">
        <v>7</v>
      </c>
      <c r="C807" s="2">
        <v>31.13</v>
      </c>
      <c r="D807">
        <v>0</v>
      </c>
      <c r="E807" t="s">
        <v>13</v>
      </c>
      <c r="F807" t="s">
        <v>14</v>
      </c>
      <c r="G807" s="9">
        <v>82806227</v>
      </c>
      <c r="H807" t="str">
        <f t="shared" si="24"/>
        <v>over</v>
      </c>
      <c r="I807" s="3">
        <f t="shared" si="25"/>
        <v>82806227</v>
      </c>
      <c r="J807" s="3"/>
    </row>
    <row r="808" spans="1:10" x14ac:dyDescent="0.25">
      <c r="A808">
        <v>27</v>
      </c>
      <c r="B808" t="s">
        <v>11</v>
      </c>
      <c r="C808" s="2">
        <v>31.13</v>
      </c>
      <c r="D808">
        <v>1</v>
      </c>
      <c r="E808" t="s">
        <v>9</v>
      </c>
      <c r="F808" t="s">
        <v>14</v>
      </c>
      <c r="G808" s="9">
        <v>348064677</v>
      </c>
      <c r="H808" t="str">
        <f t="shared" si="24"/>
        <v>over</v>
      </c>
      <c r="I808" s="3">
        <f t="shared" si="25"/>
        <v>348064677</v>
      </c>
      <c r="J808" s="3"/>
    </row>
    <row r="809" spans="1:10" x14ac:dyDescent="0.25">
      <c r="A809">
        <v>18</v>
      </c>
      <c r="B809" t="s">
        <v>7</v>
      </c>
      <c r="C809" s="2">
        <v>31.13</v>
      </c>
      <c r="D809">
        <v>0</v>
      </c>
      <c r="E809" t="s">
        <v>13</v>
      </c>
      <c r="F809" t="s">
        <v>14</v>
      </c>
      <c r="G809" s="9">
        <v>16218827</v>
      </c>
      <c r="H809" t="str">
        <f t="shared" si="24"/>
        <v>over</v>
      </c>
      <c r="I809" s="3">
        <f t="shared" si="25"/>
        <v>16218827</v>
      </c>
      <c r="J809" s="3"/>
    </row>
    <row r="810" spans="1:10" x14ac:dyDescent="0.25">
      <c r="A810">
        <v>21</v>
      </c>
      <c r="B810" t="s">
        <v>11</v>
      </c>
      <c r="C810" s="2">
        <v>31.1</v>
      </c>
      <c r="D810">
        <v>0</v>
      </c>
      <c r="E810" t="s">
        <v>13</v>
      </c>
      <c r="F810" t="s">
        <v>10</v>
      </c>
      <c r="G810" s="9">
        <v>1526312</v>
      </c>
      <c r="H810" t="str">
        <f t="shared" si="24"/>
        <v>over</v>
      </c>
      <c r="I810" s="3">
        <f t="shared" si="25"/>
        <v>1526312</v>
      </c>
      <c r="J810" s="3"/>
    </row>
    <row r="811" spans="1:10" x14ac:dyDescent="0.25">
      <c r="A811">
        <v>21</v>
      </c>
      <c r="B811" t="s">
        <v>11</v>
      </c>
      <c r="C811" s="2">
        <v>31.02</v>
      </c>
      <c r="D811">
        <v>0</v>
      </c>
      <c r="E811" t="s">
        <v>13</v>
      </c>
      <c r="F811" t="s">
        <v>14</v>
      </c>
      <c r="G811" s="9">
        <v>1658649771</v>
      </c>
      <c r="H811" t="str">
        <f t="shared" si="24"/>
        <v>over</v>
      </c>
      <c r="I811" s="3">
        <f t="shared" si="25"/>
        <v>1658649771</v>
      </c>
      <c r="J811" s="3"/>
    </row>
    <row r="812" spans="1:10" x14ac:dyDescent="0.25">
      <c r="A812">
        <v>41</v>
      </c>
      <c r="B812" t="s">
        <v>7</v>
      </c>
      <c r="C812" s="2">
        <v>31.02</v>
      </c>
      <c r="D812">
        <v>0</v>
      </c>
      <c r="E812" t="s">
        <v>13</v>
      </c>
      <c r="F812" t="s">
        <v>14</v>
      </c>
      <c r="G812" s="9">
        <v>61853208</v>
      </c>
      <c r="H812" t="str">
        <f t="shared" si="24"/>
        <v>over</v>
      </c>
      <c r="I812" s="3">
        <f t="shared" si="25"/>
        <v>61853208</v>
      </c>
      <c r="J812" s="3"/>
    </row>
    <row r="813" spans="1:10" x14ac:dyDescent="0.25">
      <c r="A813">
        <v>22</v>
      </c>
      <c r="B813" t="s">
        <v>7</v>
      </c>
      <c r="C813" s="2">
        <v>31.02</v>
      </c>
      <c r="D813">
        <v>3</v>
      </c>
      <c r="E813" t="s">
        <v>9</v>
      </c>
      <c r="F813" t="s">
        <v>14</v>
      </c>
      <c r="G813" s="9">
        <v>355955898</v>
      </c>
      <c r="H813" t="str">
        <f t="shared" si="24"/>
        <v>over</v>
      </c>
      <c r="I813" s="3">
        <f t="shared" si="25"/>
        <v>355955898</v>
      </c>
      <c r="J813" s="3"/>
    </row>
    <row r="814" spans="1:10" x14ac:dyDescent="0.25">
      <c r="A814">
        <v>35</v>
      </c>
      <c r="B814" t="s">
        <v>7</v>
      </c>
      <c r="C814" s="2">
        <v>31</v>
      </c>
      <c r="D814">
        <v>1</v>
      </c>
      <c r="E814" t="s">
        <v>13</v>
      </c>
      <c r="F814" t="s">
        <v>10</v>
      </c>
      <c r="G814" s="9">
        <v>5240765</v>
      </c>
      <c r="H814" t="str">
        <f t="shared" si="24"/>
        <v>over</v>
      </c>
      <c r="I814" s="3">
        <f t="shared" si="25"/>
        <v>5240765</v>
      </c>
      <c r="J814" s="3"/>
    </row>
    <row r="815" spans="1:10" x14ac:dyDescent="0.25">
      <c r="A815">
        <v>38</v>
      </c>
      <c r="B815" t="s">
        <v>11</v>
      </c>
      <c r="C815" s="2">
        <v>31</v>
      </c>
      <c r="D815">
        <v>1</v>
      </c>
      <c r="E815" t="s">
        <v>13</v>
      </c>
      <c r="F815" t="s">
        <v>10</v>
      </c>
      <c r="G815" s="9">
        <v>5488262</v>
      </c>
      <c r="H815" t="str">
        <f t="shared" si="24"/>
        <v>over</v>
      </c>
      <c r="I815" s="3">
        <f t="shared" si="25"/>
        <v>5488262</v>
      </c>
      <c r="J815" s="3"/>
    </row>
    <row r="816" spans="1:10" x14ac:dyDescent="0.25">
      <c r="A816">
        <v>50</v>
      </c>
      <c r="B816" t="s">
        <v>11</v>
      </c>
      <c r="C816" s="2">
        <v>30.97</v>
      </c>
      <c r="D816">
        <v>3</v>
      </c>
      <c r="E816" t="s">
        <v>13</v>
      </c>
      <c r="F816" t="s">
        <v>15</v>
      </c>
      <c r="G816" s="9">
        <v>106005483</v>
      </c>
      <c r="H816" t="str">
        <f t="shared" si="24"/>
        <v>over</v>
      </c>
      <c r="I816" s="3">
        <f t="shared" si="25"/>
        <v>106005483</v>
      </c>
      <c r="J816" s="3"/>
    </row>
    <row r="817" spans="1:10" x14ac:dyDescent="0.25">
      <c r="A817">
        <v>30</v>
      </c>
      <c r="B817" t="s">
        <v>7</v>
      </c>
      <c r="C817" s="2">
        <v>30.9</v>
      </c>
      <c r="D817">
        <v>3</v>
      </c>
      <c r="E817" t="s">
        <v>13</v>
      </c>
      <c r="F817" t="s">
        <v>10</v>
      </c>
      <c r="G817" s="9">
        <v>5325651</v>
      </c>
      <c r="H817" t="str">
        <f t="shared" si="24"/>
        <v>over</v>
      </c>
      <c r="I817" s="3">
        <f t="shared" si="25"/>
        <v>5325651</v>
      </c>
      <c r="J817" s="3"/>
    </row>
    <row r="818" spans="1:10" x14ac:dyDescent="0.25">
      <c r="A818">
        <v>45</v>
      </c>
      <c r="B818" t="s">
        <v>7</v>
      </c>
      <c r="C818" s="2">
        <v>30.9</v>
      </c>
      <c r="D818">
        <v>2</v>
      </c>
      <c r="E818" t="s">
        <v>13</v>
      </c>
      <c r="F818" t="s">
        <v>10</v>
      </c>
      <c r="G818" s="9">
        <v>8520026</v>
      </c>
      <c r="H818" t="str">
        <f t="shared" si="24"/>
        <v>over</v>
      </c>
      <c r="I818" s="3">
        <f t="shared" si="25"/>
        <v>8520026</v>
      </c>
      <c r="J818" s="3"/>
    </row>
    <row r="819" spans="1:10" x14ac:dyDescent="0.25">
      <c r="A819">
        <v>49</v>
      </c>
      <c r="B819" t="s">
        <v>11</v>
      </c>
      <c r="C819" s="2">
        <v>30.9</v>
      </c>
      <c r="D819">
        <v>0</v>
      </c>
      <c r="E819" t="s">
        <v>9</v>
      </c>
      <c r="F819" t="s">
        <v>10</v>
      </c>
      <c r="G819" s="9">
        <v>39727614</v>
      </c>
      <c r="H819" t="str">
        <f t="shared" si="24"/>
        <v>over</v>
      </c>
      <c r="I819" s="3">
        <f t="shared" si="25"/>
        <v>39727614</v>
      </c>
      <c r="J819" s="3"/>
    </row>
    <row r="820" spans="1:10" x14ac:dyDescent="0.25">
      <c r="A820">
        <v>37</v>
      </c>
      <c r="B820" t="s">
        <v>7</v>
      </c>
      <c r="C820" s="2">
        <v>30.8</v>
      </c>
      <c r="D820">
        <v>2</v>
      </c>
      <c r="E820" t="s">
        <v>13</v>
      </c>
      <c r="F820" t="s">
        <v>14</v>
      </c>
      <c r="G820" s="9">
        <v>6313759</v>
      </c>
      <c r="H820" t="str">
        <f t="shared" si="24"/>
        <v>over</v>
      </c>
      <c r="I820" s="3">
        <f t="shared" si="25"/>
        <v>6313759</v>
      </c>
      <c r="J820" s="3"/>
    </row>
    <row r="821" spans="1:10" x14ac:dyDescent="0.25">
      <c r="A821">
        <v>54</v>
      </c>
      <c r="B821" t="s">
        <v>7</v>
      </c>
      <c r="C821" s="2">
        <v>30.8</v>
      </c>
      <c r="D821">
        <v>3</v>
      </c>
      <c r="E821" t="s">
        <v>13</v>
      </c>
      <c r="F821" t="s">
        <v>10</v>
      </c>
      <c r="G821" s="9">
        <v>12105.32</v>
      </c>
      <c r="H821" t="str">
        <f t="shared" si="24"/>
        <v>over</v>
      </c>
      <c r="I821" s="3">
        <f t="shared" si="25"/>
        <v>12105.32</v>
      </c>
      <c r="J821" s="3"/>
    </row>
    <row r="822" spans="1:10" x14ac:dyDescent="0.25">
      <c r="A822">
        <v>37</v>
      </c>
      <c r="B822" t="s">
        <v>11</v>
      </c>
      <c r="C822" s="2">
        <v>30.8</v>
      </c>
      <c r="D822">
        <v>0</v>
      </c>
      <c r="E822" t="s">
        <v>13</v>
      </c>
      <c r="F822" t="s">
        <v>10</v>
      </c>
      <c r="G822" s="9">
        <v>4646759</v>
      </c>
      <c r="H822" t="str">
        <f t="shared" si="24"/>
        <v>over</v>
      </c>
      <c r="I822" s="3">
        <f t="shared" si="25"/>
        <v>4646759</v>
      </c>
      <c r="J822" s="3"/>
    </row>
    <row r="823" spans="1:10" x14ac:dyDescent="0.25">
      <c r="A823">
        <v>32</v>
      </c>
      <c r="B823" t="s">
        <v>11</v>
      </c>
      <c r="C823" s="2">
        <v>30.8</v>
      </c>
      <c r="D823">
        <v>3</v>
      </c>
      <c r="E823" t="s">
        <v>13</v>
      </c>
      <c r="F823" t="s">
        <v>10</v>
      </c>
      <c r="G823" s="9">
        <v>5253524</v>
      </c>
      <c r="H823" t="str">
        <f t="shared" si="24"/>
        <v>over</v>
      </c>
      <c r="I823" s="3">
        <f t="shared" si="25"/>
        <v>5253524</v>
      </c>
      <c r="J823" s="3"/>
    </row>
    <row r="824" spans="1:10" x14ac:dyDescent="0.25">
      <c r="A824">
        <v>34</v>
      </c>
      <c r="B824" t="s">
        <v>11</v>
      </c>
      <c r="C824" s="2">
        <v>30.8</v>
      </c>
      <c r="D824">
        <v>0</v>
      </c>
      <c r="E824" t="s">
        <v>9</v>
      </c>
      <c r="F824" t="s">
        <v>10</v>
      </c>
      <c r="G824" s="9">
        <v>35491.64</v>
      </c>
      <c r="H824" t="str">
        <f t="shared" si="24"/>
        <v>over</v>
      </c>
      <c r="I824" s="3">
        <f t="shared" si="25"/>
        <v>35491.64</v>
      </c>
      <c r="J824" s="3"/>
    </row>
    <row r="825" spans="1:10" x14ac:dyDescent="0.25">
      <c r="A825">
        <v>63</v>
      </c>
      <c r="B825" t="s">
        <v>11</v>
      </c>
      <c r="C825" s="2">
        <v>30.8</v>
      </c>
      <c r="D825">
        <v>0</v>
      </c>
      <c r="E825" t="s">
        <v>13</v>
      </c>
      <c r="F825" t="s">
        <v>10</v>
      </c>
      <c r="G825" s="9">
        <v>13390559</v>
      </c>
      <c r="H825" t="str">
        <f t="shared" si="24"/>
        <v>over</v>
      </c>
      <c r="I825" s="3">
        <f t="shared" si="25"/>
        <v>13390559</v>
      </c>
      <c r="J825" s="3"/>
    </row>
    <row r="826" spans="1:10" x14ac:dyDescent="0.25">
      <c r="A826">
        <v>46</v>
      </c>
      <c r="B826" t="s">
        <v>7</v>
      </c>
      <c r="C826" s="2">
        <v>30.8</v>
      </c>
      <c r="D826">
        <v>3</v>
      </c>
      <c r="E826" t="s">
        <v>13</v>
      </c>
      <c r="F826" t="s">
        <v>10</v>
      </c>
      <c r="G826" s="9">
        <v>9414.92</v>
      </c>
      <c r="H826" t="str">
        <f t="shared" si="24"/>
        <v>over</v>
      </c>
      <c r="I826" s="3">
        <f t="shared" si="25"/>
        <v>9414.92</v>
      </c>
      <c r="J826" s="3"/>
    </row>
    <row r="827" spans="1:10" x14ac:dyDescent="0.25">
      <c r="A827">
        <v>54</v>
      </c>
      <c r="B827" t="s">
        <v>11</v>
      </c>
      <c r="C827" s="2">
        <v>30.8</v>
      </c>
      <c r="D827">
        <v>1</v>
      </c>
      <c r="E827" t="s">
        <v>9</v>
      </c>
      <c r="F827" t="s">
        <v>14</v>
      </c>
      <c r="G827" s="9">
        <v>41999.519999999997</v>
      </c>
      <c r="H827" t="str">
        <f t="shared" si="24"/>
        <v>over</v>
      </c>
      <c r="I827" s="3">
        <f t="shared" si="25"/>
        <v>41999.519999999997</v>
      </c>
      <c r="J827" s="3"/>
    </row>
    <row r="828" spans="1:10" x14ac:dyDescent="0.25">
      <c r="A828">
        <v>52</v>
      </c>
      <c r="B828" t="s">
        <v>7</v>
      </c>
      <c r="C828" s="2">
        <v>30.78</v>
      </c>
      <c r="D828">
        <v>1</v>
      </c>
      <c r="E828" t="s">
        <v>13</v>
      </c>
      <c r="F828" t="s">
        <v>21</v>
      </c>
      <c r="G828" s="9">
        <v>107973362</v>
      </c>
      <c r="H828" t="str">
        <f t="shared" si="24"/>
        <v>over</v>
      </c>
      <c r="I828" s="3">
        <f t="shared" si="25"/>
        <v>107973362</v>
      </c>
      <c r="J828" s="3"/>
    </row>
    <row r="829" spans="1:10" x14ac:dyDescent="0.25">
      <c r="A829">
        <v>49</v>
      </c>
      <c r="B829" t="s">
        <v>7</v>
      </c>
      <c r="C829" s="2">
        <v>30.78</v>
      </c>
      <c r="D829">
        <v>1</v>
      </c>
      <c r="E829" t="s">
        <v>13</v>
      </c>
      <c r="F829" t="s">
        <v>21</v>
      </c>
      <c r="G829" s="9">
        <v>97783472</v>
      </c>
      <c r="H829" t="str">
        <f t="shared" si="24"/>
        <v>over</v>
      </c>
      <c r="I829" s="3">
        <f t="shared" si="25"/>
        <v>97783472</v>
      </c>
      <c r="J829" s="3"/>
    </row>
    <row r="830" spans="1:10" x14ac:dyDescent="0.25">
      <c r="A830">
        <v>48</v>
      </c>
      <c r="B830" t="s">
        <v>11</v>
      </c>
      <c r="C830" s="2">
        <v>30.78</v>
      </c>
      <c r="D830">
        <v>3</v>
      </c>
      <c r="E830" t="s">
        <v>13</v>
      </c>
      <c r="F830" t="s">
        <v>21</v>
      </c>
      <c r="G830" s="9">
        <v>101411362</v>
      </c>
      <c r="H830" t="str">
        <f t="shared" si="24"/>
        <v>over</v>
      </c>
      <c r="I830" s="3">
        <f t="shared" si="25"/>
        <v>101411362</v>
      </c>
      <c r="J830" s="3"/>
    </row>
    <row r="831" spans="1:10" x14ac:dyDescent="0.25">
      <c r="A831">
        <v>41</v>
      </c>
      <c r="B831" t="s">
        <v>11</v>
      </c>
      <c r="C831" s="2">
        <v>30.78</v>
      </c>
      <c r="D831">
        <v>3</v>
      </c>
      <c r="E831" t="s">
        <v>9</v>
      </c>
      <c r="F831" t="s">
        <v>21</v>
      </c>
      <c r="G831" s="9">
        <v>395974072</v>
      </c>
      <c r="H831" t="str">
        <f t="shared" si="24"/>
        <v>over</v>
      </c>
      <c r="I831" s="3">
        <f t="shared" si="25"/>
        <v>395974072</v>
      </c>
      <c r="J831" s="3"/>
    </row>
    <row r="832" spans="1:10" x14ac:dyDescent="0.25">
      <c r="A832">
        <v>37</v>
      </c>
      <c r="B832" t="s">
        <v>7</v>
      </c>
      <c r="C832" s="2">
        <v>30.78</v>
      </c>
      <c r="D832">
        <v>0</v>
      </c>
      <c r="E832" t="s">
        <v>9</v>
      </c>
      <c r="F832" t="s">
        <v>21</v>
      </c>
      <c r="G832" s="9">
        <v>372701512</v>
      </c>
      <c r="H832" t="str">
        <f t="shared" si="24"/>
        <v>over</v>
      </c>
      <c r="I832" s="3">
        <f t="shared" si="25"/>
        <v>372701512</v>
      </c>
      <c r="J832" s="3"/>
    </row>
    <row r="833" spans="1:10" x14ac:dyDescent="0.25">
      <c r="A833">
        <v>44</v>
      </c>
      <c r="B833" t="s">
        <v>11</v>
      </c>
      <c r="C833" s="2">
        <v>30.69</v>
      </c>
      <c r="D833">
        <v>2</v>
      </c>
      <c r="E833" t="s">
        <v>13</v>
      </c>
      <c r="F833" t="s">
        <v>14</v>
      </c>
      <c r="G833" s="9">
        <v>77314271</v>
      </c>
      <c r="H833" t="str">
        <f t="shared" si="24"/>
        <v>over</v>
      </c>
      <c r="I833" s="3">
        <f t="shared" si="25"/>
        <v>77314271</v>
      </c>
      <c r="J833" s="3"/>
    </row>
    <row r="834" spans="1:10" x14ac:dyDescent="0.25">
      <c r="A834">
        <v>38</v>
      </c>
      <c r="B834" t="s">
        <v>7</v>
      </c>
      <c r="C834" s="2">
        <v>30.69</v>
      </c>
      <c r="D834">
        <v>1</v>
      </c>
      <c r="E834" t="s">
        <v>13</v>
      </c>
      <c r="F834" t="s">
        <v>14</v>
      </c>
      <c r="G834" s="9">
        <v>59768311</v>
      </c>
      <c r="H834" t="str">
        <f t="shared" ref="H834:H897" si="26">IF(C834&lt;18.5,"below",IF(AND(C834&gt;=18.5,C834&lt;25),"normal",IF(C834&gt;=25,"over")))</f>
        <v>over</v>
      </c>
      <c r="I834" s="3">
        <f t="shared" si="25"/>
        <v>59768311</v>
      </c>
      <c r="J834" s="3"/>
    </row>
    <row r="835" spans="1:10" x14ac:dyDescent="0.25">
      <c r="A835">
        <v>19</v>
      </c>
      <c r="B835" t="s">
        <v>11</v>
      </c>
      <c r="C835" s="2">
        <v>30.59</v>
      </c>
      <c r="D835">
        <v>0</v>
      </c>
      <c r="E835" t="s">
        <v>13</v>
      </c>
      <c r="F835" t="s">
        <v>15</v>
      </c>
      <c r="G835" s="9">
        <v>16395631</v>
      </c>
      <c r="H835" t="str">
        <f t="shared" si="26"/>
        <v>over</v>
      </c>
      <c r="I835" s="3">
        <f t="shared" ref="I835:I898" si="27">VALUE(G835)</f>
        <v>16395631</v>
      </c>
      <c r="J835" s="3"/>
    </row>
    <row r="836" spans="1:10" x14ac:dyDescent="0.25">
      <c r="A836">
        <v>25</v>
      </c>
      <c r="B836" t="s">
        <v>11</v>
      </c>
      <c r="C836" s="2">
        <v>30.59</v>
      </c>
      <c r="D836">
        <v>0</v>
      </c>
      <c r="E836" t="s">
        <v>13</v>
      </c>
      <c r="F836" t="s">
        <v>21</v>
      </c>
      <c r="G836" s="9">
        <v>27273951</v>
      </c>
      <c r="H836" t="str">
        <f t="shared" si="26"/>
        <v>over</v>
      </c>
      <c r="I836" s="3">
        <f t="shared" si="27"/>
        <v>27273951</v>
      </c>
      <c r="J836" s="3"/>
    </row>
    <row r="837" spans="1:10" x14ac:dyDescent="0.25">
      <c r="A837">
        <v>19</v>
      </c>
      <c r="B837" t="s">
        <v>7</v>
      </c>
      <c r="C837" s="2">
        <v>30.59</v>
      </c>
      <c r="D837">
        <v>2</v>
      </c>
      <c r="E837" t="s">
        <v>13</v>
      </c>
      <c r="F837" t="s">
        <v>15</v>
      </c>
      <c r="G837" s="9">
        <v>2405968019</v>
      </c>
      <c r="H837" t="str">
        <f t="shared" si="26"/>
        <v>over</v>
      </c>
      <c r="I837" s="3">
        <f t="shared" si="27"/>
        <v>2405968019</v>
      </c>
      <c r="J837" s="3"/>
    </row>
    <row r="838" spans="1:10" x14ac:dyDescent="0.25">
      <c r="A838">
        <v>41</v>
      </c>
      <c r="B838" t="s">
        <v>11</v>
      </c>
      <c r="C838" s="2">
        <v>30.59</v>
      </c>
      <c r="D838">
        <v>2</v>
      </c>
      <c r="E838" t="s">
        <v>13</v>
      </c>
      <c r="F838" t="s">
        <v>15</v>
      </c>
      <c r="G838" s="9">
        <v>72567231</v>
      </c>
      <c r="H838" t="str">
        <f t="shared" si="26"/>
        <v>over</v>
      </c>
      <c r="I838" s="3">
        <f t="shared" si="27"/>
        <v>72567231</v>
      </c>
      <c r="J838" s="3"/>
    </row>
    <row r="839" spans="1:10" x14ac:dyDescent="0.25">
      <c r="A839">
        <v>19</v>
      </c>
      <c r="B839" t="s">
        <v>11</v>
      </c>
      <c r="C839" s="2">
        <v>30.59</v>
      </c>
      <c r="D839">
        <v>0</v>
      </c>
      <c r="E839" t="s">
        <v>13</v>
      </c>
      <c r="F839" t="s">
        <v>15</v>
      </c>
      <c r="G839" s="9">
        <v>16395631</v>
      </c>
      <c r="H839" t="str">
        <f t="shared" si="26"/>
        <v>over</v>
      </c>
      <c r="I839" s="3">
        <f t="shared" si="27"/>
        <v>16395631</v>
      </c>
      <c r="J839" s="3"/>
    </row>
    <row r="840" spans="1:10" x14ac:dyDescent="0.25">
      <c r="A840">
        <v>27</v>
      </c>
      <c r="B840" t="s">
        <v>7</v>
      </c>
      <c r="C840" s="2">
        <v>30.59</v>
      </c>
      <c r="D840">
        <v>1</v>
      </c>
      <c r="E840" t="s">
        <v>13</v>
      </c>
      <c r="F840" t="s">
        <v>21</v>
      </c>
      <c r="G840" s="9">
        <v>1679641194</v>
      </c>
      <c r="H840" t="str">
        <f t="shared" si="26"/>
        <v>over</v>
      </c>
      <c r="I840" s="3">
        <f t="shared" si="27"/>
        <v>1679641194</v>
      </c>
      <c r="J840" s="3"/>
    </row>
    <row r="841" spans="1:10" x14ac:dyDescent="0.25">
      <c r="A841">
        <v>20</v>
      </c>
      <c r="B841" t="s">
        <v>7</v>
      </c>
      <c r="C841" s="2">
        <v>30.59</v>
      </c>
      <c r="D841">
        <v>0</v>
      </c>
      <c r="E841" t="s">
        <v>13</v>
      </c>
      <c r="F841" t="s">
        <v>21</v>
      </c>
      <c r="G841" s="9">
        <v>24597201</v>
      </c>
      <c r="H841" t="str">
        <f t="shared" si="26"/>
        <v>over</v>
      </c>
      <c r="I841" s="3">
        <f t="shared" si="27"/>
        <v>24597201</v>
      </c>
      <c r="J841" s="3"/>
    </row>
    <row r="842" spans="1:10" x14ac:dyDescent="0.25">
      <c r="A842">
        <v>35</v>
      </c>
      <c r="B842" t="s">
        <v>11</v>
      </c>
      <c r="C842" s="2">
        <v>30.5</v>
      </c>
      <c r="D842">
        <v>1</v>
      </c>
      <c r="E842" t="s">
        <v>13</v>
      </c>
      <c r="F842" t="s">
        <v>10</v>
      </c>
      <c r="G842" s="9">
        <v>4751.07</v>
      </c>
      <c r="H842" t="str">
        <f t="shared" si="26"/>
        <v>over</v>
      </c>
      <c r="I842" s="3">
        <f t="shared" si="27"/>
        <v>4751.07</v>
      </c>
      <c r="J842" s="3"/>
    </row>
    <row r="843" spans="1:10" x14ac:dyDescent="0.25">
      <c r="A843">
        <v>60</v>
      </c>
      <c r="B843" t="s">
        <v>7</v>
      </c>
      <c r="C843" s="2">
        <v>30.5</v>
      </c>
      <c r="D843">
        <v>0</v>
      </c>
      <c r="E843" t="s">
        <v>13</v>
      </c>
      <c r="F843" t="s">
        <v>10</v>
      </c>
      <c r="G843" s="9">
        <v>12638195</v>
      </c>
      <c r="H843" t="str">
        <f t="shared" si="26"/>
        <v>over</v>
      </c>
      <c r="I843" s="3">
        <f t="shared" si="27"/>
        <v>12638195</v>
      </c>
      <c r="J843" s="3"/>
    </row>
    <row r="844" spans="1:10" x14ac:dyDescent="0.25">
      <c r="A844">
        <v>27</v>
      </c>
      <c r="B844" t="s">
        <v>11</v>
      </c>
      <c r="C844" s="2">
        <v>30.5</v>
      </c>
      <c r="D844">
        <v>0</v>
      </c>
      <c r="E844" t="s">
        <v>13</v>
      </c>
      <c r="F844" t="s">
        <v>10</v>
      </c>
      <c r="G844" s="9">
        <v>2494022</v>
      </c>
      <c r="H844" t="str">
        <f t="shared" si="26"/>
        <v>over</v>
      </c>
      <c r="I844" s="3">
        <f t="shared" si="27"/>
        <v>2494022</v>
      </c>
      <c r="J844" s="3"/>
    </row>
    <row r="845" spans="1:10" x14ac:dyDescent="0.25">
      <c r="A845">
        <v>55</v>
      </c>
      <c r="B845" t="s">
        <v>7</v>
      </c>
      <c r="C845" s="2">
        <v>30.5</v>
      </c>
      <c r="D845">
        <v>0</v>
      </c>
      <c r="E845" t="s">
        <v>13</v>
      </c>
      <c r="F845" t="s">
        <v>10</v>
      </c>
      <c r="G845" s="9">
        <v>10704.47</v>
      </c>
      <c r="H845" t="str">
        <f t="shared" si="26"/>
        <v>over</v>
      </c>
      <c r="I845" s="3">
        <f t="shared" si="27"/>
        <v>10704.47</v>
      </c>
      <c r="J845" s="3"/>
    </row>
    <row r="846" spans="1:10" x14ac:dyDescent="0.25">
      <c r="A846">
        <v>18</v>
      </c>
      <c r="B846" t="s">
        <v>11</v>
      </c>
      <c r="C846" s="2">
        <v>30.4</v>
      </c>
      <c r="D846">
        <v>3</v>
      </c>
      <c r="E846" t="s">
        <v>13</v>
      </c>
      <c r="F846" t="s">
        <v>21</v>
      </c>
      <c r="G846" s="9">
        <v>3481868</v>
      </c>
      <c r="H846" t="str">
        <f t="shared" si="26"/>
        <v>over</v>
      </c>
      <c r="I846" s="3">
        <f t="shared" si="27"/>
        <v>3481868</v>
      </c>
      <c r="J846" s="3"/>
    </row>
    <row r="847" spans="1:10" x14ac:dyDescent="0.25">
      <c r="A847">
        <v>27</v>
      </c>
      <c r="B847" t="s">
        <v>7</v>
      </c>
      <c r="C847" s="2">
        <v>30.4</v>
      </c>
      <c r="D847">
        <v>3</v>
      </c>
      <c r="E847" t="s">
        <v>13</v>
      </c>
      <c r="F847" t="s">
        <v>15</v>
      </c>
      <c r="G847" s="9">
        <v>188047524</v>
      </c>
      <c r="H847" t="str">
        <f t="shared" si="26"/>
        <v>over</v>
      </c>
      <c r="I847" s="3">
        <f t="shared" si="27"/>
        <v>188047524</v>
      </c>
      <c r="J847" s="3"/>
    </row>
    <row r="848" spans="1:10" x14ac:dyDescent="0.25">
      <c r="A848">
        <v>19</v>
      </c>
      <c r="B848" t="s">
        <v>11</v>
      </c>
      <c r="C848" s="2">
        <v>30.4</v>
      </c>
      <c r="D848">
        <v>0</v>
      </c>
      <c r="E848" t="s">
        <v>13</v>
      </c>
      <c r="F848" t="s">
        <v>10</v>
      </c>
      <c r="G848" s="9">
        <v>1256299</v>
      </c>
      <c r="H848" t="str">
        <f t="shared" si="26"/>
        <v>over</v>
      </c>
      <c r="I848" s="3">
        <f t="shared" si="27"/>
        <v>1256299</v>
      </c>
      <c r="J848" s="3"/>
    </row>
    <row r="849" spans="1:10" x14ac:dyDescent="0.25">
      <c r="A849">
        <v>22</v>
      </c>
      <c r="B849" t="s">
        <v>7</v>
      </c>
      <c r="C849" s="2">
        <v>30.4</v>
      </c>
      <c r="D849">
        <v>0</v>
      </c>
      <c r="E849" t="s">
        <v>9</v>
      </c>
      <c r="F849" t="s">
        <v>15</v>
      </c>
      <c r="G849" s="9">
        <v>33907548</v>
      </c>
      <c r="H849" t="str">
        <f t="shared" si="26"/>
        <v>over</v>
      </c>
      <c r="I849" s="3">
        <f t="shared" si="27"/>
        <v>33907548</v>
      </c>
      <c r="J849" s="3"/>
    </row>
    <row r="850" spans="1:10" x14ac:dyDescent="0.25">
      <c r="A850">
        <v>22</v>
      </c>
      <c r="B850" t="s">
        <v>7</v>
      </c>
      <c r="C850" s="2">
        <v>30.4</v>
      </c>
      <c r="D850">
        <v>0</v>
      </c>
      <c r="E850" t="s">
        <v>13</v>
      </c>
      <c r="F850" t="s">
        <v>21</v>
      </c>
      <c r="G850" s="9">
        <v>2741948</v>
      </c>
      <c r="H850" t="str">
        <f t="shared" si="26"/>
        <v>over</v>
      </c>
      <c r="I850" s="3">
        <f t="shared" si="27"/>
        <v>2741948</v>
      </c>
      <c r="J850" s="3"/>
    </row>
    <row r="851" spans="1:10" x14ac:dyDescent="0.25">
      <c r="A851">
        <v>45</v>
      </c>
      <c r="B851" t="s">
        <v>11</v>
      </c>
      <c r="C851" s="2">
        <v>30.36</v>
      </c>
      <c r="D851">
        <v>0</v>
      </c>
      <c r="E851" t="s">
        <v>9</v>
      </c>
      <c r="F851" t="s">
        <v>14</v>
      </c>
      <c r="G851" s="9">
        <v>6259287309</v>
      </c>
      <c r="H851" t="str">
        <f t="shared" si="26"/>
        <v>over</v>
      </c>
      <c r="I851" s="3">
        <f t="shared" si="27"/>
        <v>6259287309</v>
      </c>
      <c r="J851" s="3"/>
    </row>
    <row r="852" spans="1:10" x14ac:dyDescent="0.25">
      <c r="A852">
        <v>49</v>
      </c>
      <c r="B852" t="s">
        <v>11</v>
      </c>
      <c r="C852" s="2">
        <v>30.3</v>
      </c>
      <c r="D852">
        <v>0</v>
      </c>
      <c r="E852" t="s">
        <v>13</v>
      </c>
      <c r="F852" t="s">
        <v>10</v>
      </c>
      <c r="G852" s="9">
        <v>8116.68</v>
      </c>
      <c r="H852" t="str">
        <f t="shared" si="26"/>
        <v>over</v>
      </c>
      <c r="I852" s="3">
        <f t="shared" si="27"/>
        <v>8116.68</v>
      </c>
      <c r="J852" s="3"/>
    </row>
    <row r="853" spans="1:10" x14ac:dyDescent="0.25">
      <c r="A853">
        <v>27</v>
      </c>
      <c r="B853" t="s">
        <v>11</v>
      </c>
      <c r="C853" s="2">
        <v>30.3</v>
      </c>
      <c r="D853">
        <v>3</v>
      </c>
      <c r="E853" t="s">
        <v>13</v>
      </c>
      <c r="F853" t="s">
        <v>10</v>
      </c>
      <c r="G853" s="9">
        <v>4260744</v>
      </c>
      <c r="H853" t="str">
        <f t="shared" si="26"/>
        <v>over</v>
      </c>
      <c r="I853" s="3">
        <f t="shared" si="27"/>
        <v>4260744</v>
      </c>
      <c r="J853" s="3"/>
    </row>
    <row r="854" spans="1:10" x14ac:dyDescent="0.25">
      <c r="A854">
        <v>25</v>
      </c>
      <c r="B854" t="s">
        <v>7</v>
      </c>
      <c r="C854" s="2">
        <v>30.3</v>
      </c>
      <c r="D854">
        <v>0</v>
      </c>
      <c r="E854" t="s">
        <v>13</v>
      </c>
      <c r="F854" t="s">
        <v>10</v>
      </c>
      <c r="G854" s="9">
        <v>2632992</v>
      </c>
      <c r="H854" t="str">
        <f t="shared" si="26"/>
        <v>over</v>
      </c>
      <c r="I854" s="3">
        <f t="shared" si="27"/>
        <v>2632992</v>
      </c>
      <c r="J854" s="3"/>
    </row>
    <row r="855" spans="1:10" x14ac:dyDescent="0.25">
      <c r="A855">
        <v>19</v>
      </c>
      <c r="B855" t="s">
        <v>11</v>
      </c>
      <c r="C855" s="2">
        <v>30.25</v>
      </c>
      <c r="D855">
        <v>0</v>
      </c>
      <c r="E855" t="s">
        <v>9</v>
      </c>
      <c r="F855" t="s">
        <v>14</v>
      </c>
      <c r="G855" s="9">
        <v>325483405</v>
      </c>
      <c r="H855" t="str">
        <f t="shared" si="26"/>
        <v>over</v>
      </c>
      <c r="I855" s="3">
        <f t="shared" si="27"/>
        <v>325483405</v>
      </c>
      <c r="J855" s="3"/>
    </row>
    <row r="856" spans="1:10" x14ac:dyDescent="0.25">
      <c r="A856">
        <v>33</v>
      </c>
      <c r="B856" t="s">
        <v>11</v>
      </c>
      <c r="C856" s="2">
        <v>30.25</v>
      </c>
      <c r="D856">
        <v>0</v>
      </c>
      <c r="E856" t="s">
        <v>13</v>
      </c>
      <c r="F856" t="s">
        <v>14</v>
      </c>
      <c r="G856" s="9">
        <v>37043545</v>
      </c>
      <c r="H856" t="str">
        <f t="shared" si="26"/>
        <v>over</v>
      </c>
      <c r="I856" s="3">
        <f t="shared" si="27"/>
        <v>37043545</v>
      </c>
      <c r="J856" s="3"/>
    </row>
    <row r="857" spans="1:10" x14ac:dyDescent="0.25">
      <c r="A857">
        <v>24</v>
      </c>
      <c r="B857" t="s">
        <v>7</v>
      </c>
      <c r="C857" s="2">
        <v>30.21</v>
      </c>
      <c r="D857">
        <v>3</v>
      </c>
      <c r="E857" t="s">
        <v>13</v>
      </c>
      <c r="F857" t="s">
        <v>15</v>
      </c>
      <c r="G857" s="9">
        <v>46180799</v>
      </c>
      <c r="H857" t="str">
        <f t="shared" si="26"/>
        <v>over</v>
      </c>
      <c r="I857" s="3">
        <f t="shared" si="27"/>
        <v>46180799</v>
      </c>
      <c r="J857" s="3"/>
    </row>
    <row r="858" spans="1:10" x14ac:dyDescent="0.25">
      <c r="A858">
        <v>54</v>
      </c>
      <c r="B858" t="s">
        <v>11</v>
      </c>
      <c r="C858" s="2">
        <v>30.21</v>
      </c>
      <c r="D858">
        <v>0</v>
      </c>
      <c r="E858" t="s">
        <v>13</v>
      </c>
      <c r="F858" t="s">
        <v>15</v>
      </c>
      <c r="G858" s="9">
        <v>102314999</v>
      </c>
      <c r="H858" t="str">
        <f t="shared" si="26"/>
        <v>over</v>
      </c>
      <c r="I858" s="3">
        <f t="shared" si="27"/>
        <v>102314999</v>
      </c>
      <c r="J858" s="3"/>
    </row>
    <row r="859" spans="1:10" x14ac:dyDescent="0.25">
      <c r="A859">
        <v>34</v>
      </c>
      <c r="B859" t="s">
        <v>7</v>
      </c>
      <c r="C859" s="2">
        <v>30.21</v>
      </c>
      <c r="D859">
        <v>1</v>
      </c>
      <c r="E859" t="s">
        <v>9</v>
      </c>
      <c r="F859" t="s">
        <v>15</v>
      </c>
      <c r="G859" s="9">
        <v>439438761</v>
      </c>
      <c r="H859" t="str">
        <f t="shared" si="26"/>
        <v>over</v>
      </c>
      <c r="I859" s="3">
        <f t="shared" si="27"/>
        <v>439438761</v>
      </c>
      <c r="J859" s="3"/>
    </row>
    <row r="860" spans="1:10" x14ac:dyDescent="0.25">
      <c r="A860">
        <v>38</v>
      </c>
      <c r="B860" t="s">
        <v>7</v>
      </c>
      <c r="C860" s="2">
        <v>30.21</v>
      </c>
      <c r="D860">
        <v>3</v>
      </c>
      <c r="E860" t="s">
        <v>13</v>
      </c>
      <c r="F860" t="s">
        <v>15</v>
      </c>
      <c r="G860" s="9">
        <v>75371639</v>
      </c>
      <c r="H860" t="str">
        <f t="shared" si="26"/>
        <v>over</v>
      </c>
      <c r="I860" s="3">
        <f t="shared" si="27"/>
        <v>75371639</v>
      </c>
      <c r="J860" s="3"/>
    </row>
    <row r="861" spans="1:10" x14ac:dyDescent="0.25">
      <c r="A861">
        <v>45</v>
      </c>
      <c r="B861" t="s">
        <v>11</v>
      </c>
      <c r="C861" s="2">
        <v>30.2</v>
      </c>
      <c r="D861">
        <v>1</v>
      </c>
      <c r="E861" t="s">
        <v>13</v>
      </c>
      <c r="F861" t="s">
        <v>10</v>
      </c>
      <c r="G861" s="9">
        <v>7441053</v>
      </c>
      <c r="H861" t="str">
        <f t="shared" si="26"/>
        <v>over</v>
      </c>
      <c r="I861" s="3">
        <f t="shared" si="27"/>
        <v>7441053</v>
      </c>
      <c r="J861" s="3"/>
    </row>
    <row r="862" spans="1:10" x14ac:dyDescent="0.25">
      <c r="A862">
        <v>48</v>
      </c>
      <c r="B862" t="s">
        <v>11</v>
      </c>
      <c r="C862" s="2">
        <v>30.2</v>
      </c>
      <c r="D862">
        <v>2</v>
      </c>
      <c r="E862" t="s">
        <v>13</v>
      </c>
      <c r="F862" t="s">
        <v>10</v>
      </c>
      <c r="G862" s="9">
        <v>8968.33</v>
      </c>
      <c r="H862" t="str">
        <f t="shared" si="26"/>
        <v>over</v>
      </c>
      <c r="I862" s="3">
        <f t="shared" si="27"/>
        <v>8968.33</v>
      </c>
      <c r="J862" s="3"/>
    </row>
    <row r="863" spans="1:10" x14ac:dyDescent="0.25">
      <c r="A863">
        <v>46</v>
      </c>
      <c r="B863" t="s">
        <v>7</v>
      </c>
      <c r="C863" s="2">
        <v>30.2</v>
      </c>
      <c r="D863">
        <v>2</v>
      </c>
      <c r="E863" t="s">
        <v>13</v>
      </c>
      <c r="F863" t="s">
        <v>10</v>
      </c>
      <c r="G863" s="9">
        <v>8825086</v>
      </c>
      <c r="H863" t="str">
        <f t="shared" si="26"/>
        <v>over</v>
      </c>
      <c r="I863" s="3">
        <f t="shared" si="27"/>
        <v>8825086</v>
      </c>
      <c r="J863" s="3"/>
    </row>
    <row r="864" spans="1:10" x14ac:dyDescent="0.25">
      <c r="A864">
        <v>52</v>
      </c>
      <c r="B864" t="s">
        <v>11</v>
      </c>
      <c r="C864" s="2">
        <v>30.2</v>
      </c>
      <c r="D864">
        <v>1</v>
      </c>
      <c r="E864" t="s">
        <v>13</v>
      </c>
      <c r="F864" t="s">
        <v>10</v>
      </c>
      <c r="G864" s="9">
        <v>9724.5300000000007</v>
      </c>
      <c r="H864" t="str">
        <f t="shared" si="26"/>
        <v>over</v>
      </c>
      <c r="I864" s="3">
        <f t="shared" si="27"/>
        <v>9724.5300000000007</v>
      </c>
      <c r="J864" s="3"/>
    </row>
    <row r="865" spans="1:10" x14ac:dyDescent="0.25">
      <c r="A865">
        <v>44</v>
      </c>
      <c r="B865" t="s">
        <v>11</v>
      </c>
      <c r="C865" s="2">
        <v>30.2</v>
      </c>
      <c r="D865">
        <v>2</v>
      </c>
      <c r="E865" t="s">
        <v>9</v>
      </c>
      <c r="F865" t="s">
        <v>10</v>
      </c>
      <c r="G865" s="9">
        <v>38998546</v>
      </c>
      <c r="H865" t="str">
        <f t="shared" si="26"/>
        <v>over</v>
      </c>
      <c r="I865" s="3">
        <f t="shared" si="27"/>
        <v>38998546</v>
      </c>
      <c r="J865" s="3"/>
    </row>
    <row r="866" spans="1:10" x14ac:dyDescent="0.25">
      <c r="A866">
        <v>25</v>
      </c>
      <c r="B866" t="s">
        <v>7</v>
      </c>
      <c r="C866" s="2">
        <v>30.2</v>
      </c>
      <c r="D866">
        <v>0</v>
      </c>
      <c r="E866" t="s">
        <v>9</v>
      </c>
      <c r="F866" t="s">
        <v>10</v>
      </c>
      <c r="G866" s="9">
        <v>33900653</v>
      </c>
      <c r="H866" t="str">
        <f t="shared" si="26"/>
        <v>over</v>
      </c>
      <c r="I866" s="3">
        <f t="shared" si="27"/>
        <v>33900653</v>
      </c>
      <c r="J866" s="3"/>
    </row>
    <row r="867" spans="1:10" x14ac:dyDescent="0.25">
      <c r="A867">
        <v>55</v>
      </c>
      <c r="B867" t="s">
        <v>7</v>
      </c>
      <c r="C867" s="2">
        <v>30.14</v>
      </c>
      <c r="D867">
        <v>2</v>
      </c>
      <c r="E867" t="s">
        <v>13</v>
      </c>
      <c r="F867" t="s">
        <v>14</v>
      </c>
      <c r="G867" s="9">
        <v>118819696</v>
      </c>
      <c r="H867" t="str">
        <f t="shared" si="26"/>
        <v>over</v>
      </c>
      <c r="I867" s="3">
        <f t="shared" si="27"/>
        <v>118819696</v>
      </c>
      <c r="J867" s="3"/>
    </row>
    <row r="868" spans="1:10" x14ac:dyDescent="0.25">
      <c r="A868">
        <v>18</v>
      </c>
      <c r="B868" t="s">
        <v>11</v>
      </c>
      <c r="C868" s="2">
        <v>30.14</v>
      </c>
      <c r="D868">
        <v>0</v>
      </c>
      <c r="E868" t="s">
        <v>13</v>
      </c>
      <c r="F868" t="s">
        <v>14</v>
      </c>
      <c r="G868" s="9">
        <v>11315066</v>
      </c>
      <c r="H868" t="str">
        <f t="shared" si="26"/>
        <v>over</v>
      </c>
      <c r="I868" s="3">
        <f t="shared" si="27"/>
        <v>11315066</v>
      </c>
      <c r="J868" s="3"/>
    </row>
    <row r="869" spans="1:10" x14ac:dyDescent="0.25">
      <c r="A869">
        <v>24</v>
      </c>
      <c r="B869" t="s">
        <v>7</v>
      </c>
      <c r="C869" s="2">
        <v>30.1</v>
      </c>
      <c r="D869">
        <v>3</v>
      </c>
      <c r="E869" t="s">
        <v>13</v>
      </c>
      <c r="F869" t="s">
        <v>10</v>
      </c>
      <c r="G869" s="9">
        <v>4234927</v>
      </c>
      <c r="H869" t="str">
        <f t="shared" si="26"/>
        <v>over</v>
      </c>
      <c r="I869" s="3">
        <f t="shared" si="27"/>
        <v>4234927</v>
      </c>
      <c r="J869" s="3"/>
    </row>
    <row r="870" spans="1:10" x14ac:dyDescent="0.25">
      <c r="A870">
        <v>43</v>
      </c>
      <c r="B870" t="s">
        <v>11</v>
      </c>
      <c r="C870" s="2">
        <v>30.1</v>
      </c>
      <c r="D870">
        <v>1</v>
      </c>
      <c r="E870" t="s">
        <v>13</v>
      </c>
      <c r="F870" t="s">
        <v>10</v>
      </c>
      <c r="G870" s="9">
        <v>6849026</v>
      </c>
      <c r="H870" t="str">
        <f t="shared" si="26"/>
        <v>over</v>
      </c>
      <c r="I870" s="3">
        <f t="shared" si="27"/>
        <v>6849026</v>
      </c>
      <c r="J870" s="3"/>
    </row>
    <row r="871" spans="1:10" x14ac:dyDescent="0.25">
      <c r="A871">
        <v>32</v>
      </c>
      <c r="B871" t="s">
        <v>11</v>
      </c>
      <c r="C871" s="2">
        <v>30.03</v>
      </c>
      <c r="D871">
        <v>1</v>
      </c>
      <c r="E871" t="s">
        <v>13</v>
      </c>
      <c r="F871" t="s">
        <v>14</v>
      </c>
      <c r="G871" s="9">
        <v>40744537</v>
      </c>
      <c r="H871" t="str">
        <f t="shared" si="26"/>
        <v>over</v>
      </c>
      <c r="I871" s="3">
        <f t="shared" si="27"/>
        <v>40744537</v>
      </c>
      <c r="J871" s="3"/>
    </row>
    <row r="872" spans="1:10" x14ac:dyDescent="0.25">
      <c r="A872">
        <v>18</v>
      </c>
      <c r="B872" t="s">
        <v>11</v>
      </c>
      <c r="C872" s="2">
        <v>30.03</v>
      </c>
      <c r="D872">
        <v>1</v>
      </c>
      <c r="E872" t="s">
        <v>13</v>
      </c>
      <c r="F872" t="s">
        <v>14</v>
      </c>
      <c r="G872" s="9">
        <v>17203537</v>
      </c>
      <c r="H872" t="str">
        <f t="shared" si="26"/>
        <v>over</v>
      </c>
      <c r="I872" s="3">
        <f t="shared" si="27"/>
        <v>17203537</v>
      </c>
      <c r="J872" s="3"/>
    </row>
    <row r="873" spans="1:10" x14ac:dyDescent="0.25">
      <c r="A873">
        <v>51</v>
      </c>
      <c r="B873" t="s">
        <v>11</v>
      </c>
      <c r="C873" s="2">
        <v>30.03</v>
      </c>
      <c r="D873">
        <v>1</v>
      </c>
      <c r="E873" t="s">
        <v>13</v>
      </c>
      <c r="F873" t="s">
        <v>14</v>
      </c>
      <c r="G873" s="9">
        <v>93779047</v>
      </c>
      <c r="H873" t="str">
        <f t="shared" si="26"/>
        <v>over</v>
      </c>
      <c r="I873" s="3">
        <f t="shared" si="27"/>
        <v>93779047</v>
      </c>
      <c r="J873" s="3"/>
    </row>
    <row r="874" spans="1:10" x14ac:dyDescent="0.25">
      <c r="A874">
        <v>54</v>
      </c>
      <c r="B874" t="s">
        <v>11</v>
      </c>
      <c r="C874" s="2">
        <v>30.02</v>
      </c>
      <c r="D874">
        <v>0</v>
      </c>
      <c r="E874" t="s">
        <v>13</v>
      </c>
      <c r="F874" t="s">
        <v>15</v>
      </c>
      <c r="G874" s="9">
        <v>2447647851</v>
      </c>
      <c r="H874" t="str">
        <f t="shared" si="26"/>
        <v>over</v>
      </c>
      <c r="I874" s="3">
        <f t="shared" si="27"/>
        <v>2447647851</v>
      </c>
      <c r="J874" s="3"/>
    </row>
    <row r="875" spans="1:10" x14ac:dyDescent="0.25">
      <c r="A875">
        <v>62</v>
      </c>
      <c r="B875" t="s">
        <v>11</v>
      </c>
      <c r="C875" s="2">
        <v>30.02</v>
      </c>
      <c r="D875">
        <v>0</v>
      </c>
      <c r="E875" t="s">
        <v>13</v>
      </c>
      <c r="F875" t="s">
        <v>15</v>
      </c>
      <c r="G875" s="9">
        <v>133520998</v>
      </c>
      <c r="H875" t="str">
        <f t="shared" si="26"/>
        <v>over</v>
      </c>
      <c r="I875" s="3">
        <f t="shared" si="27"/>
        <v>133520998</v>
      </c>
      <c r="J875" s="3"/>
    </row>
    <row r="876" spans="1:10" x14ac:dyDescent="0.25">
      <c r="A876">
        <v>36</v>
      </c>
      <c r="B876" t="s">
        <v>7</v>
      </c>
      <c r="C876" s="2">
        <v>30.02</v>
      </c>
      <c r="D876">
        <v>0</v>
      </c>
      <c r="E876" t="s">
        <v>13</v>
      </c>
      <c r="F876" t="s">
        <v>15</v>
      </c>
      <c r="G876" s="9">
        <v>52721758</v>
      </c>
      <c r="H876" t="str">
        <f t="shared" si="26"/>
        <v>over</v>
      </c>
      <c r="I876" s="3">
        <f t="shared" si="27"/>
        <v>52721758</v>
      </c>
      <c r="J876" s="3"/>
    </row>
    <row r="877" spans="1:10" x14ac:dyDescent="0.25">
      <c r="A877">
        <v>19</v>
      </c>
      <c r="B877" t="s">
        <v>7</v>
      </c>
      <c r="C877" s="2">
        <v>30.02</v>
      </c>
      <c r="D877">
        <v>0</v>
      </c>
      <c r="E877" t="s">
        <v>9</v>
      </c>
      <c r="F877" t="s">
        <v>15</v>
      </c>
      <c r="G877" s="9">
        <v>333075508</v>
      </c>
      <c r="H877" t="str">
        <f t="shared" si="26"/>
        <v>over</v>
      </c>
      <c r="I877" s="3">
        <f t="shared" si="27"/>
        <v>333075508</v>
      </c>
      <c r="J877" s="3"/>
    </row>
    <row r="878" spans="1:10" x14ac:dyDescent="0.25">
      <c r="A878">
        <v>42</v>
      </c>
      <c r="B878" t="s">
        <v>11</v>
      </c>
      <c r="C878" s="2">
        <v>30</v>
      </c>
      <c r="D878">
        <v>0</v>
      </c>
      <c r="E878" t="s">
        <v>9</v>
      </c>
      <c r="F878" t="s">
        <v>10</v>
      </c>
      <c r="G878" s="9">
        <v>22144032</v>
      </c>
      <c r="H878" t="str">
        <f t="shared" si="26"/>
        <v>over</v>
      </c>
      <c r="I878" s="3">
        <f t="shared" si="27"/>
        <v>22144032</v>
      </c>
      <c r="J878" s="3"/>
    </row>
    <row r="879" spans="1:10" x14ac:dyDescent="0.25">
      <c r="A879">
        <v>26</v>
      </c>
      <c r="B879" t="s">
        <v>11</v>
      </c>
      <c r="C879" s="2">
        <v>30</v>
      </c>
      <c r="D879">
        <v>1</v>
      </c>
      <c r="E879" t="s">
        <v>13</v>
      </c>
      <c r="F879" t="s">
        <v>10</v>
      </c>
      <c r="G879" s="9">
        <v>2904088</v>
      </c>
      <c r="H879" t="str">
        <f t="shared" si="26"/>
        <v>over</v>
      </c>
      <c r="I879" s="3">
        <f t="shared" si="27"/>
        <v>2904088</v>
      </c>
      <c r="J879" s="3"/>
    </row>
    <row r="880" spans="1:10" x14ac:dyDescent="0.25">
      <c r="A880">
        <v>61</v>
      </c>
      <c r="B880" t="s">
        <v>7</v>
      </c>
      <c r="C880" s="2">
        <v>29.92</v>
      </c>
      <c r="D880">
        <v>3</v>
      </c>
      <c r="E880" t="s">
        <v>9</v>
      </c>
      <c r="F880" t="s">
        <v>14</v>
      </c>
      <c r="G880" s="9">
        <v>309421918</v>
      </c>
      <c r="H880" t="str">
        <f t="shared" si="26"/>
        <v>over</v>
      </c>
      <c r="I880" s="3">
        <f t="shared" si="27"/>
        <v>309421918</v>
      </c>
      <c r="J880" s="3"/>
    </row>
    <row r="881" spans="1:10" x14ac:dyDescent="0.25">
      <c r="A881">
        <v>26</v>
      </c>
      <c r="B881" t="s">
        <v>7</v>
      </c>
      <c r="C881" s="2">
        <v>29.92</v>
      </c>
      <c r="D881">
        <v>2</v>
      </c>
      <c r="E881" t="s">
        <v>13</v>
      </c>
      <c r="F881" t="s">
        <v>14</v>
      </c>
      <c r="G881" s="9">
        <v>39819768</v>
      </c>
      <c r="H881" t="str">
        <f t="shared" si="26"/>
        <v>over</v>
      </c>
      <c r="I881" s="3">
        <f t="shared" si="27"/>
        <v>39819768</v>
      </c>
      <c r="J881" s="3"/>
    </row>
    <row r="882" spans="1:10" x14ac:dyDescent="0.25">
      <c r="A882">
        <v>26</v>
      </c>
      <c r="B882" t="s">
        <v>7</v>
      </c>
      <c r="C882" s="2">
        <v>29.92</v>
      </c>
      <c r="D882">
        <v>1</v>
      </c>
      <c r="E882" t="s">
        <v>13</v>
      </c>
      <c r="F882" t="s">
        <v>14</v>
      </c>
      <c r="G882" s="9">
        <v>33929768</v>
      </c>
      <c r="H882" t="str">
        <f t="shared" si="26"/>
        <v>over</v>
      </c>
      <c r="I882" s="3">
        <f t="shared" si="27"/>
        <v>33929768</v>
      </c>
      <c r="J882" s="3"/>
    </row>
    <row r="883" spans="1:10" x14ac:dyDescent="0.25">
      <c r="A883">
        <v>36</v>
      </c>
      <c r="B883" t="s">
        <v>7</v>
      </c>
      <c r="C883" s="2">
        <v>29.92</v>
      </c>
      <c r="D883">
        <v>1</v>
      </c>
      <c r="E883" t="s">
        <v>13</v>
      </c>
      <c r="F883" t="s">
        <v>14</v>
      </c>
      <c r="G883" s="9">
        <v>54780368</v>
      </c>
      <c r="H883" t="str">
        <f t="shared" si="26"/>
        <v>over</v>
      </c>
      <c r="I883" s="3">
        <f t="shared" si="27"/>
        <v>54780368</v>
      </c>
      <c r="J883" s="3"/>
    </row>
    <row r="884" spans="1:10" x14ac:dyDescent="0.25">
      <c r="A884">
        <v>62</v>
      </c>
      <c r="B884" t="s">
        <v>7</v>
      </c>
      <c r="C884" s="2">
        <v>29.92</v>
      </c>
      <c r="D884">
        <v>0</v>
      </c>
      <c r="E884" t="s">
        <v>13</v>
      </c>
      <c r="F884" t="s">
        <v>14</v>
      </c>
      <c r="G884" s="9">
        <v>134579608</v>
      </c>
      <c r="H884" t="str">
        <f t="shared" si="26"/>
        <v>over</v>
      </c>
      <c r="I884" s="3">
        <f t="shared" si="27"/>
        <v>134579608</v>
      </c>
      <c r="J884" s="3"/>
    </row>
    <row r="885" spans="1:10" x14ac:dyDescent="0.25">
      <c r="A885">
        <v>36</v>
      </c>
      <c r="B885" t="s">
        <v>7</v>
      </c>
      <c r="C885" s="2">
        <v>29.92</v>
      </c>
      <c r="D885">
        <v>0</v>
      </c>
      <c r="E885" t="s">
        <v>13</v>
      </c>
      <c r="F885" t="s">
        <v>14</v>
      </c>
      <c r="G885" s="9">
        <v>48890368</v>
      </c>
      <c r="H885" t="str">
        <f t="shared" si="26"/>
        <v>over</v>
      </c>
      <c r="I885" s="3">
        <f t="shared" si="27"/>
        <v>48890368</v>
      </c>
      <c r="J885" s="3"/>
    </row>
    <row r="886" spans="1:10" x14ac:dyDescent="0.25">
      <c r="A886">
        <v>40</v>
      </c>
      <c r="B886" t="s">
        <v>11</v>
      </c>
      <c r="C886" s="2">
        <v>29.9</v>
      </c>
      <c r="D886">
        <v>2</v>
      </c>
      <c r="E886" t="s">
        <v>13</v>
      </c>
      <c r="F886" t="s">
        <v>10</v>
      </c>
      <c r="G886" s="9">
        <v>6600361</v>
      </c>
      <c r="H886" t="str">
        <f t="shared" si="26"/>
        <v>over</v>
      </c>
      <c r="I886" s="3">
        <f t="shared" si="27"/>
        <v>6600361</v>
      </c>
      <c r="J886" s="3"/>
    </row>
    <row r="887" spans="1:10" x14ac:dyDescent="0.25">
      <c r="A887">
        <v>55</v>
      </c>
      <c r="B887" t="s">
        <v>11</v>
      </c>
      <c r="C887" s="2">
        <v>29.9</v>
      </c>
      <c r="D887">
        <v>0</v>
      </c>
      <c r="E887" t="s">
        <v>13</v>
      </c>
      <c r="F887" t="s">
        <v>10</v>
      </c>
      <c r="G887" s="9">
        <v>10214636</v>
      </c>
      <c r="H887" t="str">
        <f t="shared" si="26"/>
        <v>over</v>
      </c>
      <c r="I887" s="3">
        <f t="shared" si="27"/>
        <v>10214636</v>
      </c>
      <c r="J887" s="3"/>
    </row>
    <row r="888" spans="1:10" x14ac:dyDescent="0.25">
      <c r="A888">
        <v>43</v>
      </c>
      <c r="B888" t="s">
        <v>7</v>
      </c>
      <c r="C888" s="2">
        <v>29.9</v>
      </c>
      <c r="D888">
        <v>1</v>
      </c>
      <c r="E888" t="s">
        <v>13</v>
      </c>
      <c r="F888" t="s">
        <v>10</v>
      </c>
      <c r="G888" s="9">
        <v>7337748</v>
      </c>
      <c r="H888" t="str">
        <f t="shared" si="26"/>
        <v>over</v>
      </c>
      <c r="I888" s="3">
        <f t="shared" si="27"/>
        <v>7337748</v>
      </c>
      <c r="J888" s="3"/>
    </row>
    <row r="889" spans="1:10" x14ac:dyDescent="0.25">
      <c r="A889">
        <v>37</v>
      </c>
      <c r="B889" t="s">
        <v>11</v>
      </c>
      <c r="C889" s="2">
        <v>29.83</v>
      </c>
      <c r="D889">
        <v>2</v>
      </c>
      <c r="E889" t="s">
        <v>13</v>
      </c>
      <c r="F889" t="s">
        <v>21</v>
      </c>
      <c r="G889" s="9">
        <v>64064107</v>
      </c>
      <c r="H889" t="str">
        <f t="shared" si="26"/>
        <v>over</v>
      </c>
      <c r="I889" s="3">
        <f t="shared" si="27"/>
        <v>64064107</v>
      </c>
      <c r="J889" s="3"/>
    </row>
    <row r="890" spans="1:10" x14ac:dyDescent="0.25">
      <c r="A890">
        <v>59</v>
      </c>
      <c r="B890" t="s">
        <v>11</v>
      </c>
      <c r="C890" s="2">
        <v>29.83</v>
      </c>
      <c r="D890">
        <v>3</v>
      </c>
      <c r="E890" t="s">
        <v>9</v>
      </c>
      <c r="F890" t="s">
        <v>21</v>
      </c>
      <c r="G890" s="9">
        <v>301849367</v>
      </c>
      <c r="H890" t="str">
        <f t="shared" si="26"/>
        <v>over</v>
      </c>
      <c r="I890" s="3">
        <f t="shared" si="27"/>
        <v>301849367</v>
      </c>
      <c r="J890" s="3"/>
    </row>
    <row r="891" spans="1:10" x14ac:dyDescent="0.25">
      <c r="A891">
        <v>47</v>
      </c>
      <c r="B891" t="s">
        <v>11</v>
      </c>
      <c r="C891" s="2">
        <v>29.83</v>
      </c>
      <c r="D891">
        <v>3</v>
      </c>
      <c r="E891" t="s">
        <v>13</v>
      </c>
      <c r="F891" t="s">
        <v>15</v>
      </c>
      <c r="G891" s="9">
        <v>96203307</v>
      </c>
      <c r="H891" t="str">
        <f t="shared" si="26"/>
        <v>over</v>
      </c>
      <c r="I891" s="3">
        <f t="shared" si="27"/>
        <v>96203307</v>
      </c>
      <c r="J891" s="3"/>
    </row>
    <row r="892" spans="1:10" x14ac:dyDescent="0.25">
      <c r="A892">
        <v>49</v>
      </c>
      <c r="B892" t="s">
        <v>11</v>
      </c>
      <c r="C892" s="2">
        <v>29.83</v>
      </c>
      <c r="D892">
        <v>1</v>
      </c>
      <c r="E892" t="s">
        <v>13</v>
      </c>
      <c r="F892" t="s">
        <v>21</v>
      </c>
      <c r="G892" s="9">
        <v>92880267</v>
      </c>
      <c r="H892" t="str">
        <f t="shared" si="26"/>
        <v>over</v>
      </c>
      <c r="I892" s="3">
        <f t="shared" si="27"/>
        <v>92880267</v>
      </c>
      <c r="J892" s="3"/>
    </row>
    <row r="893" spans="1:10" x14ac:dyDescent="0.25">
      <c r="A893">
        <v>55</v>
      </c>
      <c r="B893" t="s">
        <v>7</v>
      </c>
      <c r="C893" s="2">
        <v>29.83</v>
      </c>
      <c r="D893">
        <v>0</v>
      </c>
      <c r="E893" t="s">
        <v>13</v>
      </c>
      <c r="F893" t="s">
        <v>21</v>
      </c>
      <c r="G893" s="9">
        <v>112865387</v>
      </c>
      <c r="H893" t="str">
        <f t="shared" si="26"/>
        <v>over</v>
      </c>
      <c r="I893" s="3">
        <f t="shared" si="27"/>
        <v>112865387</v>
      </c>
      <c r="J893" s="3"/>
    </row>
    <row r="894" spans="1:10" x14ac:dyDescent="0.25">
      <c r="A894">
        <v>24</v>
      </c>
      <c r="B894" t="s">
        <v>11</v>
      </c>
      <c r="C894" s="2">
        <v>29.83</v>
      </c>
      <c r="D894">
        <v>0</v>
      </c>
      <c r="E894" t="s">
        <v>9</v>
      </c>
      <c r="F894" t="s">
        <v>21</v>
      </c>
      <c r="G894" s="9">
        <v>186484217</v>
      </c>
      <c r="H894" t="str">
        <f t="shared" si="26"/>
        <v>over</v>
      </c>
      <c r="I894" s="3">
        <f t="shared" si="27"/>
        <v>186484217</v>
      </c>
      <c r="J894" s="3"/>
    </row>
    <row r="895" spans="1:10" x14ac:dyDescent="0.25">
      <c r="A895">
        <v>40</v>
      </c>
      <c r="B895" t="s">
        <v>7</v>
      </c>
      <c r="C895" s="2">
        <v>29.81</v>
      </c>
      <c r="D895">
        <v>1</v>
      </c>
      <c r="E895" t="s">
        <v>13</v>
      </c>
      <c r="F895" t="s">
        <v>14</v>
      </c>
      <c r="G895" s="9">
        <v>65002359</v>
      </c>
      <c r="H895" t="str">
        <f t="shared" si="26"/>
        <v>over</v>
      </c>
      <c r="I895" s="3">
        <f t="shared" si="27"/>
        <v>65002359</v>
      </c>
      <c r="J895" s="3"/>
    </row>
    <row r="896" spans="1:10" x14ac:dyDescent="0.25">
      <c r="A896">
        <v>44</v>
      </c>
      <c r="B896" t="s">
        <v>7</v>
      </c>
      <c r="C896" s="2">
        <v>29.81</v>
      </c>
      <c r="D896">
        <v>2</v>
      </c>
      <c r="E896" t="s">
        <v>13</v>
      </c>
      <c r="F896" t="s">
        <v>14</v>
      </c>
      <c r="G896" s="9">
        <v>82192039</v>
      </c>
      <c r="H896" t="str">
        <f t="shared" si="26"/>
        <v>over</v>
      </c>
      <c r="I896" s="3">
        <f t="shared" si="27"/>
        <v>82192039</v>
      </c>
      <c r="J896" s="3"/>
    </row>
    <row r="897" spans="1:10" x14ac:dyDescent="0.25">
      <c r="A897">
        <v>57</v>
      </c>
      <c r="B897" t="s">
        <v>7</v>
      </c>
      <c r="C897" s="2">
        <v>29.81</v>
      </c>
      <c r="D897">
        <v>0</v>
      </c>
      <c r="E897" t="s">
        <v>9</v>
      </c>
      <c r="F897" t="s">
        <v>14</v>
      </c>
      <c r="G897" s="9">
        <v>275339129</v>
      </c>
      <c r="H897" t="str">
        <f t="shared" si="26"/>
        <v>over</v>
      </c>
      <c r="I897" s="3">
        <f t="shared" si="27"/>
        <v>275339129</v>
      </c>
      <c r="J897" s="3"/>
    </row>
    <row r="898" spans="1:10" x14ac:dyDescent="0.25">
      <c r="A898">
        <v>31</v>
      </c>
      <c r="B898" t="s">
        <v>11</v>
      </c>
      <c r="C898" s="2">
        <v>29.81</v>
      </c>
      <c r="D898">
        <v>0</v>
      </c>
      <c r="E898" t="s">
        <v>9</v>
      </c>
      <c r="F898" t="s">
        <v>14</v>
      </c>
      <c r="G898" s="9">
        <v>193503689</v>
      </c>
      <c r="H898" t="str">
        <f t="shared" ref="H898:H961" si="28">IF(C898&lt;18.5,"below",IF(AND(C898&gt;=18.5,C898&lt;25),"normal",IF(C898&gt;=25,"over")))</f>
        <v>over</v>
      </c>
      <c r="I898" s="3">
        <f t="shared" si="27"/>
        <v>193503689</v>
      </c>
      <c r="J898" s="3"/>
    </row>
    <row r="899" spans="1:10" x14ac:dyDescent="0.25">
      <c r="A899">
        <v>32</v>
      </c>
      <c r="B899" t="s">
        <v>7</v>
      </c>
      <c r="C899" s="2">
        <v>29.8</v>
      </c>
      <c r="D899">
        <v>2</v>
      </c>
      <c r="E899" t="s">
        <v>13</v>
      </c>
      <c r="F899" t="s">
        <v>10</v>
      </c>
      <c r="G899" s="9">
        <v>5152134</v>
      </c>
      <c r="H899" t="str">
        <f t="shared" si="28"/>
        <v>over</v>
      </c>
      <c r="I899" s="3">
        <f t="shared" ref="I899:I962" si="29">VALUE(G899)</f>
        <v>5152134</v>
      </c>
      <c r="J899" s="3"/>
    </row>
    <row r="900" spans="1:10" x14ac:dyDescent="0.25">
      <c r="A900">
        <v>19</v>
      </c>
      <c r="B900" t="s">
        <v>7</v>
      </c>
      <c r="C900" s="2">
        <v>29.8</v>
      </c>
      <c r="D900">
        <v>0</v>
      </c>
      <c r="E900" t="s">
        <v>13</v>
      </c>
      <c r="F900" t="s">
        <v>10</v>
      </c>
      <c r="G900" s="9">
        <v>1744465</v>
      </c>
      <c r="H900" t="str">
        <f t="shared" si="28"/>
        <v>over</v>
      </c>
      <c r="I900" s="3">
        <f t="shared" si="29"/>
        <v>1744465</v>
      </c>
      <c r="J900" s="3"/>
    </row>
    <row r="901" spans="1:10" x14ac:dyDescent="0.25">
      <c r="A901">
        <v>47</v>
      </c>
      <c r="B901" t="s">
        <v>11</v>
      </c>
      <c r="C901" s="2">
        <v>29.8</v>
      </c>
      <c r="D901">
        <v>3</v>
      </c>
      <c r="E901" t="s">
        <v>9</v>
      </c>
      <c r="F901" t="s">
        <v>10</v>
      </c>
      <c r="G901" s="9">
        <v>25309489</v>
      </c>
      <c r="H901" t="str">
        <f t="shared" si="28"/>
        <v>over</v>
      </c>
      <c r="I901" s="3">
        <f t="shared" si="29"/>
        <v>25309489</v>
      </c>
      <c r="J901" s="3"/>
    </row>
    <row r="902" spans="1:10" x14ac:dyDescent="0.25">
      <c r="A902">
        <v>37</v>
      </c>
      <c r="B902" t="s">
        <v>11</v>
      </c>
      <c r="C902" s="2">
        <v>29.8</v>
      </c>
      <c r="D902">
        <v>0</v>
      </c>
      <c r="E902" t="s">
        <v>13</v>
      </c>
      <c r="F902" t="s">
        <v>10</v>
      </c>
      <c r="G902" s="9">
        <v>2042060465</v>
      </c>
      <c r="H902" t="str">
        <f t="shared" si="28"/>
        <v>over</v>
      </c>
      <c r="I902" s="3">
        <f t="shared" si="29"/>
        <v>2042060465</v>
      </c>
      <c r="J902" s="3"/>
    </row>
    <row r="903" spans="1:10" x14ac:dyDescent="0.25">
      <c r="A903">
        <v>55</v>
      </c>
      <c r="B903" t="s">
        <v>7</v>
      </c>
      <c r="C903" s="2">
        <v>29.7</v>
      </c>
      <c r="D903">
        <v>2</v>
      </c>
      <c r="E903" t="s">
        <v>13</v>
      </c>
      <c r="F903" t="s">
        <v>10</v>
      </c>
      <c r="G903" s="9">
        <v>11881358</v>
      </c>
      <c r="H903" t="str">
        <f t="shared" si="28"/>
        <v>over</v>
      </c>
      <c r="I903" s="3">
        <f t="shared" si="29"/>
        <v>11881358</v>
      </c>
      <c r="J903" s="3"/>
    </row>
    <row r="904" spans="1:10" x14ac:dyDescent="0.25">
      <c r="A904">
        <v>48</v>
      </c>
      <c r="B904" t="s">
        <v>11</v>
      </c>
      <c r="C904" s="2">
        <v>29.7</v>
      </c>
      <c r="D904">
        <v>0</v>
      </c>
      <c r="E904" t="s">
        <v>13</v>
      </c>
      <c r="F904" t="s">
        <v>14</v>
      </c>
      <c r="G904" s="9">
        <v>7789635</v>
      </c>
      <c r="H904" t="str">
        <f t="shared" si="28"/>
        <v>over</v>
      </c>
      <c r="I904" s="3">
        <f t="shared" si="29"/>
        <v>7789635</v>
      </c>
      <c r="J904" s="3"/>
    </row>
    <row r="905" spans="1:10" x14ac:dyDescent="0.25">
      <c r="A905">
        <v>59</v>
      </c>
      <c r="B905" t="s">
        <v>11</v>
      </c>
      <c r="C905" s="2">
        <v>29.7</v>
      </c>
      <c r="D905">
        <v>2</v>
      </c>
      <c r="E905" t="s">
        <v>13</v>
      </c>
      <c r="F905" t="s">
        <v>14</v>
      </c>
      <c r="G905" s="9">
        <v>12925886</v>
      </c>
      <c r="H905" t="str">
        <f t="shared" si="28"/>
        <v>over</v>
      </c>
      <c r="I905" s="3">
        <f t="shared" si="29"/>
        <v>12925886</v>
      </c>
      <c r="J905" s="3"/>
    </row>
    <row r="906" spans="1:10" x14ac:dyDescent="0.25">
      <c r="A906">
        <v>36</v>
      </c>
      <c r="B906" t="s">
        <v>11</v>
      </c>
      <c r="C906" s="2">
        <v>29.7</v>
      </c>
      <c r="D906">
        <v>0</v>
      </c>
      <c r="E906" t="s">
        <v>13</v>
      </c>
      <c r="F906" t="s">
        <v>14</v>
      </c>
      <c r="G906" s="9">
        <v>4399731</v>
      </c>
      <c r="H906" t="str">
        <f t="shared" si="28"/>
        <v>over</v>
      </c>
      <c r="I906" s="3">
        <f t="shared" si="29"/>
        <v>4399731</v>
      </c>
      <c r="J906" s="3"/>
    </row>
    <row r="907" spans="1:10" x14ac:dyDescent="0.25">
      <c r="A907">
        <v>25</v>
      </c>
      <c r="B907" t="s">
        <v>11</v>
      </c>
      <c r="C907" s="2">
        <v>29.7</v>
      </c>
      <c r="D907">
        <v>3</v>
      </c>
      <c r="E907" t="s">
        <v>9</v>
      </c>
      <c r="F907" t="s">
        <v>10</v>
      </c>
      <c r="G907" s="9">
        <v>19933458</v>
      </c>
      <c r="H907" t="str">
        <f t="shared" si="28"/>
        <v>over</v>
      </c>
      <c r="I907" s="3">
        <f t="shared" si="29"/>
        <v>19933458</v>
      </c>
      <c r="J907" s="3"/>
    </row>
    <row r="908" spans="1:10" x14ac:dyDescent="0.25">
      <c r="A908">
        <v>37</v>
      </c>
      <c r="B908" t="s">
        <v>11</v>
      </c>
      <c r="C908" s="2">
        <v>29.64</v>
      </c>
      <c r="D908">
        <v>0</v>
      </c>
      <c r="E908" t="s">
        <v>13</v>
      </c>
      <c r="F908" t="s">
        <v>15</v>
      </c>
      <c r="G908" s="9">
        <v>50281466</v>
      </c>
      <c r="H908" t="str">
        <f t="shared" si="28"/>
        <v>over</v>
      </c>
      <c r="I908" s="3">
        <f t="shared" si="29"/>
        <v>50281466</v>
      </c>
      <c r="J908" s="3"/>
    </row>
    <row r="909" spans="1:10" x14ac:dyDescent="0.25">
      <c r="A909">
        <v>29</v>
      </c>
      <c r="B909" t="s">
        <v>11</v>
      </c>
      <c r="C909" s="2">
        <v>29.64</v>
      </c>
      <c r="D909">
        <v>1</v>
      </c>
      <c r="E909" t="s">
        <v>13</v>
      </c>
      <c r="F909" t="s">
        <v>21</v>
      </c>
      <c r="G909" s="9">
        <v>2027780751</v>
      </c>
      <c r="H909" t="str">
        <f t="shared" si="28"/>
        <v>over</v>
      </c>
      <c r="I909" s="3">
        <f t="shared" si="29"/>
        <v>2027780751</v>
      </c>
      <c r="J909" s="3"/>
    </row>
    <row r="910" spans="1:10" x14ac:dyDescent="0.25">
      <c r="A910">
        <v>26</v>
      </c>
      <c r="B910" t="s">
        <v>7</v>
      </c>
      <c r="C910" s="2">
        <v>29.64</v>
      </c>
      <c r="D910">
        <v>4</v>
      </c>
      <c r="E910" t="s">
        <v>13</v>
      </c>
      <c r="F910" t="s">
        <v>21</v>
      </c>
      <c r="G910" s="9">
        <v>2467166334</v>
      </c>
      <c r="H910" t="str">
        <f t="shared" si="28"/>
        <v>over</v>
      </c>
      <c r="I910" s="3">
        <f t="shared" si="29"/>
        <v>2467166334</v>
      </c>
      <c r="J910" s="3"/>
    </row>
    <row r="911" spans="1:10" x14ac:dyDescent="0.25">
      <c r="A911">
        <v>60</v>
      </c>
      <c r="B911" t="s">
        <v>11</v>
      </c>
      <c r="C911" s="2">
        <v>29.64</v>
      </c>
      <c r="D911">
        <v>0</v>
      </c>
      <c r="E911" t="s">
        <v>13</v>
      </c>
      <c r="F911" t="s">
        <v>21</v>
      </c>
      <c r="G911" s="9">
        <v>127309996</v>
      </c>
      <c r="H911" t="str">
        <f t="shared" si="28"/>
        <v>over</v>
      </c>
      <c r="I911" s="3">
        <f t="shared" si="29"/>
        <v>127309996</v>
      </c>
      <c r="J911" s="3"/>
    </row>
    <row r="912" spans="1:10" x14ac:dyDescent="0.25">
      <c r="A912">
        <v>41</v>
      </c>
      <c r="B912" t="s">
        <v>11</v>
      </c>
      <c r="C912" s="2">
        <v>29.64</v>
      </c>
      <c r="D912">
        <v>5</v>
      </c>
      <c r="E912" t="s">
        <v>13</v>
      </c>
      <c r="F912" t="s">
        <v>21</v>
      </c>
      <c r="G912" s="9">
        <v>92224026</v>
      </c>
      <c r="H912" t="str">
        <f t="shared" si="28"/>
        <v>over</v>
      </c>
      <c r="I912" s="3">
        <f t="shared" si="29"/>
        <v>92224026</v>
      </c>
      <c r="J912" s="3"/>
    </row>
    <row r="913" spans="1:10" x14ac:dyDescent="0.25">
      <c r="A913">
        <v>40</v>
      </c>
      <c r="B913" t="s">
        <v>7</v>
      </c>
      <c r="C913" s="2">
        <v>29.6</v>
      </c>
      <c r="D913">
        <v>0</v>
      </c>
      <c r="E913" t="s">
        <v>13</v>
      </c>
      <c r="F913" t="s">
        <v>10</v>
      </c>
      <c r="G913" s="9">
        <v>5910944</v>
      </c>
      <c r="H913" t="str">
        <f t="shared" si="28"/>
        <v>over</v>
      </c>
      <c r="I913" s="3">
        <f t="shared" si="29"/>
        <v>5910944</v>
      </c>
      <c r="J913" s="3"/>
    </row>
    <row r="914" spans="1:10" x14ac:dyDescent="0.25">
      <c r="A914">
        <v>39</v>
      </c>
      <c r="B914" t="s">
        <v>11</v>
      </c>
      <c r="C914" s="2">
        <v>29.6</v>
      </c>
      <c r="D914">
        <v>4</v>
      </c>
      <c r="E914" t="s">
        <v>13</v>
      </c>
      <c r="F914" t="s">
        <v>10</v>
      </c>
      <c r="G914" s="9">
        <v>7512267</v>
      </c>
      <c r="H914" t="str">
        <f t="shared" si="28"/>
        <v>over</v>
      </c>
      <c r="I914" s="3">
        <f t="shared" si="29"/>
        <v>7512267</v>
      </c>
      <c r="J914" s="3"/>
    </row>
    <row r="915" spans="1:10" x14ac:dyDescent="0.25">
      <c r="A915">
        <v>20</v>
      </c>
      <c r="B915" t="s">
        <v>7</v>
      </c>
      <c r="C915" s="2">
        <v>29.6</v>
      </c>
      <c r="D915">
        <v>0</v>
      </c>
      <c r="E915" t="s">
        <v>13</v>
      </c>
      <c r="F915" t="s">
        <v>10</v>
      </c>
      <c r="G915" s="9">
        <v>1875344</v>
      </c>
      <c r="H915" t="str">
        <f t="shared" si="28"/>
        <v>over</v>
      </c>
      <c r="I915" s="3">
        <f t="shared" si="29"/>
        <v>1875344</v>
      </c>
      <c r="J915" s="3"/>
    </row>
    <row r="916" spans="1:10" x14ac:dyDescent="0.25">
      <c r="A916">
        <v>48</v>
      </c>
      <c r="B916" t="s">
        <v>11</v>
      </c>
      <c r="C916" s="2">
        <v>29.6</v>
      </c>
      <c r="D916">
        <v>0</v>
      </c>
      <c r="E916" t="s">
        <v>13</v>
      </c>
      <c r="F916" t="s">
        <v>10</v>
      </c>
      <c r="G916" s="9">
        <v>2123218226</v>
      </c>
      <c r="H916" t="str">
        <f t="shared" si="28"/>
        <v>over</v>
      </c>
      <c r="I916" s="3">
        <f t="shared" si="29"/>
        <v>2123218226</v>
      </c>
      <c r="J916" s="3"/>
    </row>
    <row r="917" spans="1:10" x14ac:dyDescent="0.25">
      <c r="A917">
        <v>29</v>
      </c>
      <c r="B917" t="s">
        <v>7</v>
      </c>
      <c r="C917" s="2">
        <v>29.59</v>
      </c>
      <c r="D917">
        <v>1</v>
      </c>
      <c r="E917" t="s">
        <v>13</v>
      </c>
      <c r="F917" t="s">
        <v>14</v>
      </c>
      <c r="G917" s="9">
        <v>39474131</v>
      </c>
      <c r="H917" t="str">
        <f t="shared" si="28"/>
        <v>over</v>
      </c>
      <c r="I917" s="3">
        <f t="shared" si="29"/>
        <v>39474131</v>
      </c>
      <c r="J917" s="3"/>
    </row>
    <row r="918" spans="1:10" x14ac:dyDescent="0.25">
      <c r="A918">
        <v>32</v>
      </c>
      <c r="B918" t="s">
        <v>7</v>
      </c>
      <c r="C918" s="2">
        <v>29.59</v>
      </c>
      <c r="D918">
        <v>1</v>
      </c>
      <c r="E918" t="s">
        <v>13</v>
      </c>
      <c r="F918" t="s">
        <v>14</v>
      </c>
      <c r="G918" s="9">
        <v>45628421</v>
      </c>
      <c r="H918" t="str">
        <f t="shared" si="28"/>
        <v>over</v>
      </c>
      <c r="I918" s="3">
        <f t="shared" si="29"/>
        <v>45628421</v>
      </c>
      <c r="J918" s="3"/>
    </row>
    <row r="919" spans="1:10" x14ac:dyDescent="0.25">
      <c r="A919">
        <v>37</v>
      </c>
      <c r="B919" t="s">
        <v>7</v>
      </c>
      <c r="C919" s="2">
        <v>29.5</v>
      </c>
      <c r="D919">
        <v>2</v>
      </c>
      <c r="E919" t="s">
        <v>13</v>
      </c>
      <c r="F919" t="s">
        <v>10</v>
      </c>
      <c r="G919" s="9">
        <v>6311952</v>
      </c>
      <c r="H919" t="str">
        <f t="shared" si="28"/>
        <v>over</v>
      </c>
      <c r="I919" s="3">
        <f t="shared" si="29"/>
        <v>6311952</v>
      </c>
      <c r="J919" s="3"/>
    </row>
    <row r="920" spans="1:10" x14ac:dyDescent="0.25">
      <c r="A920">
        <v>42</v>
      </c>
      <c r="B920" t="s">
        <v>7</v>
      </c>
      <c r="C920" s="2">
        <v>29.48</v>
      </c>
      <c r="D920">
        <v>2</v>
      </c>
      <c r="E920" t="s">
        <v>13</v>
      </c>
      <c r="F920" t="s">
        <v>14</v>
      </c>
      <c r="G920" s="9">
        <v>76403092</v>
      </c>
      <c r="H920" t="str">
        <f t="shared" si="28"/>
        <v>over</v>
      </c>
      <c r="I920" s="3">
        <f t="shared" si="29"/>
        <v>76403092</v>
      </c>
      <c r="J920" s="3"/>
    </row>
    <row r="921" spans="1:10" x14ac:dyDescent="0.25">
      <c r="A921">
        <v>26</v>
      </c>
      <c r="B921" t="s">
        <v>7</v>
      </c>
      <c r="C921" s="2">
        <v>29.48</v>
      </c>
      <c r="D921">
        <v>1</v>
      </c>
      <c r="E921" t="s">
        <v>13</v>
      </c>
      <c r="F921" t="s">
        <v>14</v>
      </c>
      <c r="G921" s="9">
        <v>33923652</v>
      </c>
      <c r="H921" t="str">
        <f t="shared" si="28"/>
        <v>over</v>
      </c>
      <c r="I921" s="3">
        <f t="shared" si="29"/>
        <v>33923652</v>
      </c>
      <c r="J921" s="3"/>
    </row>
    <row r="922" spans="1:10" x14ac:dyDescent="0.25">
      <c r="A922">
        <v>53</v>
      </c>
      <c r="B922" t="s">
        <v>11</v>
      </c>
      <c r="C922" s="2">
        <v>29.48</v>
      </c>
      <c r="D922">
        <v>0</v>
      </c>
      <c r="E922" t="s">
        <v>13</v>
      </c>
      <c r="F922" t="s">
        <v>14</v>
      </c>
      <c r="G922" s="9">
        <v>94876442</v>
      </c>
      <c r="H922" t="str">
        <f t="shared" si="28"/>
        <v>over</v>
      </c>
      <c r="I922" s="3">
        <f t="shared" si="29"/>
        <v>94876442</v>
      </c>
      <c r="J922" s="3"/>
    </row>
    <row r="923" spans="1:10" x14ac:dyDescent="0.25">
      <c r="A923">
        <v>26</v>
      </c>
      <c r="B923" t="s">
        <v>11</v>
      </c>
      <c r="C923" s="2">
        <v>29.45</v>
      </c>
      <c r="D923">
        <v>0</v>
      </c>
      <c r="E923" t="s">
        <v>13</v>
      </c>
      <c r="F923" t="s">
        <v>21</v>
      </c>
      <c r="G923" s="9">
        <v>28973235</v>
      </c>
      <c r="H923" t="str">
        <f t="shared" si="28"/>
        <v>over</v>
      </c>
      <c r="I923" s="3">
        <f t="shared" si="29"/>
        <v>28973235</v>
      </c>
      <c r="J923" s="3"/>
    </row>
    <row r="924" spans="1:10" x14ac:dyDescent="0.25">
      <c r="A924">
        <v>33</v>
      </c>
      <c r="B924" t="s">
        <v>11</v>
      </c>
      <c r="C924" s="2">
        <v>29.4</v>
      </c>
      <c r="D924">
        <v>4</v>
      </c>
      <c r="E924" t="s">
        <v>13</v>
      </c>
      <c r="F924" t="s">
        <v>10</v>
      </c>
      <c r="G924" s="9">
        <v>6059173</v>
      </c>
      <c r="H924" t="str">
        <f t="shared" si="28"/>
        <v>over</v>
      </c>
      <c r="I924" s="3">
        <f t="shared" si="29"/>
        <v>6059173</v>
      </c>
      <c r="J924" s="3"/>
    </row>
    <row r="925" spans="1:10" x14ac:dyDescent="0.25">
      <c r="A925">
        <v>18</v>
      </c>
      <c r="B925" t="s">
        <v>11</v>
      </c>
      <c r="C925" s="2">
        <v>29.37</v>
      </c>
      <c r="D925">
        <v>1</v>
      </c>
      <c r="E925" t="s">
        <v>13</v>
      </c>
      <c r="F925" t="s">
        <v>14</v>
      </c>
      <c r="G925" s="9">
        <v>17194363</v>
      </c>
      <c r="H925" t="str">
        <f t="shared" si="28"/>
        <v>over</v>
      </c>
      <c r="I925" s="3">
        <f t="shared" si="29"/>
        <v>17194363</v>
      </c>
      <c r="J925" s="3"/>
    </row>
    <row r="926" spans="1:10" x14ac:dyDescent="0.25">
      <c r="A926">
        <v>47</v>
      </c>
      <c r="B926" t="s">
        <v>7</v>
      </c>
      <c r="C926" s="2">
        <v>29.37</v>
      </c>
      <c r="D926">
        <v>1</v>
      </c>
      <c r="E926" t="s">
        <v>13</v>
      </c>
      <c r="F926" t="s">
        <v>14</v>
      </c>
      <c r="G926" s="9">
        <v>85476913</v>
      </c>
      <c r="H926" t="str">
        <f t="shared" si="28"/>
        <v>over</v>
      </c>
      <c r="I926" s="3">
        <f t="shared" si="29"/>
        <v>85476913</v>
      </c>
      <c r="J926" s="3"/>
    </row>
    <row r="927" spans="1:10" x14ac:dyDescent="0.25">
      <c r="A927">
        <v>24</v>
      </c>
      <c r="B927" t="s">
        <v>11</v>
      </c>
      <c r="C927" s="2">
        <v>29.3</v>
      </c>
      <c r="D927">
        <v>0</v>
      </c>
      <c r="E927" t="s">
        <v>13</v>
      </c>
      <c r="F927" t="s">
        <v>10</v>
      </c>
      <c r="G927" s="9">
        <v>1977815</v>
      </c>
      <c r="H927" t="str">
        <f t="shared" si="28"/>
        <v>over</v>
      </c>
      <c r="I927" s="3">
        <f t="shared" si="29"/>
        <v>1977815</v>
      </c>
      <c r="J927" s="3"/>
    </row>
    <row r="928" spans="1:10" x14ac:dyDescent="0.25">
      <c r="A928">
        <v>40</v>
      </c>
      <c r="B928" t="s">
        <v>7</v>
      </c>
      <c r="C928" s="2">
        <v>29.3</v>
      </c>
      <c r="D928">
        <v>4</v>
      </c>
      <c r="E928" t="s">
        <v>13</v>
      </c>
      <c r="F928" t="s">
        <v>10</v>
      </c>
      <c r="G928" s="9">
        <v>1582882173</v>
      </c>
      <c r="H928" t="str">
        <f t="shared" si="28"/>
        <v>over</v>
      </c>
      <c r="I928" s="3">
        <f t="shared" si="29"/>
        <v>1582882173</v>
      </c>
      <c r="J928" s="3"/>
    </row>
    <row r="929" spans="1:10" x14ac:dyDescent="0.25">
      <c r="A929">
        <v>34</v>
      </c>
      <c r="B929" t="s">
        <v>7</v>
      </c>
      <c r="C929" s="2">
        <v>29.26</v>
      </c>
      <c r="D929">
        <v>3</v>
      </c>
      <c r="E929" t="s">
        <v>13</v>
      </c>
      <c r="F929" t="s">
        <v>14</v>
      </c>
      <c r="G929" s="9">
        <v>61842994</v>
      </c>
      <c r="H929" t="str">
        <f t="shared" si="28"/>
        <v>over</v>
      </c>
      <c r="I929" s="3">
        <f t="shared" si="29"/>
        <v>61842994</v>
      </c>
      <c r="J929" s="3"/>
    </row>
    <row r="930" spans="1:10" x14ac:dyDescent="0.25">
      <c r="A930">
        <v>31</v>
      </c>
      <c r="B930" t="s">
        <v>7</v>
      </c>
      <c r="C930" s="2">
        <v>29.26</v>
      </c>
      <c r="D930">
        <v>1</v>
      </c>
      <c r="E930" t="s">
        <v>13</v>
      </c>
      <c r="F930" t="s">
        <v>14</v>
      </c>
      <c r="G930" s="9">
        <v>43505144</v>
      </c>
      <c r="H930" t="str">
        <f t="shared" si="28"/>
        <v>over</v>
      </c>
      <c r="I930" s="3">
        <f t="shared" si="29"/>
        <v>43505144</v>
      </c>
      <c r="J930" s="3"/>
    </row>
    <row r="931" spans="1:10" x14ac:dyDescent="0.25">
      <c r="A931">
        <v>28</v>
      </c>
      <c r="B931" t="s">
        <v>11</v>
      </c>
      <c r="C931" s="2">
        <v>29.26</v>
      </c>
      <c r="D931">
        <v>2</v>
      </c>
      <c r="E931" t="s">
        <v>13</v>
      </c>
      <c r="F931" t="s">
        <v>21</v>
      </c>
      <c r="G931" s="9">
        <v>44382634</v>
      </c>
      <c r="H931" t="str">
        <f t="shared" si="28"/>
        <v>over</v>
      </c>
      <c r="I931" s="3">
        <f t="shared" si="29"/>
        <v>44382634</v>
      </c>
      <c r="J931" s="3"/>
    </row>
    <row r="932" spans="1:10" x14ac:dyDescent="0.25">
      <c r="A932">
        <v>38</v>
      </c>
      <c r="B932" t="s">
        <v>11</v>
      </c>
      <c r="C932" s="2">
        <v>29.26</v>
      </c>
      <c r="D932">
        <v>2</v>
      </c>
      <c r="E932" t="s">
        <v>13</v>
      </c>
      <c r="F932" t="s">
        <v>15</v>
      </c>
      <c r="G932" s="9">
        <v>64578434</v>
      </c>
      <c r="H932" t="str">
        <f t="shared" si="28"/>
        <v>over</v>
      </c>
      <c r="I932" s="3">
        <f t="shared" si="29"/>
        <v>64578434</v>
      </c>
      <c r="J932" s="3"/>
    </row>
    <row r="933" spans="1:10" x14ac:dyDescent="0.25">
      <c r="A933">
        <v>54</v>
      </c>
      <c r="B933" t="s">
        <v>11</v>
      </c>
      <c r="C933" s="2">
        <v>29.2</v>
      </c>
      <c r="D933">
        <v>1</v>
      </c>
      <c r="E933" t="s">
        <v>13</v>
      </c>
      <c r="F933" t="s">
        <v>10</v>
      </c>
      <c r="G933" s="9">
        <v>10436096</v>
      </c>
      <c r="H933" t="str">
        <f t="shared" si="28"/>
        <v>over</v>
      </c>
      <c r="I933" s="3">
        <f t="shared" si="29"/>
        <v>10436096</v>
      </c>
      <c r="J933" s="3"/>
    </row>
    <row r="934" spans="1:10" x14ac:dyDescent="0.25">
      <c r="A934">
        <v>27</v>
      </c>
      <c r="B934" t="s">
        <v>11</v>
      </c>
      <c r="C934" s="2">
        <v>29.15</v>
      </c>
      <c r="D934">
        <v>0</v>
      </c>
      <c r="E934" t="s">
        <v>9</v>
      </c>
      <c r="F934" t="s">
        <v>14</v>
      </c>
      <c r="G934" s="9">
        <v>182464955</v>
      </c>
      <c r="H934" t="str">
        <f t="shared" si="28"/>
        <v>over</v>
      </c>
      <c r="I934" s="3">
        <f t="shared" si="29"/>
        <v>182464955</v>
      </c>
      <c r="J934" s="3"/>
    </row>
    <row r="935" spans="1:10" x14ac:dyDescent="0.25">
      <c r="A935">
        <v>26</v>
      </c>
      <c r="B935" t="s">
        <v>11</v>
      </c>
      <c r="C935" s="2">
        <v>29.15</v>
      </c>
      <c r="D935">
        <v>1</v>
      </c>
      <c r="E935" t="s">
        <v>13</v>
      </c>
      <c r="F935" t="s">
        <v>14</v>
      </c>
      <c r="G935" s="9">
        <v>29029065</v>
      </c>
      <c r="H935" t="str">
        <f t="shared" si="28"/>
        <v>over</v>
      </c>
      <c r="I935" s="3">
        <f t="shared" si="29"/>
        <v>29029065</v>
      </c>
      <c r="J935" s="3"/>
    </row>
    <row r="936" spans="1:10" x14ac:dyDescent="0.25">
      <c r="A936">
        <v>31</v>
      </c>
      <c r="B936" t="s">
        <v>7</v>
      </c>
      <c r="C936" s="2">
        <v>29.1</v>
      </c>
      <c r="D936">
        <v>0</v>
      </c>
      <c r="E936" t="s">
        <v>13</v>
      </c>
      <c r="F936" t="s">
        <v>10</v>
      </c>
      <c r="G936" s="9">
        <v>3761292</v>
      </c>
      <c r="H936" t="str">
        <f t="shared" si="28"/>
        <v>over</v>
      </c>
      <c r="I936" s="3">
        <f t="shared" si="29"/>
        <v>3761292</v>
      </c>
      <c r="J936" s="3"/>
    </row>
    <row r="937" spans="1:10" x14ac:dyDescent="0.25">
      <c r="A937">
        <v>19</v>
      </c>
      <c r="B937" t="s">
        <v>11</v>
      </c>
      <c r="C937" s="2">
        <v>29.07</v>
      </c>
      <c r="D937">
        <v>0</v>
      </c>
      <c r="E937" t="s">
        <v>9</v>
      </c>
      <c r="F937" t="s">
        <v>15</v>
      </c>
      <c r="G937" s="9">
        <v>173526803</v>
      </c>
      <c r="H937" t="str">
        <f t="shared" si="28"/>
        <v>over</v>
      </c>
      <c r="I937" s="3">
        <f t="shared" si="29"/>
        <v>173526803</v>
      </c>
      <c r="J937" s="3"/>
    </row>
    <row r="938" spans="1:10" x14ac:dyDescent="0.25">
      <c r="A938">
        <v>61</v>
      </c>
      <c r="B938" t="s">
        <v>7</v>
      </c>
      <c r="C938" s="2">
        <v>29.07</v>
      </c>
      <c r="D938">
        <v>0</v>
      </c>
      <c r="E938" t="s">
        <v>9</v>
      </c>
      <c r="F938" t="s">
        <v>15</v>
      </c>
      <c r="G938" s="9">
        <v>291413603</v>
      </c>
      <c r="H938" t="str">
        <f t="shared" si="28"/>
        <v>over</v>
      </c>
      <c r="I938" s="3">
        <f t="shared" si="29"/>
        <v>291413603</v>
      </c>
      <c r="J938" s="3"/>
    </row>
    <row r="939" spans="1:10" x14ac:dyDescent="0.25">
      <c r="A939">
        <v>36</v>
      </c>
      <c r="B939" t="s">
        <v>7</v>
      </c>
      <c r="C939" s="2">
        <v>29.04</v>
      </c>
      <c r="D939">
        <v>4</v>
      </c>
      <c r="E939" t="s">
        <v>13</v>
      </c>
      <c r="F939" t="s">
        <v>14</v>
      </c>
      <c r="G939" s="9">
        <v>72438136</v>
      </c>
      <c r="H939" t="str">
        <f t="shared" si="28"/>
        <v>over</v>
      </c>
      <c r="I939" s="3">
        <f t="shared" si="29"/>
        <v>72438136</v>
      </c>
      <c r="J939" s="3"/>
    </row>
    <row r="940" spans="1:10" x14ac:dyDescent="0.25">
      <c r="A940">
        <v>58</v>
      </c>
      <c r="B940" t="s">
        <v>7</v>
      </c>
      <c r="C940" s="2">
        <v>29</v>
      </c>
      <c r="D940">
        <v>0</v>
      </c>
      <c r="E940" t="s">
        <v>13</v>
      </c>
      <c r="F940" t="s">
        <v>10</v>
      </c>
      <c r="G940" s="9">
        <v>11842442</v>
      </c>
      <c r="H940" t="str">
        <f t="shared" si="28"/>
        <v>over</v>
      </c>
      <c r="I940" s="3">
        <f t="shared" si="29"/>
        <v>11842442</v>
      </c>
      <c r="J940" s="3"/>
    </row>
    <row r="941" spans="1:10" x14ac:dyDescent="0.25">
      <c r="A941">
        <v>42</v>
      </c>
      <c r="B941" t="s">
        <v>7</v>
      </c>
      <c r="C941" s="2">
        <v>29</v>
      </c>
      <c r="D941">
        <v>1</v>
      </c>
      <c r="E941" t="s">
        <v>13</v>
      </c>
      <c r="F941" t="s">
        <v>10</v>
      </c>
      <c r="G941" s="9">
        <v>7050642</v>
      </c>
      <c r="H941" t="str">
        <f t="shared" si="28"/>
        <v>over</v>
      </c>
      <c r="I941" s="3">
        <f t="shared" si="29"/>
        <v>7050642</v>
      </c>
      <c r="J941" s="3"/>
    </row>
    <row r="942" spans="1:10" x14ac:dyDescent="0.25">
      <c r="A942">
        <v>38</v>
      </c>
      <c r="B942" t="s">
        <v>7</v>
      </c>
      <c r="C942" s="2">
        <v>28.93</v>
      </c>
      <c r="D942">
        <v>1</v>
      </c>
      <c r="E942" t="s">
        <v>13</v>
      </c>
      <c r="F942" t="s">
        <v>14</v>
      </c>
      <c r="G942" s="9">
        <v>59743847</v>
      </c>
      <c r="H942" t="str">
        <f t="shared" si="28"/>
        <v>over</v>
      </c>
      <c r="I942" s="3">
        <f t="shared" si="29"/>
        <v>59743847</v>
      </c>
      <c r="J942" s="3"/>
    </row>
    <row r="943" spans="1:10" x14ac:dyDescent="0.25">
      <c r="A943">
        <v>32</v>
      </c>
      <c r="B943" t="s">
        <v>7</v>
      </c>
      <c r="C943" s="2">
        <v>28.93</v>
      </c>
      <c r="D943">
        <v>0</v>
      </c>
      <c r="E943" t="s">
        <v>13</v>
      </c>
      <c r="F943" t="s">
        <v>14</v>
      </c>
      <c r="G943" s="9">
        <v>39729247</v>
      </c>
      <c r="H943" t="str">
        <f t="shared" si="28"/>
        <v>over</v>
      </c>
      <c r="I943" s="3">
        <f t="shared" si="29"/>
        <v>39729247</v>
      </c>
      <c r="J943" s="3"/>
    </row>
    <row r="944" spans="1:10" x14ac:dyDescent="0.25">
      <c r="A944">
        <v>32</v>
      </c>
      <c r="B944" t="s">
        <v>11</v>
      </c>
      <c r="C944" s="2">
        <v>28.93</v>
      </c>
      <c r="D944">
        <v>1</v>
      </c>
      <c r="E944" t="s">
        <v>9</v>
      </c>
      <c r="F944" t="s">
        <v>14</v>
      </c>
      <c r="G944" s="9">
        <v>197196947</v>
      </c>
      <c r="H944" t="str">
        <f t="shared" si="28"/>
        <v>over</v>
      </c>
      <c r="I944" s="3">
        <f t="shared" si="29"/>
        <v>197196947</v>
      </c>
      <c r="J944" s="3"/>
    </row>
    <row r="945" spans="1:10" x14ac:dyDescent="0.25">
      <c r="A945">
        <v>19</v>
      </c>
      <c r="B945" t="s">
        <v>7</v>
      </c>
      <c r="C945" s="2">
        <v>28.9</v>
      </c>
      <c r="D945">
        <v>0</v>
      </c>
      <c r="E945" t="s">
        <v>13</v>
      </c>
      <c r="F945" t="s">
        <v>10</v>
      </c>
      <c r="G945" s="9">
        <v>1743214</v>
      </c>
      <c r="H945" t="str">
        <f t="shared" si="28"/>
        <v>over</v>
      </c>
      <c r="I945" s="3">
        <f t="shared" si="29"/>
        <v>1743214</v>
      </c>
      <c r="J945" s="3"/>
    </row>
    <row r="946" spans="1:10" x14ac:dyDescent="0.25">
      <c r="A946">
        <v>46</v>
      </c>
      <c r="B946" t="s">
        <v>7</v>
      </c>
      <c r="C946" s="2">
        <v>28.9</v>
      </c>
      <c r="D946">
        <v>2</v>
      </c>
      <c r="E946" t="s">
        <v>13</v>
      </c>
      <c r="F946" t="s">
        <v>10</v>
      </c>
      <c r="G946" s="9">
        <v>8823279</v>
      </c>
      <c r="H946" t="str">
        <f t="shared" si="28"/>
        <v>over</v>
      </c>
      <c r="I946" s="3">
        <f t="shared" si="29"/>
        <v>8823279</v>
      </c>
      <c r="J946" s="3"/>
    </row>
    <row r="947" spans="1:10" x14ac:dyDescent="0.25">
      <c r="A947">
        <v>35</v>
      </c>
      <c r="B947" t="s">
        <v>11</v>
      </c>
      <c r="C947" s="2">
        <v>28.9</v>
      </c>
      <c r="D947">
        <v>3</v>
      </c>
      <c r="E947" t="s">
        <v>13</v>
      </c>
      <c r="F947" t="s">
        <v>10</v>
      </c>
      <c r="G947" s="9">
        <v>5926846</v>
      </c>
      <c r="H947" t="str">
        <f t="shared" si="28"/>
        <v>over</v>
      </c>
      <c r="I947" s="3">
        <f t="shared" si="29"/>
        <v>5926846</v>
      </c>
      <c r="J947" s="3"/>
    </row>
    <row r="948" spans="1:10" x14ac:dyDescent="0.25">
      <c r="A948">
        <v>60</v>
      </c>
      <c r="B948" t="s">
        <v>11</v>
      </c>
      <c r="C948" s="2">
        <v>28.9</v>
      </c>
      <c r="D948">
        <v>0</v>
      </c>
      <c r="E948" t="s">
        <v>13</v>
      </c>
      <c r="F948" t="s">
        <v>10</v>
      </c>
      <c r="G948" s="9">
        <v>12146971</v>
      </c>
      <c r="H948" t="str">
        <f t="shared" si="28"/>
        <v>over</v>
      </c>
      <c r="I948" s="3">
        <f t="shared" si="29"/>
        <v>12146971</v>
      </c>
      <c r="J948" s="3"/>
    </row>
    <row r="949" spans="1:10" x14ac:dyDescent="0.25">
      <c r="A949">
        <v>48</v>
      </c>
      <c r="B949" t="s">
        <v>7</v>
      </c>
      <c r="C949" s="2">
        <v>28.9</v>
      </c>
      <c r="D949">
        <v>0</v>
      </c>
      <c r="E949" t="s">
        <v>13</v>
      </c>
      <c r="F949" t="s">
        <v>10</v>
      </c>
      <c r="G949" s="9">
        <v>8277523</v>
      </c>
      <c r="H949" t="str">
        <f t="shared" si="28"/>
        <v>over</v>
      </c>
      <c r="I949" s="3">
        <f t="shared" si="29"/>
        <v>8277523</v>
      </c>
      <c r="J949" s="3"/>
    </row>
    <row r="950" spans="1:10" x14ac:dyDescent="0.25">
      <c r="A950">
        <v>32</v>
      </c>
      <c r="B950" t="s">
        <v>11</v>
      </c>
      <c r="C950" s="2">
        <v>28.88</v>
      </c>
      <c r="D950">
        <v>0</v>
      </c>
      <c r="E950" t="s">
        <v>13</v>
      </c>
      <c r="F950" t="s">
        <v>15</v>
      </c>
      <c r="G950" s="9">
        <v>38668552</v>
      </c>
      <c r="H950" t="str">
        <f t="shared" si="28"/>
        <v>over</v>
      </c>
      <c r="I950" s="3">
        <f t="shared" si="29"/>
        <v>38668552</v>
      </c>
      <c r="J950" s="3"/>
    </row>
    <row r="951" spans="1:10" x14ac:dyDescent="0.25">
      <c r="A951">
        <v>28</v>
      </c>
      <c r="B951" t="s">
        <v>7</v>
      </c>
      <c r="C951" s="2">
        <v>28.88</v>
      </c>
      <c r="D951">
        <v>1</v>
      </c>
      <c r="E951" t="s">
        <v>13</v>
      </c>
      <c r="F951" t="s">
        <v>21</v>
      </c>
      <c r="G951" s="9">
        <v>43377352</v>
      </c>
      <c r="H951" t="str">
        <f t="shared" si="28"/>
        <v>over</v>
      </c>
      <c r="I951" s="3">
        <f t="shared" si="29"/>
        <v>43377352</v>
      </c>
      <c r="J951" s="3"/>
    </row>
    <row r="952" spans="1:10" x14ac:dyDescent="0.25">
      <c r="A952">
        <v>48</v>
      </c>
      <c r="B952" t="s">
        <v>7</v>
      </c>
      <c r="C952" s="2">
        <v>28.88</v>
      </c>
      <c r="D952">
        <v>1</v>
      </c>
      <c r="E952" t="s">
        <v>13</v>
      </c>
      <c r="F952" t="s">
        <v>15</v>
      </c>
      <c r="G952" s="9">
        <v>92494952</v>
      </c>
      <c r="H952" t="str">
        <f t="shared" si="28"/>
        <v>over</v>
      </c>
      <c r="I952" s="3">
        <f t="shared" si="29"/>
        <v>92494952</v>
      </c>
      <c r="J952" s="3"/>
    </row>
    <row r="953" spans="1:10" x14ac:dyDescent="0.25">
      <c r="A953">
        <v>36</v>
      </c>
      <c r="B953" t="s">
        <v>11</v>
      </c>
      <c r="C953" s="2">
        <v>28.88</v>
      </c>
      <c r="D953">
        <v>3</v>
      </c>
      <c r="E953" t="s">
        <v>13</v>
      </c>
      <c r="F953" t="s">
        <v>21</v>
      </c>
      <c r="G953" s="9">
        <v>67485912</v>
      </c>
      <c r="H953" t="str">
        <f t="shared" si="28"/>
        <v>over</v>
      </c>
      <c r="I953" s="3">
        <f t="shared" si="29"/>
        <v>67485912</v>
      </c>
      <c r="J953" s="3"/>
    </row>
    <row r="954" spans="1:10" x14ac:dyDescent="0.25">
      <c r="A954">
        <v>19</v>
      </c>
      <c r="B954" t="s">
        <v>7</v>
      </c>
      <c r="C954" s="2">
        <v>28.88</v>
      </c>
      <c r="D954">
        <v>0</v>
      </c>
      <c r="E954" t="s">
        <v>9</v>
      </c>
      <c r="F954" t="s">
        <v>15</v>
      </c>
      <c r="G954" s="9">
        <v>177485062</v>
      </c>
      <c r="H954" t="str">
        <f t="shared" si="28"/>
        <v>over</v>
      </c>
      <c r="I954" s="3">
        <f t="shared" si="29"/>
        <v>177485062</v>
      </c>
      <c r="J954" s="3"/>
    </row>
    <row r="955" spans="1:10" x14ac:dyDescent="0.25">
      <c r="A955">
        <v>53</v>
      </c>
      <c r="B955" t="s">
        <v>11</v>
      </c>
      <c r="C955" s="2">
        <v>28.88</v>
      </c>
      <c r="D955">
        <v>0</v>
      </c>
      <c r="E955" t="s">
        <v>13</v>
      </c>
      <c r="F955" t="s">
        <v>15</v>
      </c>
      <c r="G955" s="9">
        <v>98698102</v>
      </c>
      <c r="H955" t="str">
        <f t="shared" si="28"/>
        <v>over</v>
      </c>
      <c r="I955" s="3">
        <f t="shared" si="29"/>
        <v>98698102</v>
      </c>
      <c r="J955" s="3"/>
    </row>
    <row r="956" spans="1:10" x14ac:dyDescent="0.25">
      <c r="A956">
        <v>22</v>
      </c>
      <c r="B956" t="s">
        <v>11</v>
      </c>
      <c r="C956" s="2">
        <v>28.88</v>
      </c>
      <c r="D956">
        <v>0</v>
      </c>
      <c r="E956" t="s">
        <v>13</v>
      </c>
      <c r="F956" t="s">
        <v>21</v>
      </c>
      <c r="G956" s="9">
        <v>22508352</v>
      </c>
      <c r="H956" t="str">
        <f t="shared" si="28"/>
        <v>over</v>
      </c>
      <c r="I956" s="3">
        <f t="shared" si="29"/>
        <v>22508352</v>
      </c>
      <c r="J956" s="3"/>
    </row>
    <row r="957" spans="1:10" x14ac:dyDescent="0.25">
      <c r="A957">
        <v>54</v>
      </c>
      <c r="B957" t="s">
        <v>7</v>
      </c>
      <c r="C957" s="2">
        <v>28.88</v>
      </c>
      <c r="D957">
        <v>2</v>
      </c>
      <c r="E957" t="s">
        <v>13</v>
      </c>
      <c r="F957" t="s">
        <v>21</v>
      </c>
      <c r="G957" s="9">
        <v>120966512</v>
      </c>
      <c r="H957" t="str">
        <f t="shared" si="28"/>
        <v>over</v>
      </c>
      <c r="I957" s="3">
        <f t="shared" si="29"/>
        <v>120966512</v>
      </c>
      <c r="J957" s="3"/>
    </row>
    <row r="958" spans="1:10" x14ac:dyDescent="0.25">
      <c r="A958">
        <v>22</v>
      </c>
      <c r="B958" t="s">
        <v>7</v>
      </c>
      <c r="C958" s="2">
        <v>28.82</v>
      </c>
      <c r="D958">
        <v>0</v>
      </c>
      <c r="E958" t="s">
        <v>13</v>
      </c>
      <c r="F958" t="s">
        <v>14</v>
      </c>
      <c r="G958" s="9">
        <v>21567518</v>
      </c>
      <c r="H958" t="str">
        <f t="shared" si="28"/>
        <v>over</v>
      </c>
      <c r="I958" s="3">
        <f t="shared" si="29"/>
        <v>21567518</v>
      </c>
      <c r="J958" s="3"/>
    </row>
    <row r="959" spans="1:10" x14ac:dyDescent="0.25">
      <c r="A959">
        <v>41</v>
      </c>
      <c r="B959" t="s">
        <v>11</v>
      </c>
      <c r="C959" s="2">
        <v>28.8</v>
      </c>
      <c r="D959">
        <v>1</v>
      </c>
      <c r="E959" t="s">
        <v>13</v>
      </c>
      <c r="F959" t="s">
        <v>10</v>
      </c>
      <c r="G959" s="9">
        <v>6282235</v>
      </c>
      <c r="H959" t="str">
        <f t="shared" si="28"/>
        <v>over</v>
      </c>
      <c r="I959" s="3">
        <f t="shared" si="29"/>
        <v>6282235</v>
      </c>
      <c r="J959" s="3"/>
    </row>
    <row r="960" spans="1:10" x14ac:dyDescent="0.25">
      <c r="A960">
        <v>60</v>
      </c>
      <c r="B960" t="s">
        <v>7</v>
      </c>
      <c r="C960" s="2">
        <v>28.7</v>
      </c>
      <c r="D960">
        <v>1</v>
      </c>
      <c r="E960" t="s">
        <v>13</v>
      </c>
      <c r="F960" t="s">
        <v>10</v>
      </c>
      <c r="G960" s="9">
        <v>13224693</v>
      </c>
      <c r="H960" t="str">
        <f t="shared" si="28"/>
        <v>over</v>
      </c>
      <c r="I960" s="3">
        <f t="shared" si="29"/>
        <v>13224693</v>
      </c>
      <c r="J960" s="3"/>
    </row>
    <row r="961" spans="1:10" x14ac:dyDescent="0.25">
      <c r="A961">
        <v>19</v>
      </c>
      <c r="B961" t="s">
        <v>11</v>
      </c>
      <c r="C961" s="2">
        <v>28.7</v>
      </c>
      <c r="D961">
        <v>0</v>
      </c>
      <c r="E961" t="s">
        <v>13</v>
      </c>
      <c r="F961" t="s">
        <v>10</v>
      </c>
      <c r="G961" s="9">
        <v>1253936</v>
      </c>
      <c r="H961" t="str">
        <f t="shared" si="28"/>
        <v>over</v>
      </c>
      <c r="I961" s="3">
        <f t="shared" si="29"/>
        <v>1253936</v>
      </c>
      <c r="J961" s="3"/>
    </row>
    <row r="962" spans="1:10" x14ac:dyDescent="0.25">
      <c r="A962">
        <v>45</v>
      </c>
      <c r="B962" t="s">
        <v>11</v>
      </c>
      <c r="C962" s="2">
        <v>28.7</v>
      </c>
      <c r="D962">
        <v>2</v>
      </c>
      <c r="E962" t="s">
        <v>13</v>
      </c>
      <c r="F962" t="s">
        <v>10</v>
      </c>
      <c r="G962" s="9">
        <v>8027968</v>
      </c>
      <c r="H962" t="str">
        <f t="shared" ref="H962:H1025" si="30">IF(C962&lt;18.5,"below",IF(AND(C962&gt;=18.5,C962&lt;25),"normal",IF(C962&gt;=25,"over")))</f>
        <v>over</v>
      </c>
      <c r="I962" s="3">
        <f t="shared" si="29"/>
        <v>8027968</v>
      </c>
      <c r="J962" s="3"/>
    </row>
    <row r="963" spans="1:10" x14ac:dyDescent="0.25">
      <c r="A963">
        <v>57</v>
      </c>
      <c r="B963" t="s">
        <v>7</v>
      </c>
      <c r="C963" s="2">
        <v>28.7</v>
      </c>
      <c r="D963">
        <v>0</v>
      </c>
      <c r="E963" t="s">
        <v>13</v>
      </c>
      <c r="F963" t="s">
        <v>10</v>
      </c>
      <c r="G963" s="9">
        <v>11455.28</v>
      </c>
      <c r="H963" t="str">
        <f t="shared" si="30"/>
        <v>over</v>
      </c>
      <c r="I963" s="3">
        <f t="shared" ref="I963:I1026" si="31">VALUE(G963)</f>
        <v>11455.28</v>
      </c>
      <c r="J963" s="3"/>
    </row>
    <row r="964" spans="1:10" x14ac:dyDescent="0.25">
      <c r="A964">
        <v>49</v>
      </c>
      <c r="B964" t="s">
        <v>11</v>
      </c>
      <c r="C964" s="2">
        <v>28.7</v>
      </c>
      <c r="D964">
        <v>1</v>
      </c>
      <c r="E964" t="s">
        <v>13</v>
      </c>
      <c r="F964" t="s">
        <v>10</v>
      </c>
      <c r="G964" s="9">
        <v>8703456</v>
      </c>
      <c r="H964" t="str">
        <f t="shared" si="30"/>
        <v>over</v>
      </c>
      <c r="I964" s="3">
        <f t="shared" si="31"/>
        <v>8703456</v>
      </c>
      <c r="J964" s="3"/>
    </row>
    <row r="965" spans="1:10" x14ac:dyDescent="0.25">
      <c r="A965">
        <v>40</v>
      </c>
      <c r="B965" t="s">
        <v>7</v>
      </c>
      <c r="C965" s="2">
        <v>28.69</v>
      </c>
      <c r="D965">
        <v>3</v>
      </c>
      <c r="E965" t="s">
        <v>13</v>
      </c>
      <c r="F965" t="s">
        <v>15</v>
      </c>
      <c r="G965" s="9">
        <v>80596791</v>
      </c>
      <c r="H965" t="str">
        <f t="shared" si="30"/>
        <v>over</v>
      </c>
      <c r="I965" s="3">
        <f t="shared" si="31"/>
        <v>80596791</v>
      </c>
      <c r="J965" s="3"/>
    </row>
    <row r="966" spans="1:10" x14ac:dyDescent="0.25">
      <c r="A966">
        <v>30</v>
      </c>
      <c r="B966" t="s">
        <v>11</v>
      </c>
      <c r="C966" s="2">
        <v>28.69</v>
      </c>
      <c r="D966">
        <v>3</v>
      </c>
      <c r="E966" t="s">
        <v>9</v>
      </c>
      <c r="F966" t="s">
        <v>15</v>
      </c>
      <c r="G966" s="9">
        <v>207459891</v>
      </c>
      <c r="H966" t="str">
        <f t="shared" si="30"/>
        <v>over</v>
      </c>
      <c r="I966" s="3">
        <f t="shared" si="31"/>
        <v>207459891</v>
      </c>
      <c r="J966" s="3"/>
    </row>
    <row r="967" spans="1:10" x14ac:dyDescent="0.25">
      <c r="A967">
        <v>49</v>
      </c>
      <c r="B967" t="s">
        <v>11</v>
      </c>
      <c r="C967" s="2">
        <v>28.69</v>
      </c>
      <c r="D967">
        <v>3</v>
      </c>
      <c r="E967" t="s">
        <v>13</v>
      </c>
      <c r="F967" t="s">
        <v>15</v>
      </c>
      <c r="G967" s="9">
        <v>102644421</v>
      </c>
      <c r="H967" t="str">
        <f t="shared" si="30"/>
        <v>over</v>
      </c>
      <c r="I967" s="3">
        <f t="shared" si="31"/>
        <v>102644421</v>
      </c>
      <c r="J967" s="3"/>
    </row>
    <row r="968" spans="1:10" x14ac:dyDescent="0.25">
      <c r="A968">
        <v>19</v>
      </c>
      <c r="B968" t="s">
        <v>7</v>
      </c>
      <c r="C968" s="2">
        <v>28.6</v>
      </c>
      <c r="D968">
        <v>5</v>
      </c>
      <c r="E968" t="s">
        <v>13</v>
      </c>
      <c r="F968" t="s">
        <v>10</v>
      </c>
      <c r="G968" s="9">
        <v>4687797</v>
      </c>
      <c r="H968" t="str">
        <f t="shared" si="30"/>
        <v>over</v>
      </c>
      <c r="I968" s="3">
        <f t="shared" si="31"/>
        <v>4687797</v>
      </c>
      <c r="J968" s="3"/>
    </row>
    <row r="969" spans="1:10" x14ac:dyDescent="0.25">
      <c r="A969">
        <v>45</v>
      </c>
      <c r="B969" t="s">
        <v>7</v>
      </c>
      <c r="C969" s="2">
        <v>28.6</v>
      </c>
      <c r="D969">
        <v>2</v>
      </c>
      <c r="E969" t="s">
        <v>13</v>
      </c>
      <c r="F969" t="s">
        <v>14</v>
      </c>
      <c r="G969" s="9">
        <v>8516829</v>
      </c>
      <c r="H969" t="str">
        <f t="shared" si="30"/>
        <v>over</v>
      </c>
      <c r="I969" s="3">
        <f t="shared" si="31"/>
        <v>8516829</v>
      </c>
      <c r="J969" s="3"/>
    </row>
    <row r="970" spans="1:10" x14ac:dyDescent="0.25">
      <c r="A970">
        <v>53</v>
      </c>
      <c r="B970" t="s">
        <v>11</v>
      </c>
      <c r="C970" s="2">
        <v>28.6</v>
      </c>
      <c r="D970">
        <v>3</v>
      </c>
      <c r="E970" t="s">
        <v>13</v>
      </c>
      <c r="F970" t="s">
        <v>10</v>
      </c>
      <c r="G970" s="9">
        <v>11253421</v>
      </c>
      <c r="H970" t="str">
        <f t="shared" si="30"/>
        <v>over</v>
      </c>
      <c r="I970" s="3">
        <f t="shared" si="31"/>
        <v>11253421</v>
      </c>
      <c r="J970" s="3"/>
    </row>
    <row r="971" spans="1:10" x14ac:dyDescent="0.25">
      <c r="A971">
        <v>31</v>
      </c>
      <c r="B971" t="s">
        <v>11</v>
      </c>
      <c r="C971" s="2">
        <v>28.5</v>
      </c>
      <c r="D971">
        <v>5</v>
      </c>
      <c r="E971" t="s">
        <v>13</v>
      </c>
      <c r="F971" t="s">
        <v>21</v>
      </c>
      <c r="G971" s="9">
        <v>6799458</v>
      </c>
      <c r="H971" t="str">
        <f t="shared" si="30"/>
        <v>over</v>
      </c>
      <c r="I971" s="3">
        <f t="shared" si="31"/>
        <v>6799458</v>
      </c>
      <c r="J971" s="3"/>
    </row>
    <row r="972" spans="1:10" x14ac:dyDescent="0.25">
      <c r="A972">
        <v>24</v>
      </c>
      <c r="B972" t="s">
        <v>11</v>
      </c>
      <c r="C972" s="2">
        <v>28.5</v>
      </c>
      <c r="D972">
        <v>2</v>
      </c>
      <c r="E972" t="s">
        <v>13</v>
      </c>
      <c r="F972" t="s">
        <v>15</v>
      </c>
      <c r="G972" s="9">
        <v>3537703</v>
      </c>
      <c r="H972" t="str">
        <f t="shared" si="30"/>
        <v>over</v>
      </c>
      <c r="I972" s="3">
        <f t="shared" si="31"/>
        <v>3537703</v>
      </c>
      <c r="J972" s="3"/>
    </row>
    <row r="973" spans="1:10" x14ac:dyDescent="0.25">
      <c r="A973">
        <v>24</v>
      </c>
      <c r="B973" t="s">
        <v>11</v>
      </c>
      <c r="C973" s="2">
        <v>28.5</v>
      </c>
      <c r="D973">
        <v>0</v>
      </c>
      <c r="E973" t="s">
        <v>9</v>
      </c>
      <c r="F973" t="s">
        <v>21</v>
      </c>
      <c r="G973" s="9">
        <v>3514752848</v>
      </c>
      <c r="H973" t="str">
        <f t="shared" si="30"/>
        <v>over</v>
      </c>
      <c r="I973" s="3">
        <f t="shared" si="31"/>
        <v>3514752848</v>
      </c>
      <c r="J973" s="3"/>
    </row>
    <row r="974" spans="1:10" x14ac:dyDescent="0.25">
      <c r="A974">
        <v>18</v>
      </c>
      <c r="B974" t="s">
        <v>11</v>
      </c>
      <c r="C974" s="2">
        <v>28.5</v>
      </c>
      <c r="D974">
        <v>0</v>
      </c>
      <c r="E974" t="s">
        <v>13</v>
      </c>
      <c r="F974" t="s">
        <v>21</v>
      </c>
      <c r="G974" s="9">
        <v>1712227</v>
      </c>
      <c r="H974" t="str">
        <f t="shared" si="30"/>
        <v>over</v>
      </c>
      <c r="I974" s="3">
        <f t="shared" si="31"/>
        <v>1712227</v>
      </c>
      <c r="J974" s="3"/>
    </row>
    <row r="975" spans="1:10" x14ac:dyDescent="0.25">
      <c r="A975">
        <v>27</v>
      </c>
      <c r="B975" t="s">
        <v>11</v>
      </c>
      <c r="C975" s="2">
        <v>28.5</v>
      </c>
      <c r="D975">
        <v>0</v>
      </c>
      <c r="E975" t="s">
        <v>9</v>
      </c>
      <c r="F975" t="s">
        <v>15</v>
      </c>
      <c r="G975" s="9">
        <v>18310742</v>
      </c>
      <c r="H975" t="str">
        <f t="shared" si="30"/>
        <v>over</v>
      </c>
      <c r="I975" s="3">
        <f t="shared" si="31"/>
        <v>18310742</v>
      </c>
      <c r="J975" s="3"/>
    </row>
    <row r="976" spans="1:10" x14ac:dyDescent="0.25">
      <c r="A976">
        <v>23</v>
      </c>
      <c r="B976" t="s">
        <v>7</v>
      </c>
      <c r="C976" s="2">
        <v>28.49</v>
      </c>
      <c r="D976">
        <v>1</v>
      </c>
      <c r="E976" t="s">
        <v>9</v>
      </c>
      <c r="F976" t="s">
        <v>14</v>
      </c>
      <c r="G976" s="9">
        <v>183282381</v>
      </c>
      <c r="H976" t="str">
        <f t="shared" si="30"/>
        <v>over</v>
      </c>
      <c r="I976" s="3">
        <f t="shared" si="31"/>
        <v>183282381</v>
      </c>
      <c r="J976" s="3"/>
    </row>
    <row r="977" spans="1:10" x14ac:dyDescent="0.25">
      <c r="A977">
        <v>19</v>
      </c>
      <c r="B977" t="s">
        <v>7</v>
      </c>
      <c r="C977" s="2">
        <v>28.4</v>
      </c>
      <c r="D977">
        <v>1</v>
      </c>
      <c r="E977" t="s">
        <v>13</v>
      </c>
      <c r="F977" t="s">
        <v>10</v>
      </c>
      <c r="G977" s="9">
        <v>2331519</v>
      </c>
      <c r="H977" t="str">
        <f t="shared" si="30"/>
        <v>over</v>
      </c>
      <c r="I977" s="3">
        <f t="shared" si="31"/>
        <v>2331519</v>
      </c>
      <c r="J977" s="3"/>
    </row>
    <row r="978" spans="1:10" x14ac:dyDescent="0.25">
      <c r="A978">
        <v>19</v>
      </c>
      <c r="B978" t="s">
        <v>11</v>
      </c>
      <c r="C978" s="2">
        <v>28.4</v>
      </c>
      <c r="D978">
        <v>1</v>
      </c>
      <c r="E978" t="s">
        <v>13</v>
      </c>
      <c r="F978" t="s">
        <v>10</v>
      </c>
      <c r="G978" s="9">
        <v>1842519</v>
      </c>
      <c r="H978" t="str">
        <f t="shared" si="30"/>
        <v>over</v>
      </c>
      <c r="I978" s="3">
        <f t="shared" si="31"/>
        <v>1842519</v>
      </c>
      <c r="J978" s="3"/>
    </row>
    <row r="979" spans="1:10" x14ac:dyDescent="0.25">
      <c r="A979">
        <v>30</v>
      </c>
      <c r="B979" t="s">
        <v>7</v>
      </c>
      <c r="C979" s="2">
        <v>28.38</v>
      </c>
      <c r="D979">
        <v>1</v>
      </c>
      <c r="E979" t="s">
        <v>9</v>
      </c>
      <c r="F979" t="s">
        <v>14</v>
      </c>
      <c r="G979" s="9">
        <v>195219682</v>
      </c>
      <c r="H979" t="str">
        <f t="shared" si="30"/>
        <v>over</v>
      </c>
      <c r="I979" s="3">
        <f t="shared" si="31"/>
        <v>195219682</v>
      </c>
      <c r="J979" s="3"/>
    </row>
    <row r="980" spans="1:10" x14ac:dyDescent="0.25">
      <c r="A980">
        <v>63</v>
      </c>
      <c r="B980" t="s">
        <v>11</v>
      </c>
      <c r="C980" s="2">
        <v>28.31</v>
      </c>
      <c r="D980">
        <v>0</v>
      </c>
      <c r="E980" t="s">
        <v>13</v>
      </c>
      <c r="F980" t="s">
        <v>15</v>
      </c>
      <c r="G980" s="9">
        <v>137700979</v>
      </c>
      <c r="H980" t="str">
        <f t="shared" si="30"/>
        <v>over</v>
      </c>
      <c r="I980" s="3">
        <f t="shared" si="31"/>
        <v>137700979</v>
      </c>
      <c r="J980" s="3"/>
    </row>
    <row r="981" spans="1:10" x14ac:dyDescent="0.25">
      <c r="A981">
        <v>23</v>
      </c>
      <c r="B981" t="s">
        <v>7</v>
      </c>
      <c r="C981" s="2">
        <v>28.31</v>
      </c>
      <c r="D981">
        <v>0</v>
      </c>
      <c r="E981" t="s">
        <v>9</v>
      </c>
      <c r="F981" t="s">
        <v>15</v>
      </c>
      <c r="G981" s="9">
        <v>180339679</v>
      </c>
      <c r="H981" t="str">
        <f t="shared" si="30"/>
        <v>over</v>
      </c>
      <c r="I981" s="3">
        <f t="shared" si="31"/>
        <v>180339679</v>
      </c>
      <c r="J981" s="3"/>
    </row>
    <row r="982" spans="1:10" x14ac:dyDescent="0.25">
      <c r="A982">
        <v>61</v>
      </c>
      <c r="B982" t="s">
        <v>11</v>
      </c>
      <c r="C982" s="2">
        <v>28.31</v>
      </c>
      <c r="D982">
        <v>1</v>
      </c>
      <c r="E982" t="s">
        <v>9</v>
      </c>
      <c r="F982" t="s">
        <v>15</v>
      </c>
      <c r="G982" s="9">
        <v>288686639</v>
      </c>
      <c r="H982" t="str">
        <f t="shared" si="30"/>
        <v>over</v>
      </c>
      <c r="I982" s="3">
        <f t="shared" si="31"/>
        <v>288686639</v>
      </c>
      <c r="J982" s="3"/>
    </row>
    <row r="983" spans="1:10" x14ac:dyDescent="0.25">
      <c r="A983">
        <v>19</v>
      </c>
      <c r="B983" t="s">
        <v>7</v>
      </c>
      <c r="C983" s="2">
        <v>28.31</v>
      </c>
      <c r="D983">
        <v>0</v>
      </c>
      <c r="E983" t="s">
        <v>9</v>
      </c>
      <c r="F983" t="s">
        <v>15</v>
      </c>
      <c r="G983" s="9">
        <v>174689839</v>
      </c>
      <c r="H983" t="str">
        <f t="shared" si="30"/>
        <v>over</v>
      </c>
      <c r="I983" s="3">
        <f t="shared" si="31"/>
        <v>174689839</v>
      </c>
      <c r="J983" s="3"/>
    </row>
    <row r="984" spans="1:10" x14ac:dyDescent="0.25">
      <c r="A984">
        <v>42</v>
      </c>
      <c r="B984" t="s">
        <v>11</v>
      </c>
      <c r="C984" s="2">
        <v>28.31</v>
      </c>
      <c r="D984">
        <v>3</v>
      </c>
      <c r="E984" t="s">
        <v>9</v>
      </c>
      <c r="F984" t="s">
        <v>15</v>
      </c>
      <c r="G984" s="9">
        <v>3278745859</v>
      </c>
      <c r="H984" t="str">
        <f t="shared" si="30"/>
        <v>over</v>
      </c>
      <c r="I984" s="3">
        <f t="shared" si="31"/>
        <v>3278745859</v>
      </c>
      <c r="J984" s="3"/>
    </row>
    <row r="985" spans="1:10" x14ac:dyDescent="0.25">
      <c r="A985">
        <v>56</v>
      </c>
      <c r="B985" t="s">
        <v>7</v>
      </c>
      <c r="C985" s="2">
        <v>28.31</v>
      </c>
      <c r="D985">
        <v>0</v>
      </c>
      <c r="E985" t="s">
        <v>13</v>
      </c>
      <c r="F985" t="s">
        <v>21</v>
      </c>
      <c r="G985" s="9">
        <v>116577189</v>
      </c>
      <c r="H985" t="str">
        <f t="shared" si="30"/>
        <v>over</v>
      </c>
      <c r="I985" s="3">
        <f t="shared" si="31"/>
        <v>116577189</v>
      </c>
      <c r="J985" s="3"/>
    </row>
    <row r="986" spans="1:10" x14ac:dyDescent="0.25">
      <c r="A986">
        <v>22</v>
      </c>
      <c r="B986" t="s">
        <v>11</v>
      </c>
      <c r="C986" s="2">
        <v>28.31</v>
      </c>
      <c r="D986">
        <v>1</v>
      </c>
      <c r="E986" t="s">
        <v>13</v>
      </c>
      <c r="F986" t="s">
        <v>15</v>
      </c>
      <c r="G986" s="9">
        <v>26390429</v>
      </c>
      <c r="H986" t="str">
        <f t="shared" si="30"/>
        <v>over</v>
      </c>
      <c r="I986" s="3">
        <f t="shared" si="31"/>
        <v>26390429</v>
      </c>
      <c r="J986" s="3"/>
    </row>
    <row r="987" spans="1:10" x14ac:dyDescent="0.25">
      <c r="A987">
        <v>41</v>
      </c>
      <c r="B987" t="s">
        <v>7</v>
      </c>
      <c r="C987" s="2">
        <v>28.31</v>
      </c>
      <c r="D987">
        <v>1</v>
      </c>
      <c r="E987" t="s">
        <v>13</v>
      </c>
      <c r="F987" t="s">
        <v>15</v>
      </c>
      <c r="G987" s="9">
        <v>71535539</v>
      </c>
      <c r="H987" t="str">
        <f t="shared" si="30"/>
        <v>over</v>
      </c>
      <c r="I987" s="3">
        <f t="shared" si="31"/>
        <v>71535539</v>
      </c>
      <c r="J987" s="3"/>
    </row>
    <row r="988" spans="1:10" x14ac:dyDescent="0.25">
      <c r="A988">
        <v>18</v>
      </c>
      <c r="B988" t="s">
        <v>11</v>
      </c>
      <c r="C988" s="2">
        <v>28.31</v>
      </c>
      <c r="D988">
        <v>1</v>
      </c>
      <c r="E988" t="s">
        <v>13</v>
      </c>
      <c r="F988" t="s">
        <v>21</v>
      </c>
      <c r="G988" s="9">
        <v>1127233139</v>
      </c>
      <c r="H988" t="str">
        <f t="shared" si="30"/>
        <v>over</v>
      </c>
      <c r="I988" s="3">
        <f t="shared" si="31"/>
        <v>1127233139</v>
      </c>
      <c r="J988" s="3"/>
    </row>
    <row r="989" spans="1:10" x14ac:dyDescent="0.25">
      <c r="A989">
        <v>19</v>
      </c>
      <c r="B989" t="s">
        <v>7</v>
      </c>
      <c r="C989" s="2">
        <v>28.3</v>
      </c>
      <c r="D989">
        <v>0</v>
      </c>
      <c r="E989" t="s">
        <v>9</v>
      </c>
      <c r="F989" t="s">
        <v>10</v>
      </c>
      <c r="G989" s="9">
        <v>17081.080000000002</v>
      </c>
      <c r="H989" t="str">
        <f t="shared" si="30"/>
        <v>over</v>
      </c>
      <c r="I989" s="3">
        <f t="shared" si="31"/>
        <v>17081.080000000002</v>
      </c>
      <c r="J989" s="3"/>
    </row>
    <row r="990" spans="1:10" x14ac:dyDescent="0.25">
      <c r="A990">
        <v>39</v>
      </c>
      <c r="B990" t="s">
        <v>11</v>
      </c>
      <c r="C990" s="2">
        <v>28.3</v>
      </c>
      <c r="D990">
        <v>1</v>
      </c>
      <c r="E990" t="s">
        <v>9</v>
      </c>
      <c r="F990" t="s">
        <v>10</v>
      </c>
      <c r="G990" s="9">
        <v>21082.16</v>
      </c>
      <c r="H990" t="str">
        <f t="shared" si="30"/>
        <v>over</v>
      </c>
      <c r="I990" s="3">
        <f t="shared" si="31"/>
        <v>21082.16</v>
      </c>
      <c r="J990" s="3"/>
    </row>
    <row r="991" spans="1:10" x14ac:dyDescent="0.25">
      <c r="A991">
        <v>33</v>
      </c>
      <c r="B991" t="s">
        <v>7</v>
      </c>
      <c r="C991" s="2">
        <v>28.27</v>
      </c>
      <c r="D991">
        <v>1</v>
      </c>
      <c r="E991" t="s">
        <v>13</v>
      </c>
      <c r="F991" t="s">
        <v>14</v>
      </c>
      <c r="G991" s="9">
        <v>47796023</v>
      </c>
      <c r="H991" t="str">
        <f t="shared" si="30"/>
        <v>over</v>
      </c>
      <c r="I991" s="3">
        <f t="shared" si="31"/>
        <v>47796023</v>
      </c>
      <c r="J991" s="3"/>
    </row>
    <row r="992" spans="1:10" x14ac:dyDescent="0.25">
      <c r="A992">
        <v>38</v>
      </c>
      <c r="B992" t="s">
        <v>11</v>
      </c>
      <c r="C992" s="2">
        <v>28.27</v>
      </c>
      <c r="D992">
        <v>1</v>
      </c>
      <c r="E992" t="s">
        <v>13</v>
      </c>
      <c r="F992" t="s">
        <v>14</v>
      </c>
      <c r="G992" s="9">
        <v>54844673</v>
      </c>
      <c r="H992" t="str">
        <f t="shared" si="30"/>
        <v>over</v>
      </c>
      <c r="I992" s="3">
        <f t="shared" si="31"/>
        <v>54844673</v>
      </c>
      <c r="J992" s="3"/>
    </row>
    <row r="993" spans="1:10" x14ac:dyDescent="0.25">
      <c r="A993">
        <v>61</v>
      </c>
      <c r="B993" t="s">
        <v>7</v>
      </c>
      <c r="C993" s="2">
        <v>28.2</v>
      </c>
      <c r="D993">
        <v>0</v>
      </c>
      <c r="E993" t="s">
        <v>13</v>
      </c>
      <c r="F993" t="s">
        <v>10</v>
      </c>
      <c r="G993" s="9">
        <v>13041921</v>
      </c>
      <c r="H993" t="str">
        <f t="shared" si="30"/>
        <v>over</v>
      </c>
      <c r="I993" s="3">
        <f t="shared" si="31"/>
        <v>13041921</v>
      </c>
      <c r="J993" s="3"/>
    </row>
    <row r="994" spans="1:10" x14ac:dyDescent="0.25">
      <c r="A994">
        <v>50</v>
      </c>
      <c r="B994" t="s">
        <v>7</v>
      </c>
      <c r="C994" s="2">
        <v>28.16</v>
      </c>
      <c r="D994">
        <v>3</v>
      </c>
      <c r="E994" t="s">
        <v>13</v>
      </c>
      <c r="F994" t="s">
        <v>14</v>
      </c>
      <c r="G994" s="9">
        <v>107026424</v>
      </c>
      <c r="H994" t="str">
        <f t="shared" si="30"/>
        <v>over</v>
      </c>
      <c r="I994" s="3">
        <f t="shared" si="31"/>
        <v>107026424</v>
      </c>
      <c r="J994" s="3"/>
    </row>
    <row r="995" spans="1:10" x14ac:dyDescent="0.25">
      <c r="A995">
        <v>40</v>
      </c>
      <c r="B995" t="s">
        <v>7</v>
      </c>
      <c r="C995" s="2">
        <v>28.12</v>
      </c>
      <c r="D995">
        <v>1</v>
      </c>
      <c r="E995" t="s">
        <v>9</v>
      </c>
      <c r="F995" t="s">
        <v>21</v>
      </c>
      <c r="G995" s="9">
        <v>223315668</v>
      </c>
      <c r="H995" t="str">
        <f t="shared" si="30"/>
        <v>over</v>
      </c>
      <c r="I995" s="3">
        <f t="shared" si="31"/>
        <v>223315668</v>
      </c>
      <c r="J995" s="3"/>
    </row>
    <row r="996" spans="1:10" x14ac:dyDescent="0.25">
      <c r="A996">
        <v>23</v>
      </c>
      <c r="B996" t="s">
        <v>7</v>
      </c>
      <c r="C996" s="2">
        <v>28.12</v>
      </c>
      <c r="D996">
        <v>0</v>
      </c>
      <c r="E996" t="s">
        <v>13</v>
      </c>
      <c r="F996" t="s">
        <v>15</v>
      </c>
      <c r="G996" s="9">
        <v>26901138</v>
      </c>
      <c r="H996" t="str">
        <f t="shared" si="30"/>
        <v>over</v>
      </c>
      <c r="I996" s="3">
        <f t="shared" si="31"/>
        <v>26901138</v>
      </c>
      <c r="J996" s="3"/>
    </row>
    <row r="997" spans="1:10" x14ac:dyDescent="0.25">
      <c r="A997">
        <v>50</v>
      </c>
      <c r="B997" t="s">
        <v>7</v>
      </c>
      <c r="C997" s="2">
        <v>28.12</v>
      </c>
      <c r="D997">
        <v>3</v>
      </c>
      <c r="E997" t="s">
        <v>13</v>
      </c>
      <c r="F997" t="s">
        <v>15</v>
      </c>
      <c r="G997" s="9">
        <v>110855868</v>
      </c>
      <c r="H997" t="str">
        <f t="shared" si="30"/>
        <v>over</v>
      </c>
      <c r="I997" s="3">
        <f t="shared" si="31"/>
        <v>110855868</v>
      </c>
      <c r="J997" s="3"/>
    </row>
    <row r="998" spans="1:10" x14ac:dyDescent="0.25">
      <c r="A998">
        <v>32</v>
      </c>
      <c r="B998" t="s">
        <v>11</v>
      </c>
      <c r="C998" s="2">
        <v>28.12</v>
      </c>
      <c r="D998">
        <v>4</v>
      </c>
      <c r="E998" t="s">
        <v>9</v>
      </c>
      <c r="F998" t="s">
        <v>15</v>
      </c>
      <c r="G998" s="9">
        <v>214724788</v>
      </c>
      <c r="H998" t="str">
        <f t="shared" si="30"/>
        <v>over</v>
      </c>
      <c r="I998" s="3">
        <f t="shared" si="31"/>
        <v>214724788</v>
      </c>
      <c r="J998" s="3"/>
    </row>
    <row r="999" spans="1:10" x14ac:dyDescent="0.25">
      <c r="A999">
        <v>53</v>
      </c>
      <c r="B999" t="s">
        <v>7</v>
      </c>
      <c r="C999" s="2">
        <v>28.1</v>
      </c>
      <c r="D999">
        <v>3</v>
      </c>
      <c r="E999" t="s">
        <v>13</v>
      </c>
      <c r="F999" t="s">
        <v>10</v>
      </c>
      <c r="G999" s="9">
        <v>11741726</v>
      </c>
      <c r="H999" t="str">
        <f t="shared" si="30"/>
        <v>over</v>
      </c>
      <c r="I999" s="3">
        <f t="shared" si="31"/>
        <v>11741726</v>
      </c>
      <c r="J999" s="3"/>
    </row>
    <row r="1000" spans="1:10" x14ac:dyDescent="0.25">
      <c r="A1000">
        <v>57</v>
      </c>
      <c r="B1000" t="s">
        <v>11</v>
      </c>
      <c r="C1000" s="2">
        <v>28.1</v>
      </c>
      <c r="D1000">
        <v>0</v>
      </c>
      <c r="E1000" t="s">
        <v>13</v>
      </c>
      <c r="F1000" t="s">
        <v>10</v>
      </c>
      <c r="G1000" s="9">
        <v>10965446</v>
      </c>
      <c r="H1000" t="str">
        <f t="shared" si="30"/>
        <v>over</v>
      </c>
      <c r="I1000" s="3">
        <f t="shared" si="31"/>
        <v>10965446</v>
      </c>
      <c r="J1000" s="3"/>
    </row>
    <row r="1001" spans="1:10" x14ac:dyDescent="0.25">
      <c r="A1001">
        <v>22</v>
      </c>
      <c r="B1001" t="s">
        <v>7</v>
      </c>
      <c r="C1001" s="2">
        <v>28.05</v>
      </c>
      <c r="D1001">
        <v>0</v>
      </c>
      <c r="E1001" t="s">
        <v>13</v>
      </c>
      <c r="F1001" t="s">
        <v>14</v>
      </c>
      <c r="G1001" s="9">
        <v>21556815</v>
      </c>
      <c r="H1001" t="str">
        <f t="shared" si="30"/>
        <v>over</v>
      </c>
      <c r="I1001" s="3">
        <f t="shared" si="31"/>
        <v>21556815</v>
      </c>
      <c r="J1001" s="3"/>
    </row>
    <row r="1002" spans="1:10" x14ac:dyDescent="0.25">
      <c r="A1002">
        <v>46</v>
      </c>
      <c r="B1002" t="s">
        <v>7</v>
      </c>
      <c r="C1002" s="2">
        <v>28.05</v>
      </c>
      <c r="D1002">
        <v>1</v>
      </c>
      <c r="E1002" t="s">
        <v>13</v>
      </c>
      <c r="F1002" t="s">
        <v>14</v>
      </c>
      <c r="G1002" s="9">
        <v>82330975</v>
      </c>
      <c r="H1002" t="str">
        <f t="shared" si="30"/>
        <v>over</v>
      </c>
      <c r="I1002" s="3">
        <f t="shared" si="31"/>
        <v>82330975</v>
      </c>
      <c r="J1002" s="3"/>
    </row>
    <row r="1003" spans="1:10" x14ac:dyDescent="0.25">
      <c r="A1003">
        <v>41</v>
      </c>
      <c r="B1003" t="s">
        <v>7</v>
      </c>
      <c r="C1003" s="2">
        <v>28.05</v>
      </c>
      <c r="D1003">
        <v>1</v>
      </c>
      <c r="E1003" t="s">
        <v>13</v>
      </c>
      <c r="F1003" t="s">
        <v>14</v>
      </c>
      <c r="G1003" s="9">
        <v>67701925</v>
      </c>
      <c r="H1003" t="str">
        <f t="shared" si="30"/>
        <v>over</v>
      </c>
      <c r="I1003" s="3">
        <f t="shared" si="31"/>
        <v>67701925</v>
      </c>
      <c r="J1003" s="3"/>
    </row>
    <row r="1004" spans="1:10" x14ac:dyDescent="0.25">
      <c r="A1004">
        <v>48</v>
      </c>
      <c r="B1004" t="s">
        <v>11</v>
      </c>
      <c r="C1004" s="2">
        <v>28</v>
      </c>
      <c r="D1004">
        <v>1</v>
      </c>
      <c r="E1004" t="s">
        <v>9</v>
      </c>
      <c r="F1004" t="s">
        <v>10</v>
      </c>
      <c r="G1004" s="9">
        <v>23568272</v>
      </c>
      <c r="H1004" t="str">
        <f t="shared" si="30"/>
        <v>over</v>
      </c>
      <c r="I1004" s="3">
        <f t="shared" si="31"/>
        <v>23568272</v>
      </c>
      <c r="J1004" s="3"/>
    </row>
    <row r="1005" spans="1:10" x14ac:dyDescent="0.25">
      <c r="A1005">
        <v>38</v>
      </c>
      <c r="B1005" t="s">
        <v>7</v>
      </c>
      <c r="C1005" s="2">
        <v>28</v>
      </c>
      <c r="D1005">
        <v>3</v>
      </c>
      <c r="E1005" t="s">
        <v>13</v>
      </c>
      <c r="F1005" t="s">
        <v>10</v>
      </c>
      <c r="G1005" s="9">
        <v>7151092</v>
      </c>
      <c r="H1005" t="str">
        <f t="shared" si="30"/>
        <v>over</v>
      </c>
      <c r="I1005" s="3">
        <f t="shared" si="31"/>
        <v>7151092</v>
      </c>
      <c r="J1005" s="3"/>
    </row>
    <row r="1006" spans="1:10" x14ac:dyDescent="0.25">
      <c r="A1006">
        <v>23</v>
      </c>
      <c r="B1006" t="s">
        <v>7</v>
      </c>
      <c r="C1006" s="2">
        <v>28</v>
      </c>
      <c r="D1006">
        <v>0</v>
      </c>
      <c r="E1006" t="s">
        <v>13</v>
      </c>
      <c r="F1006" t="s">
        <v>10</v>
      </c>
      <c r="G1006" s="9">
        <v>1312667745</v>
      </c>
      <c r="H1006" t="str">
        <f t="shared" si="30"/>
        <v>over</v>
      </c>
      <c r="I1006" s="3">
        <f t="shared" si="31"/>
        <v>1312667745</v>
      </c>
      <c r="J1006" s="3"/>
    </row>
    <row r="1007" spans="1:10" x14ac:dyDescent="0.25">
      <c r="A1007">
        <v>29</v>
      </c>
      <c r="B1007" t="s">
        <v>11</v>
      </c>
      <c r="C1007" s="2">
        <v>27.94</v>
      </c>
      <c r="D1007">
        <v>0</v>
      </c>
      <c r="E1007" t="s">
        <v>13</v>
      </c>
      <c r="F1007" t="s">
        <v>14</v>
      </c>
      <c r="G1007" s="9">
        <v>28671196</v>
      </c>
      <c r="H1007" t="str">
        <f t="shared" si="30"/>
        <v>over</v>
      </c>
      <c r="I1007" s="3">
        <f t="shared" si="31"/>
        <v>28671196</v>
      </c>
      <c r="J1007" s="3"/>
    </row>
    <row r="1008" spans="1:10" x14ac:dyDescent="0.25">
      <c r="A1008">
        <v>29</v>
      </c>
      <c r="B1008" t="s">
        <v>7</v>
      </c>
      <c r="C1008" s="2">
        <v>27.94</v>
      </c>
      <c r="D1008">
        <v>1</v>
      </c>
      <c r="E1008" t="s">
        <v>9</v>
      </c>
      <c r="F1008" t="s">
        <v>14</v>
      </c>
      <c r="G1008" s="9">
        <v>191077796</v>
      </c>
      <c r="H1008" t="str">
        <f t="shared" si="30"/>
        <v>over</v>
      </c>
      <c r="I1008" s="3">
        <f t="shared" si="31"/>
        <v>191077796</v>
      </c>
      <c r="J1008" s="3"/>
    </row>
    <row r="1009" spans="1:10" x14ac:dyDescent="0.25">
      <c r="A1009">
        <v>57</v>
      </c>
      <c r="B1009" t="s">
        <v>11</v>
      </c>
      <c r="C1009" s="2">
        <v>27.94</v>
      </c>
      <c r="D1009">
        <v>1</v>
      </c>
      <c r="E1009" t="s">
        <v>13</v>
      </c>
      <c r="F1009" t="s">
        <v>14</v>
      </c>
      <c r="G1009" s="9">
        <v>115542236</v>
      </c>
      <c r="H1009" t="str">
        <f t="shared" si="30"/>
        <v>over</v>
      </c>
      <c r="I1009" s="3">
        <f t="shared" si="31"/>
        <v>115542236</v>
      </c>
      <c r="J1009" s="3"/>
    </row>
    <row r="1010" spans="1:10" x14ac:dyDescent="0.25">
      <c r="A1010">
        <v>20</v>
      </c>
      <c r="B1010" t="s">
        <v>11</v>
      </c>
      <c r="C1010" s="2">
        <v>27.93</v>
      </c>
      <c r="D1010">
        <v>0</v>
      </c>
      <c r="E1010" t="s">
        <v>13</v>
      </c>
      <c r="F1010" t="s">
        <v>21</v>
      </c>
      <c r="G1010" s="9">
        <v>19670227</v>
      </c>
      <c r="H1010" t="str">
        <f t="shared" si="30"/>
        <v>over</v>
      </c>
      <c r="I1010" s="3">
        <f t="shared" si="31"/>
        <v>19670227</v>
      </c>
      <c r="J1010" s="3"/>
    </row>
    <row r="1011" spans="1:10" x14ac:dyDescent="0.25">
      <c r="A1011">
        <v>30</v>
      </c>
      <c r="B1011" t="s">
        <v>7</v>
      </c>
      <c r="C1011" s="2">
        <v>27.93</v>
      </c>
      <c r="D1011">
        <v>0</v>
      </c>
      <c r="E1011" t="s">
        <v>13</v>
      </c>
      <c r="F1011" t="s">
        <v>21</v>
      </c>
      <c r="G1011" s="9">
        <v>41375227</v>
      </c>
      <c r="H1011" t="str">
        <f t="shared" si="30"/>
        <v>over</v>
      </c>
      <c r="I1011" s="3">
        <f t="shared" si="31"/>
        <v>41375227</v>
      </c>
      <c r="J1011" s="3"/>
    </row>
    <row r="1012" spans="1:10" x14ac:dyDescent="0.25">
      <c r="A1012">
        <v>48</v>
      </c>
      <c r="B1012" t="s">
        <v>7</v>
      </c>
      <c r="C1012" s="2">
        <v>27.93</v>
      </c>
      <c r="D1012">
        <v>4</v>
      </c>
      <c r="E1012" t="s">
        <v>13</v>
      </c>
      <c r="F1012" t="s">
        <v>15</v>
      </c>
      <c r="G1012" s="9">
        <v>110151747</v>
      </c>
      <c r="H1012" t="str">
        <f t="shared" si="30"/>
        <v>over</v>
      </c>
      <c r="I1012" s="3">
        <f t="shared" si="31"/>
        <v>110151747</v>
      </c>
      <c r="J1012" s="3"/>
    </row>
    <row r="1013" spans="1:10" x14ac:dyDescent="0.25">
      <c r="A1013">
        <v>19</v>
      </c>
      <c r="B1013" t="s">
        <v>7</v>
      </c>
      <c r="C1013" s="2">
        <v>27.93</v>
      </c>
      <c r="D1013">
        <v>3</v>
      </c>
      <c r="E1013" t="s">
        <v>13</v>
      </c>
      <c r="F1013" t="s">
        <v>15</v>
      </c>
      <c r="G1013" s="9">
        <v>1883870366</v>
      </c>
      <c r="H1013" t="str">
        <f t="shared" si="30"/>
        <v>over</v>
      </c>
      <c r="I1013" s="3">
        <f t="shared" si="31"/>
        <v>1883870366</v>
      </c>
      <c r="J1013" s="3"/>
    </row>
    <row r="1014" spans="1:10" x14ac:dyDescent="0.25">
      <c r="A1014">
        <v>19</v>
      </c>
      <c r="B1014" t="s">
        <v>7</v>
      </c>
      <c r="C1014" s="2">
        <v>27.9</v>
      </c>
      <c r="D1014">
        <v>0</v>
      </c>
      <c r="E1014" t="s">
        <v>9</v>
      </c>
      <c r="F1014" t="s">
        <v>10</v>
      </c>
      <c r="G1014" s="9">
        <v>16884924</v>
      </c>
      <c r="H1014" t="str">
        <f t="shared" si="30"/>
        <v>over</v>
      </c>
      <c r="I1014" s="3">
        <f t="shared" si="31"/>
        <v>16884924</v>
      </c>
      <c r="J1014" s="3"/>
    </row>
    <row r="1015" spans="1:10" x14ac:dyDescent="0.25">
      <c r="A1015">
        <v>50</v>
      </c>
      <c r="B1015" t="s">
        <v>7</v>
      </c>
      <c r="C1015" s="2">
        <v>27.83</v>
      </c>
      <c r="D1015">
        <v>3</v>
      </c>
      <c r="E1015" t="s">
        <v>13</v>
      </c>
      <c r="F1015" t="s">
        <v>14</v>
      </c>
      <c r="G1015" s="9">
        <v>1974938338</v>
      </c>
      <c r="H1015" t="str">
        <f t="shared" si="30"/>
        <v>over</v>
      </c>
      <c r="I1015" s="3">
        <f t="shared" si="31"/>
        <v>1974938338</v>
      </c>
      <c r="J1015" s="3"/>
    </row>
    <row r="1016" spans="1:10" x14ac:dyDescent="0.25">
      <c r="A1016">
        <v>59</v>
      </c>
      <c r="B1016" t="s">
        <v>7</v>
      </c>
      <c r="C1016" s="2">
        <v>27.83</v>
      </c>
      <c r="D1016">
        <v>3</v>
      </c>
      <c r="E1016" t="s">
        <v>13</v>
      </c>
      <c r="F1016" t="s">
        <v>14</v>
      </c>
      <c r="G1016" s="9">
        <v>140012867</v>
      </c>
      <c r="H1016" t="str">
        <f t="shared" si="30"/>
        <v>over</v>
      </c>
      <c r="I1016" s="3">
        <f t="shared" si="31"/>
        <v>140012867</v>
      </c>
      <c r="J1016" s="3"/>
    </row>
    <row r="1017" spans="1:10" x14ac:dyDescent="0.25">
      <c r="A1017">
        <v>47</v>
      </c>
      <c r="B1017" t="s">
        <v>7</v>
      </c>
      <c r="C1017" s="2">
        <v>27.83</v>
      </c>
      <c r="D1017">
        <v>0</v>
      </c>
      <c r="E1017" t="s">
        <v>9</v>
      </c>
      <c r="F1017" t="s">
        <v>14</v>
      </c>
      <c r="G1017" s="9">
        <v>230654207</v>
      </c>
      <c r="H1017" t="str">
        <f t="shared" si="30"/>
        <v>over</v>
      </c>
      <c r="I1017" s="3">
        <f t="shared" si="31"/>
        <v>230654207</v>
      </c>
      <c r="J1017" s="3"/>
    </row>
    <row r="1018" spans="1:10" x14ac:dyDescent="0.25">
      <c r="A1018">
        <v>45</v>
      </c>
      <c r="B1018" t="s">
        <v>7</v>
      </c>
      <c r="C1018" s="2">
        <v>27.83</v>
      </c>
      <c r="D1018">
        <v>2</v>
      </c>
      <c r="E1018" t="s">
        <v>13</v>
      </c>
      <c r="F1018" t="s">
        <v>14</v>
      </c>
      <c r="G1018" s="9">
        <v>85157587</v>
      </c>
      <c r="H1018" t="str">
        <f t="shared" si="30"/>
        <v>over</v>
      </c>
      <c r="I1018" s="3">
        <f t="shared" si="31"/>
        <v>85157587</v>
      </c>
      <c r="J1018" s="3"/>
    </row>
    <row r="1019" spans="1:10" x14ac:dyDescent="0.25">
      <c r="A1019">
        <v>43</v>
      </c>
      <c r="B1019" t="s">
        <v>11</v>
      </c>
      <c r="C1019" s="2">
        <v>27.8</v>
      </c>
      <c r="D1019">
        <v>0</v>
      </c>
      <c r="E1019" t="s">
        <v>9</v>
      </c>
      <c r="F1019" t="s">
        <v>10</v>
      </c>
      <c r="G1019" s="9">
        <v>378297242</v>
      </c>
      <c r="H1019" t="str">
        <f t="shared" si="30"/>
        <v>over</v>
      </c>
      <c r="I1019" s="3">
        <f t="shared" si="31"/>
        <v>378297242</v>
      </c>
      <c r="J1019" s="3"/>
    </row>
    <row r="1020" spans="1:10" x14ac:dyDescent="0.25">
      <c r="A1020">
        <v>37</v>
      </c>
      <c r="B1020" t="s">
        <v>7</v>
      </c>
      <c r="C1020" s="2">
        <v>27.74</v>
      </c>
      <c r="D1020">
        <v>3</v>
      </c>
      <c r="E1020" t="s">
        <v>13</v>
      </c>
      <c r="F1020" t="s">
        <v>15</v>
      </c>
      <c r="G1020" s="9">
        <v>72815056</v>
      </c>
      <c r="H1020" t="str">
        <f t="shared" si="30"/>
        <v>over</v>
      </c>
      <c r="I1020" s="3">
        <f t="shared" si="31"/>
        <v>72815056</v>
      </c>
      <c r="J1020" s="3"/>
    </row>
    <row r="1021" spans="1:10" x14ac:dyDescent="0.25">
      <c r="A1021">
        <v>46</v>
      </c>
      <c r="B1021" t="s">
        <v>7</v>
      </c>
      <c r="C1021" s="2">
        <v>27.74</v>
      </c>
      <c r="D1021">
        <v>0</v>
      </c>
      <c r="E1021" t="s">
        <v>13</v>
      </c>
      <c r="F1021" t="s">
        <v>15</v>
      </c>
      <c r="G1021" s="9">
        <v>80266666</v>
      </c>
      <c r="H1021" t="str">
        <f t="shared" si="30"/>
        <v>over</v>
      </c>
      <c r="I1021" s="3">
        <f t="shared" si="31"/>
        <v>80266666</v>
      </c>
      <c r="J1021" s="3"/>
    </row>
    <row r="1022" spans="1:10" x14ac:dyDescent="0.25">
      <c r="A1022">
        <v>35</v>
      </c>
      <c r="B1022" t="s">
        <v>11</v>
      </c>
      <c r="C1022" s="2">
        <v>27.74</v>
      </c>
      <c r="D1022">
        <v>2</v>
      </c>
      <c r="E1022" t="s">
        <v>9</v>
      </c>
      <c r="F1022" t="s">
        <v>21</v>
      </c>
      <c r="G1022" s="9">
        <v>209840936</v>
      </c>
      <c r="H1022" t="str">
        <f t="shared" si="30"/>
        <v>over</v>
      </c>
      <c r="I1022" s="3">
        <f t="shared" si="31"/>
        <v>209840936</v>
      </c>
      <c r="J1022" s="3"/>
    </row>
    <row r="1023" spans="1:10" x14ac:dyDescent="0.25">
      <c r="A1023">
        <v>63</v>
      </c>
      <c r="B1023" t="s">
        <v>7</v>
      </c>
      <c r="C1023" s="2">
        <v>27.74</v>
      </c>
      <c r="D1023">
        <v>0</v>
      </c>
      <c r="E1023" t="s">
        <v>9</v>
      </c>
      <c r="F1023" t="s">
        <v>21</v>
      </c>
      <c r="G1023" s="9">
        <v>295231656</v>
      </c>
      <c r="H1023" t="str">
        <f t="shared" si="30"/>
        <v>over</v>
      </c>
      <c r="I1023" s="3">
        <f t="shared" si="31"/>
        <v>295231656</v>
      </c>
      <c r="J1023" s="3"/>
    </row>
    <row r="1024" spans="1:10" x14ac:dyDescent="0.25">
      <c r="A1024">
        <v>36</v>
      </c>
      <c r="B1024" t="s">
        <v>7</v>
      </c>
      <c r="C1024" s="2">
        <v>27.74</v>
      </c>
      <c r="D1024">
        <v>0</v>
      </c>
      <c r="E1024" t="s">
        <v>13</v>
      </c>
      <c r="F1024" t="s">
        <v>21</v>
      </c>
      <c r="G1024" s="9">
        <v>54690066</v>
      </c>
      <c r="H1024" t="str">
        <f t="shared" si="30"/>
        <v>over</v>
      </c>
      <c r="I1024" s="3">
        <f t="shared" si="31"/>
        <v>54690066</v>
      </c>
      <c r="J1024" s="3"/>
    </row>
    <row r="1025" spans="1:10" x14ac:dyDescent="0.25">
      <c r="A1025">
        <v>51</v>
      </c>
      <c r="B1025" t="s">
        <v>11</v>
      </c>
      <c r="C1025" s="2">
        <v>27.74</v>
      </c>
      <c r="D1025">
        <v>1</v>
      </c>
      <c r="E1025" t="s">
        <v>13</v>
      </c>
      <c r="F1025" t="s">
        <v>21</v>
      </c>
      <c r="G1025" s="9">
        <v>99577216</v>
      </c>
      <c r="H1025" t="str">
        <f t="shared" si="30"/>
        <v>over</v>
      </c>
      <c r="I1025" s="3">
        <f t="shared" si="31"/>
        <v>99577216</v>
      </c>
      <c r="J1025" s="3"/>
    </row>
    <row r="1026" spans="1:10" x14ac:dyDescent="0.25">
      <c r="A1026">
        <v>59</v>
      </c>
      <c r="B1026" t="s">
        <v>7</v>
      </c>
      <c r="C1026" s="2">
        <v>27.72</v>
      </c>
      <c r="D1026">
        <v>3</v>
      </c>
      <c r="E1026" t="s">
        <v>13</v>
      </c>
      <c r="F1026" t="s">
        <v>14</v>
      </c>
      <c r="G1026" s="9">
        <v>140011338</v>
      </c>
      <c r="H1026" t="str">
        <f t="shared" ref="H1026:H1089" si="32">IF(C1026&lt;18.5,"below",IF(AND(C1026&gt;=18.5,C1026&lt;25),"normal",IF(C1026&gt;=25,"over")))</f>
        <v>over</v>
      </c>
      <c r="I1026" s="3">
        <f t="shared" si="31"/>
        <v>140011338</v>
      </c>
      <c r="J1026" s="3"/>
    </row>
    <row r="1027" spans="1:10" x14ac:dyDescent="0.25">
      <c r="A1027">
        <v>46</v>
      </c>
      <c r="B1027" t="s">
        <v>7</v>
      </c>
      <c r="C1027" s="2">
        <v>27.72</v>
      </c>
      <c r="D1027">
        <v>1</v>
      </c>
      <c r="E1027" t="s">
        <v>13</v>
      </c>
      <c r="F1027" t="s">
        <v>14</v>
      </c>
      <c r="G1027" s="9">
        <v>82326388</v>
      </c>
      <c r="H1027" t="str">
        <f t="shared" si="32"/>
        <v>over</v>
      </c>
      <c r="I1027" s="3">
        <f t="shared" ref="I1027:I1090" si="33">VALUE(G1027)</f>
        <v>82326388</v>
      </c>
      <c r="J1027" s="3"/>
    </row>
    <row r="1028" spans="1:10" x14ac:dyDescent="0.25">
      <c r="A1028">
        <v>34</v>
      </c>
      <c r="B1028" t="s">
        <v>7</v>
      </c>
      <c r="C1028" s="2">
        <v>27.72</v>
      </c>
      <c r="D1028">
        <v>0</v>
      </c>
      <c r="E1028" t="s">
        <v>13</v>
      </c>
      <c r="F1028" t="s">
        <v>14</v>
      </c>
      <c r="G1028" s="9">
        <v>44151588</v>
      </c>
      <c r="H1028" t="str">
        <f t="shared" si="32"/>
        <v>over</v>
      </c>
      <c r="I1028" s="3">
        <f t="shared" si="33"/>
        <v>44151588</v>
      </c>
      <c r="J1028" s="3"/>
    </row>
    <row r="1029" spans="1:10" x14ac:dyDescent="0.25">
      <c r="A1029">
        <v>24</v>
      </c>
      <c r="B1029" t="s">
        <v>7</v>
      </c>
      <c r="C1029" s="2">
        <v>27.72</v>
      </c>
      <c r="D1029">
        <v>0</v>
      </c>
      <c r="E1029" t="s">
        <v>13</v>
      </c>
      <c r="F1029" t="s">
        <v>14</v>
      </c>
      <c r="G1029" s="9">
        <v>24646188</v>
      </c>
      <c r="H1029" t="str">
        <f t="shared" si="32"/>
        <v>over</v>
      </c>
      <c r="I1029" s="3">
        <f t="shared" si="33"/>
        <v>24646188</v>
      </c>
      <c r="J1029" s="3"/>
    </row>
    <row r="1030" spans="1:10" x14ac:dyDescent="0.25">
      <c r="A1030">
        <v>19</v>
      </c>
      <c r="B1030" t="s">
        <v>11</v>
      </c>
      <c r="C1030" s="2">
        <v>27.7</v>
      </c>
      <c r="D1030">
        <v>0</v>
      </c>
      <c r="E1030" t="s">
        <v>9</v>
      </c>
      <c r="F1030" t="s">
        <v>10</v>
      </c>
      <c r="G1030" s="9">
        <v>16297846</v>
      </c>
      <c r="H1030" t="str">
        <f t="shared" si="32"/>
        <v>over</v>
      </c>
      <c r="I1030" s="3">
        <f t="shared" si="33"/>
        <v>16297846</v>
      </c>
      <c r="J1030" s="3"/>
    </row>
    <row r="1031" spans="1:10" x14ac:dyDescent="0.25">
      <c r="A1031">
        <v>30</v>
      </c>
      <c r="B1031" t="s">
        <v>7</v>
      </c>
      <c r="C1031" s="2">
        <v>27.7</v>
      </c>
      <c r="D1031">
        <v>0</v>
      </c>
      <c r="E1031" t="s">
        <v>13</v>
      </c>
      <c r="F1031" t="s">
        <v>10</v>
      </c>
      <c r="G1031" s="9">
        <v>3554203</v>
      </c>
      <c r="H1031" t="str">
        <f t="shared" si="32"/>
        <v>over</v>
      </c>
      <c r="I1031" s="3">
        <f t="shared" si="33"/>
        <v>3554203</v>
      </c>
      <c r="J1031" s="3"/>
    </row>
    <row r="1032" spans="1:10" x14ac:dyDescent="0.25">
      <c r="A1032">
        <v>35</v>
      </c>
      <c r="B1032" t="s">
        <v>7</v>
      </c>
      <c r="C1032" s="2">
        <v>27.7</v>
      </c>
      <c r="D1032">
        <v>3</v>
      </c>
      <c r="E1032" t="s">
        <v>13</v>
      </c>
      <c r="F1032" t="s">
        <v>10</v>
      </c>
      <c r="G1032" s="9">
        <v>6414178</v>
      </c>
      <c r="H1032" t="str">
        <f t="shared" si="32"/>
        <v>over</v>
      </c>
      <c r="I1032" s="3">
        <f t="shared" si="33"/>
        <v>6414178</v>
      </c>
      <c r="J1032" s="3"/>
    </row>
    <row r="1033" spans="1:10" x14ac:dyDescent="0.25">
      <c r="A1033">
        <v>35</v>
      </c>
      <c r="B1033" t="s">
        <v>11</v>
      </c>
      <c r="C1033" s="2">
        <v>27.61</v>
      </c>
      <c r="D1033">
        <v>1</v>
      </c>
      <c r="E1033" t="s">
        <v>13</v>
      </c>
      <c r="F1033" t="s">
        <v>14</v>
      </c>
      <c r="G1033" s="9">
        <v>47470529</v>
      </c>
      <c r="H1033" t="str">
        <f t="shared" si="32"/>
        <v>over</v>
      </c>
      <c r="I1033" s="3">
        <f t="shared" si="33"/>
        <v>47470529</v>
      </c>
      <c r="J1033" s="3"/>
    </row>
    <row r="1034" spans="1:10" x14ac:dyDescent="0.25">
      <c r="A1034">
        <v>24</v>
      </c>
      <c r="B1034" t="s">
        <v>7</v>
      </c>
      <c r="C1034" s="2">
        <v>27.6</v>
      </c>
      <c r="D1034">
        <v>0</v>
      </c>
      <c r="E1034" t="s">
        <v>13</v>
      </c>
      <c r="F1034" t="s">
        <v>10</v>
      </c>
      <c r="G1034" s="9">
        <v>1895522017</v>
      </c>
      <c r="H1034" t="str">
        <f t="shared" si="32"/>
        <v>over</v>
      </c>
      <c r="I1034" s="3">
        <f t="shared" si="33"/>
        <v>1895522017</v>
      </c>
      <c r="J1034" s="3"/>
    </row>
    <row r="1035" spans="1:10" x14ac:dyDescent="0.25">
      <c r="A1035">
        <v>46</v>
      </c>
      <c r="B1035" t="s">
        <v>11</v>
      </c>
      <c r="C1035" s="2">
        <v>27.6</v>
      </c>
      <c r="D1035">
        <v>0</v>
      </c>
      <c r="E1035" t="s">
        <v>13</v>
      </c>
      <c r="F1035" t="s">
        <v>10</v>
      </c>
      <c r="G1035" s="9">
        <v>2460304837</v>
      </c>
      <c r="H1035" t="str">
        <f t="shared" si="32"/>
        <v>over</v>
      </c>
      <c r="I1035" s="3">
        <f t="shared" si="33"/>
        <v>2460304837</v>
      </c>
      <c r="J1035" s="3"/>
    </row>
    <row r="1036" spans="1:10" x14ac:dyDescent="0.25">
      <c r="A1036">
        <v>50</v>
      </c>
      <c r="B1036" t="s">
        <v>7</v>
      </c>
      <c r="C1036" s="2">
        <v>27.6</v>
      </c>
      <c r="D1036">
        <v>1</v>
      </c>
      <c r="E1036" t="s">
        <v>9</v>
      </c>
      <c r="F1036" t="s">
        <v>10</v>
      </c>
      <c r="G1036" s="9">
        <v>24520264</v>
      </c>
      <c r="H1036" t="str">
        <f t="shared" si="32"/>
        <v>over</v>
      </c>
      <c r="I1036" s="3">
        <f t="shared" si="33"/>
        <v>24520264</v>
      </c>
      <c r="J1036" s="3"/>
    </row>
    <row r="1037" spans="1:10" x14ac:dyDescent="0.25">
      <c r="A1037">
        <v>19</v>
      </c>
      <c r="B1037" t="s">
        <v>11</v>
      </c>
      <c r="C1037" s="2">
        <v>27.6</v>
      </c>
      <c r="D1037">
        <v>0</v>
      </c>
      <c r="E1037" t="s">
        <v>13</v>
      </c>
      <c r="F1037" t="s">
        <v>10</v>
      </c>
      <c r="G1037" s="9">
        <v>1252407</v>
      </c>
      <c r="H1037" t="str">
        <f t="shared" si="32"/>
        <v>over</v>
      </c>
      <c r="I1037" s="3">
        <f t="shared" si="33"/>
        <v>1252407</v>
      </c>
      <c r="J1037" s="3"/>
    </row>
    <row r="1038" spans="1:10" x14ac:dyDescent="0.25">
      <c r="A1038">
        <v>38</v>
      </c>
      <c r="B1038" t="s">
        <v>7</v>
      </c>
      <c r="C1038" s="2">
        <v>27.6</v>
      </c>
      <c r="D1038">
        <v>0</v>
      </c>
      <c r="E1038" t="s">
        <v>13</v>
      </c>
      <c r="F1038" t="s">
        <v>10</v>
      </c>
      <c r="G1038" s="9">
        <v>5383536</v>
      </c>
      <c r="H1038" t="str">
        <f t="shared" si="32"/>
        <v>over</v>
      </c>
      <c r="I1038" s="3">
        <f t="shared" si="33"/>
        <v>5383536</v>
      </c>
      <c r="J1038" s="3"/>
    </row>
    <row r="1039" spans="1:10" x14ac:dyDescent="0.25">
      <c r="A1039">
        <v>25</v>
      </c>
      <c r="B1039" t="s">
        <v>11</v>
      </c>
      <c r="C1039" s="2">
        <v>27.55</v>
      </c>
      <c r="D1039">
        <v>0</v>
      </c>
      <c r="E1039" t="s">
        <v>13</v>
      </c>
      <c r="F1039" t="s">
        <v>15</v>
      </c>
      <c r="G1039" s="9">
        <v>25231695</v>
      </c>
      <c r="H1039" t="str">
        <f t="shared" si="32"/>
        <v>over</v>
      </c>
      <c r="I1039" s="3">
        <f t="shared" si="33"/>
        <v>25231695</v>
      </c>
      <c r="J1039" s="3"/>
    </row>
    <row r="1040" spans="1:10" x14ac:dyDescent="0.25">
      <c r="A1040">
        <v>36</v>
      </c>
      <c r="B1040" t="s">
        <v>11</v>
      </c>
      <c r="C1040" s="2">
        <v>27.55</v>
      </c>
      <c r="D1040">
        <v>3</v>
      </c>
      <c r="E1040" t="s">
        <v>13</v>
      </c>
      <c r="F1040" t="s">
        <v>21</v>
      </c>
      <c r="G1040" s="9">
        <v>67467425</v>
      </c>
      <c r="H1040" t="str">
        <f t="shared" si="32"/>
        <v>over</v>
      </c>
      <c r="I1040" s="3">
        <f t="shared" si="33"/>
        <v>67467425</v>
      </c>
      <c r="J1040" s="3"/>
    </row>
    <row r="1041" spans="1:10" x14ac:dyDescent="0.25">
      <c r="A1041">
        <v>62</v>
      </c>
      <c r="B1041" t="s">
        <v>11</v>
      </c>
      <c r="C1041" s="2">
        <v>27.55</v>
      </c>
      <c r="D1041">
        <v>1</v>
      </c>
      <c r="E1041" t="s">
        <v>13</v>
      </c>
      <c r="F1041" t="s">
        <v>15</v>
      </c>
      <c r="G1041" s="9">
        <v>139376665</v>
      </c>
      <c r="H1041" t="str">
        <f t="shared" si="32"/>
        <v>over</v>
      </c>
      <c r="I1041" s="3">
        <f t="shared" si="33"/>
        <v>139376665</v>
      </c>
      <c r="J1041" s="3"/>
    </row>
    <row r="1042" spans="1:10" x14ac:dyDescent="0.25">
      <c r="A1042">
        <v>60</v>
      </c>
      <c r="B1042" t="s">
        <v>7</v>
      </c>
      <c r="C1042" s="2">
        <v>27.55</v>
      </c>
      <c r="D1042">
        <v>0</v>
      </c>
      <c r="E1042" t="s">
        <v>13</v>
      </c>
      <c r="F1042" t="s">
        <v>21</v>
      </c>
      <c r="G1042" s="9">
        <v>132170945</v>
      </c>
      <c r="H1042" t="str">
        <f t="shared" si="32"/>
        <v>over</v>
      </c>
      <c r="I1042" s="3">
        <f t="shared" si="33"/>
        <v>132170945</v>
      </c>
      <c r="J1042" s="3"/>
    </row>
    <row r="1043" spans="1:10" x14ac:dyDescent="0.25">
      <c r="A1043">
        <v>34</v>
      </c>
      <c r="B1043" t="s">
        <v>7</v>
      </c>
      <c r="C1043" s="2">
        <v>27.5</v>
      </c>
      <c r="D1043">
        <v>1</v>
      </c>
      <c r="E1043" t="s">
        <v>13</v>
      </c>
      <c r="F1043" t="s">
        <v>10</v>
      </c>
      <c r="G1043" s="9">
        <v>5003853</v>
      </c>
      <c r="H1043" t="str">
        <f t="shared" si="32"/>
        <v>over</v>
      </c>
      <c r="I1043" s="3">
        <f t="shared" si="33"/>
        <v>5003853</v>
      </c>
      <c r="J1043" s="3"/>
    </row>
    <row r="1044" spans="1:10" x14ac:dyDescent="0.25">
      <c r="A1044">
        <v>59</v>
      </c>
      <c r="B1044" t="s">
        <v>11</v>
      </c>
      <c r="C1044" s="2">
        <v>27.5</v>
      </c>
      <c r="D1044">
        <v>1</v>
      </c>
      <c r="E1044" t="s">
        <v>13</v>
      </c>
      <c r="F1044" t="s">
        <v>10</v>
      </c>
      <c r="G1044" s="9">
        <v>12333828</v>
      </c>
      <c r="H1044" t="str">
        <f t="shared" si="32"/>
        <v>over</v>
      </c>
      <c r="I1044" s="3">
        <f t="shared" si="33"/>
        <v>12333828</v>
      </c>
      <c r="J1044" s="3"/>
    </row>
    <row r="1045" spans="1:10" x14ac:dyDescent="0.25">
      <c r="A1045">
        <v>28</v>
      </c>
      <c r="B1045" t="s">
        <v>7</v>
      </c>
      <c r="C1045" s="2">
        <v>27.5</v>
      </c>
      <c r="D1045">
        <v>2</v>
      </c>
      <c r="E1045" t="s">
        <v>13</v>
      </c>
      <c r="F1045" t="s">
        <v>10</v>
      </c>
      <c r="G1045" s="9">
        <v>2017767113</v>
      </c>
      <c r="H1045" t="str">
        <f t="shared" si="32"/>
        <v>over</v>
      </c>
      <c r="I1045" s="3">
        <f t="shared" si="33"/>
        <v>2017767113</v>
      </c>
      <c r="J1045" s="3"/>
    </row>
    <row r="1046" spans="1:10" x14ac:dyDescent="0.25">
      <c r="A1046">
        <v>44</v>
      </c>
      <c r="B1046" t="s">
        <v>7</v>
      </c>
      <c r="C1046" s="2">
        <v>27.5</v>
      </c>
      <c r="D1046">
        <v>1</v>
      </c>
      <c r="E1046" t="s">
        <v>13</v>
      </c>
      <c r="F1046" t="s">
        <v>10</v>
      </c>
      <c r="G1046" s="9">
        <v>7626993</v>
      </c>
      <c r="H1046" t="str">
        <f t="shared" si="32"/>
        <v>over</v>
      </c>
      <c r="I1046" s="3">
        <f t="shared" si="33"/>
        <v>7626993</v>
      </c>
      <c r="J1046" s="3"/>
    </row>
    <row r="1047" spans="1:10" x14ac:dyDescent="0.25">
      <c r="A1047">
        <v>59</v>
      </c>
      <c r="B1047" t="s">
        <v>7</v>
      </c>
      <c r="C1047" s="2">
        <v>27.5</v>
      </c>
      <c r="D1047">
        <v>0</v>
      </c>
      <c r="E1047" t="s">
        <v>13</v>
      </c>
      <c r="F1047" t="s">
        <v>10</v>
      </c>
      <c r="G1047" s="9">
        <v>12233828</v>
      </c>
      <c r="H1047" t="str">
        <f t="shared" si="32"/>
        <v>over</v>
      </c>
      <c r="I1047" s="3">
        <f t="shared" si="33"/>
        <v>12233828</v>
      </c>
      <c r="J1047" s="3"/>
    </row>
    <row r="1048" spans="1:10" x14ac:dyDescent="0.25">
      <c r="A1048">
        <v>45</v>
      </c>
      <c r="B1048" t="s">
        <v>11</v>
      </c>
      <c r="C1048" s="2">
        <v>27.5</v>
      </c>
      <c r="D1048">
        <v>3</v>
      </c>
      <c r="E1048" t="s">
        <v>13</v>
      </c>
      <c r="F1048" t="s">
        <v>10</v>
      </c>
      <c r="G1048" s="9">
        <v>8615.2999999999993</v>
      </c>
      <c r="H1048" t="str">
        <f t="shared" si="32"/>
        <v>over</v>
      </c>
      <c r="I1048" s="3">
        <f t="shared" si="33"/>
        <v>8615.2999999999993</v>
      </c>
      <c r="J1048" s="3"/>
    </row>
    <row r="1049" spans="1:10" x14ac:dyDescent="0.25">
      <c r="A1049">
        <v>44</v>
      </c>
      <c r="B1049" t="s">
        <v>11</v>
      </c>
      <c r="C1049" s="2">
        <v>27.4</v>
      </c>
      <c r="D1049">
        <v>2</v>
      </c>
      <c r="E1049" t="s">
        <v>13</v>
      </c>
      <c r="F1049" t="s">
        <v>10</v>
      </c>
      <c r="G1049" s="9">
        <v>7726854</v>
      </c>
      <c r="H1049" t="str">
        <f t="shared" si="32"/>
        <v>over</v>
      </c>
      <c r="I1049" s="3">
        <f t="shared" si="33"/>
        <v>7726854</v>
      </c>
      <c r="J1049" s="3"/>
    </row>
    <row r="1050" spans="1:10" x14ac:dyDescent="0.25">
      <c r="A1050">
        <v>40</v>
      </c>
      <c r="B1050" t="s">
        <v>7</v>
      </c>
      <c r="C1050" s="2">
        <v>27.4</v>
      </c>
      <c r="D1050">
        <v>1</v>
      </c>
      <c r="E1050" t="s">
        <v>13</v>
      </c>
      <c r="F1050" t="s">
        <v>10</v>
      </c>
      <c r="G1050" s="9">
        <v>6496886</v>
      </c>
      <c r="H1050" t="str">
        <f t="shared" si="32"/>
        <v>over</v>
      </c>
      <c r="I1050" s="3">
        <f t="shared" si="33"/>
        <v>6496886</v>
      </c>
      <c r="J1050" s="3"/>
    </row>
    <row r="1051" spans="1:10" x14ac:dyDescent="0.25">
      <c r="A1051">
        <v>43</v>
      </c>
      <c r="B1051" t="s">
        <v>11</v>
      </c>
      <c r="C1051" s="2">
        <v>27.36</v>
      </c>
      <c r="D1051">
        <v>3</v>
      </c>
      <c r="E1051" t="s">
        <v>13</v>
      </c>
      <c r="F1051" t="s">
        <v>21</v>
      </c>
      <c r="G1051" s="9">
        <v>86062174</v>
      </c>
      <c r="H1051" t="str">
        <f t="shared" si="32"/>
        <v>over</v>
      </c>
      <c r="I1051" s="3">
        <f t="shared" si="33"/>
        <v>86062174</v>
      </c>
      <c r="J1051" s="3"/>
    </row>
    <row r="1052" spans="1:10" x14ac:dyDescent="0.25">
      <c r="A1052">
        <v>52</v>
      </c>
      <c r="B1052" t="s">
        <v>11</v>
      </c>
      <c r="C1052" s="2">
        <v>27.36</v>
      </c>
      <c r="D1052">
        <v>0</v>
      </c>
      <c r="E1052" t="s">
        <v>9</v>
      </c>
      <c r="F1052" t="s">
        <v>15</v>
      </c>
      <c r="G1052" s="9">
        <v>243936224</v>
      </c>
      <c r="H1052" t="str">
        <f t="shared" si="32"/>
        <v>over</v>
      </c>
      <c r="I1052" s="3">
        <f t="shared" si="33"/>
        <v>243936224</v>
      </c>
      <c r="J1052" s="3"/>
    </row>
    <row r="1053" spans="1:10" x14ac:dyDescent="0.25">
      <c r="A1053">
        <v>50</v>
      </c>
      <c r="B1053" t="s">
        <v>7</v>
      </c>
      <c r="C1053" s="2">
        <v>27.36</v>
      </c>
      <c r="D1053">
        <v>0</v>
      </c>
      <c r="E1053" t="s">
        <v>13</v>
      </c>
      <c r="F1053" t="s">
        <v>21</v>
      </c>
      <c r="G1053" s="9">
        <v>2565657526</v>
      </c>
      <c r="H1053" t="str">
        <f t="shared" si="32"/>
        <v>over</v>
      </c>
      <c r="I1053" s="3">
        <f t="shared" si="33"/>
        <v>2565657526</v>
      </c>
      <c r="J1053" s="3"/>
    </row>
    <row r="1054" spans="1:10" x14ac:dyDescent="0.25">
      <c r="A1054">
        <v>21</v>
      </c>
      <c r="B1054" t="s">
        <v>11</v>
      </c>
      <c r="C1054" s="2">
        <v>27.36</v>
      </c>
      <c r="D1054">
        <v>0</v>
      </c>
      <c r="E1054" t="s">
        <v>13</v>
      </c>
      <c r="F1054" t="s">
        <v>21</v>
      </c>
      <c r="G1054" s="9">
        <v>21041134</v>
      </c>
      <c r="H1054" t="str">
        <f t="shared" si="32"/>
        <v>over</v>
      </c>
      <c r="I1054" s="3">
        <f t="shared" si="33"/>
        <v>21041134</v>
      </c>
      <c r="J1054" s="3"/>
    </row>
    <row r="1055" spans="1:10" x14ac:dyDescent="0.25">
      <c r="A1055">
        <v>23</v>
      </c>
      <c r="B1055" t="s">
        <v>11</v>
      </c>
      <c r="C1055" s="2">
        <v>27.36</v>
      </c>
      <c r="D1055">
        <v>1</v>
      </c>
      <c r="E1055" t="s">
        <v>13</v>
      </c>
      <c r="F1055" t="s">
        <v>15</v>
      </c>
      <c r="G1055" s="9">
        <v>27890574</v>
      </c>
      <c r="H1055" t="str">
        <f t="shared" si="32"/>
        <v>over</v>
      </c>
      <c r="I1055" s="3">
        <f t="shared" si="33"/>
        <v>27890574</v>
      </c>
      <c r="J1055" s="3"/>
    </row>
    <row r="1056" spans="1:10" x14ac:dyDescent="0.25">
      <c r="A1056">
        <v>18</v>
      </c>
      <c r="B1056" t="s">
        <v>11</v>
      </c>
      <c r="C1056" s="2">
        <v>27.36</v>
      </c>
      <c r="D1056">
        <v>1</v>
      </c>
      <c r="E1056" t="s">
        <v>9</v>
      </c>
      <c r="F1056" t="s">
        <v>21</v>
      </c>
      <c r="G1056" s="9">
        <v>171786824</v>
      </c>
      <c r="H1056" t="str">
        <f t="shared" si="32"/>
        <v>over</v>
      </c>
      <c r="I1056" s="3">
        <f t="shared" si="33"/>
        <v>171786824</v>
      </c>
      <c r="J1056" s="3"/>
    </row>
    <row r="1057" spans="1:10" x14ac:dyDescent="0.25">
      <c r="A1057">
        <v>48</v>
      </c>
      <c r="B1057" t="s">
        <v>7</v>
      </c>
      <c r="C1057" s="2">
        <v>27.36</v>
      </c>
      <c r="D1057">
        <v>1</v>
      </c>
      <c r="E1057" t="s">
        <v>13</v>
      </c>
      <c r="F1057" t="s">
        <v>21</v>
      </c>
      <c r="G1057" s="9">
        <v>94473824</v>
      </c>
      <c r="H1057" t="str">
        <f t="shared" si="32"/>
        <v>over</v>
      </c>
      <c r="I1057" s="3">
        <f t="shared" si="33"/>
        <v>94473824</v>
      </c>
      <c r="J1057" s="3"/>
    </row>
    <row r="1058" spans="1:10" x14ac:dyDescent="0.25">
      <c r="A1058">
        <v>20</v>
      </c>
      <c r="B1058" t="s">
        <v>11</v>
      </c>
      <c r="C1058" s="2">
        <v>27.3</v>
      </c>
      <c r="D1058">
        <v>0</v>
      </c>
      <c r="E1058" t="s">
        <v>9</v>
      </c>
      <c r="F1058" t="s">
        <v>10</v>
      </c>
      <c r="G1058" s="9">
        <v>16232847</v>
      </c>
      <c r="H1058" t="str">
        <f t="shared" si="32"/>
        <v>over</v>
      </c>
      <c r="I1058" s="3">
        <f t="shared" si="33"/>
        <v>16232847</v>
      </c>
      <c r="J1058" s="3"/>
    </row>
    <row r="1059" spans="1:10" x14ac:dyDescent="0.25">
      <c r="A1059">
        <v>18</v>
      </c>
      <c r="B1059" t="s">
        <v>7</v>
      </c>
      <c r="C1059" s="2">
        <v>27.28</v>
      </c>
      <c r="D1059">
        <v>3</v>
      </c>
      <c r="E1059" t="s">
        <v>9</v>
      </c>
      <c r="F1059" t="s">
        <v>14</v>
      </c>
      <c r="G1059" s="9">
        <v>182234512</v>
      </c>
      <c r="H1059" t="str">
        <f t="shared" si="32"/>
        <v>over</v>
      </c>
      <c r="I1059" s="3">
        <f t="shared" si="33"/>
        <v>182234512</v>
      </c>
      <c r="J1059" s="3"/>
    </row>
    <row r="1060" spans="1:10" x14ac:dyDescent="0.25">
      <c r="A1060">
        <v>56</v>
      </c>
      <c r="B1060" t="s">
        <v>7</v>
      </c>
      <c r="C1060" s="2">
        <v>27.2</v>
      </c>
      <c r="D1060">
        <v>0</v>
      </c>
      <c r="E1060" t="s">
        <v>13</v>
      </c>
      <c r="F1060" t="s">
        <v>10</v>
      </c>
      <c r="G1060" s="9">
        <v>11073176</v>
      </c>
      <c r="H1060" t="str">
        <f t="shared" si="32"/>
        <v>over</v>
      </c>
      <c r="I1060" s="3">
        <f t="shared" si="33"/>
        <v>11073176</v>
      </c>
      <c r="J1060" s="3"/>
    </row>
    <row r="1061" spans="1:10" x14ac:dyDescent="0.25">
      <c r="A1061">
        <v>29</v>
      </c>
      <c r="B1061" t="s">
        <v>11</v>
      </c>
      <c r="C1061" s="2">
        <v>27.2</v>
      </c>
      <c r="D1061">
        <v>0</v>
      </c>
      <c r="E1061" t="s">
        <v>13</v>
      </c>
      <c r="F1061" t="s">
        <v>10</v>
      </c>
      <c r="G1061" s="9">
        <v>2866091</v>
      </c>
      <c r="H1061" t="str">
        <f t="shared" si="32"/>
        <v>over</v>
      </c>
      <c r="I1061" s="3">
        <f t="shared" si="33"/>
        <v>2866091</v>
      </c>
      <c r="J1061" s="3"/>
    </row>
    <row r="1062" spans="1:10" x14ac:dyDescent="0.25">
      <c r="A1062">
        <v>49</v>
      </c>
      <c r="B1062" t="s">
        <v>7</v>
      </c>
      <c r="C1062" s="2">
        <v>27.17</v>
      </c>
      <c r="D1062">
        <v>0</v>
      </c>
      <c r="E1062" t="s">
        <v>13</v>
      </c>
      <c r="F1062" t="s">
        <v>14</v>
      </c>
      <c r="G1062" s="9">
        <v>86013293</v>
      </c>
      <c r="H1062" t="str">
        <f t="shared" si="32"/>
        <v>over</v>
      </c>
      <c r="I1062" s="3">
        <f t="shared" si="33"/>
        <v>86013293</v>
      </c>
      <c r="J1062" s="3"/>
    </row>
    <row r="1063" spans="1:10" x14ac:dyDescent="0.25">
      <c r="A1063">
        <v>58</v>
      </c>
      <c r="B1063" t="s">
        <v>7</v>
      </c>
      <c r="C1063" s="2">
        <v>27.17</v>
      </c>
      <c r="D1063">
        <v>0</v>
      </c>
      <c r="E1063" t="s">
        <v>13</v>
      </c>
      <c r="F1063" t="s">
        <v>15</v>
      </c>
      <c r="G1063" s="9">
        <v>122228983</v>
      </c>
      <c r="H1063" t="str">
        <f t="shared" si="32"/>
        <v>over</v>
      </c>
      <c r="I1063" s="3">
        <f t="shared" si="33"/>
        <v>122228983</v>
      </c>
      <c r="J1063" s="3"/>
    </row>
    <row r="1064" spans="1:10" x14ac:dyDescent="0.25">
      <c r="A1064">
        <v>33</v>
      </c>
      <c r="B1064" t="s">
        <v>11</v>
      </c>
      <c r="C1064" s="2">
        <v>27.1</v>
      </c>
      <c r="D1064">
        <v>1</v>
      </c>
      <c r="E1064" t="s">
        <v>9</v>
      </c>
      <c r="F1064" t="s">
        <v>10</v>
      </c>
      <c r="G1064" s="9">
        <v>19040876</v>
      </c>
      <c r="H1064" t="str">
        <f t="shared" si="32"/>
        <v>over</v>
      </c>
      <c r="I1064" s="3">
        <f t="shared" si="33"/>
        <v>19040876</v>
      </c>
      <c r="J1064" s="3"/>
    </row>
    <row r="1065" spans="1:10" x14ac:dyDescent="0.25">
      <c r="A1065">
        <v>49</v>
      </c>
      <c r="B1065" t="s">
        <v>7</v>
      </c>
      <c r="C1065" s="2">
        <v>27.1</v>
      </c>
      <c r="D1065">
        <v>1</v>
      </c>
      <c r="E1065" t="s">
        <v>13</v>
      </c>
      <c r="F1065" t="s">
        <v>10</v>
      </c>
      <c r="G1065" s="9">
        <v>261403603</v>
      </c>
      <c r="H1065" t="str">
        <f t="shared" si="32"/>
        <v>over</v>
      </c>
      <c r="I1065" s="3">
        <f t="shared" si="33"/>
        <v>261403603</v>
      </c>
      <c r="J1065" s="3"/>
    </row>
    <row r="1066" spans="1:10" x14ac:dyDescent="0.25">
      <c r="A1066">
        <v>35</v>
      </c>
      <c r="B1066" t="s">
        <v>11</v>
      </c>
      <c r="C1066" s="2">
        <v>27.1</v>
      </c>
      <c r="D1066">
        <v>1</v>
      </c>
      <c r="E1066" t="s">
        <v>13</v>
      </c>
      <c r="F1066" t="s">
        <v>10</v>
      </c>
      <c r="G1066" s="9">
        <v>4746344</v>
      </c>
      <c r="H1066" t="str">
        <f t="shared" si="32"/>
        <v>over</v>
      </c>
      <c r="I1066" s="3">
        <f t="shared" si="33"/>
        <v>4746344</v>
      </c>
      <c r="J1066" s="3"/>
    </row>
    <row r="1067" spans="1:10" x14ac:dyDescent="0.25">
      <c r="A1067">
        <v>22</v>
      </c>
      <c r="B1067" t="s">
        <v>7</v>
      </c>
      <c r="C1067" s="2">
        <v>27.1</v>
      </c>
      <c r="D1067">
        <v>0</v>
      </c>
      <c r="E1067" t="s">
        <v>13</v>
      </c>
      <c r="F1067" t="s">
        <v>10</v>
      </c>
      <c r="G1067" s="9">
        <v>2154361</v>
      </c>
      <c r="H1067" t="str">
        <f t="shared" si="32"/>
        <v>over</v>
      </c>
      <c r="I1067" s="3">
        <f t="shared" si="33"/>
        <v>2154361</v>
      </c>
      <c r="J1067" s="3"/>
    </row>
    <row r="1068" spans="1:10" x14ac:dyDescent="0.25">
      <c r="A1068">
        <v>26</v>
      </c>
      <c r="B1068" t="s">
        <v>11</v>
      </c>
      <c r="C1068" s="2">
        <v>27.06</v>
      </c>
      <c r="D1068">
        <v>0</v>
      </c>
      <c r="E1068" t="s">
        <v>9</v>
      </c>
      <c r="F1068" t="s">
        <v>14</v>
      </c>
      <c r="G1068" s="9">
        <v>170433414</v>
      </c>
      <c r="H1068" t="str">
        <f t="shared" si="32"/>
        <v>over</v>
      </c>
      <c r="I1068" s="3">
        <f t="shared" si="33"/>
        <v>170433414</v>
      </c>
      <c r="J1068" s="3"/>
    </row>
    <row r="1069" spans="1:10" x14ac:dyDescent="0.25">
      <c r="A1069">
        <v>34</v>
      </c>
      <c r="B1069" t="s">
        <v>11</v>
      </c>
      <c r="C1069" s="2">
        <v>27</v>
      </c>
      <c r="D1069">
        <v>2</v>
      </c>
      <c r="E1069" t="s">
        <v>13</v>
      </c>
      <c r="F1069" t="s">
        <v>10</v>
      </c>
      <c r="G1069" s="9">
        <v>1173784884</v>
      </c>
      <c r="H1069" t="str">
        <f t="shared" si="32"/>
        <v>over</v>
      </c>
      <c r="I1069" s="3">
        <f t="shared" si="33"/>
        <v>1173784884</v>
      </c>
      <c r="J1069" s="3"/>
    </row>
    <row r="1070" spans="1:10" x14ac:dyDescent="0.25">
      <c r="A1070">
        <v>55</v>
      </c>
      <c r="B1070" t="s">
        <v>7</v>
      </c>
      <c r="C1070" s="2">
        <v>26.98</v>
      </c>
      <c r="D1070">
        <v>0</v>
      </c>
      <c r="E1070" t="s">
        <v>13</v>
      </c>
      <c r="F1070" t="s">
        <v>15</v>
      </c>
      <c r="G1070" s="9">
        <v>110825772</v>
      </c>
      <c r="H1070" t="str">
        <f t="shared" si="32"/>
        <v>over</v>
      </c>
      <c r="I1070" s="3">
        <f t="shared" si="33"/>
        <v>110825772</v>
      </c>
      <c r="J1070" s="3"/>
    </row>
    <row r="1071" spans="1:10" x14ac:dyDescent="0.25">
      <c r="A1071">
        <v>63</v>
      </c>
      <c r="B1071" t="s">
        <v>7</v>
      </c>
      <c r="C1071" s="2">
        <v>26.98</v>
      </c>
      <c r="D1071">
        <v>0</v>
      </c>
      <c r="E1071" t="s">
        <v>9</v>
      </c>
      <c r="F1071" t="s">
        <v>15</v>
      </c>
      <c r="G1071" s="9">
        <v>289504692</v>
      </c>
      <c r="H1071" t="str">
        <f t="shared" si="32"/>
        <v>over</v>
      </c>
      <c r="I1071" s="3">
        <f t="shared" si="33"/>
        <v>289504692</v>
      </c>
      <c r="J1071" s="3"/>
    </row>
    <row r="1072" spans="1:10" x14ac:dyDescent="0.25">
      <c r="A1072">
        <v>28</v>
      </c>
      <c r="B1072" t="s">
        <v>11</v>
      </c>
      <c r="C1072" s="2">
        <v>26.98</v>
      </c>
      <c r="D1072">
        <v>2</v>
      </c>
      <c r="E1072" t="s">
        <v>13</v>
      </c>
      <c r="F1072" t="s">
        <v>21</v>
      </c>
      <c r="G1072" s="9">
        <v>44350942</v>
      </c>
      <c r="H1072" t="str">
        <f t="shared" si="32"/>
        <v>over</v>
      </c>
      <c r="I1072" s="3">
        <f t="shared" si="33"/>
        <v>44350942</v>
      </c>
      <c r="J1072" s="3"/>
    </row>
    <row r="1073" spans="1:10" x14ac:dyDescent="0.25">
      <c r="A1073">
        <v>42</v>
      </c>
      <c r="B1073" t="s">
        <v>11</v>
      </c>
      <c r="C1073" s="2">
        <v>26.9</v>
      </c>
      <c r="D1073">
        <v>0</v>
      </c>
      <c r="E1073" t="s">
        <v>13</v>
      </c>
      <c r="F1073" t="s">
        <v>10</v>
      </c>
      <c r="G1073" s="9">
        <v>5969723</v>
      </c>
      <c r="H1073" t="str">
        <f t="shared" si="32"/>
        <v>over</v>
      </c>
      <c r="I1073" s="3">
        <f t="shared" si="33"/>
        <v>5969723</v>
      </c>
      <c r="J1073" s="3"/>
    </row>
    <row r="1074" spans="1:10" x14ac:dyDescent="0.25">
      <c r="A1074">
        <v>20</v>
      </c>
      <c r="B1074" t="s">
        <v>7</v>
      </c>
      <c r="C1074" s="2">
        <v>26.84</v>
      </c>
      <c r="D1074">
        <v>1</v>
      </c>
      <c r="E1074" t="s">
        <v>9</v>
      </c>
      <c r="F1074" t="s">
        <v>14</v>
      </c>
      <c r="G1074" s="9">
        <v>170852676</v>
      </c>
      <c r="H1074" t="str">
        <f t="shared" si="32"/>
        <v>over</v>
      </c>
      <c r="I1074" s="3">
        <f t="shared" si="33"/>
        <v>170852676</v>
      </c>
      <c r="J1074" s="3"/>
    </row>
    <row r="1075" spans="1:10" x14ac:dyDescent="0.25">
      <c r="A1075">
        <v>22</v>
      </c>
      <c r="B1075" t="s">
        <v>11</v>
      </c>
      <c r="C1075" s="2">
        <v>26.84</v>
      </c>
      <c r="D1075">
        <v>0</v>
      </c>
      <c r="E1075" t="s">
        <v>13</v>
      </c>
      <c r="F1075" t="s">
        <v>14</v>
      </c>
      <c r="G1075" s="9">
        <v>16649996</v>
      </c>
      <c r="H1075" t="str">
        <f t="shared" si="32"/>
        <v>over</v>
      </c>
      <c r="I1075" s="3">
        <f t="shared" si="33"/>
        <v>16649996</v>
      </c>
      <c r="J1075" s="3"/>
    </row>
    <row r="1076" spans="1:10" x14ac:dyDescent="0.25">
      <c r="A1076">
        <v>55</v>
      </c>
      <c r="B1076" t="s">
        <v>7</v>
      </c>
      <c r="C1076" s="2">
        <v>26.8</v>
      </c>
      <c r="D1076">
        <v>1</v>
      </c>
      <c r="E1076" t="s">
        <v>13</v>
      </c>
      <c r="F1076" t="s">
        <v>10</v>
      </c>
      <c r="G1076" s="9">
        <v>3516013457</v>
      </c>
      <c r="H1076" t="str">
        <f t="shared" si="32"/>
        <v>over</v>
      </c>
      <c r="I1076" s="3">
        <f t="shared" si="33"/>
        <v>3516013457</v>
      </c>
      <c r="J1076" s="3"/>
    </row>
    <row r="1077" spans="1:10" x14ac:dyDescent="0.25">
      <c r="A1077">
        <v>25</v>
      </c>
      <c r="B1077" t="s">
        <v>11</v>
      </c>
      <c r="C1077" s="2">
        <v>26.8</v>
      </c>
      <c r="D1077">
        <v>3</v>
      </c>
      <c r="E1077" t="s">
        <v>13</v>
      </c>
      <c r="F1077" t="s">
        <v>10</v>
      </c>
      <c r="G1077" s="9">
        <v>3906127</v>
      </c>
      <c r="H1077" t="str">
        <f t="shared" si="32"/>
        <v>over</v>
      </c>
      <c r="I1077" s="3">
        <f t="shared" si="33"/>
        <v>3906127</v>
      </c>
      <c r="J1077" s="3"/>
    </row>
    <row r="1078" spans="1:10" x14ac:dyDescent="0.25">
      <c r="A1078">
        <v>24</v>
      </c>
      <c r="B1078" t="s">
        <v>11</v>
      </c>
      <c r="C1078" s="2">
        <v>26.79</v>
      </c>
      <c r="D1078">
        <v>1</v>
      </c>
      <c r="E1078" t="s">
        <v>13</v>
      </c>
      <c r="F1078" t="s">
        <v>15</v>
      </c>
      <c r="G1078" s="9">
        <v>1260988702</v>
      </c>
      <c r="H1078" t="str">
        <f t="shared" si="32"/>
        <v>over</v>
      </c>
      <c r="I1078" s="3">
        <f t="shared" si="33"/>
        <v>1260988702</v>
      </c>
      <c r="J1078" s="3"/>
    </row>
    <row r="1079" spans="1:10" x14ac:dyDescent="0.25">
      <c r="A1079">
        <v>25</v>
      </c>
      <c r="B1079" t="s">
        <v>7</v>
      </c>
      <c r="C1079" s="2">
        <v>26.79</v>
      </c>
      <c r="D1079">
        <v>2</v>
      </c>
      <c r="E1079" t="s">
        <v>13</v>
      </c>
      <c r="F1079" t="s">
        <v>15</v>
      </c>
      <c r="G1079" s="9">
        <v>41891131</v>
      </c>
      <c r="H1079" t="str">
        <f t="shared" si="32"/>
        <v>over</v>
      </c>
      <c r="I1079" s="3">
        <f t="shared" si="33"/>
        <v>41891131</v>
      </c>
      <c r="J1079" s="3"/>
    </row>
    <row r="1080" spans="1:10" x14ac:dyDescent="0.25">
      <c r="A1080">
        <v>34</v>
      </c>
      <c r="B1080" t="s">
        <v>7</v>
      </c>
      <c r="C1080" s="2">
        <v>26.73</v>
      </c>
      <c r="D1080">
        <v>1</v>
      </c>
      <c r="E1080" t="s">
        <v>13</v>
      </c>
      <c r="F1080" t="s">
        <v>14</v>
      </c>
      <c r="G1080" s="9">
        <v>50027827</v>
      </c>
      <c r="H1080" t="str">
        <f t="shared" si="32"/>
        <v>over</v>
      </c>
      <c r="I1080" s="3">
        <f t="shared" si="33"/>
        <v>50027827</v>
      </c>
      <c r="J1080" s="3"/>
    </row>
    <row r="1081" spans="1:10" x14ac:dyDescent="0.25">
      <c r="A1081">
        <v>18</v>
      </c>
      <c r="B1081" t="s">
        <v>7</v>
      </c>
      <c r="C1081" s="2">
        <v>26.73</v>
      </c>
      <c r="D1081">
        <v>0</v>
      </c>
      <c r="E1081" t="s">
        <v>13</v>
      </c>
      <c r="F1081" t="s">
        <v>14</v>
      </c>
      <c r="G1081" s="9">
        <v>16157667</v>
      </c>
      <c r="H1081" t="str">
        <f t="shared" si="32"/>
        <v>over</v>
      </c>
      <c r="I1081" s="3">
        <f t="shared" si="33"/>
        <v>16157667</v>
      </c>
      <c r="J1081" s="3"/>
    </row>
    <row r="1082" spans="1:10" x14ac:dyDescent="0.25">
      <c r="A1082">
        <v>53</v>
      </c>
      <c r="B1082" t="s">
        <v>7</v>
      </c>
      <c r="C1082" s="2">
        <v>26.7</v>
      </c>
      <c r="D1082">
        <v>2</v>
      </c>
      <c r="E1082" t="s">
        <v>13</v>
      </c>
      <c r="F1082" t="s">
        <v>10</v>
      </c>
      <c r="G1082" s="9">
        <v>11150.78</v>
      </c>
      <c r="H1082" t="str">
        <f t="shared" si="32"/>
        <v>over</v>
      </c>
      <c r="I1082" s="3">
        <f t="shared" si="33"/>
        <v>11150.78</v>
      </c>
      <c r="J1082" s="3"/>
    </row>
    <row r="1083" spans="1:10" x14ac:dyDescent="0.25">
      <c r="A1083">
        <v>43</v>
      </c>
      <c r="B1083" t="s">
        <v>7</v>
      </c>
      <c r="C1083" s="2">
        <v>26.7</v>
      </c>
      <c r="D1083">
        <v>2</v>
      </c>
      <c r="E1083" t="s">
        <v>9</v>
      </c>
      <c r="F1083" t="s">
        <v>10</v>
      </c>
      <c r="G1083" s="9">
        <v>22478.6</v>
      </c>
      <c r="H1083" t="str">
        <f t="shared" si="32"/>
        <v>over</v>
      </c>
      <c r="I1083" s="3">
        <f t="shared" si="33"/>
        <v>22478.6</v>
      </c>
      <c r="J1083" s="3"/>
    </row>
    <row r="1084" spans="1:10" x14ac:dyDescent="0.25">
      <c r="A1084">
        <v>46</v>
      </c>
      <c r="B1084" t="s">
        <v>11</v>
      </c>
      <c r="C1084" s="2">
        <v>26.62</v>
      </c>
      <c r="D1084">
        <v>1</v>
      </c>
      <c r="E1084" t="s">
        <v>13</v>
      </c>
      <c r="F1084" t="s">
        <v>14</v>
      </c>
      <c r="G1084" s="9">
        <v>77421098</v>
      </c>
      <c r="H1084" t="str">
        <f t="shared" si="32"/>
        <v>over</v>
      </c>
      <c r="I1084" s="3">
        <f t="shared" si="33"/>
        <v>77421098</v>
      </c>
      <c r="J1084" s="3"/>
    </row>
    <row r="1085" spans="1:10" x14ac:dyDescent="0.25">
      <c r="A1085">
        <v>31</v>
      </c>
      <c r="B1085" t="s">
        <v>7</v>
      </c>
      <c r="C1085" s="2">
        <v>26.62</v>
      </c>
      <c r="D1085">
        <v>0</v>
      </c>
      <c r="E1085" t="s">
        <v>13</v>
      </c>
      <c r="F1085" t="s">
        <v>14</v>
      </c>
      <c r="G1085" s="9">
        <v>37578448</v>
      </c>
      <c r="H1085" t="str">
        <f t="shared" si="32"/>
        <v>over</v>
      </c>
      <c r="I1085" s="3">
        <f t="shared" si="33"/>
        <v>37578448</v>
      </c>
      <c r="J1085" s="3"/>
    </row>
    <row r="1086" spans="1:10" x14ac:dyDescent="0.25">
      <c r="A1086">
        <v>24</v>
      </c>
      <c r="B1086" t="s">
        <v>7</v>
      </c>
      <c r="C1086" s="2">
        <v>26.6</v>
      </c>
      <c r="D1086">
        <v>0</v>
      </c>
      <c r="E1086" t="s">
        <v>13</v>
      </c>
      <c r="F1086" t="s">
        <v>21</v>
      </c>
      <c r="G1086" s="9">
        <v>3046062</v>
      </c>
      <c r="H1086" t="str">
        <f t="shared" si="32"/>
        <v>over</v>
      </c>
      <c r="I1086" s="3">
        <f t="shared" si="33"/>
        <v>3046062</v>
      </c>
      <c r="J1086" s="3"/>
    </row>
    <row r="1087" spans="1:10" x14ac:dyDescent="0.25">
      <c r="A1087">
        <v>42</v>
      </c>
      <c r="B1087" t="s">
        <v>7</v>
      </c>
      <c r="C1087" s="2">
        <v>26.6</v>
      </c>
      <c r="D1087">
        <v>0</v>
      </c>
      <c r="E1087" t="s">
        <v>9</v>
      </c>
      <c r="F1087" t="s">
        <v>15</v>
      </c>
      <c r="G1087" s="9">
        <v>21348706</v>
      </c>
      <c r="H1087" t="str">
        <f t="shared" si="32"/>
        <v>over</v>
      </c>
      <c r="I1087" s="3">
        <f t="shared" si="33"/>
        <v>21348706</v>
      </c>
      <c r="J1087" s="3"/>
    </row>
    <row r="1088" spans="1:10" x14ac:dyDescent="0.25">
      <c r="A1088">
        <v>56</v>
      </c>
      <c r="B1088" t="s">
        <v>7</v>
      </c>
      <c r="C1088" s="2">
        <v>26.6</v>
      </c>
      <c r="D1088">
        <v>1</v>
      </c>
      <c r="E1088" t="s">
        <v>13</v>
      </c>
      <c r="F1088" t="s">
        <v>15</v>
      </c>
      <c r="G1088" s="9">
        <v>12044342</v>
      </c>
      <c r="H1088" t="str">
        <f t="shared" si="32"/>
        <v>over</v>
      </c>
      <c r="I1088" s="3">
        <f t="shared" si="33"/>
        <v>12044342</v>
      </c>
      <c r="J1088" s="3"/>
    </row>
    <row r="1089" spans="1:10" x14ac:dyDescent="0.25">
      <c r="A1089">
        <v>53</v>
      </c>
      <c r="B1089" t="s">
        <v>7</v>
      </c>
      <c r="C1089" s="2">
        <v>26.6</v>
      </c>
      <c r="D1089">
        <v>0</v>
      </c>
      <c r="E1089" t="s">
        <v>13</v>
      </c>
      <c r="F1089" t="s">
        <v>15</v>
      </c>
      <c r="G1089" s="9">
        <v>10355641</v>
      </c>
      <c r="H1089" t="str">
        <f t="shared" si="32"/>
        <v>over</v>
      </c>
      <c r="I1089" s="3">
        <f t="shared" si="33"/>
        <v>10355641</v>
      </c>
      <c r="J1089" s="3"/>
    </row>
    <row r="1090" spans="1:10" x14ac:dyDescent="0.25">
      <c r="A1090">
        <v>47</v>
      </c>
      <c r="B1090" t="s">
        <v>7</v>
      </c>
      <c r="C1090" s="2">
        <v>26.6</v>
      </c>
      <c r="D1090">
        <v>2</v>
      </c>
      <c r="E1090" t="s">
        <v>13</v>
      </c>
      <c r="F1090" t="s">
        <v>21</v>
      </c>
      <c r="G1090" s="9">
        <v>9715841</v>
      </c>
      <c r="H1090" t="str">
        <f t="shared" ref="H1090:H1153" si="34">IF(C1090&lt;18.5,"below",IF(AND(C1090&gt;=18.5,C1090&lt;25),"normal",IF(C1090&gt;=25,"over")))</f>
        <v>over</v>
      </c>
      <c r="I1090" s="3">
        <f t="shared" si="33"/>
        <v>9715841</v>
      </c>
      <c r="J1090" s="3"/>
    </row>
    <row r="1091" spans="1:10" x14ac:dyDescent="0.25">
      <c r="A1091">
        <v>50</v>
      </c>
      <c r="B1091" t="s">
        <v>11</v>
      </c>
      <c r="C1091" s="2">
        <v>26.6</v>
      </c>
      <c r="D1091">
        <v>0</v>
      </c>
      <c r="E1091" t="s">
        <v>13</v>
      </c>
      <c r="F1091" t="s">
        <v>10</v>
      </c>
      <c r="G1091" s="9">
        <v>8444474</v>
      </c>
      <c r="H1091" t="str">
        <f t="shared" si="34"/>
        <v>over</v>
      </c>
      <c r="I1091" s="3">
        <f t="shared" ref="I1091:I1154" si="35">VALUE(G1091)</f>
        <v>8444474</v>
      </c>
      <c r="J1091" s="3"/>
    </row>
    <row r="1092" spans="1:10" x14ac:dyDescent="0.25">
      <c r="A1092">
        <v>23</v>
      </c>
      <c r="B1092" t="s">
        <v>11</v>
      </c>
      <c r="C1092" s="2">
        <v>26.51</v>
      </c>
      <c r="D1092">
        <v>0</v>
      </c>
      <c r="E1092" t="s">
        <v>13</v>
      </c>
      <c r="F1092" t="s">
        <v>14</v>
      </c>
      <c r="G1092" s="9">
        <v>18158759</v>
      </c>
      <c r="H1092" t="str">
        <f t="shared" si="34"/>
        <v>over</v>
      </c>
      <c r="I1092" s="3">
        <f t="shared" si="35"/>
        <v>18158759</v>
      </c>
      <c r="J1092" s="3"/>
    </row>
    <row r="1093" spans="1:10" x14ac:dyDescent="0.25">
      <c r="A1093">
        <v>28</v>
      </c>
      <c r="B1093" t="s">
        <v>7</v>
      </c>
      <c r="C1093" s="2">
        <v>26.51</v>
      </c>
      <c r="D1093">
        <v>2</v>
      </c>
      <c r="E1093" t="s">
        <v>13</v>
      </c>
      <c r="F1093" t="s">
        <v>14</v>
      </c>
      <c r="G1093" s="9">
        <v>43404409</v>
      </c>
      <c r="H1093" t="str">
        <f t="shared" si="34"/>
        <v>over</v>
      </c>
      <c r="I1093" s="3">
        <f t="shared" si="35"/>
        <v>43404409</v>
      </c>
      <c r="J1093" s="3"/>
    </row>
    <row r="1094" spans="1:10" x14ac:dyDescent="0.25">
      <c r="A1094">
        <v>44</v>
      </c>
      <c r="B1094" t="s">
        <v>7</v>
      </c>
      <c r="C1094" s="2">
        <v>26.41</v>
      </c>
      <c r="D1094">
        <v>0</v>
      </c>
      <c r="E1094" t="s">
        <v>13</v>
      </c>
      <c r="F1094" t="s">
        <v>15</v>
      </c>
      <c r="G1094" s="9">
        <v>74194779</v>
      </c>
      <c r="H1094" t="str">
        <f t="shared" si="34"/>
        <v>over</v>
      </c>
      <c r="I1094" s="3">
        <f t="shared" si="35"/>
        <v>74194779</v>
      </c>
      <c r="J1094" s="3"/>
    </row>
    <row r="1095" spans="1:10" x14ac:dyDescent="0.25">
      <c r="A1095">
        <v>39</v>
      </c>
      <c r="B1095" t="s">
        <v>11</v>
      </c>
      <c r="C1095" s="2">
        <v>26.41</v>
      </c>
      <c r="D1095">
        <v>0</v>
      </c>
      <c r="E1095" t="s">
        <v>9</v>
      </c>
      <c r="F1095" t="s">
        <v>21</v>
      </c>
      <c r="G1095" s="9">
        <v>201493229</v>
      </c>
      <c r="H1095" t="str">
        <f t="shared" si="34"/>
        <v>over</v>
      </c>
      <c r="I1095" s="3">
        <f t="shared" si="35"/>
        <v>201493229</v>
      </c>
      <c r="J1095" s="3"/>
    </row>
    <row r="1096" spans="1:10" x14ac:dyDescent="0.25">
      <c r="A1096">
        <v>53</v>
      </c>
      <c r="B1096" t="s">
        <v>11</v>
      </c>
      <c r="C1096" s="2">
        <v>26.41</v>
      </c>
      <c r="D1096">
        <v>2</v>
      </c>
      <c r="E1096" t="s">
        <v>13</v>
      </c>
      <c r="F1096" t="s">
        <v>21</v>
      </c>
      <c r="G1096" s="9">
        <v>112443769</v>
      </c>
      <c r="H1096" t="str">
        <f t="shared" si="34"/>
        <v>over</v>
      </c>
      <c r="I1096" s="3">
        <f t="shared" si="35"/>
        <v>112443769</v>
      </c>
      <c r="J1096" s="3"/>
    </row>
    <row r="1097" spans="1:10" x14ac:dyDescent="0.25">
      <c r="A1097">
        <v>34</v>
      </c>
      <c r="B1097" t="s">
        <v>7</v>
      </c>
      <c r="C1097" s="2">
        <v>26.41</v>
      </c>
      <c r="D1097">
        <v>1</v>
      </c>
      <c r="E1097" t="s">
        <v>13</v>
      </c>
      <c r="F1097" t="s">
        <v>15</v>
      </c>
      <c r="G1097" s="9">
        <v>53853379</v>
      </c>
      <c r="H1097" t="str">
        <f t="shared" si="34"/>
        <v>over</v>
      </c>
      <c r="I1097" s="3">
        <f t="shared" si="35"/>
        <v>53853379</v>
      </c>
      <c r="J1097" s="3"/>
    </row>
    <row r="1098" spans="1:10" x14ac:dyDescent="0.25">
      <c r="A1098">
        <v>50</v>
      </c>
      <c r="B1098" t="s">
        <v>11</v>
      </c>
      <c r="C1098" s="2">
        <v>26.41</v>
      </c>
      <c r="D1098">
        <v>0</v>
      </c>
      <c r="E1098" t="s">
        <v>13</v>
      </c>
      <c r="F1098" t="s">
        <v>15</v>
      </c>
      <c r="G1098" s="9">
        <v>88272099</v>
      </c>
      <c r="H1098" t="str">
        <f t="shared" si="34"/>
        <v>over</v>
      </c>
      <c r="I1098" s="3">
        <f t="shared" si="35"/>
        <v>88272099</v>
      </c>
      <c r="J1098" s="3"/>
    </row>
    <row r="1099" spans="1:10" x14ac:dyDescent="0.25">
      <c r="A1099">
        <v>64</v>
      </c>
      <c r="B1099" t="s">
        <v>11</v>
      </c>
      <c r="C1099" s="2">
        <v>26.41</v>
      </c>
      <c r="D1099">
        <v>0</v>
      </c>
      <c r="E1099" t="s">
        <v>13</v>
      </c>
      <c r="F1099" t="s">
        <v>21</v>
      </c>
      <c r="G1099" s="9">
        <v>143945579</v>
      </c>
      <c r="H1099" t="str">
        <f t="shared" si="34"/>
        <v>over</v>
      </c>
      <c r="I1099" s="3">
        <f t="shared" si="35"/>
        <v>143945579</v>
      </c>
      <c r="J1099" s="3"/>
    </row>
    <row r="1100" spans="1:10" x14ac:dyDescent="0.25">
      <c r="A1100">
        <v>59</v>
      </c>
      <c r="B1100" t="s">
        <v>11</v>
      </c>
      <c r="C1100" s="2">
        <v>26.4</v>
      </c>
      <c r="D1100">
        <v>0</v>
      </c>
      <c r="E1100" t="s">
        <v>13</v>
      </c>
      <c r="F1100" t="s">
        <v>14</v>
      </c>
      <c r="G1100" s="9">
        <v>11743299</v>
      </c>
      <c r="H1100" t="str">
        <f t="shared" si="34"/>
        <v>over</v>
      </c>
      <c r="I1100" s="3">
        <f t="shared" si="35"/>
        <v>11743299</v>
      </c>
      <c r="J1100" s="3"/>
    </row>
    <row r="1101" spans="1:10" x14ac:dyDescent="0.25">
      <c r="A1101">
        <v>52</v>
      </c>
      <c r="B1101" t="s">
        <v>11</v>
      </c>
      <c r="C1101" s="2">
        <v>26.4</v>
      </c>
      <c r="D1101">
        <v>3</v>
      </c>
      <c r="E1101" t="s">
        <v>13</v>
      </c>
      <c r="F1101" t="s">
        <v>14</v>
      </c>
      <c r="G1101" s="9">
        <v>2599282104</v>
      </c>
      <c r="H1101" t="str">
        <f t="shared" si="34"/>
        <v>over</v>
      </c>
      <c r="I1101" s="3">
        <f t="shared" si="35"/>
        <v>2599282104</v>
      </c>
      <c r="J1101" s="3"/>
    </row>
    <row r="1102" spans="1:10" x14ac:dyDescent="0.25">
      <c r="A1102">
        <v>21</v>
      </c>
      <c r="B1102" t="s">
        <v>7</v>
      </c>
      <c r="C1102" s="2">
        <v>26.4</v>
      </c>
      <c r="D1102">
        <v>1</v>
      </c>
      <c r="E1102" t="s">
        <v>13</v>
      </c>
      <c r="F1102" t="s">
        <v>10</v>
      </c>
      <c r="G1102" s="9">
        <v>2597779</v>
      </c>
      <c r="H1102" t="str">
        <f t="shared" si="34"/>
        <v>over</v>
      </c>
      <c r="I1102" s="3">
        <f t="shared" si="35"/>
        <v>2597779</v>
      </c>
      <c r="J1102" s="3"/>
    </row>
    <row r="1103" spans="1:10" x14ac:dyDescent="0.25">
      <c r="A1103">
        <v>37</v>
      </c>
      <c r="B1103" t="s">
        <v>7</v>
      </c>
      <c r="C1103" s="2">
        <v>26.4</v>
      </c>
      <c r="D1103">
        <v>0</v>
      </c>
      <c r="E1103" t="s">
        <v>9</v>
      </c>
      <c r="F1103" t="s">
        <v>14</v>
      </c>
      <c r="G1103" s="9">
        <v>19539243</v>
      </c>
      <c r="H1103" t="str">
        <f t="shared" si="34"/>
        <v>over</v>
      </c>
      <c r="I1103" s="3">
        <f t="shared" si="35"/>
        <v>19539243</v>
      </c>
      <c r="J1103" s="3"/>
    </row>
    <row r="1104" spans="1:10" x14ac:dyDescent="0.25">
      <c r="A1104">
        <v>62</v>
      </c>
      <c r="B1104" t="s">
        <v>7</v>
      </c>
      <c r="C1104" s="2">
        <v>26.29</v>
      </c>
      <c r="D1104">
        <v>0</v>
      </c>
      <c r="E1104" t="s">
        <v>9</v>
      </c>
      <c r="F1104" t="s">
        <v>14</v>
      </c>
      <c r="G1104" s="9">
        <v>278087251</v>
      </c>
      <c r="H1104" t="str">
        <f t="shared" si="34"/>
        <v>over</v>
      </c>
      <c r="I1104" s="3">
        <f t="shared" si="35"/>
        <v>278087251</v>
      </c>
      <c r="J1104" s="3"/>
    </row>
    <row r="1105" spans="1:10" x14ac:dyDescent="0.25">
      <c r="A1105">
        <v>25</v>
      </c>
      <c r="B1105" t="s">
        <v>11</v>
      </c>
      <c r="C1105" s="2">
        <v>26.22</v>
      </c>
      <c r="D1105">
        <v>0</v>
      </c>
      <c r="E1105" t="s">
        <v>13</v>
      </c>
      <c r="F1105" t="s">
        <v>21</v>
      </c>
      <c r="G1105" s="9">
        <v>27213208</v>
      </c>
      <c r="H1105" t="str">
        <f t="shared" si="34"/>
        <v>over</v>
      </c>
      <c r="I1105" s="3">
        <f t="shared" si="35"/>
        <v>27213208</v>
      </c>
      <c r="J1105" s="3"/>
    </row>
    <row r="1106" spans="1:10" x14ac:dyDescent="0.25">
      <c r="A1106">
        <v>63</v>
      </c>
      <c r="B1106" t="s">
        <v>7</v>
      </c>
      <c r="C1106" s="2">
        <v>26.22</v>
      </c>
      <c r="D1106">
        <v>0</v>
      </c>
      <c r="E1106" t="s">
        <v>13</v>
      </c>
      <c r="F1106" t="s">
        <v>15</v>
      </c>
      <c r="G1106" s="9">
        <v>142561928</v>
      </c>
      <c r="H1106" t="str">
        <f t="shared" si="34"/>
        <v>over</v>
      </c>
      <c r="I1106" s="3">
        <f t="shared" si="35"/>
        <v>142561928</v>
      </c>
      <c r="J1106" s="3"/>
    </row>
    <row r="1107" spans="1:10" x14ac:dyDescent="0.25">
      <c r="A1107">
        <v>39</v>
      </c>
      <c r="B1107" t="s">
        <v>11</v>
      </c>
      <c r="C1107" s="2">
        <v>26.22</v>
      </c>
      <c r="D1107">
        <v>1</v>
      </c>
      <c r="E1107" t="s">
        <v>13</v>
      </c>
      <c r="F1107" t="s">
        <v>15</v>
      </c>
      <c r="G1107" s="9">
        <v>61235688</v>
      </c>
      <c r="H1107" t="str">
        <f t="shared" si="34"/>
        <v>over</v>
      </c>
      <c r="I1107" s="3">
        <f t="shared" si="35"/>
        <v>61235688</v>
      </c>
      <c r="J1107" s="3"/>
    </row>
    <row r="1108" spans="1:10" x14ac:dyDescent="0.25">
      <c r="A1108">
        <v>50</v>
      </c>
      <c r="B1108" t="s">
        <v>7</v>
      </c>
      <c r="C1108" s="2">
        <v>26.22</v>
      </c>
      <c r="D1108">
        <v>2</v>
      </c>
      <c r="E1108" t="s">
        <v>13</v>
      </c>
      <c r="F1108" t="s">
        <v>15</v>
      </c>
      <c r="G1108" s="9">
        <v>104939458</v>
      </c>
      <c r="H1108" t="str">
        <f t="shared" si="34"/>
        <v>over</v>
      </c>
      <c r="I1108" s="3">
        <f t="shared" si="35"/>
        <v>104939458</v>
      </c>
      <c r="J1108" s="3"/>
    </row>
    <row r="1109" spans="1:10" x14ac:dyDescent="0.25">
      <c r="A1109">
        <v>36</v>
      </c>
      <c r="B1109" t="s">
        <v>7</v>
      </c>
      <c r="C1109" s="2">
        <v>26.2</v>
      </c>
      <c r="D1109">
        <v>0</v>
      </c>
      <c r="E1109" t="s">
        <v>13</v>
      </c>
      <c r="F1109" t="s">
        <v>10</v>
      </c>
      <c r="G1109" s="9">
        <v>4883866</v>
      </c>
      <c r="H1109" t="str">
        <f t="shared" si="34"/>
        <v>over</v>
      </c>
      <c r="I1109" s="3">
        <f t="shared" si="35"/>
        <v>4883866</v>
      </c>
      <c r="J1109" s="3"/>
    </row>
    <row r="1110" spans="1:10" x14ac:dyDescent="0.25">
      <c r="A1110">
        <v>42</v>
      </c>
      <c r="B1110" t="s">
        <v>7</v>
      </c>
      <c r="C1110" s="2">
        <v>26.18</v>
      </c>
      <c r="D1110">
        <v>1</v>
      </c>
      <c r="E1110" t="s">
        <v>13</v>
      </c>
      <c r="F1110" t="s">
        <v>14</v>
      </c>
      <c r="G1110" s="9">
        <v>70467222</v>
      </c>
      <c r="H1110" t="str">
        <f t="shared" si="34"/>
        <v>over</v>
      </c>
      <c r="I1110" s="3">
        <f t="shared" si="35"/>
        <v>70467222</v>
      </c>
      <c r="J1110" s="3"/>
    </row>
    <row r="1111" spans="1:10" x14ac:dyDescent="0.25">
      <c r="A1111">
        <v>18</v>
      </c>
      <c r="B1111" t="s">
        <v>11</v>
      </c>
      <c r="C1111" s="2">
        <v>26.18</v>
      </c>
      <c r="D1111">
        <v>2</v>
      </c>
      <c r="E1111" t="s">
        <v>13</v>
      </c>
      <c r="F1111" t="s">
        <v>14</v>
      </c>
      <c r="G1111" s="9">
        <v>23040022</v>
      </c>
      <c r="H1111" t="str">
        <f t="shared" si="34"/>
        <v>over</v>
      </c>
      <c r="I1111" s="3">
        <f t="shared" si="35"/>
        <v>23040022</v>
      </c>
      <c r="J1111" s="3"/>
    </row>
    <row r="1112" spans="1:10" x14ac:dyDescent="0.25">
      <c r="A1112">
        <v>42</v>
      </c>
      <c r="B1112" t="s">
        <v>11</v>
      </c>
      <c r="C1112" s="2">
        <v>26.07</v>
      </c>
      <c r="D1112">
        <v>1</v>
      </c>
      <c r="E1112" t="s">
        <v>9</v>
      </c>
      <c r="F1112" t="s">
        <v>14</v>
      </c>
      <c r="G1112" s="9">
        <v>3824559327</v>
      </c>
      <c r="H1112" t="str">
        <f t="shared" si="34"/>
        <v>over</v>
      </c>
      <c r="I1112" s="3">
        <f t="shared" si="35"/>
        <v>3824559327</v>
      </c>
      <c r="J1112" s="3"/>
    </row>
    <row r="1113" spans="1:10" x14ac:dyDescent="0.25">
      <c r="A1113">
        <v>43</v>
      </c>
      <c r="B1113" t="s">
        <v>11</v>
      </c>
      <c r="C1113" s="2">
        <v>26.03</v>
      </c>
      <c r="D1113">
        <v>0</v>
      </c>
      <c r="E1113" t="s">
        <v>13</v>
      </c>
      <c r="F1113" t="s">
        <v>21</v>
      </c>
      <c r="G1113" s="9">
        <v>68373687</v>
      </c>
      <c r="H1113" t="str">
        <f t="shared" si="34"/>
        <v>over</v>
      </c>
      <c r="I1113" s="3">
        <f t="shared" si="35"/>
        <v>68373687</v>
      </c>
      <c r="J1113" s="3"/>
    </row>
    <row r="1114" spans="1:10" x14ac:dyDescent="0.25">
      <c r="A1114">
        <v>29</v>
      </c>
      <c r="B1114" t="s">
        <v>7</v>
      </c>
      <c r="C1114" s="2">
        <v>26.03</v>
      </c>
      <c r="D1114">
        <v>0</v>
      </c>
      <c r="E1114" t="s">
        <v>13</v>
      </c>
      <c r="F1114" t="s">
        <v>15</v>
      </c>
      <c r="G1114" s="9">
        <v>37364647</v>
      </c>
      <c r="H1114" t="str">
        <f t="shared" si="34"/>
        <v>over</v>
      </c>
      <c r="I1114" s="3">
        <f t="shared" si="35"/>
        <v>37364647</v>
      </c>
      <c r="J1114" s="3"/>
    </row>
    <row r="1115" spans="1:10" x14ac:dyDescent="0.25">
      <c r="A1115">
        <v>27</v>
      </c>
      <c r="B1115" t="s">
        <v>11</v>
      </c>
      <c r="C1115" s="2">
        <v>26.03</v>
      </c>
      <c r="D1115">
        <v>0</v>
      </c>
      <c r="E1115" t="s">
        <v>13</v>
      </c>
      <c r="F1115" t="s">
        <v>21</v>
      </c>
      <c r="G1115" s="9">
        <v>30708087</v>
      </c>
      <c r="H1115" t="str">
        <f t="shared" si="34"/>
        <v>over</v>
      </c>
      <c r="I1115" s="3">
        <f t="shared" si="35"/>
        <v>30708087</v>
      </c>
      <c r="J1115" s="3"/>
    </row>
    <row r="1116" spans="1:10" x14ac:dyDescent="0.25">
      <c r="A1116">
        <v>19</v>
      </c>
      <c r="B1116" t="s">
        <v>11</v>
      </c>
      <c r="C1116" s="2">
        <v>26.03</v>
      </c>
      <c r="D1116">
        <v>1</v>
      </c>
      <c r="E1116" t="s">
        <v>9</v>
      </c>
      <c r="F1116" t="s">
        <v>15</v>
      </c>
      <c r="G1116" s="9">
        <v>164508947</v>
      </c>
      <c r="H1116" t="str">
        <f t="shared" si="34"/>
        <v>over</v>
      </c>
      <c r="I1116" s="3">
        <f t="shared" si="35"/>
        <v>164508947</v>
      </c>
      <c r="J1116" s="3"/>
    </row>
    <row r="1117" spans="1:10" x14ac:dyDescent="0.25">
      <c r="A1117">
        <v>21</v>
      </c>
      <c r="B1117" t="s">
        <v>11</v>
      </c>
      <c r="C1117" s="2">
        <v>26.03</v>
      </c>
      <c r="D1117">
        <v>0</v>
      </c>
      <c r="E1117" t="s">
        <v>13</v>
      </c>
      <c r="F1117" t="s">
        <v>21</v>
      </c>
      <c r="G1117" s="9">
        <v>21022647</v>
      </c>
      <c r="H1117" t="str">
        <f t="shared" si="34"/>
        <v>over</v>
      </c>
      <c r="I1117" s="3">
        <f t="shared" si="35"/>
        <v>21022647</v>
      </c>
      <c r="J1117" s="3"/>
    </row>
    <row r="1118" spans="1:10" x14ac:dyDescent="0.25">
      <c r="A1118">
        <v>29</v>
      </c>
      <c r="B1118" t="s">
        <v>7</v>
      </c>
      <c r="C1118" s="2">
        <v>25.9</v>
      </c>
      <c r="D1118">
        <v>0</v>
      </c>
      <c r="E1118" t="s">
        <v>13</v>
      </c>
      <c r="F1118" t="s">
        <v>10</v>
      </c>
      <c r="G1118" s="9">
        <v>3353284</v>
      </c>
      <c r="H1118" t="str">
        <f t="shared" si="34"/>
        <v>over</v>
      </c>
      <c r="I1118" s="3">
        <f t="shared" si="35"/>
        <v>3353284</v>
      </c>
      <c r="J1118" s="3"/>
    </row>
    <row r="1119" spans="1:10" x14ac:dyDescent="0.25">
      <c r="A1119">
        <v>31</v>
      </c>
      <c r="B1119" t="s">
        <v>11</v>
      </c>
      <c r="C1119" s="2">
        <v>25.9</v>
      </c>
      <c r="D1119">
        <v>3</v>
      </c>
      <c r="E1119" t="s">
        <v>9</v>
      </c>
      <c r="F1119" t="s">
        <v>10</v>
      </c>
      <c r="G1119" s="9">
        <v>19199944</v>
      </c>
      <c r="H1119" t="str">
        <f t="shared" si="34"/>
        <v>over</v>
      </c>
      <c r="I1119" s="3">
        <f t="shared" si="35"/>
        <v>19199944</v>
      </c>
      <c r="J1119" s="3"/>
    </row>
    <row r="1120" spans="1:10" x14ac:dyDescent="0.25">
      <c r="A1120">
        <v>36</v>
      </c>
      <c r="B1120" t="s">
        <v>7</v>
      </c>
      <c r="C1120" s="2">
        <v>25.9</v>
      </c>
      <c r="D1120">
        <v>1</v>
      </c>
      <c r="E1120" t="s">
        <v>13</v>
      </c>
      <c r="F1120" t="s">
        <v>10</v>
      </c>
      <c r="G1120" s="9">
        <v>5472449</v>
      </c>
      <c r="H1120" t="str">
        <f t="shared" si="34"/>
        <v>over</v>
      </c>
      <c r="I1120" s="3">
        <f t="shared" si="35"/>
        <v>5472449</v>
      </c>
      <c r="J1120" s="3"/>
    </row>
    <row r="1121" spans="1:10" x14ac:dyDescent="0.25">
      <c r="A1121">
        <v>48</v>
      </c>
      <c r="B1121" t="s">
        <v>7</v>
      </c>
      <c r="C1121" s="2">
        <v>25.85</v>
      </c>
      <c r="D1121">
        <v>3</v>
      </c>
      <c r="E1121" t="s">
        <v>9</v>
      </c>
      <c r="F1121" t="s">
        <v>14</v>
      </c>
      <c r="G1121" s="9">
        <v>241809335</v>
      </c>
      <c r="H1121" t="str">
        <f t="shared" si="34"/>
        <v>over</v>
      </c>
      <c r="I1121" s="3">
        <f t="shared" si="35"/>
        <v>241809335</v>
      </c>
      <c r="J1121" s="3"/>
    </row>
    <row r="1122" spans="1:10" x14ac:dyDescent="0.25">
      <c r="A1122">
        <v>60</v>
      </c>
      <c r="B1122" t="s">
        <v>7</v>
      </c>
      <c r="C1122" s="2">
        <v>25.84</v>
      </c>
      <c r="D1122">
        <v>0</v>
      </c>
      <c r="E1122" t="s">
        <v>13</v>
      </c>
      <c r="F1122" t="s">
        <v>15</v>
      </c>
      <c r="G1122" s="9">
        <v>2892313692</v>
      </c>
      <c r="H1122" t="str">
        <f t="shared" si="34"/>
        <v>over</v>
      </c>
      <c r="I1122" s="3">
        <f t="shared" si="35"/>
        <v>2892313692</v>
      </c>
      <c r="J1122" s="3"/>
    </row>
    <row r="1123" spans="1:10" x14ac:dyDescent="0.25">
      <c r="A1123">
        <v>49</v>
      </c>
      <c r="B1123" t="s">
        <v>11</v>
      </c>
      <c r="C1123" s="2">
        <v>25.84</v>
      </c>
      <c r="D1123">
        <v>1</v>
      </c>
      <c r="E1123" t="s">
        <v>13</v>
      </c>
      <c r="F1123" t="s">
        <v>21</v>
      </c>
      <c r="G1123" s="9">
        <v>92824806</v>
      </c>
      <c r="H1123" t="str">
        <f t="shared" si="34"/>
        <v>over</v>
      </c>
      <c r="I1123" s="3">
        <f t="shared" si="35"/>
        <v>92824806</v>
      </c>
      <c r="J1123" s="3"/>
    </row>
    <row r="1124" spans="1:10" x14ac:dyDescent="0.25">
      <c r="A1124">
        <v>49</v>
      </c>
      <c r="B1124" t="s">
        <v>11</v>
      </c>
      <c r="C1124" s="2">
        <v>25.84</v>
      </c>
      <c r="D1124">
        <v>2</v>
      </c>
      <c r="E1124" t="s">
        <v>9</v>
      </c>
      <c r="F1124" t="s">
        <v>15</v>
      </c>
      <c r="G1124" s="9">
        <v>238072406</v>
      </c>
      <c r="H1124" t="str">
        <f t="shared" si="34"/>
        <v>over</v>
      </c>
      <c r="I1124" s="3">
        <f t="shared" si="35"/>
        <v>238072406</v>
      </c>
      <c r="J1124" s="3"/>
    </row>
    <row r="1125" spans="1:10" x14ac:dyDescent="0.25">
      <c r="A1125">
        <v>25</v>
      </c>
      <c r="B1125" t="s">
        <v>11</v>
      </c>
      <c r="C1125" s="2">
        <v>25.84</v>
      </c>
      <c r="D1125">
        <v>1</v>
      </c>
      <c r="E1125" t="s">
        <v>13</v>
      </c>
      <c r="F1125" t="s">
        <v>21</v>
      </c>
      <c r="G1125" s="9">
        <v>33097926</v>
      </c>
      <c r="H1125" t="str">
        <f t="shared" si="34"/>
        <v>over</v>
      </c>
      <c r="I1125" s="3">
        <f t="shared" si="35"/>
        <v>33097926</v>
      </c>
      <c r="J1125" s="3"/>
    </row>
    <row r="1126" spans="1:10" x14ac:dyDescent="0.25">
      <c r="A1126">
        <v>36</v>
      </c>
      <c r="B1126" t="s">
        <v>7</v>
      </c>
      <c r="C1126" s="2">
        <v>25.84</v>
      </c>
      <c r="D1126">
        <v>0</v>
      </c>
      <c r="E1126" t="s">
        <v>13</v>
      </c>
      <c r="F1126" t="s">
        <v>15</v>
      </c>
      <c r="G1126" s="9">
        <v>52663656</v>
      </c>
      <c r="H1126" t="str">
        <f t="shared" si="34"/>
        <v>over</v>
      </c>
      <c r="I1126" s="3">
        <f t="shared" si="35"/>
        <v>52663656</v>
      </c>
      <c r="J1126" s="3"/>
    </row>
    <row r="1127" spans="1:10" x14ac:dyDescent="0.25">
      <c r="A1127">
        <v>51</v>
      </c>
      <c r="B1127" t="s">
        <v>7</v>
      </c>
      <c r="C1127" s="2">
        <v>25.8</v>
      </c>
      <c r="D1127">
        <v>1</v>
      </c>
      <c r="E1127" t="s">
        <v>13</v>
      </c>
      <c r="F1127" t="s">
        <v>10</v>
      </c>
      <c r="G1127" s="9">
        <v>9861025</v>
      </c>
      <c r="H1127" t="str">
        <f t="shared" si="34"/>
        <v>over</v>
      </c>
      <c r="I1127" s="3">
        <f t="shared" si="35"/>
        <v>9861025</v>
      </c>
      <c r="J1127" s="3"/>
    </row>
    <row r="1128" spans="1:10" x14ac:dyDescent="0.25">
      <c r="A1128">
        <v>46</v>
      </c>
      <c r="B1128" t="s">
        <v>11</v>
      </c>
      <c r="C1128" s="2">
        <v>25.8</v>
      </c>
      <c r="D1128">
        <v>5</v>
      </c>
      <c r="E1128" t="s">
        <v>13</v>
      </c>
      <c r="F1128" t="s">
        <v>10</v>
      </c>
      <c r="G1128" s="9">
        <v>10096.969999999999</v>
      </c>
      <c r="H1128" t="str">
        <f t="shared" si="34"/>
        <v>over</v>
      </c>
      <c r="I1128" s="3">
        <f t="shared" si="35"/>
        <v>10096.969999999999</v>
      </c>
      <c r="J1128" s="3"/>
    </row>
    <row r="1129" spans="1:10" x14ac:dyDescent="0.25">
      <c r="A1129">
        <v>44</v>
      </c>
      <c r="B1129" t="s">
        <v>7</v>
      </c>
      <c r="C1129" s="2">
        <v>25.8</v>
      </c>
      <c r="D1129">
        <v>1</v>
      </c>
      <c r="E1129" t="s">
        <v>13</v>
      </c>
      <c r="F1129" t="s">
        <v>10</v>
      </c>
      <c r="G1129" s="9">
        <v>7624.63</v>
      </c>
      <c r="H1129" t="str">
        <f t="shared" si="34"/>
        <v>over</v>
      </c>
      <c r="I1129" s="3">
        <f t="shared" si="35"/>
        <v>7624.63</v>
      </c>
      <c r="J1129" s="3"/>
    </row>
    <row r="1130" spans="1:10" x14ac:dyDescent="0.25">
      <c r="A1130">
        <v>24</v>
      </c>
      <c r="B1130" t="s">
        <v>11</v>
      </c>
      <c r="C1130" s="2">
        <v>25.8</v>
      </c>
      <c r="D1130">
        <v>0</v>
      </c>
      <c r="E1130" t="s">
        <v>13</v>
      </c>
      <c r="F1130" t="s">
        <v>10</v>
      </c>
      <c r="G1130" s="9">
        <v>1972.95</v>
      </c>
      <c r="H1130" t="str">
        <f t="shared" si="34"/>
        <v>over</v>
      </c>
      <c r="I1130" s="3">
        <f t="shared" si="35"/>
        <v>1972.95</v>
      </c>
      <c r="J1130" s="3"/>
    </row>
    <row r="1131" spans="1:10" x14ac:dyDescent="0.25">
      <c r="A1131">
        <v>28</v>
      </c>
      <c r="B1131" t="s">
        <v>7</v>
      </c>
      <c r="C1131" s="2">
        <v>25.8</v>
      </c>
      <c r="D1131">
        <v>0</v>
      </c>
      <c r="E1131" t="s">
        <v>13</v>
      </c>
      <c r="F1131" t="s">
        <v>10</v>
      </c>
      <c r="G1131" s="9">
        <v>3161454</v>
      </c>
      <c r="H1131" t="str">
        <f t="shared" si="34"/>
        <v>over</v>
      </c>
      <c r="I1131" s="3">
        <f t="shared" si="35"/>
        <v>3161454</v>
      </c>
      <c r="J1131" s="3"/>
    </row>
    <row r="1132" spans="1:10" x14ac:dyDescent="0.25">
      <c r="A1132">
        <v>31</v>
      </c>
      <c r="B1132" t="s">
        <v>7</v>
      </c>
      <c r="C1132" s="2">
        <v>25.8</v>
      </c>
      <c r="D1132">
        <v>2</v>
      </c>
      <c r="E1132" t="s">
        <v>13</v>
      </c>
      <c r="F1132" t="s">
        <v>10</v>
      </c>
      <c r="G1132" s="9">
        <v>4934705</v>
      </c>
      <c r="H1132" t="str">
        <f t="shared" si="34"/>
        <v>over</v>
      </c>
      <c r="I1132" s="3">
        <f t="shared" si="35"/>
        <v>4934705</v>
      </c>
      <c r="J1132" s="3"/>
    </row>
    <row r="1133" spans="1:10" x14ac:dyDescent="0.25">
      <c r="A1133">
        <v>21</v>
      </c>
      <c r="B1133" t="s">
        <v>7</v>
      </c>
      <c r="C1133" s="2">
        <v>25.8</v>
      </c>
      <c r="D1133">
        <v>0</v>
      </c>
      <c r="E1133" t="s">
        <v>13</v>
      </c>
      <c r="F1133" t="s">
        <v>10</v>
      </c>
      <c r="G1133" s="9">
        <v>2007945</v>
      </c>
      <c r="H1133" t="str">
        <f t="shared" si="34"/>
        <v>over</v>
      </c>
      <c r="I1133" s="3">
        <f t="shared" si="35"/>
        <v>2007945</v>
      </c>
      <c r="J1133" s="3"/>
    </row>
    <row r="1134" spans="1:10" x14ac:dyDescent="0.25">
      <c r="A1134">
        <v>31</v>
      </c>
      <c r="B1134" t="s">
        <v>7</v>
      </c>
      <c r="C1134" s="2">
        <v>25.74</v>
      </c>
      <c r="D1134">
        <v>0</v>
      </c>
      <c r="E1134" t="s">
        <v>13</v>
      </c>
      <c r="F1134" t="s">
        <v>14</v>
      </c>
      <c r="G1134" s="9">
        <v>37566216</v>
      </c>
      <c r="H1134" t="str">
        <f t="shared" si="34"/>
        <v>over</v>
      </c>
      <c r="I1134" s="3">
        <f t="shared" si="35"/>
        <v>37566216</v>
      </c>
      <c r="J1134" s="3"/>
    </row>
    <row r="1135" spans="1:10" x14ac:dyDescent="0.25">
      <c r="A1135">
        <v>25</v>
      </c>
      <c r="B1135" t="s">
        <v>11</v>
      </c>
      <c r="C1135" s="2">
        <v>25.74</v>
      </c>
      <c r="D1135">
        <v>0</v>
      </c>
      <c r="E1135" t="s">
        <v>13</v>
      </c>
      <c r="F1135" t="s">
        <v>14</v>
      </c>
      <c r="G1135" s="9">
        <v>21376536</v>
      </c>
      <c r="H1135" t="str">
        <f t="shared" si="34"/>
        <v>over</v>
      </c>
      <c r="I1135" s="3">
        <f t="shared" si="35"/>
        <v>21376536</v>
      </c>
      <c r="J1135" s="3"/>
    </row>
    <row r="1136" spans="1:10" x14ac:dyDescent="0.25">
      <c r="A1136">
        <v>60</v>
      </c>
      <c r="B1136" t="s">
        <v>11</v>
      </c>
      <c r="C1136" s="2">
        <v>25.74</v>
      </c>
      <c r="D1136">
        <v>0</v>
      </c>
      <c r="E1136" t="s">
        <v>13</v>
      </c>
      <c r="F1136" t="s">
        <v>14</v>
      </c>
      <c r="G1136" s="9">
        <v>121425786</v>
      </c>
      <c r="H1136" t="str">
        <f t="shared" si="34"/>
        <v>over</v>
      </c>
      <c r="I1136" s="3">
        <f t="shared" si="35"/>
        <v>121425786</v>
      </c>
      <c r="J1136" s="3"/>
    </row>
    <row r="1137" spans="1:10" x14ac:dyDescent="0.25">
      <c r="A1137">
        <v>57</v>
      </c>
      <c r="B1137" t="s">
        <v>7</v>
      </c>
      <c r="C1137" s="2">
        <v>25.74</v>
      </c>
      <c r="D1137">
        <v>2</v>
      </c>
      <c r="E1137" t="s">
        <v>13</v>
      </c>
      <c r="F1137" t="s">
        <v>14</v>
      </c>
      <c r="G1137" s="9">
        <v>126291656</v>
      </c>
      <c r="H1137" t="str">
        <f t="shared" si="34"/>
        <v>over</v>
      </c>
      <c r="I1137" s="3">
        <f t="shared" si="35"/>
        <v>126291656</v>
      </c>
      <c r="J1137" s="3"/>
    </row>
    <row r="1138" spans="1:10" x14ac:dyDescent="0.25">
      <c r="A1138">
        <v>21</v>
      </c>
      <c r="B1138" t="s">
        <v>11</v>
      </c>
      <c r="C1138" s="2">
        <v>25.7</v>
      </c>
      <c r="D1138">
        <v>4</v>
      </c>
      <c r="E1138" t="s">
        <v>9</v>
      </c>
      <c r="F1138" t="s">
        <v>10</v>
      </c>
      <c r="G1138" s="9">
        <v>17942106</v>
      </c>
      <c r="H1138" t="str">
        <f t="shared" si="34"/>
        <v>over</v>
      </c>
      <c r="I1138" s="3">
        <f t="shared" si="35"/>
        <v>17942106</v>
      </c>
      <c r="J1138" s="3"/>
    </row>
    <row r="1139" spans="1:10" x14ac:dyDescent="0.25">
      <c r="A1139">
        <v>45</v>
      </c>
      <c r="B1139" t="s">
        <v>7</v>
      </c>
      <c r="C1139" s="2">
        <v>25.7</v>
      </c>
      <c r="D1139">
        <v>3</v>
      </c>
      <c r="E1139" t="s">
        <v>13</v>
      </c>
      <c r="F1139" t="s">
        <v>10</v>
      </c>
      <c r="G1139" s="9">
        <v>9101798</v>
      </c>
      <c r="H1139" t="str">
        <f t="shared" si="34"/>
        <v>over</v>
      </c>
      <c r="I1139" s="3">
        <f t="shared" si="35"/>
        <v>9101798</v>
      </c>
      <c r="J1139" s="3"/>
    </row>
    <row r="1140" spans="1:10" x14ac:dyDescent="0.25">
      <c r="A1140">
        <v>56</v>
      </c>
      <c r="B1140" t="s">
        <v>7</v>
      </c>
      <c r="C1140" s="2">
        <v>25.65</v>
      </c>
      <c r="D1140">
        <v>0</v>
      </c>
      <c r="E1140" t="s">
        <v>13</v>
      </c>
      <c r="F1140" t="s">
        <v>15</v>
      </c>
      <c r="G1140" s="9">
        <v>114540215</v>
      </c>
      <c r="H1140" t="str">
        <f t="shared" si="34"/>
        <v>over</v>
      </c>
      <c r="I1140" s="3">
        <f t="shared" si="35"/>
        <v>114540215</v>
      </c>
      <c r="J1140" s="3"/>
    </row>
    <row r="1141" spans="1:10" x14ac:dyDescent="0.25">
      <c r="A1141">
        <v>50</v>
      </c>
      <c r="B1141" t="s">
        <v>7</v>
      </c>
      <c r="C1141" s="2">
        <v>25.6</v>
      </c>
      <c r="D1141">
        <v>0</v>
      </c>
      <c r="E1141" t="s">
        <v>13</v>
      </c>
      <c r="F1141" t="s">
        <v>10</v>
      </c>
      <c r="G1141" s="9">
        <v>8932084</v>
      </c>
      <c r="H1141" t="str">
        <f t="shared" si="34"/>
        <v>over</v>
      </c>
      <c r="I1141" s="3">
        <f t="shared" si="35"/>
        <v>8932084</v>
      </c>
      <c r="J1141" s="3"/>
    </row>
    <row r="1142" spans="1:10" x14ac:dyDescent="0.25">
      <c r="A1142">
        <v>64</v>
      </c>
      <c r="B1142" t="s">
        <v>11</v>
      </c>
      <c r="C1142" s="2">
        <v>25.6</v>
      </c>
      <c r="D1142">
        <v>2</v>
      </c>
      <c r="E1142" t="s">
        <v>13</v>
      </c>
      <c r="F1142" t="s">
        <v>10</v>
      </c>
      <c r="G1142" s="9">
        <v>14988432</v>
      </c>
      <c r="H1142" t="str">
        <f t="shared" si="34"/>
        <v>over</v>
      </c>
      <c r="I1142" s="3">
        <f t="shared" si="35"/>
        <v>14988432</v>
      </c>
      <c r="J1142" s="3"/>
    </row>
    <row r="1143" spans="1:10" x14ac:dyDescent="0.25">
      <c r="A1143">
        <v>49</v>
      </c>
      <c r="B1143" t="s">
        <v>11</v>
      </c>
      <c r="C1143" s="2">
        <v>25.6</v>
      </c>
      <c r="D1143">
        <v>2</v>
      </c>
      <c r="E1143" t="s">
        <v>9</v>
      </c>
      <c r="F1143" t="s">
        <v>10</v>
      </c>
      <c r="G1143" s="9">
        <v>23306547</v>
      </c>
      <c r="H1143" t="str">
        <f t="shared" si="34"/>
        <v>over</v>
      </c>
      <c r="I1143" s="3">
        <f t="shared" si="35"/>
        <v>23306547</v>
      </c>
      <c r="J1143" s="3"/>
    </row>
    <row r="1144" spans="1:10" x14ac:dyDescent="0.25">
      <c r="A1144">
        <v>29</v>
      </c>
      <c r="B1144" t="s">
        <v>7</v>
      </c>
      <c r="C1144" s="2">
        <v>25.6</v>
      </c>
      <c r="D1144">
        <v>4</v>
      </c>
      <c r="E1144" t="s">
        <v>13</v>
      </c>
      <c r="F1144" t="s">
        <v>10</v>
      </c>
      <c r="G1144" s="9">
        <v>5708867</v>
      </c>
      <c r="H1144" t="str">
        <f t="shared" si="34"/>
        <v>over</v>
      </c>
      <c r="I1144" s="3">
        <f t="shared" si="35"/>
        <v>5708867</v>
      </c>
      <c r="J1144" s="3"/>
    </row>
    <row r="1145" spans="1:10" x14ac:dyDescent="0.25">
      <c r="A1145">
        <v>43</v>
      </c>
      <c r="B1145" t="s">
        <v>11</v>
      </c>
      <c r="C1145" s="2">
        <v>25.52</v>
      </c>
      <c r="D1145">
        <v>5</v>
      </c>
      <c r="E1145" t="s">
        <v>13</v>
      </c>
      <c r="F1145" t="s">
        <v>14</v>
      </c>
      <c r="G1145" s="9">
        <v>1447833015</v>
      </c>
      <c r="H1145" t="str">
        <f t="shared" si="34"/>
        <v>over</v>
      </c>
      <c r="I1145" s="3">
        <f t="shared" si="35"/>
        <v>1447833015</v>
      </c>
      <c r="J1145" s="3"/>
    </row>
    <row r="1146" spans="1:10" x14ac:dyDescent="0.25">
      <c r="A1146">
        <v>30</v>
      </c>
      <c r="B1146" t="s">
        <v>11</v>
      </c>
      <c r="C1146" s="2">
        <v>25.46</v>
      </c>
      <c r="D1146">
        <v>0</v>
      </c>
      <c r="E1146" t="s">
        <v>13</v>
      </c>
      <c r="F1146" t="s">
        <v>21</v>
      </c>
      <c r="G1146" s="9">
        <v>36450894</v>
      </c>
      <c r="H1146" t="str">
        <f t="shared" si="34"/>
        <v>over</v>
      </c>
      <c r="I1146" s="3">
        <f t="shared" si="35"/>
        <v>36450894</v>
      </c>
      <c r="J1146" s="3"/>
    </row>
    <row r="1147" spans="1:10" x14ac:dyDescent="0.25">
      <c r="A1147">
        <v>40</v>
      </c>
      <c r="B1147" t="s">
        <v>7</v>
      </c>
      <c r="C1147" s="2">
        <v>25.46</v>
      </c>
      <c r="D1147">
        <v>1</v>
      </c>
      <c r="E1147" t="s">
        <v>13</v>
      </c>
      <c r="F1147" t="s">
        <v>21</v>
      </c>
      <c r="G1147" s="9">
        <v>70771894</v>
      </c>
      <c r="H1147" t="str">
        <f t="shared" si="34"/>
        <v>over</v>
      </c>
      <c r="I1147" s="3">
        <f t="shared" si="35"/>
        <v>70771894</v>
      </c>
      <c r="J1147" s="3"/>
    </row>
    <row r="1148" spans="1:10" x14ac:dyDescent="0.25">
      <c r="A1148">
        <v>47</v>
      </c>
      <c r="B1148" t="s">
        <v>11</v>
      </c>
      <c r="C1148" s="2">
        <v>25.46</v>
      </c>
      <c r="D1148">
        <v>2</v>
      </c>
      <c r="E1148" t="s">
        <v>13</v>
      </c>
      <c r="F1148" t="s">
        <v>21</v>
      </c>
      <c r="G1148" s="9">
        <v>92252564</v>
      </c>
      <c r="H1148" t="str">
        <f t="shared" si="34"/>
        <v>over</v>
      </c>
      <c r="I1148" s="3">
        <f t="shared" si="35"/>
        <v>92252564</v>
      </c>
      <c r="J1148" s="3"/>
    </row>
    <row r="1149" spans="1:10" x14ac:dyDescent="0.25">
      <c r="A1149">
        <v>18</v>
      </c>
      <c r="B1149" t="s">
        <v>11</v>
      </c>
      <c r="C1149" s="2">
        <v>25.46</v>
      </c>
      <c r="D1149">
        <v>0</v>
      </c>
      <c r="E1149" t="s">
        <v>13</v>
      </c>
      <c r="F1149" t="s">
        <v>21</v>
      </c>
      <c r="G1149" s="9">
        <v>17080014</v>
      </c>
      <c r="H1149" t="str">
        <f t="shared" si="34"/>
        <v>over</v>
      </c>
      <c r="I1149" s="3">
        <f t="shared" si="35"/>
        <v>17080014</v>
      </c>
      <c r="J1149" s="3"/>
    </row>
    <row r="1150" spans="1:10" x14ac:dyDescent="0.25">
      <c r="A1150">
        <v>59</v>
      </c>
      <c r="B1150" t="s">
        <v>11</v>
      </c>
      <c r="C1150" s="2">
        <v>25.46</v>
      </c>
      <c r="D1150">
        <v>1</v>
      </c>
      <c r="E1150" t="s">
        <v>13</v>
      </c>
      <c r="F1150" t="s">
        <v>21</v>
      </c>
      <c r="G1150" s="9">
        <v>129139924</v>
      </c>
      <c r="H1150" t="str">
        <f t="shared" si="34"/>
        <v>over</v>
      </c>
      <c r="I1150" s="3">
        <f t="shared" si="35"/>
        <v>129139924</v>
      </c>
      <c r="J1150" s="3"/>
    </row>
    <row r="1151" spans="1:10" x14ac:dyDescent="0.25">
      <c r="A1151">
        <v>54</v>
      </c>
      <c r="B1151" t="s">
        <v>11</v>
      </c>
      <c r="C1151" s="2">
        <v>25.46</v>
      </c>
      <c r="D1151">
        <v>1</v>
      </c>
      <c r="E1151" t="s">
        <v>13</v>
      </c>
      <c r="F1151" t="s">
        <v>21</v>
      </c>
      <c r="G1151" s="9">
        <v>2551711363</v>
      </c>
      <c r="H1151" t="str">
        <f t="shared" si="34"/>
        <v>over</v>
      </c>
      <c r="I1151" s="3">
        <f t="shared" si="35"/>
        <v>2551711363</v>
      </c>
      <c r="J1151" s="3"/>
    </row>
    <row r="1152" spans="1:10" x14ac:dyDescent="0.25">
      <c r="A1152">
        <v>59</v>
      </c>
      <c r="B1152" t="s">
        <v>11</v>
      </c>
      <c r="C1152" s="2">
        <v>25.46</v>
      </c>
      <c r="D1152">
        <v>0</v>
      </c>
      <c r="E1152" t="s">
        <v>13</v>
      </c>
      <c r="F1152" t="s">
        <v>15</v>
      </c>
      <c r="G1152" s="9">
        <v>121249924</v>
      </c>
      <c r="H1152" t="str">
        <f t="shared" si="34"/>
        <v>over</v>
      </c>
      <c r="I1152" s="3">
        <f t="shared" si="35"/>
        <v>121249924</v>
      </c>
      <c r="J1152" s="3"/>
    </row>
    <row r="1153" spans="1:10" x14ac:dyDescent="0.25">
      <c r="A1153">
        <v>47</v>
      </c>
      <c r="B1153" t="s">
        <v>11</v>
      </c>
      <c r="C1153" s="2">
        <v>25.41</v>
      </c>
      <c r="D1153">
        <v>1</v>
      </c>
      <c r="E1153" t="s">
        <v>9</v>
      </c>
      <c r="F1153" t="s">
        <v>14</v>
      </c>
      <c r="G1153" s="9">
        <v>219786769</v>
      </c>
      <c r="H1153" t="str">
        <f t="shared" si="34"/>
        <v>over</v>
      </c>
      <c r="I1153" s="3">
        <f t="shared" si="35"/>
        <v>219786769</v>
      </c>
      <c r="J1153" s="3"/>
    </row>
    <row r="1154" spans="1:10" x14ac:dyDescent="0.25">
      <c r="A1154">
        <v>51</v>
      </c>
      <c r="B1154" t="s">
        <v>11</v>
      </c>
      <c r="C1154" s="2">
        <v>25.4</v>
      </c>
      <c r="D1154">
        <v>0</v>
      </c>
      <c r="E1154" t="s">
        <v>13</v>
      </c>
      <c r="F1154" t="s">
        <v>10</v>
      </c>
      <c r="G1154" s="9">
        <v>8782469</v>
      </c>
      <c r="H1154" t="str">
        <f t="shared" ref="H1154:H1217" si="36">IF(C1154&lt;18.5,"below",IF(AND(C1154&gt;=18.5,C1154&lt;25),"normal",IF(C1154&gt;=25,"over")))</f>
        <v>over</v>
      </c>
      <c r="I1154" s="3">
        <f t="shared" si="35"/>
        <v>8782469</v>
      </c>
      <c r="J1154" s="3"/>
    </row>
    <row r="1155" spans="1:10" x14ac:dyDescent="0.25">
      <c r="A1155">
        <v>34</v>
      </c>
      <c r="B1155" t="s">
        <v>11</v>
      </c>
      <c r="C1155" s="2">
        <v>25.3</v>
      </c>
      <c r="D1155">
        <v>2</v>
      </c>
      <c r="E1155" t="s">
        <v>9</v>
      </c>
      <c r="F1155" t="s">
        <v>14</v>
      </c>
      <c r="G1155" s="9">
        <v>18972495</v>
      </c>
      <c r="H1155" t="str">
        <f t="shared" si="36"/>
        <v>over</v>
      </c>
      <c r="I1155" s="3">
        <f t="shared" ref="I1155:I1218" si="37">VALUE(G1155)</f>
        <v>18972495</v>
      </c>
      <c r="J1155" s="3"/>
    </row>
    <row r="1156" spans="1:10" x14ac:dyDescent="0.25">
      <c r="A1156">
        <v>56</v>
      </c>
      <c r="B1156" t="s">
        <v>7</v>
      </c>
      <c r="C1156" s="2">
        <v>25.3</v>
      </c>
      <c r="D1156">
        <v>0</v>
      </c>
      <c r="E1156" t="s">
        <v>13</v>
      </c>
      <c r="F1156" t="s">
        <v>10</v>
      </c>
      <c r="G1156" s="9">
        <v>11070535</v>
      </c>
      <c r="H1156" t="str">
        <f t="shared" si="36"/>
        <v>over</v>
      </c>
      <c r="I1156" s="3">
        <f t="shared" si="37"/>
        <v>11070535</v>
      </c>
      <c r="J1156" s="3"/>
    </row>
    <row r="1157" spans="1:10" x14ac:dyDescent="0.25">
      <c r="A1157">
        <v>52</v>
      </c>
      <c r="B1157" t="s">
        <v>7</v>
      </c>
      <c r="C1157" s="2">
        <v>25.3</v>
      </c>
      <c r="D1157">
        <v>2</v>
      </c>
      <c r="E1157" t="s">
        <v>9</v>
      </c>
      <c r="F1157" t="s">
        <v>14</v>
      </c>
      <c r="G1157" s="9">
        <v>24667419</v>
      </c>
      <c r="H1157" t="str">
        <f t="shared" si="36"/>
        <v>over</v>
      </c>
      <c r="I1157" s="3">
        <f t="shared" si="37"/>
        <v>24667419</v>
      </c>
      <c r="J1157" s="3"/>
    </row>
    <row r="1158" spans="1:10" x14ac:dyDescent="0.25">
      <c r="A1158">
        <v>42</v>
      </c>
      <c r="B1158" t="s">
        <v>7</v>
      </c>
      <c r="C1158" s="2">
        <v>25.3</v>
      </c>
      <c r="D1158">
        <v>1</v>
      </c>
      <c r="E1158" t="s">
        <v>13</v>
      </c>
      <c r="F1158" t="s">
        <v>10</v>
      </c>
      <c r="G1158" s="9">
        <v>7045499</v>
      </c>
      <c r="H1158" t="str">
        <f t="shared" si="36"/>
        <v>over</v>
      </c>
      <c r="I1158" s="3">
        <f t="shared" si="37"/>
        <v>7045499</v>
      </c>
      <c r="J1158" s="3"/>
    </row>
    <row r="1159" spans="1:10" x14ac:dyDescent="0.25">
      <c r="A1159">
        <v>50</v>
      </c>
      <c r="B1159" t="s">
        <v>11</v>
      </c>
      <c r="C1159" s="2">
        <v>25.3</v>
      </c>
      <c r="D1159">
        <v>0</v>
      </c>
      <c r="E1159" t="s">
        <v>13</v>
      </c>
      <c r="F1159" t="s">
        <v>14</v>
      </c>
      <c r="G1159" s="9">
        <v>8442667</v>
      </c>
      <c r="H1159" t="str">
        <f t="shared" si="36"/>
        <v>over</v>
      </c>
      <c r="I1159" s="3">
        <f t="shared" si="37"/>
        <v>8442667</v>
      </c>
      <c r="J1159" s="3"/>
    </row>
    <row r="1160" spans="1:10" x14ac:dyDescent="0.25">
      <c r="A1160">
        <v>34</v>
      </c>
      <c r="B1160" t="s">
        <v>11</v>
      </c>
      <c r="C1160" s="2">
        <v>25.27</v>
      </c>
      <c r="D1160">
        <v>1</v>
      </c>
      <c r="E1160" t="s">
        <v>13</v>
      </c>
      <c r="F1160" t="s">
        <v>15</v>
      </c>
      <c r="G1160" s="9">
        <v>48947533</v>
      </c>
      <c r="H1160" t="str">
        <f t="shared" si="36"/>
        <v>over</v>
      </c>
      <c r="I1160" s="3">
        <f t="shared" si="37"/>
        <v>48947533</v>
      </c>
      <c r="J1160" s="3"/>
    </row>
    <row r="1161" spans="1:10" x14ac:dyDescent="0.25">
      <c r="A1161">
        <v>24</v>
      </c>
      <c r="B1161" t="s">
        <v>7</v>
      </c>
      <c r="C1161" s="2">
        <v>25.27</v>
      </c>
      <c r="D1161">
        <v>0</v>
      </c>
      <c r="E1161" t="s">
        <v>13</v>
      </c>
      <c r="F1161" t="s">
        <v>21</v>
      </c>
      <c r="G1161" s="9">
        <v>30442133</v>
      </c>
      <c r="H1161" t="str">
        <f t="shared" si="36"/>
        <v>over</v>
      </c>
      <c r="I1161" s="3">
        <f t="shared" si="37"/>
        <v>30442133</v>
      </c>
      <c r="J1161" s="3"/>
    </row>
    <row r="1162" spans="1:10" x14ac:dyDescent="0.25">
      <c r="A1162">
        <v>43</v>
      </c>
      <c r="B1162" t="s">
        <v>7</v>
      </c>
      <c r="C1162" s="2">
        <v>25.27</v>
      </c>
      <c r="D1162">
        <v>1</v>
      </c>
      <c r="E1162" t="s">
        <v>9</v>
      </c>
      <c r="F1162" t="s">
        <v>21</v>
      </c>
      <c r="G1162" s="9">
        <v>217713423</v>
      </c>
      <c r="H1162" t="str">
        <f t="shared" si="36"/>
        <v>over</v>
      </c>
      <c r="I1162" s="3">
        <f t="shared" si="37"/>
        <v>217713423</v>
      </c>
      <c r="J1162" s="3"/>
    </row>
    <row r="1163" spans="1:10" x14ac:dyDescent="0.25">
      <c r="A1163">
        <v>58</v>
      </c>
      <c r="B1163" t="s">
        <v>7</v>
      </c>
      <c r="C1163" s="2">
        <v>25.2</v>
      </c>
      <c r="D1163">
        <v>0</v>
      </c>
      <c r="E1163" t="s">
        <v>13</v>
      </c>
      <c r="F1163" t="s">
        <v>10</v>
      </c>
      <c r="G1163" s="9">
        <v>11837.16</v>
      </c>
      <c r="H1163" t="str">
        <f t="shared" si="36"/>
        <v>over</v>
      </c>
      <c r="I1163" s="3">
        <f t="shared" si="37"/>
        <v>11837.16</v>
      </c>
      <c r="J1163" s="3"/>
    </row>
    <row r="1164" spans="1:10" x14ac:dyDescent="0.25">
      <c r="A1164">
        <v>54</v>
      </c>
      <c r="B1164" t="s">
        <v>11</v>
      </c>
      <c r="C1164" s="2">
        <v>25.1</v>
      </c>
      <c r="D1164">
        <v>3</v>
      </c>
      <c r="E1164" t="s">
        <v>9</v>
      </c>
      <c r="F1164" t="s">
        <v>10</v>
      </c>
      <c r="G1164" s="9">
        <v>25382297</v>
      </c>
      <c r="H1164" t="str">
        <f t="shared" si="36"/>
        <v>over</v>
      </c>
      <c r="I1164" s="3">
        <f t="shared" si="37"/>
        <v>25382297</v>
      </c>
      <c r="J1164" s="3"/>
    </row>
    <row r="1165" spans="1:10" x14ac:dyDescent="0.25">
      <c r="A1165">
        <v>61</v>
      </c>
      <c r="B1165" t="s">
        <v>7</v>
      </c>
      <c r="C1165" s="2">
        <v>25.08</v>
      </c>
      <c r="D1165">
        <v>0</v>
      </c>
      <c r="E1165" t="s">
        <v>13</v>
      </c>
      <c r="F1165" t="s">
        <v>14</v>
      </c>
      <c r="G1165" s="9">
        <v>2451309126</v>
      </c>
      <c r="H1165" t="str">
        <f t="shared" si="36"/>
        <v>over</v>
      </c>
      <c r="I1165" s="3">
        <f t="shared" si="37"/>
        <v>2451309126</v>
      </c>
      <c r="J1165" s="3"/>
    </row>
    <row r="1166" spans="1:10" x14ac:dyDescent="0.25">
      <c r="A1166">
        <v>18</v>
      </c>
      <c r="B1166" t="s">
        <v>7</v>
      </c>
      <c r="C1166" s="2">
        <v>25.08</v>
      </c>
      <c r="D1166">
        <v>0</v>
      </c>
      <c r="E1166" t="s">
        <v>13</v>
      </c>
      <c r="F1166" t="s">
        <v>21</v>
      </c>
      <c r="G1166" s="9">
        <v>21964732</v>
      </c>
      <c r="H1166" t="str">
        <f t="shared" si="36"/>
        <v>over</v>
      </c>
      <c r="I1166" s="3">
        <f t="shared" si="37"/>
        <v>21964732</v>
      </c>
      <c r="J1166" s="3"/>
    </row>
    <row r="1167" spans="1:10" x14ac:dyDescent="0.25">
      <c r="A1167">
        <v>43</v>
      </c>
      <c r="B1167" t="s">
        <v>7</v>
      </c>
      <c r="C1167" s="2">
        <v>25.08</v>
      </c>
      <c r="D1167">
        <v>0</v>
      </c>
      <c r="E1167" t="s">
        <v>13</v>
      </c>
      <c r="F1167" t="s">
        <v>21</v>
      </c>
      <c r="G1167" s="9">
        <v>73250482</v>
      </c>
      <c r="H1167" t="str">
        <f t="shared" si="36"/>
        <v>over</v>
      </c>
      <c r="I1167" s="3">
        <f t="shared" si="37"/>
        <v>73250482</v>
      </c>
      <c r="J1167" s="3"/>
    </row>
    <row r="1168" spans="1:10" x14ac:dyDescent="0.25">
      <c r="A1168">
        <v>63</v>
      </c>
      <c r="B1168" t="s">
        <v>7</v>
      </c>
      <c r="C1168" s="2">
        <v>25.08</v>
      </c>
      <c r="D1168">
        <v>0</v>
      </c>
      <c r="E1168" t="s">
        <v>13</v>
      </c>
      <c r="F1168" t="s">
        <v>15</v>
      </c>
      <c r="G1168" s="9">
        <v>142546082</v>
      </c>
      <c r="H1168" t="str">
        <f t="shared" si="36"/>
        <v>over</v>
      </c>
      <c r="I1168" s="3">
        <f t="shared" si="37"/>
        <v>142546082</v>
      </c>
      <c r="J1168" s="3"/>
    </row>
    <row r="1169" spans="1:10" x14ac:dyDescent="0.25">
      <c r="A1169">
        <v>40</v>
      </c>
      <c r="B1169" t="s">
        <v>11</v>
      </c>
      <c r="C1169" s="2">
        <v>25.08</v>
      </c>
      <c r="D1169">
        <v>0</v>
      </c>
      <c r="E1169" t="s">
        <v>13</v>
      </c>
      <c r="F1169" t="s">
        <v>14</v>
      </c>
      <c r="G1169" s="9">
        <v>54156612</v>
      </c>
      <c r="H1169" t="str">
        <f t="shared" si="36"/>
        <v>over</v>
      </c>
      <c r="I1169" s="3">
        <f t="shared" si="37"/>
        <v>54156612</v>
      </c>
      <c r="J1169" s="3"/>
    </row>
    <row r="1170" spans="1:10" x14ac:dyDescent="0.25">
      <c r="A1170">
        <v>62</v>
      </c>
      <c r="B1170" t="s">
        <v>7</v>
      </c>
      <c r="C1170" s="2">
        <v>25</v>
      </c>
      <c r="D1170">
        <v>0</v>
      </c>
      <c r="E1170" t="s">
        <v>13</v>
      </c>
      <c r="F1170" t="s">
        <v>10</v>
      </c>
      <c r="G1170" s="9">
        <v>13451122</v>
      </c>
      <c r="H1170" t="str">
        <f t="shared" si="36"/>
        <v>over</v>
      </c>
      <c r="I1170" s="3">
        <f t="shared" si="37"/>
        <v>13451122</v>
      </c>
      <c r="J1170" s="3"/>
    </row>
    <row r="1171" spans="1:10" x14ac:dyDescent="0.25">
      <c r="A1171">
        <v>44</v>
      </c>
      <c r="B1171" t="s">
        <v>7</v>
      </c>
      <c r="C1171" s="2">
        <v>25</v>
      </c>
      <c r="D1171">
        <v>1</v>
      </c>
      <c r="E1171" t="s">
        <v>13</v>
      </c>
      <c r="F1171" t="s">
        <v>10</v>
      </c>
      <c r="G1171" s="9">
        <v>7623518</v>
      </c>
      <c r="H1171" t="str">
        <f t="shared" si="36"/>
        <v>over</v>
      </c>
      <c r="I1171" s="3">
        <f t="shared" si="37"/>
        <v>7623518</v>
      </c>
      <c r="J1171" s="3"/>
    </row>
    <row r="1172" spans="1:10" x14ac:dyDescent="0.25">
      <c r="A1172">
        <v>40</v>
      </c>
      <c r="B1172" t="s">
        <v>11</v>
      </c>
      <c r="C1172" s="2">
        <v>24.97</v>
      </c>
      <c r="D1172">
        <v>2</v>
      </c>
      <c r="E1172" t="s">
        <v>13</v>
      </c>
      <c r="F1172" t="s">
        <v>14</v>
      </c>
      <c r="G1172" s="9">
        <v>65935083</v>
      </c>
      <c r="H1172" t="str">
        <f t="shared" si="36"/>
        <v>normal</v>
      </c>
      <c r="I1172" s="3">
        <f t="shared" si="37"/>
        <v>65935083</v>
      </c>
      <c r="J1172" s="3"/>
    </row>
    <row r="1173" spans="1:10" x14ac:dyDescent="0.25">
      <c r="A1173">
        <v>39</v>
      </c>
      <c r="B1173" t="s">
        <v>7</v>
      </c>
      <c r="C1173" s="2">
        <v>24.89</v>
      </c>
      <c r="D1173">
        <v>3</v>
      </c>
      <c r="E1173" t="s">
        <v>9</v>
      </c>
      <c r="F1173" t="s">
        <v>21</v>
      </c>
      <c r="G1173" s="9">
        <v>216599301</v>
      </c>
      <c r="H1173" t="str">
        <f t="shared" si="36"/>
        <v>normal</v>
      </c>
      <c r="I1173" s="3">
        <f t="shared" si="37"/>
        <v>216599301</v>
      </c>
      <c r="J1173" s="3"/>
    </row>
    <row r="1174" spans="1:10" x14ac:dyDescent="0.25">
      <c r="A1174">
        <v>42</v>
      </c>
      <c r="B1174" t="s">
        <v>11</v>
      </c>
      <c r="C1174" s="2">
        <v>24.86</v>
      </c>
      <c r="D1174">
        <v>0</v>
      </c>
      <c r="E1174" t="s">
        <v>13</v>
      </c>
      <c r="F1174" t="s">
        <v>14</v>
      </c>
      <c r="G1174" s="9">
        <v>59668874</v>
      </c>
      <c r="H1174" t="str">
        <f t="shared" si="36"/>
        <v>normal</v>
      </c>
      <c r="I1174" s="3">
        <f t="shared" si="37"/>
        <v>59668874</v>
      </c>
      <c r="J1174" s="3"/>
    </row>
    <row r="1175" spans="1:10" x14ac:dyDescent="0.25">
      <c r="A1175">
        <v>52</v>
      </c>
      <c r="B1175" t="s">
        <v>7</v>
      </c>
      <c r="C1175" s="2">
        <v>24.86</v>
      </c>
      <c r="D1175">
        <v>0</v>
      </c>
      <c r="E1175" t="s">
        <v>13</v>
      </c>
      <c r="F1175" t="s">
        <v>14</v>
      </c>
      <c r="G1175" s="9">
        <v>2711799378</v>
      </c>
      <c r="H1175" t="str">
        <f t="shared" si="36"/>
        <v>normal</v>
      </c>
      <c r="I1175" s="3">
        <f t="shared" si="37"/>
        <v>2711799378</v>
      </c>
      <c r="J1175" s="3"/>
    </row>
    <row r="1176" spans="1:10" x14ac:dyDescent="0.25">
      <c r="A1176">
        <v>27</v>
      </c>
      <c r="B1176" t="s">
        <v>7</v>
      </c>
      <c r="C1176" s="2">
        <v>24.75</v>
      </c>
      <c r="D1176">
        <v>0</v>
      </c>
      <c r="E1176" t="s">
        <v>9</v>
      </c>
      <c r="F1176" t="s">
        <v>14</v>
      </c>
      <c r="G1176" s="9">
        <v>165777795</v>
      </c>
      <c r="H1176" t="str">
        <f t="shared" si="36"/>
        <v>normal</v>
      </c>
      <c r="I1176" s="3">
        <f t="shared" si="37"/>
        <v>165777795</v>
      </c>
      <c r="J1176" s="3"/>
    </row>
    <row r="1177" spans="1:10" x14ac:dyDescent="0.25">
      <c r="A1177">
        <v>64</v>
      </c>
      <c r="B1177" t="s">
        <v>11</v>
      </c>
      <c r="C1177" s="2">
        <v>24.7</v>
      </c>
      <c r="D1177">
        <v>1</v>
      </c>
      <c r="E1177" t="s">
        <v>13</v>
      </c>
      <c r="F1177" t="s">
        <v>15</v>
      </c>
      <c r="G1177" s="9">
        <v>3016661817</v>
      </c>
      <c r="H1177" t="str">
        <f t="shared" si="36"/>
        <v>normal</v>
      </c>
      <c r="I1177" s="3">
        <f t="shared" si="37"/>
        <v>3016661817</v>
      </c>
      <c r="J1177" s="3"/>
    </row>
    <row r="1178" spans="1:10" x14ac:dyDescent="0.25">
      <c r="A1178">
        <v>19</v>
      </c>
      <c r="B1178" t="s">
        <v>7</v>
      </c>
      <c r="C1178" s="2">
        <v>24.7</v>
      </c>
      <c r="D1178">
        <v>0</v>
      </c>
      <c r="E1178" t="s">
        <v>13</v>
      </c>
      <c r="F1178" t="s">
        <v>10</v>
      </c>
      <c r="G1178" s="9">
        <v>1737376</v>
      </c>
      <c r="H1178" t="str">
        <f t="shared" si="36"/>
        <v>normal</v>
      </c>
      <c r="I1178" s="3">
        <f t="shared" si="37"/>
        <v>1737376</v>
      </c>
      <c r="J1178" s="3"/>
    </row>
    <row r="1179" spans="1:10" x14ac:dyDescent="0.25">
      <c r="A1179">
        <v>59</v>
      </c>
      <c r="B1179" t="s">
        <v>11</v>
      </c>
      <c r="C1179" s="2">
        <v>24.7</v>
      </c>
      <c r="D1179">
        <v>0</v>
      </c>
      <c r="E1179" t="s">
        <v>13</v>
      </c>
      <c r="F1179" t="s">
        <v>21</v>
      </c>
      <c r="G1179" s="9">
        <v>12323936</v>
      </c>
      <c r="H1179" t="str">
        <f t="shared" si="36"/>
        <v>normal</v>
      </c>
      <c r="I1179" s="3">
        <f t="shared" si="37"/>
        <v>12323936</v>
      </c>
      <c r="J1179" s="3"/>
    </row>
    <row r="1180" spans="1:10" x14ac:dyDescent="0.25">
      <c r="A1180">
        <v>43</v>
      </c>
      <c r="B1180" t="s">
        <v>7</v>
      </c>
      <c r="C1180" s="2">
        <v>24.7</v>
      </c>
      <c r="D1180">
        <v>2</v>
      </c>
      <c r="E1180" t="s">
        <v>9</v>
      </c>
      <c r="F1180" t="s">
        <v>15</v>
      </c>
      <c r="G1180" s="9">
        <v>21880.82</v>
      </c>
      <c r="H1180" t="str">
        <f t="shared" si="36"/>
        <v>normal</v>
      </c>
      <c r="I1180" s="3">
        <f t="shared" si="37"/>
        <v>21880.82</v>
      </c>
      <c r="J1180" s="3"/>
    </row>
    <row r="1181" spans="1:10" x14ac:dyDescent="0.25">
      <c r="A1181">
        <v>42</v>
      </c>
      <c r="B1181" t="s">
        <v>11</v>
      </c>
      <c r="C1181" s="2">
        <v>24.64</v>
      </c>
      <c r="D1181">
        <v>0</v>
      </c>
      <c r="E1181" t="s">
        <v>9</v>
      </c>
      <c r="F1181" t="s">
        <v>14</v>
      </c>
      <c r="G1181" s="9">
        <v>195155416</v>
      </c>
      <c r="H1181" t="str">
        <f t="shared" si="36"/>
        <v>normal</v>
      </c>
      <c r="I1181" s="3">
        <f t="shared" si="37"/>
        <v>195155416</v>
      </c>
      <c r="J1181" s="3"/>
    </row>
    <row r="1182" spans="1:10" x14ac:dyDescent="0.25">
      <c r="A1182">
        <v>19</v>
      </c>
      <c r="B1182" t="s">
        <v>11</v>
      </c>
      <c r="C1182" s="2">
        <v>24.6</v>
      </c>
      <c r="D1182">
        <v>1</v>
      </c>
      <c r="E1182" t="s">
        <v>13</v>
      </c>
      <c r="F1182" t="s">
        <v>10</v>
      </c>
      <c r="G1182" s="9">
        <v>1837237</v>
      </c>
      <c r="H1182" t="str">
        <f t="shared" si="36"/>
        <v>normal</v>
      </c>
      <c r="I1182" s="3">
        <f t="shared" si="37"/>
        <v>1837237</v>
      </c>
      <c r="J1182" s="3"/>
    </row>
    <row r="1183" spans="1:10" x14ac:dyDescent="0.25">
      <c r="A1183">
        <v>32</v>
      </c>
      <c r="B1183" t="s">
        <v>7</v>
      </c>
      <c r="C1183" s="2">
        <v>24.6</v>
      </c>
      <c r="D1183">
        <v>0</v>
      </c>
      <c r="E1183" t="s">
        <v>9</v>
      </c>
      <c r="F1183" t="s">
        <v>10</v>
      </c>
      <c r="G1183" s="9">
        <v>17496306</v>
      </c>
      <c r="H1183" t="str">
        <f t="shared" si="36"/>
        <v>normal</v>
      </c>
      <c r="I1183" s="3">
        <f t="shared" si="37"/>
        <v>17496306</v>
      </c>
      <c r="J1183" s="3"/>
    </row>
    <row r="1184" spans="1:10" x14ac:dyDescent="0.25">
      <c r="A1184">
        <v>29</v>
      </c>
      <c r="B1184" t="s">
        <v>7</v>
      </c>
      <c r="C1184" s="2">
        <v>24.6</v>
      </c>
      <c r="D1184">
        <v>2</v>
      </c>
      <c r="E1184" t="s">
        <v>13</v>
      </c>
      <c r="F1184" t="s">
        <v>10</v>
      </c>
      <c r="G1184" s="9">
        <v>4529477</v>
      </c>
      <c r="H1184" t="str">
        <f t="shared" si="36"/>
        <v>normal</v>
      </c>
      <c r="I1184" s="3">
        <f t="shared" si="37"/>
        <v>4529477</v>
      </c>
      <c r="J1184" s="3"/>
    </row>
    <row r="1185" spans="1:10" x14ac:dyDescent="0.25">
      <c r="A1185">
        <v>60</v>
      </c>
      <c r="B1185" t="s">
        <v>7</v>
      </c>
      <c r="C1185" s="2">
        <v>24.53</v>
      </c>
      <c r="D1185">
        <v>0</v>
      </c>
      <c r="E1185" t="s">
        <v>13</v>
      </c>
      <c r="F1185" t="s">
        <v>14</v>
      </c>
      <c r="G1185" s="9">
        <v>126298967</v>
      </c>
      <c r="H1185" t="str">
        <f t="shared" si="36"/>
        <v>normal</v>
      </c>
      <c r="I1185" s="3">
        <f t="shared" si="37"/>
        <v>126298967</v>
      </c>
      <c r="J1185" s="3"/>
    </row>
    <row r="1186" spans="1:10" x14ac:dyDescent="0.25">
      <c r="A1186">
        <v>39</v>
      </c>
      <c r="B1186" t="s">
        <v>11</v>
      </c>
      <c r="C1186" s="2">
        <v>24.51</v>
      </c>
      <c r="D1186">
        <v>2</v>
      </c>
      <c r="E1186" t="s">
        <v>13</v>
      </c>
      <c r="F1186" t="s">
        <v>15</v>
      </c>
      <c r="G1186" s="9">
        <v>67101919</v>
      </c>
      <c r="H1186" t="str">
        <f t="shared" si="36"/>
        <v>normal</v>
      </c>
      <c r="I1186" s="3">
        <f t="shared" si="37"/>
        <v>67101919</v>
      </c>
      <c r="J1186" s="3"/>
    </row>
    <row r="1187" spans="1:10" x14ac:dyDescent="0.25">
      <c r="A1187">
        <v>19</v>
      </c>
      <c r="B1187" t="s">
        <v>7</v>
      </c>
      <c r="C1187" s="2">
        <v>24.51</v>
      </c>
      <c r="D1187">
        <v>1</v>
      </c>
      <c r="E1187" t="s">
        <v>13</v>
      </c>
      <c r="F1187" t="s">
        <v>15</v>
      </c>
      <c r="G1187" s="9">
        <v>27091119</v>
      </c>
      <c r="H1187" t="str">
        <f t="shared" si="36"/>
        <v>normal</v>
      </c>
      <c r="I1187" s="3">
        <f t="shared" si="37"/>
        <v>27091119</v>
      </c>
      <c r="J1187" s="3"/>
    </row>
    <row r="1188" spans="1:10" x14ac:dyDescent="0.25">
      <c r="A1188">
        <v>23</v>
      </c>
      <c r="B1188" t="s">
        <v>11</v>
      </c>
      <c r="C1188" s="2">
        <v>24.51</v>
      </c>
      <c r="D1188">
        <v>0</v>
      </c>
      <c r="E1188" t="s">
        <v>13</v>
      </c>
      <c r="F1188" t="s">
        <v>21</v>
      </c>
      <c r="G1188" s="9">
        <v>23960959</v>
      </c>
      <c r="H1188" t="str">
        <f t="shared" si="36"/>
        <v>normal</v>
      </c>
      <c r="I1188" s="3">
        <f t="shared" si="37"/>
        <v>23960959</v>
      </c>
      <c r="J1188" s="3"/>
    </row>
    <row r="1189" spans="1:10" x14ac:dyDescent="0.25">
      <c r="A1189">
        <v>48</v>
      </c>
      <c r="B1189" t="s">
        <v>11</v>
      </c>
      <c r="C1189" s="2">
        <v>24.42</v>
      </c>
      <c r="D1189">
        <v>0</v>
      </c>
      <c r="E1189" t="s">
        <v>9</v>
      </c>
      <c r="F1189" t="s">
        <v>14</v>
      </c>
      <c r="G1189" s="9">
        <v>212236758</v>
      </c>
      <c r="H1189" t="str">
        <f t="shared" si="36"/>
        <v>normal</v>
      </c>
      <c r="I1189" s="3">
        <f t="shared" si="37"/>
        <v>212236758</v>
      </c>
      <c r="J1189" s="3"/>
    </row>
    <row r="1190" spans="1:10" x14ac:dyDescent="0.25">
      <c r="A1190">
        <v>35</v>
      </c>
      <c r="B1190" t="s">
        <v>11</v>
      </c>
      <c r="C1190" s="2">
        <v>24.42</v>
      </c>
      <c r="D1190">
        <v>3</v>
      </c>
      <c r="E1190" t="s">
        <v>9</v>
      </c>
      <c r="F1190" t="s">
        <v>14</v>
      </c>
      <c r="G1190" s="9">
        <v>193619988</v>
      </c>
      <c r="H1190" t="str">
        <f t="shared" si="36"/>
        <v>normal</v>
      </c>
      <c r="I1190" s="3">
        <f t="shared" si="37"/>
        <v>193619988</v>
      </c>
      <c r="J1190" s="3"/>
    </row>
    <row r="1191" spans="1:10" x14ac:dyDescent="0.25">
      <c r="A1191">
        <v>20</v>
      </c>
      <c r="B1191" t="s">
        <v>7</v>
      </c>
      <c r="C1191" s="2">
        <v>24.42</v>
      </c>
      <c r="D1191">
        <v>0</v>
      </c>
      <c r="E1191" t="s">
        <v>9</v>
      </c>
      <c r="F1191" t="s">
        <v>14</v>
      </c>
      <c r="G1191" s="9">
        <v>2612567477</v>
      </c>
      <c r="H1191" t="str">
        <f t="shared" si="36"/>
        <v>normal</v>
      </c>
      <c r="I1191" s="3">
        <f t="shared" si="37"/>
        <v>2612567477</v>
      </c>
      <c r="J1191" s="3"/>
    </row>
    <row r="1192" spans="1:10" x14ac:dyDescent="0.25">
      <c r="A1192">
        <v>30</v>
      </c>
      <c r="B1192" t="s">
        <v>11</v>
      </c>
      <c r="C1192" s="2">
        <v>24.4</v>
      </c>
      <c r="D1192">
        <v>3</v>
      </c>
      <c r="E1192" t="s">
        <v>9</v>
      </c>
      <c r="F1192" t="s">
        <v>10</v>
      </c>
      <c r="G1192" s="9">
        <v>18259216</v>
      </c>
      <c r="H1192" t="str">
        <f t="shared" si="36"/>
        <v>normal</v>
      </c>
      <c r="I1192" s="3">
        <f t="shared" si="37"/>
        <v>18259216</v>
      </c>
      <c r="J1192" s="3"/>
    </row>
    <row r="1193" spans="1:10" x14ac:dyDescent="0.25">
      <c r="A1193">
        <v>52</v>
      </c>
      <c r="B1193" t="s">
        <v>11</v>
      </c>
      <c r="C1193" s="2">
        <v>24.32</v>
      </c>
      <c r="D1193">
        <v>3</v>
      </c>
      <c r="E1193" t="s">
        <v>9</v>
      </c>
      <c r="F1193" t="s">
        <v>21</v>
      </c>
      <c r="G1193" s="9">
        <v>248698368</v>
      </c>
      <c r="H1193" t="str">
        <f t="shared" si="36"/>
        <v>normal</v>
      </c>
      <c r="I1193" s="3">
        <f t="shared" si="37"/>
        <v>248698368</v>
      </c>
      <c r="J1193" s="3"/>
    </row>
    <row r="1194" spans="1:10" x14ac:dyDescent="0.25">
      <c r="A1194">
        <v>28</v>
      </c>
      <c r="B1194" t="s">
        <v>7</v>
      </c>
      <c r="C1194" s="2">
        <v>24.32</v>
      </c>
      <c r="D1194">
        <v>1</v>
      </c>
      <c r="E1194" t="s">
        <v>13</v>
      </c>
      <c r="F1194" t="s">
        <v>21</v>
      </c>
      <c r="G1194" s="9">
        <v>232889284</v>
      </c>
      <c r="H1194" t="str">
        <f t="shared" si="36"/>
        <v>normal</v>
      </c>
      <c r="I1194" s="3">
        <f t="shared" si="37"/>
        <v>232889284</v>
      </c>
      <c r="J1194" s="3"/>
    </row>
    <row r="1195" spans="1:10" x14ac:dyDescent="0.25">
      <c r="A1195">
        <v>53</v>
      </c>
      <c r="B1195" t="s">
        <v>11</v>
      </c>
      <c r="C1195" s="2">
        <v>24.32</v>
      </c>
      <c r="D1195">
        <v>0</v>
      </c>
      <c r="E1195" t="s">
        <v>13</v>
      </c>
      <c r="F1195" t="s">
        <v>15</v>
      </c>
      <c r="G1195" s="9">
        <v>98634718</v>
      </c>
      <c r="H1195" t="str">
        <f t="shared" si="36"/>
        <v>normal</v>
      </c>
      <c r="I1195" s="3">
        <f t="shared" si="37"/>
        <v>98634718</v>
      </c>
      <c r="J1195" s="3"/>
    </row>
    <row r="1196" spans="1:10" x14ac:dyDescent="0.25">
      <c r="A1196">
        <v>60</v>
      </c>
      <c r="B1196" t="s">
        <v>11</v>
      </c>
      <c r="C1196" s="2">
        <v>24.32</v>
      </c>
      <c r="D1196">
        <v>1</v>
      </c>
      <c r="E1196" t="s">
        <v>13</v>
      </c>
      <c r="F1196" t="s">
        <v>15</v>
      </c>
      <c r="G1196" s="9">
        <v>131126048</v>
      </c>
      <c r="H1196" t="str">
        <f t="shared" si="36"/>
        <v>normal</v>
      </c>
      <c r="I1196" s="3">
        <f t="shared" si="37"/>
        <v>131126048</v>
      </c>
      <c r="J1196" s="3"/>
    </row>
    <row r="1197" spans="1:10" x14ac:dyDescent="0.25">
      <c r="A1197">
        <v>60</v>
      </c>
      <c r="B1197" t="s">
        <v>11</v>
      </c>
      <c r="C1197" s="2">
        <v>24.32</v>
      </c>
      <c r="D1197">
        <v>0</v>
      </c>
      <c r="E1197" t="s">
        <v>13</v>
      </c>
      <c r="F1197" t="s">
        <v>15</v>
      </c>
      <c r="G1197" s="9">
        <v>125236048</v>
      </c>
      <c r="H1197" t="str">
        <f t="shared" si="36"/>
        <v>normal</v>
      </c>
      <c r="I1197" s="3">
        <f t="shared" si="37"/>
        <v>125236048</v>
      </c>
      <c r="J1197" s="3"/>
    </row>
    <row r="1198" spans="1:10" x14ac:dyDescent="0.25">
      <c r="A1198">
        <v>37</v>
      </c>
      <c r="B1198" t="s">
        <v>11</v>
      </c>
      <c r="C1198" s="2">
        <v>24.32</v>
      </c>
      <c r="D1198">
        <v>2</v>
      </c>
      <c r="E1198" t="s">
        <v>13</v>
      </c>
      <c r="F1198" t="s">
        <v>15</v>
      </c>
      <c r="G1198" s="9">
        <v>61987518</v>
      </c>
      <c r="H1198" t="str">
        <f t="shared" si="36"/>
        <v>normal</v>
      </c>
      <c r="I1198" s="3">
        <f t="shared" si="37"/>
        <v>61987518</v>
      </c>
      <c r="J1198" s="3"/>
    </row>
    <row r="1199" spans="1:10" x14ac:dyDescent="0.25">
      <c r="A1199">
        <v>47</v>
      </c>
      <c r="B1199" t="s">
        <v>7</v>
      </c>
      <c r="C1199" s="2">
        <v>24.32</v>
      </c>
      <c r="D1199">
        <v>0</v>
      </c>
      <c r="E1199" t="s">
        <v>13</v>
      </c>
      <c r="F1199" t="s">
        <v>21</v>
      </c>
      <c r="G1199" s="9">
        <v>85346718</v>
      </c>
      <c r="H1199" t="str">
        <f t="shared" si="36"/>
        <v>normal</v>
      </c>
      <c r="I1199" s="3">
        <f t="shared" si="37"/>
        <v>85346718</v>
      </c>
      <c r="J1199" s="3"/>
    </row>
    <row r="1200" spans="1:10" x14ac:dyDescent="0.25">
      <c r="A1200">
        <v>33</v>
      </c>
      <c r="B1200" t="s">
        <v>7</v>
      </c>
      <c r="C1200" s="2">
        <v>24.31</v>
      </c>
      <c r="D1200">
        <v>0</v>
      </c>
      <c r="E1200" t="s">
        <v>13</v>
      </c>
      <c r="F1200" t="s">
        <v>14</v>
      </c>
      <c r="G1200" s="9">
        <v>41850979</v>
      </c>
      <c r="H1200" t="str">
        <f t="shared" si="36"/>
        <v>normal</v>
      </c>
      <c r="I1200" s="3">
        <f t="shared" si="37"/>
        <v>41850979</v>
      </c>
      <c r="J1200" s="3"/>
    </row>
    <row r="1201" spans="1:10" x14ac:dyDescent="0.25">
      <c r="A1201">
        <v>45</v>
      </c>
      <c r="B1201" t="s">
        <v>11</v>
      </c>
      <c r="C1201" s="2">
        <v>24.31</v>
      </c>
      <c r="D1201">
        <v>5</v>
      </c>
      <c r="E1201" t="s">
        <v>13</v>
      </c>
      <c r="F1201" t="s">
        <v>14</v>
      </c>
      <c r="G1201" s="9">
        <v>97888659</v>
      </c>
      <c r="H1201" t="str">
        <f t="shared" si="36"/>
        <v>normal</v>
      </c>
      <c r="I1201" s="3">
        <f t="shared" si="37"/>
        <v>97888659</v>
      </c>
      <c r="J1201" s="3"/>
    </row>
    <row r="1202" spans="1:10" x14ac:dyDescent="0.25">
      <c r="A1202">
        <v>22</v>
      </c>
      <c r="B1202" t="s">
        <v>7</v>
      </c>
      <c r="C1202" s="2">
        <v>24.3</v>
      </c>
      <c r="D1202">
        <v>0</v>
      </c>
      <c r="E1202" t="s">
        <v>13</v>
      </c>
      <c r="F1202" t="s">
        <v>10</v>
      </c>
      <c r="G1202" s="9">
        <v>2150469</v>
      </c>
      <c r="H1202" t="str">
        <f t="shared" si="36"/>
        <v>normal</v>
      </c>
      <c r="I1202" s="3">
        <f t="shared" si="37"/>
        <v>2150469</v>
      </c>
      <c r="J1202" s="3"/>
    </row>
    <row r="1203" spans="1:10" x14ac:dyDescent="0.25">
      <c r="A1203">
        <v>25</v>
      </c>
      <c r="B1203" t="s">
        <v>7</v>
      </c>
      <c r="C1203" s="2">
        <v>24.3</v>
      </c>
      <c r="D1203">
        <v>3</v>
      </c>
      <c r="E1203" t="s">
        <v>13</v>
      </c>
      <c r="F1203" t="s">
        <v>10</v>
      </c>
      <c r="G1203" s="9">
        <v>4391652</v>
      </c>
      <c r="H1203" t="str">
        <f t="shared" si="36"/>
        <v>normal</v>
      </c>
      <c r="I1203" s="3">
        <f t="shared" si="37"/>
        <v>4391652</v>
      </c>
      <c r="J1203" s="3"/>
    </row>
    <row r="1204" spans="1:10" x14ac:dyDescent="0.25">
      <c r="A1204">
        <v>28</v>
      </c>
      <c r="B1204" t="s">
        <v>11</v>
      </c>
      <c r="C1204" s="2">
        <v>24.3</v>
      </c>
      <c r="D1204">
        <v>5</v>
      </c>
      <c r="E1204" t="s">
        <v>13</v>
      </c>
      <c r="F1204" t="s">
        <v>10</v>
      </c>
      <c r="G1204" s="9">
        <v>5615369</v>
      </c>
      <c r="H1204" t="str">
        <f t="shared" si="36"/>
        <v>normal</v>
      </c>
      <c r="I1204" s="3">
        <f t="shared" si="37"/>
        <v>5615369</v>
      </c>
      <c r="J1204" s="3"/>
    </row>
    <row r="1205" spans="1:10" x14ac:dyDescent="0.25">
      <c r="A1205">
        <v>35</v>
      </c>
      <c r="B1205" t="s">
        <v>11</v>
      </c>
      <c r="C1205" s="2">
        <v>24.13</v>
      </c>
      <c r="D1205">
        <v>1</v>
      </c>
      <c r="E1205" t="s">
        <v>13</v>
      </c>
      <c r="F1205" t="s">
        <v>15</v>
      </c>
      <c r="G1205" s="9">
        <v>51252157</v>
      </c>
      <c r="H1205" t="str">
        <f t="shared" si="36"/>
        <v>normal</v>
      </c>
      <c r="I1205" s="3">
        <f t="shared" si="37"/>
        <v>51252157</v>
      </c>
      <c r="J1205" s="3"/>
    </row>
    <row r="1206" spans="1:10" x14ac:dyDescent="0.25">
      <c r="A1206">
        <v>30</v>
      </c>
      <c r="B1206" t="s">
        <v>11</v>
      </c>
      <c r="C1206" s="2">
        <v>24.13</v>
      </c>
      <c r="D1206">
        <v>1</v>
      </c>
      <c r="E1206" t="s">
        <v>13</v>
      </c>
      <c r="F1206" t="s">
        <v>15</v>
      </c>
      <c r="G1206" s="9">
        <v>40322407</v>
      </c>
      <c r="H1206" t="str">
        <f t="shared" si="36"/>
        <v>normal</v>
      </c>
      <c r="I1206" s="3">
        <f t="shared" si="37"/>
        <v>40322407</v>
      </c>
      <c r="J1206" s="3"/>
    </row>
    <row r="1207" spans="1:10" x14ac:dyDescent="0.25">
      <c r="A1207">
        <v>25</v>
      </c>
      <c r="B1207" t="s">
        <v>11</v>
      </c>
      <c r="C1207" s="2">
        <v>24.13</v>
      </c>
      <c r="D1207">
        <v>0</v>
      </c>
      <c r="E1207" t="s">
        <v>9</v>
      </c>
      <c r="F1207" t="s">
        <v>15</v>
      </c>
      <c r="G1207" s="9">
        <v>158179857</v>
      </c>
      <c r="H1207" t="str">
        <f t="shared" si="36"/>
        <v>normal</v>
      </c>
      <c r="I1207" s="3">
        <f t="shared" si="37"/>
        <v>158179857</v>
      </c>
      <c r="J1207" s="3"/>
    </row>
    <row r="1208" spans="1:10" x14ac:dyDescent="0.25">
      <c r="A1208">
        <v>52</v>
      </c>
      <c r="B1208" t="s">
        <v>7</v>
      </c>
      <c r="C1208" s="2">
        <v>24.13</v>
      </c>
      <c r="D1208">
        <v>1</v>
      </c>
      <c r="E1208" t="s">
        <v>9</v>
      </c>
      <c r="F1208" t="s">
        <v>15</v>
      </c>
      <c r="G1208" s="9">
        <v>238876627</v>
      </c>
      <c r="H1208" t="str">
        <f t="shared" si="36"/>
        <v>normal</v>
      </c>
      <c r="I1208" s="3">
        <f t="shared" si="37"/>
        <v>238876627</v>
      </c>
      <c r="J1208" s="3"/>
    </row>
    <row r="1209" spans="1:10" x14ac:dyDescent="0.25">
      <c r="A1209">
        <v>47</v>
      </c>
      <c r="B1209" t="s">
        <v>7</v>
      </c>
      <c r="C1209" s="2">
        <v>24.1</v>
      </c>
      <c r="D1209">
        <v>1</v>
      </c>
      <c r="E1209" t="s">
        <v>13</v>
      </c>
      <c r="F1209" t="s">
        <v>10</v>
      </c>
      <c r="G1209" s="9">
        <v>2623657997</v>
      </c>
      <c r="H1209" t="str">
        <f t="shared" si="36"/>
        <v>normal</v>
      </c>
      <c r="I1209" s="3">
        <f t="shared" si="37"/>
        <v>2623657997</v>
      </c>
      <c r="J1209" s="3"/>
    </row>
    <row r="1210" spans="1:10" x14ac:dyDescent="0.25">
      <c r="A1210">
        <v>27</v>
      </c>
      <c r="B1210" t="s">
        <v>7</v>
      </c>
      <c r="C1210" s="2">
        <v>24.1</v>
      </c>
      <c r="D1210">
        <v>0</v>
      </c>
      <c r="E1210" t="s">
        <v>13</v>
      </c>
      <c r="F1210" t="s">
        <v>10</v>
      </c>
      <c r="G1210" s="9">
        <v>2974126</v>
      </c>
      <c r="H1210" t="str">
        <f t="shared" si="36"/>
        <v>normal</v>
      </c>
      <c r="I1210" s="3">
        <f t="shared" si="37"/>
        <v>2974126</v>
      </c>
      <c r="J1210" s="3"/>
    </row>
    <row r="1211" spans="1:10" x14ac:dyDescent="0.25">
      <c r="A1211">
        <v>18</v>
      </c>
      <c r="B1211" t="s">
        <v>7</v>
      </c>
      <c r="C1211" s="2">
        <v>24.09</v>
      </c>
      <c r="D1211">
        <v>1</v>
      </c>
      <c r="E1211" t="s">
        <v>13</v>
      </c>
      <c r="F1211" t="s">
        <v>14</v>
      </c>
      <c r="G1211" s="9">
        <v>22010971</v>
      </c>
      <c r="H1211" t="str">
        <f t="shared" si="36"/>
        <v>normal</v>
      </c>
      <c r="I1211" s="3">
        <f t="shared" si="37"/>
        <v>22010971</v>
      </c>
      <c r="J1211" s="3"/>
    </row>
    <row r="1212" spans="1:10" x14ac:dyDescent="0.25">
      <c r="A1212">
        <v>28</v>
      </c>
      <c r="B1212" t="s">
        <v>11</v>
      </c>
      <c r="C1212" s="2">
        <v>23.98</v>
      </c>
      <c r="D1212">
        <v>3</v>
      </c>
      <c r="E1212" t="s">
        <v>9</v>
      </c>
      <c r="F1212" t="s">
        <v>14</v>
      </c>
      <c r="G1212" s="9">
        <v>176631442</v>
      </c>
      <c r="H1212" t="str">
        <f t="shared" si="36"/>
        <v>normal</v>
      </c>
      <c r="I1212" s="3">
        <f t="shared" si="37"/>
        <v>176631442</v>
      </c>
      <c r="J1212" s="3"/>
    </row>
    <row r="1213" spans="1:10" x14ac:dyDescent="0.25">
      <c r="A1213">
        <v>44</v>
      </c>
      <c r="B1213" t="s">
        <v>7</v>
      </c>
      <c r="C1213" s="2">
        <v>23.98</v>
      </c>
      <c r="D1213">
        <v>2</v>
      </c>
      <c r="E1213" t="s">
        <v>13</v>
      </c>
      <c r="F1213" t="s">
        <v>14</v>
      </c>
      <c r="G1213" s="9">
        <v>82111002</v>
      </c>
      <c r="H1213" t="str">
        <f t="shared" si="36"/>
        <v>normal</v>
      </c>
      <c r="I1213" s="3">
        <f t="shared" si="37"/>
        <v>82111002</v>
      </c>
      <c r="J1213" s="3"/>
    </row>
    <row r="1214" spans="1:10" x14ac:dyDescent="0.25">
      <c r="A1214">
        <v>57</v>
      </c>
      <c r="B1214" t="s">
        <v>7</v>
      </c>
      <c r="C1214" s="2">
        <v>23.98</v>
      </c>
      <c r="D1214">
        <v>1</v>
      </c>
      <c r="E1214" t="s">
        <v>13</v>
      </c>
      <c r="F1214" t="s">
        <v>14</v>
      </c>
      <c r="G1214" s="9">
        <v>2219243711</v>
      </c>
      <c r="H1214" t="str">
        <f t="shared" si="36"/>
        <v>normal</v>
      </c>
      <c r="I1214" s="3">
        <f t="shared" si="37"/>
        <v>2219243711</v>
      </c>
      <c r="J1214" s="3"/>
    </row>
    <row r="1215" spans="1:10" x14ac:dyDescent="0.25">
      <c r="A1215">
        <v>41</v>
      </c>
      <c r="B1215" t="s">
        <v>11</v>
      </c>
      <c r="C1215" s="2">
        <v>23.94</v>
      </c>
      <c r="D1215">
        <v>1</v>
      </c>
      <c r="E1215" t="s">
        <v>13</v>
      </c>
      <c r="F1215" t="s">
        <v>21</v>
      </c>
      <c r="G1215" s="9">
        <v>68584796</v>
      </c>
      <c r="H1215" t="str">
        <f t="shared" si="36"/>
        <v>normal</v>
      </c>
      <c r="I1215" s="3">
        <f t="shared" si="37"/>
        <v>68584796</v>
      </c>
      <c r="J1215" s="3"/>
    </row>
    <row r="1216" spans="1:10" x14ac:dyDescent="0.25">
      <c r="A1216">
        <v>25</v>
      </c>
      <c r="B1216" t="s">
        <v>11</v>
      </c>
      <c r="C1216" s="2">
        <v>23.9</v>
      </c>
      <c r="D1216">
        <v>5</v>
      </c>
      <c r="E1216" t="s">
        <v>13</v>
      </c>
      <c r="F1216" t="s">
        <v>10</v>
      </c>
      <c r="G1216" s="9">
        <v>5080096</v>
      </c>
      <c r="H1216" t="str">
        <f t="shared" si="36"/>
        <v>normal</v>
      </c>
      <c r="I1216" s="3">
        <f t="shared" si="37"/>
        <v>5080096</v>
      </c>
      <c r="J1216" s="3"/>
    </row>
    <row r="1217" spans="1:10" x14ac:dyDescent="0.25">
      <c r="A1217">
        <v>39</v>
      </c>
      <c r="B1217" t="s">
        <v>7</v>
      </c>
      <c r="C1217" s="2">
        <v>23.87</v>
      </c>
      <c r="D1217">
        <v>5</v>
      </c>
      <c r="E1217" t="s">
        <v>13</v>
      </c>
      <c r="F1217" t="s">
        <v>14</v>
      </c>
      <c r="G1217" s="9">
        <v>85823023</v>
      </c>
      <c r="H1217" t="str">
        <f t="shared" si="36"/>
        <v>normal</v>
      </c>
      <c r="I1217" s="3">
        <f t="shared" si="37"/>
        <v>85823023</v>
      </c>
      <c r="J1217" s="3"/>
    </row>
    <row r="1218" spans="1:10" x14ac:dyDescent="0.25">
      <c r="A1218">
        <v>28</v>
      </c>
      <c r="B1218" t="s">
        <v>11</v>
      </c>
      <c r="C1218" s="2">
        <v>23.8</v>
      </c>
      <c r="D1218">
        <v>2</v>
      </c>
      <c r="E1218" t="s">
        <v>13</v>
      </c>
      <c r="F1218" t="s">
        <v>10</v>
      </c>
      <c r="G1218" s="9">
        <v>3847674</v>
      </c>
      <c r="H1218" t="str">
        <f t="shared" ref="H1218:H1281" si="38">IF(C1218&lt;18.5,"below",IF(AND(C1218&gt;=18.5,C1218&lt;25),"normal",IF(C1218&gt;=25,"over")))</f>
        <v>normal</v>
      </c>
      <c r="I1218" s="3">
        <f t="shared" si="37"/>
        <v>3847674</v>
      </c>
      <c r="J1218" s="3"/>
    </row>
    <row r="1219" spans="1:10" x14ac:dyDescent="0.25">
      <c r="A1219">
        <v>64</v>
      </c>
      <c r="B1219" t="s">
        <v>11</v>
      </c>
      <c r="C1219" s="2">
        <v>23.76</v>
      </c>
      <c r="D1219">
        <v>0</v>
      </c>
      <c r="E1219" t="s">
        <v>9</v>
      </c>
      <c r="F1219" t="s">
        <v>14</v>
      </c>
      <c r="G1219" s="9">
        <v>269265144</v>
      </c>
      <c r="H1219" t="str">
        <f t="shared" si="38"/>
        <v>normal</v>
      </c>
      <c r="I1219" s="3">
        <f t="shared" ref="I1219:I1282" si="39">VALUE(G1219)</f>
        <v>269265144</v>
      </c>
      <c r="J1219" s="3"/>
    </row>
    <row r="1220" spans="1:10" x14ac:dyDescent="0.25">
      <c r="A1220">
        <v>18</v>
      </c>
      <c r="B1220" t="s">
        <v>11</v>
      </c>
      <c r="C1220" s="2">
        <v>23.75</v>
      </c>
      <c r="D1220">
        <v>0</v>
      </c>
      <c r="E1220" t="s">
        <v>13</v>
      </c>
      <c r="F1220" t="s">
        <v>21</v>
      </c>
      <c r="G1220" s="9">
        <v>17056245</v>
      </c>
      <c r="H1220" t="str">
        <f t="shared" si="38"/>
        <v>normal</v>
      </c>
      <c r="I1220" s="3">
        <f t="shared" si="39"/>
        <v>17056245</v>
      </c>
      <c r="J1220" s="3"/>
    </row>
    <row r="1221" spans="1:10" x14ac:dyDescent="0.25">
      <c r="A1221">
        <v>21</v>
      </c>
      <c r="B1221" t="s">
        <v>11</v>
      </c>
      <c r="C1221" s="2">
        <v>23.75</v>
      </c>
      <c r="D1221">
        <v>2</v>
      </c>
      <c r="E1221" t="s">
        <v>13</v>
      </c>
      <c r="F1221" t="s">
        <v>15</v>
      </c>
      <c r="G1221" s="9">
        <v>30770955</v>
      </c>
      <c r="H1221" t="str">
        <f t="shared" si="38"/>
        <v>normal</v>
      </c>
      <c r="I1221" s="3">
        <f t="shared" si="39"/>
        <v>30770955</v>
      </c>
      <c r="J1221" s="3"/>
    </row>
    <row r="1222" spans="1:10" x14ac:dyDescent="0.25">
      <c r="A1222">
        <v>53</v>
      </c>
      <c r="B1222" t="s">
        <v>7</v>
      </c>
      <c r="C1222" s="2">
        <v>23.75</v>
      </c>
      <c r="D1222">
        <v>2</v>
      </c>
      <c r="E1222" t="s">
        <v>13</v>
      </c>
      <c r="F1222" t="s">
        <v>21</v>
      </c>
      <c r="G1222" s="9">
        <v>117296795</v>
      </c>
      <c r="H1222" t="str">
        <f t="shared" si="38"/>
        <v>normal</v>
      </c>
      <c r="I1222" s="3">
        <f t="shared" si="39"/>
        <v>117296795</v>
      </c>
      <c r="J1222" s="3"/>
    </row>
    <row r="1223" spans="1:10" x14ac:dyDescent="0.25">
      <c r="A1223">
        <v>26</v>
      </c>
      <c r="B1223" t="s">
        <v>11</v>
      </c>
      <c r="C1223" s="2">
        <v>23.7</v>
      </c>
      <c r="D1223">
        <v>2</v>
      </c>
      <c r="E1223" t="s">
        <v>13</v>
      </c>
      <c r="F1223" t="s">
        <v>10</v>
      </c>
      <c r="G1223" s="9">
        <v>3484331</v>
      </c>
      <c r="H1223" t="str">
        <f t="shared" si="38"/>
        <v>normal</v>
      </c>
      <c r="I1223" s="3">
        <f t="shared" si="39"/>
        <v>3484331</v>
      </c>
      <c r="J1223" s="3"/>
    </row>
    <row r="1224" spans="1:10" x14ac:dyDescent="0.25">
      <c r="A1224">
        <v>57</v>
      </c>
      <c r="B1224" t="s">
        <v>11</v>
      </c>
      <c r="C1224" s="2">
        <v>23.7</v>
      </c>
      <c r="D1224">
        <v>0</v>
      </c>
      <c r="E1224" t="s">
        <v>13</v>
      </c>
      <c r="F1224" t="s">
        <v>10</v>
      </c>
      <c r="G1224" s="9">
        <v>10959.33</v>
      </c>
      <c r="H1224" t="str">
        <f t="shared" si="38"/>
        <v>normal</v>
      </c>
      <c r="I1224" s="3">
        <f t="shared" si="39"/>
        <v>10959.33</v>
      </c>
      <c r="J1224" s="3"/>
    </row>
    <row r="1225" spans="1:10" x14ac:dyDescent="0.25">
      <c r="A1225">
        <v>32</v>
      </c>
      <c r="B1225" t="s">
        <v>7</v>
      </c>
      <c r="C1225" s="2">
        <v>23.65</v>
      </c>
      <c r="D1225">
        <v>1</v>
      </c>
      <c r="E1225" t="s">
        <v>13</v>
      </c>
      <c r="F1225" t="s">
        <v>14</v>
      </c>
      <c r="G1225" s="9">
        <v>1762623951</v>
      </c>
      <c r="H1225" t="str">
        <f t="shared" si="38"/>
        <v>normal</v>
      </c>
      <c r="I1225" s="3">
        <f t="shared" si="39"/>
        <v>1762623951</v>
      </c>
      <c r="J1225" s="3"/>
    </row>
    <row r="1226" spans="1:10" x14ac:dyDescent="0.25">
      <c r="A1226">
        <v>47</v>
      </c>
      <c r="B1226" t="s">
        <v>7</v>
      </c>
      <c r="C1226" s="2">
        <v>23.6</v>
      </c>
      <c r="D1226">
        <v>1</v>
      </c>
      <c r="E1226" t="s">
        <v>13</v>
      </c>
      <c r="F1226" t="s">
        <v>10</v>
      </c>
      <c r="G1226" s="9">
        <v>8539671</v>
      </c>
      <c r="H1226" t="str">
        <f t="shared" si="38"/>
        <v>normal</v>
      </c>
      <c r="I1226" s="3">
        <f t="shared" si="39"/>
        <v>8539671</v>
      </c>
      <c r="J1226" s="3"/>
    </row>
    <row r="1227" spans="1:10" x14ac:dyDescent="0.25">
      <c r="A1227">
        <v>31</v>
      </c>
      <c r="B1227" t="s">
        <v>7</v>
      </c>
      <c r="C1227" s="2">
        <v>23.6</v>
      </c>
      <c r="D1227">
        <v>2</v>
      </c>
      <c r="E1227" t="s">
        <v>13</v>
      </c>
      <c r="F1227" t="s">
        <v>10</v>
      </c>
      <c r="G1227" s="9">
        <v>4931647</v>
      </c>
      <c r="H1227" t="str">
        <f t="shared" si="38"/>
        <v>normal</v>
      </c>
      <c r="I1227" s="3">
        <f t="shared" si="39"/>
        <v>4931647</v>
      </c>
      <c r="J1227" s="3"/>
    </row>
    <row r="1228" spans="1:10" x14ac:dyDescent="0.25">
      <c r="A1228">
        <v>34</v>
      </c>
      <c r="B1228" t="s">
        <v>7</v>
      </c>
      <c r="C1228" s="2">
        <v>23.56</v>
      </c>
      <c r="D1228">
        <v>0</v>
      </c>
      <c r="E1228" t="s">
        <v>13</v>
      </c>
      <c r="F1228" t="s">
        <v>21</v>
      </c>
      <c r="G1228" s="9">
        <v>49923764</v>
      </c>
      <c r="H1228" t="str">
        <f t="shared" si="38"/>
        <v>normal</v>
      </c>
      <c r="I1228" s="3">
        <f t="shared" si="39"/>
        <v>49923764</v>
      </c>
      <c r="J1228" s="3"/>
    </row>
    <row r="1229" spans="1:10" x14ac:dyDescent="0.25">
      <c r="A1229">
        <v>45</v>
      </c>
      <c r="B1229" t="s">
        <v>11</v>
      </c>
      <c r="C1229" s="2">
        <v>23.56</v>
      </c>
      <c r="D1229">
        <v>2</v>
      </c>
      <c r="E1229" t="s">
        <v>13</v>
      </c>
      <c r="F1229" t="s">
        <v>21</v>
      </c>
      <c r="G1229" s="9">
        <v>86038234</v>
      </c>
      <c r="H1229" t="str">
        <f t="shared" si="38"/>
        <v>normal</v>
      </c>
      <c r="I1229" s="3">
        <f t="shared" si="39"/>
        <v>86038234</v>
      </c>
      <c r="J1229" s="3"/>
    </row>
    <row r="1230" spans="1:10" x14ac:dyDescent="0.25">
      <c r="A1230">
        <v>50</v>
      </c>
      <c r="B1230" t="s">
        <v>7</v>
      </c>
      <c r="C1230" s="2">
        <v>23.54</v>
      </c>
      <c r="D1230">
        <v>2</v>
      </c>
      <c r="E1230" t="s">
        <v>13</v>
      </c>
      <c r="F1230" t="s">
        <v>14</v>
      </c>
      <c r="G1230" s="9">
        <v>101072206</v>
      </c>
      <c r="H1230" t="str">
        <f t="shared" si="38"/>
        <v>normal</v>
      </c>
      <c r="I1230" s="3">
        <f t="shared" si="39"/>
        <v>101072206</v>
      </c>
      <c r="J1230" s="3"/>
    </row>
    <row r="1231" spans="1:10" x14ac:dyDescent="0.25">
      <c r="A1231">
        <v>24</v>
      </c>
      <c r="B1231" t="s">
        <v>11</v>
      </c>
      <c r="C1231" s="2">
        <v>23.4</v>
      </c>
      <c r="D1231">
        <v>0</v>
      </c>
      <c r="E1231" t="s">
        <v>13</v>
      </c>
      <c r="F1231" t="s">
        <v>10</v>
      </c>
      <c r="G1231" s="9">
        <v>1969614</v>
      </c>
      <c r="H1231" t="str">
        <f t="shared" si="38"/>
        <v>normal</v>
      </c>
      <c r="I1231" s="3">
        <f t="shared" si="39"/>
        <v>1969614</v>
      </c>
      <c r="J1231" s="3"/>
    </row>
    <row r="1232" spans="1:10" x14ac:dyDescent="0.25">
      <c r="A1232">
        <v>19</v>
      </c>
      <c r="B1232" t="s">
        <v>7</v>
      </c>
      <c r="C1232" s="2">
        <v>23.4</v>
      </c>
      <c r="D1232">
        <v>2</v>
      </c>
      <c r="E1232" t="s">
        <v>13</v>
      </c>
      <c r="F1232" t="s">
        <v>10</v>
      </c>
      <c r="G1232" s="9">
        <v>2913569</v>
      </c>
      <c r="H1232" t="str">
        <f t="shared" si="38"/>
        <v>normal</v>
      </c>
      <c r="I1232" s="3">
        <f t="shared" si="39"/>
        <v>2913569</v>
      </c>
      <c r="J1232" s="3"/>
    </row>
    <row r="1233" spans="1:10" x14ac:dyDescent="0.25">
      <c r="A1233">
        <v>37</v>
      </c>
      <c r="B1233" t="s">
        <v>7</v>
      </c>
      <c r="C1233" s="2">
        <v>23.37</v>
      </c>
      <c r="D1233">
        <v>2</v>
      </c>
      <c r="E1233" t="s">
        <v>13</v>
      </c>
      <c r="F1233" t="s">
        <v>15</v>
      </c>
      <c r="G1233" s="9">
        <v>66864313</v>
      </c>
      <c r="H1233" t="str">
        <f t="shared" si="38"/>
        <v>normal</v>
      </c>
      <c r="I1233" s="3">
        <f t="shared" si="39"/>
        <v>66864313</v>
      </c>
      <c r="J1233" s="3"/>
    </row>
    <row r="1234" spans="1:10" x14ac:dyDescent="0.25">
      <c r="A1234">
        <v>42</v>
      </c>
      <c r="B1234" t="s">
        <v>7</v>
      </c>
      <c r="C1234" s="2">
        <v>23.37</v>
      </c>
      <c r="D1234">
        <v>0</v>
      </c>
      <c r="E1234" t="s">
        <v>9</v>
      </c>
      <c r="F1234" t="s">
        <v>21</v>
      </c>
      <c r="G1234" s="9">
        <v>199647463</v>
      </c>
      <c r="H1234" t="str">
        <f t="shared" si="38"/>
        <v>normal</v>
      </c>
      <c r="I1234" s="3">
        <f t="shared" si="39"/>
        <v>199647463</v>
      </c>
      <c r="J1234" s="3"/>
    </row>
    <row r="1235" spans="1:10" x14ac:dyDescent="0.25">
      <c r="A1235">
        <v>40</v>
      </c>
      <c r="B1235" t="s">
        <v>7</v>
      </c>
      <c r="C1235" s="2">
        <v>23.37</v>
      </c>
      <c r="D1235">
        <v>3</v>
      </c>
      <c r="E1235" t="s">
        <v>13</v>
      </c>
      <c r="F1235" t="s">
        <v>21</v>
      </c>
      <c r="G1235" s="9">
        <v>82522843</v>
      </c>
      <c r="H1235" t="str">
        <f t="shared" si="38"/>
        <v>normal</v>
      </c>
      <c r="I1235" s="3">
        <f t="shared" si="39"/>
        <v>82522843</v>
      </c>
      <c r="J1235" s="3"/>
    </row>
    <row r="1236" spans="1:10" x14ac:dyDescent="0.25">
      <c r="A1236">
        <v>18</v>
      </c>
      <c r="B1236" t="s">
        <v>11</v>
      </c>
      <c r="C1236" s="2">
        <v>23.32</v>
      </c>
      <c r="D1236">
        <v>1</v>
      </c>
      <c r="E1236" t="s">
        <v>13</v>
      </c>
      <c r="F1236" t="s">
        <v>14</v>
      </c>
      <c r="G1236" s="9">
        <v>17110268</v>
      </c>
      <c r="H1236" t="str">
        <f t="shared" si="38"/>
        <v>normal</v>
      </c>
      <c r="I1236" s="3">
        <f t="shared" si="39"/>
        <v>17110268</v>
      </c>
      <c r="J1236" s="3"/>
    </row>
    <row r="1237" spans="1:10" x14ac:dyDescent="0.25">
      <c r="A1237">
        <v>58</v>
      </c>
      <c r="B1237" t="s">
        <v>11</v>
      </c>
      <c r="C1237" s="2">
        <v>23.3</v>
      </c>
      <c r="D1237">
        <v>0</v>
      </c>
      <c r="E1237" t="s">
        <v>13</v>
      </c>
      <c r="F1237" t="s">
        <v>10</v>
      </c>
      <c r="G1237" s="9">
        <v>11345519</v>
      </c>
      <c r="H1237" t="str">
        <f t="shared" si="38"/>
        <v>normal</v>
      </c>
      <c r="I1237" s="3">
        <f t="shared" si="39"/>
        <v>11345519</v>
      </c>
      <c r="J1237" s="3"/>
    </row>
    <row r="1238" spans="1:10" x14ac:dyDescent="0.25">
      <c r="A1238">
        <v>24</v>
      </c>
      <c r="B1238" t="s">
        <v>7</v>
      </c>
      <c r="C1238" s="2">
        <v>23.21</v>
      </c>
      <c r="D1238">
        <v>0</v>
      </c>
      <c r="E1238" t="s">
        <v>13</v>
      </c>
      <c r="F1238" t="s">
        <v>14</v>
      </c>
      <c r="G1238" s="9">
        <v>2508176784</v>
      </c>
      <c r="H1238" t="str">
        <f t="shared" si="38"/>
        <v>normal</v>
      </c>
      <c r="I1238" s="3">
        <f t="shared" si="39"/>
        <v>2508176784</v>
      </c>
      <c r="J1238" s="3"/>
    </row>
    <row r="1239" spans="1:10" x14ac:dyDescent="0.25">
      <c r="A1239">
        <v>27</v>
      </c>
      <c r="B1239" t="s">
        <v>7</v>
      </c>
      <c r="C1239" s="2">
        <v>23.21</v>
      </c>
      <c r="D1239">
        <v>1</v>
      </c>
      <c r="E1239" t="s">
        <v>13</v>
      </c>
      <c r="F1239" t="s">
        <v>14</v>
      </c>
      <c r="G1239" s="9">
        <v>35618889</v>
      </c>
      <c r="H1239" t="str">
        <f t="shared" si="38"/>
        <v>normal</v>
      </c>
      <c r="I1239" s="3">
        <f t="shared" si="39"/>
        <v>35618889</v>
      </c>
      <c r="J1239" s="3"/>
    </row>
    <row r="1240" spans="1:10" x14ac:dyDescent="0.25">
      <c r="A1240">
        <v>51</v>
      </c>
      <c r="B1240" t="s">
        <v>11</v>
      </c>
      <c r="C1240" s="2">
        <v>23.21</v>
      </c>
      <c r="D1240">
        <v>1</v>
      </c>
      <c r="E1240" t="s">
        <v>9</v>
      </c>
      <c r="F1240" t="s">
        <v>14</v>
      </c>
      <c r="G1240" s="9">
        <v>222181149</v>
      </c>
      <c r="H1240" t="str">
        <f t="shared" si="38"/>
        <v>normal</v>
      </c>
      <c r="I1240" s="3">
        <f t="shared" si="39"/>
        <v>222181149</v>
      </c>
      <c r="J1240" s="3"/>
    </row>
    <row r="1241" spans="1:10" x14ac:dyDescent="0.25">
      <c r="A1241">
        <v>18</v>
      </c>
      <c r="B1241" t="s">
        <v>11</v>
      </c>
      <c r="C1241" s="2">
        <v>23.21</v>
      </c>
      <c r="D1241">
        <v>0</v>
      </c>
      <c r="E1241" t="s">
        <v>13</v>
      </c>
      <c r="F1241" t="s">
        <v>14</v>
      </c>
      <c r="G1241" s="9">
        <v>11218739</v>
      </c>
      <c r="H1241" t="str">
        <f t="shared" si="38"/>
        <v>normal</v>
      </c>
      <c r="I1241" s="3">
        <f t="shared" si="39"/>
        <v>11218739</v>
      </c>
      <c r="J1241" s="3"/>
    </row>
    <row r="1242" spans="1:10" x14ac:dyDescent="0.25">
      <c r="A1242">
        <v>21</v>
      </c>
      <c r="B1242" t="s">
        <v>11</v>
      </c>
      <c r="C1242" s="2">
        <v>23.21</v>
      </c>
      <c r="D1242">
        <v>0</v>
      </c>
      <c r="E1242" t="s">
        <v>13</v>
      </c>
      <c r="F1242" t="s">
        <v>14</v>
      </c>
      <c r="G1242" s="9">
        <v>15153449</v>
      </c>
      <c r="H1242" t="str">
        <f t="shared" si="38"/>
        <v>normal</v>
      </c>
      <c r="I1242" s="3">
        <f t="shared" si="39"/>
        <v>15153449</v>
      </c>
      <c r="J1242" s="3"/>
    </row>
    <row r="1243" spans="1:10" x14ac:dyDescent="0.25">
      <c r="A1243">
        <v>43</v>
      </c>
      <c r="B1243" t="s">
        <v>11</v>
      </c>
      <c r="C1243" s="2">
        <v>23.2</v>
      </c>
      <c r="D1243">
        <v>0</v>
      </c>
      <c r="E1243" t="s">
        <v>13</v>
      </c>
      <c r="F1243" t="s">
        <v>10</v>
      </c>
      <c r="G1243" s="9">
        <v>6250435</v>
      </c>
      <c r="H1243" t="str">
        <f t="shared" si="38"/>
        <v>normal</v>
      </c>
      <c r="I1243" s="3">
        <f t="shared" si="39"/>
        <v>6250435</v>
      </c>
      <c r="J1243" s="3"/>
    </row>
    <row r="1244" spans="1:10" x14ac:dyDescent="0.25">
      <c r="A1244">
        <v>57</v>
      </c>
      <c r="B1244" t="s">
        <v>7</v>
      </c>
      <c r="C1244" s="2">
        <v>23.18</v>
      </c>
      <c r="D1244">
        <v>0</v>
      </c>
      <c r="E1244" t="s">
        <v>13</v>
      </c>
      <c r="F1244" t="s">
        <v>15</v>
      </c>
      <c r="G1244" s="9">
        <v>118306072</v>
      </c>
      <c r="H1244" t="str">
        <f t="shared" si="38"/>
        <v>normal</v>
      </c>
      <c r="I1244" s="3">
        <f t="shared" si="39"/>
        <v>118306072</v>
      </c>
      <c r="J1244" s="3"/>
    </row>
    <row r="1245" spans="1:10" x14ac:dyDescent="0.25">
      <c r="A1245">
        <v>49</v>
      </c>
      <c r="B1245" t="s">
        <v>7</v>
      </c>
      <c r="C1245" s="2">
        <v>23.18</v>
      </c>
      <c r="D1245">
        <v>2</v>
      </c>
      <c r="E1245" t="s">
        <v>13</v>
      </c>
      <c r="F1245" t="s">
        <v>15</v>
      </c>
      <c r="G1245" s="9">
        <v>101567832</v>
      </c>
      <c r="H1245" t="str">
        <f t="shared" si="38"/>
        <v>normal</v>
      </c>
      <c r="I1245" s="3">
        <f t="shared" si="39"/>
        <v>101567832</v>
      </c>
      <c r="J1245" s="3"/>
    </row>
    <row r="1246" spans="1:10" x14ac:dyDescent="0.25">
      <c r="A1246">
        <v>22</v>
      </c>
      <c r="B1246" t="s">
        <v>7</v>
      </c>
      <c r="C1246" s="2">
        <v>23.18</v>
      </c>
      <c r="D1246">
        <v>0</v>
      </c>
      <c r="E1246" t="s">
        <v>13</v>
      </c>
      <c r="F1246" t="s">
        <v>21</v>
      </c>
      <c r="G1246" s="9">
        <v>27319122</v>
      </c>
      <c r="H1246" t="str">
        <f t="shared" si="38"/>
        <v>normal</v>
      </c>
      <c r="I1246" s="3">
        <f t="shared" si="39"/>
        <v>27319122</v>
      </c>
      <c r="J1246" s="3"/>
    </row>
    <row r="1247" spans="1:10" x14ac:dyDescent="0.25">
      <c r="A1247">
        <v>23</v>
      </c>
      <c r="B1247" t="s">
        <v>7</v>
      </c>
      <c r="C1247" s="2">
        <v>23.18</v>
      </c>
      <c r="D1247">
        <v>2</v>
      </c>
      <c r="E1247" t="s">
        <v>13</v>
      </c>
      <c r="F1247" t="s">
        <v>15</v>
      </c>
      <c r="G1247" s="9">
        <v>1442607385</v>
      </c>
      <c r="H1247" t="str">
        <f t="shared" si="38"/>
        <v>normal</v>
      </c>
      <c r="I1247" s="3">
        <f t="shared" si="39"/>
        <v>1442607385</v>
      </c>
      <c r="J1247" s="3"/>
    </row>
    <row r="1248" spans="1:10" x14ac:dyDescent="0.25">
      <c r="A1248">
        <v>52</v>
      </c>
      <c r="B1248" t="s">
        <v>7</v>
      </c>
      <c r="C1248" s="2">
        <v>23.18</v>
      </c>
      <c r="D1248">
        <v>0</v>
      </c>
      <c r="E1248" t="s">
        <v>13</v>
      </c>
      <c r="F1248" t="s">
        <v>21</v>
      </c>
      <c r="G1248" s="9">
        <v>101977722</v>
      </c>
      <c r="H1248" t="str">
        <f t="shared" si="38"/>
        <v>normal</v>
      </c>
      <c r="I1248" s="3">
        <f t="shared" si="39"/>
        <v>101977722</v>
      </c>
      <c r="J1248" s="3"/>
    </row>
    <row r="1249" spans="1:10" x14ac:dyDescent="0.25">
      <c r="A1249">
        <v>27</v>
      </c>
      <c r="B1249" t="s">
        <v>11</v>
      </c>
      <c r="C1249" s="2">
        <v>23.1</v>
      </c>
      <c r="D1249">
        <v>0</v>
      </c>
      <c r="E1249" t="s">
        <v>13</v>
      </c>
      <c r="F1249" t="s">
        <v>14</v>
      </c>
      <c r="G1249" s="9">
        <v>2483736</v>
      </c>
      <c r="H1249" t="str">
        <f t="shared" si="38"/>
        <v>normal</v>
      </c>
      <c r="I1249" s="3">
        <f t="shared" si="39"/>
        <v>2483736</v>
      </c>
      <c r="J1249" s="3"/>
    </row>
    <row r="1250" spans="1:10" x14ac:dyDescent="0.25">
      <c r="A1250">
        <v>54</v>
      </c>
      <c r="B1250" t="s">
        <v>7</v>
      </c>
      <c r="C1250" s="2">
        <v>23</v>
      </c>
      <c r="D1250">
        <v>3</v>
      </c>
      <c r="E1250" t="s">
        <v>13</v>
      </c>
      <c r="F1250" t="s">
        <v>10</v>
      </c>
      <c r="G1250" s="9">
        <v>12094478</v>
      </c>
      <c r="H1250" t="str">
        <f t="shared" si="38"/>
        <v>normal</v>
      </c>
      <c r="I1250" s="3">
        <f t="shared" si="39"/>
        <v>12094478</v>
      </c>
      <c r="J1250" s="3"/>
    </row>
    <row r="1251" spans="1:10" x14ac:dyDescent="0.25">
      <c r="A1251">
        <v>18</v>
      </c>
      <c r="B1251" t="s">
        <v>11</v>
      </c>
      <c r="C1251" s="2">
        <v>22.99</v>
      </c>
      <c r="D1251">
        <v>0</v>
      </c>
      <c r="E1251" t="s">
        <v>13</v>
      </c>
      <c r="F1251" t="s">
        <v>21</v>
      </c>
      <c r="G1251" s="9">
        <v>17045681</v>
      </c>
      <c r="H1251" t="str">
        <f t="shared" si="38"/>
        <v>normal</v>
      </c>
      <c r="I1251" s="3">
        <f t="shared" si="39"/>
        <v>17045681</v>
      </c>
      <c r="J1251" s="3"/>
    </row>
    <row r="1252" spans="1:10" x14ac:dyDescent="0.25">
      <c r="A1252">
        <v>64</v>
      </c>
      <c r="B1252" t="s">
        <v>7</v>
      </c>
      <c r="C1252" s="2">
        <v>22.99</v>
      </c>
      <c r="D1252">
        <v>0</v>
      </c>
      <c r="E1252" t="s">
        <v>9</v>
      </c>
      <c r="F1252" t="s">
        <v>14</v>
      </c>
      <c r="G1252" s="9">
        <v>270379141</v>
      </c>
      <c r="H1252" t="str">
        <f t="shared" si="38"/>
        <v>normal</v>
      </c>
      <c r="I1252" s="3">
        <f t="shared" si="39"/>
        <v>270379141</v>
      </c>
      <c r="J1252" s="3"/>
    </row>
    <row r="1253" spans="1:10" x14ac:dyDescent="0.25">
      <c r="A1253">
        <v>30</v>
      </c>
      <c r="B1253" t="s">
        <v>11</v>
      </c>
      <c r="C1253" s="2">
        <v>22.99</v>
      </c>
      <c r="D1253">
        <v>2</v>
      </c>
      <c r="E1253" t="s">
        <v>9</v>
      </c>
      <c r="F1253" t="s">
        <v>15</v>
      </c>
      <c r="G1253" s="9">
        <v>173617661</v>
      </c>
      <c r="H1253" t="str">
        <f t="shared" si="38"/>
        <v>normal</v>
      </c>
      <c r="I1253" s="3">
        <f t="shared" si="39"/>
        <v>173617661</v>
      </c>
      <c r="J1253" s="3"/>
    </row>
    <row r="1254" spans="1:10" x14ac:dyDescent="0.25">
      <c r="A1254">
        <v>53</v>
      </c>
      <c r="B1254" t="s">
        <v>7</v>
      </c>
      <c r="C1254" s="2">
        <v>22.88</v>
      </c>
      <c r="D1254">
        <v>1</v>
      </c>
      <c r="E1254" t="s">
        <v>9</v>
      </c>
      <c r="F1254" t="s">
        <v>14</v>
      </c>
      <c r="G1254" s="9">
        <v>232447902</v>
      </c>
      <c r="H1254" t="str">
        <f t="shared" si="38"/>
        <v>normal</v>
      </c>
      <c r="I1254" s="3">
        <f t="shared" si="39"/>
        <v>232447902</v>
      </c>
      <c r="J1254" s="3"/>
    </row>
    <row r="1255" spans="1:10" x14ac:dyDescent="0.25">
      <c r="A1255">
        <v>39</v>
      </c>
      <c r="B1255" t="s">
        <v>7</v>
      </c>
      <c r="C1255" s="2">
        <v>22.8</v>
      </c>
      <c r="D1255">
        <v>3</v>
      </c>
      <c r="E1255" t="s">
        <v>13</v>
      </c>
      <c r="F1255" t="s">
        <v>21</v>
      </c>
      <c r="G1255" s="9">
        <v>7985815</v>
      </c>
      <c r="H1255" t="str">
        <f t="shared" si="38"/>
        <v>normal</v>
      </c>
      <c r="I1255" s="3">
        <f t="shared" si="39"/>
        <v>7985815</v>
      </c>
      <c r="J1255" s="3"/>
    </row>
    <row r="1256" spans="1:10" x14ac:dyDescent="0.25">
      <c r="A1256">
        <v>48</v>
      </c>
      <c r="B1256" t="s">
        <v>7</v>
      </c>
      <c r="C1256" s="2">
        <v>22.8</v>
      </c>
      <c r="D1256">
        <v>0</v>
      </c>
      <c r="E1256" t="s">
        <v>13</v>
      </c>
      <c r="F1256" t="s">
        <v>10</v>
      </c>
      <c r="G1256" s="9">
        <v>8269044</v>
      </c>
      <c r="H1256" t="str">
        <f t="shared" si="38"/>
        <v>normal</v>
      </c>
      <c r="I1256" s="3">
        <f t="shared" si="39"/>
        <v>8269044</v>
      </c>
      <c r="J1256" s="3"/>
    </row>
    <row r="1257" spans="1:10" x14ac:dyDescent="0.25">
      <c r="A1257">
        <v>58</v>
      </c>
      <c r="B1257" t="s">
        <v>7</v>
      </c>
      <c r="C1257" s="2">
        <v>22.77</v>
      </c>
      <c r="D1257">
        <v>0</v>
      </c>
      <c r="E1257" t="s">
        <v>13</v>
      </c>
      <c r="F1257" t="s">
        <v>14</v>
      </c>
      <c r="G1257" s="9">
        <v>118337823</v>
      </c>
      <c r="H1257" t="str">
        <f t="shared" si="38"/>
        <v>normal</v>
      </c>
      <c r="I1257" s="3">
        <f t="shared" si="39"/>
        <v>118337823</v>
      </c>
      <c r="J1257" s="3"/>
    </row>
    <row r="1258" spans="1:10" x14ac:dyDescent="0.25">
      <c r="A1258">
        <v>53</v>
      </c>
      <c r="B1258" t="s">
        <v>7</v>
      </c>
      <c r="C1258" s="2">
        <v>22.61</v>
      </c>
      <c r="D1258">
        <v>3</v>
      </c>
      <c r="E1258" t="s">
        <v>9</v>
      </c>
      <c r="F1258" t="s">
        <v>21</v>
      </c>
      <c r="G1258" s="9">
        <v>248733849</v>
      </c>
      <c r="H1258" t="str">
        <f t="shared" si="38"/>
        <v>normal</v>
      </c>
      <c r="I1258" s="3">
        <f t="shared" si="39"/>
        <v>248733849</v>
      </c>
      <c r="J1258" s="3"/>
    </row>
    <row r="1259" spans="1:10" x14ac:dyDescent="0.25">
      <c r="A1259">
        <v>26</v>
      </c>
      <c r="B1259" t="s">
        <v>7</v>
      </c>
      <c r="C1259" s="2">
        <v>22.61</v>
      </c>
      <c r="D1259">
        <v>0</v>
      </c>
      <c r="E1259" t="s">
        <v>13</v>
      </c>
      <c r="F1259" t="s">
        <v>15</v>
      </c>
      <c r="G1259" s="9">
        <v>31768159</v>
      </c>
      <c r="H1259" t="str">
        <f t="shared" si="38"/>
        <v>normal</v>
      </c>
      <c r="I1259" s="3">
        <f t="shared" si="39"/>
        <v>31768159</v>
      </c>
      <c r="J1259" s="3"/>
    </row>
    <row r="1260" spans="1:10" x14ac:dyDescent="0.25">
      <c r="A1260">
        <v>49</v>
      </c>
      <c r="B1260" t="s">
        <v>7</v>
      </c>
      <c r="C1260" s="2">
        <v>22.61</v>
      </c>
      <c r="D1260">
        <v>1</v>
      </c>
      <c r="E1260" t="s">
        <v>13</v>
      </c>
      <c r="F1260" t="s">
        <v>15</v>
      </c>
      <c r="G1260" s="9">
        <v>95669909</v>
      </c>
      <c r="H1260" t="str">
        <f t="shared" si="38"/>
        <v>normal</v>
      </c>
      <c r="I1260" s="3">
        <f t="shared" si="39"/>
        <v>95669909</v>
      </c>
      <c r="J1260" s="3"/>
    </row>
    <row r="1261" spans="1:10" x14ac:dyDescent="0.25">
      <c r="A1261">
        <v>19</v>
      </c>
      <c r="B1261" t="s">
        <v>11</v>
      </c>
      <c r="C1261" s="2">
        <v>22.61</v>
      </c>
      <c r="D1261">
        <v>0</v>
      </c>
      <c r="E1261" t="s">
        <v>13</v>
      </c>
      <c r="F1261" t="s">
        <v>15</v>
      </c>
      <c r="G1261" s="9">
        <v>16284709</v>
      </c>
      <c r="H1261" t="str">
        <f t="shared" si="38"/>
        <v>normal</v>
      </c>
      <c r="I1261" s="3">
        <f t="shared" si="39"/>
        <v>16284709</v>
      </c>
      <c r="J1261" s="3"/>
    </row>
    <row r="1262" spans="1:10" x14ac:dyDescent="0.25">
      <c r="A1262">
        <v>36</v>
      </c>
      <c r="B1262" t="s">
        <v>7</v>
      </c>
      <c r="C1262" s="2">
        <v>22.6</v>
      </c>
      <c r="D1262">
        <v>2</v>
      </c>
      <c r="E1262" t="s">
        <v>9</v>
      </c>
      <c r="F1262" t="s">
        <v>10</v>
      </c>
      <c r="G1262" s="9">
        <v>18608262</v>
      </c>
      <c r="H1262" t="str">
        <f t="shared" si="38"/>
        <v>normal</v>
      </c>
      <c r="I1262" s="3">
        <f t="shared" si="39"/>
        <v>18608262</v>
      </c>
      <c r="J1262" s="3"/>
    </row>
    <row r="1263" spans="1:10" x14ac:dyDescent="0.25">
      <c r="A1263">
        <v>24</v>
      </c>
      <c r="B1263" t="s">
        <v>7</v>
      </c>
      <c r="C1263" s="2">
        <v>22.6</v>
      </c>
      <c r="D1263">
        <v>0</v>
      </c>
      <c r="E1263" t="s">
        <v>13</v>
      </c>
      <c r="F1263" t="s">
        <v>10</v>
      </c>
      <c r="G1263" s="9">
        <v>2457502</v>
      </c>
      <c r="H1263" t="str">
        <f t="shared" si="38"/>
        <v>normal</v>
      </c>
      <c r="I1263" s="3">
        <f t="shared" si="39"/>
        <v>2457502</v>
      </c>
      <c r="J1263" s="3"/>
    </row>
    <row r="1264" spans="1:10" x14ac:dyDescent="0.25">
      <c r="A1264">
        <v>20</v>
      </c>
      <c r="B1264" t="s">
        <v>7</v>
      </c>
      <c r="C1264" s="2">
        <v>22.42</v>
      </c>
      <c r="D1264">
        <v>0</v>
      </c>
      <c r="E1264" t="s">
        <v>9</v>
      </c>
      <c r="F1264" t="s">
        <v>15</v>
      </c>
      <c r="G1264" s="9">
        <v>147117438</v>
      </c>
      <c r="H1264" t="str">
        <f t="shared" si="38"/>
        <v>normal</v>
      </c>
      <c r="I1264" s="3">
        <f t="shared" si="39"/>
        <v>147117438</v>
      </c>
      <c r="J1264" s="3"/>
    </row>
    <row r="1265" spans="1:10" x14ac:dyDescent="0.25">
      <c r="A1265">
        <v>34</v>
      </c>
      <c r="B1265" t="s">
        <v>11</v>
      </c>
      <c r="C1265" s="2">
        <v>22.42</v>
      </c>
      <c r="D1265">
        <v>2</v>
      </c>
      <c r="E1265" t="s">
        <v>13</v>
      </c>
      <c r="F1265" t="s">
        <v>21</v>
      </c>
      <c r="G1265" s="9">
        <v>2737590478</v>
      </c>
      <c r="H1265" t="str">
        <f t="shared" si="38"/>
        <v>normal</v>
      </c>
      <c r="I1265" s="3">
        <f t="shared" si="39"/>
        <v>2737590478</v>
      </c>
      <c r="J1265" s="3"/>
    </row>
    <row r="1266" spans="1:10" x14ac:dyDescent="0.25">
      <c r="A1266">
        <v>51</v>
      </c>
      <c r="B1266" t="s">
        <v>11</v>
      </c>
      <c r="C1266" s="2">
        <v>22.42</v>
      </c>
      <c r="D1266">
        <v>0</v>
      </c>
      <c r="E1266" t="s">
        <v>13</v>
      </c>
      <c r="F1266" t="s">
        <v>21</v>
      </c>
      <c r="G1266" s="9">
        <v>93613268</v>
      </c>
      <c r="H1266" t="str">
        <f t="shared" si="38"/>
        <v>normal</v>
      </c>
      <c r="I1266" s="3">
        <f t="shared" si="39"/>
        <v>93613268</v>
      </c>
      <c r="J1266" s="3"/>
    </row>
    <row r="1267" spans="1:10" x14ac:dyDescent="0.25">
      <c r="A1267">
        <v>46</v>
      </c>
      <c r="B1267" t="s">
        <v>11</v>
      </c>
      <c r="C1267" s="2">
        <v>22.3</v>
      </c>
      <c r="D1267">
        <v>0</v>
      </c>
      <c r="E1267" t="s">
        <v>13</v>
      </c>
      <c r="F1267" t="s">
        <v>10</v>
      </c>
      <c r="G1267" s="9">
        <v>7147105</v>
      </c>
      <c r="H1267" t="str">
        <f t="shared" si="38"/>
        <v>normal</v>
      </c>
      <c r="I1267" s="3">
        <f t="shared" si="39"/>
        <v>7147105</v>
      </c>
      <c r="J1267" s="3"/>
    </row>
    <row r="1268" spans="1:10" x14ac:dyDescent="0.25">
      <c r="A1268">
        <v>21</v>
      </c>
      <c r="B1268" t="s">
        <v>11</v>
      </c>
      <c r="C1268" s="2">
        <v>22.3</v>
      </c>
      <c r="D1268">
        <v>1</v>
      </c>
      <c r="E1268" t="s">
        <v>13</v>
      </c>
      <c r="F1268" t="s">
        <v>10</v>
      </c>
      <c r="G1268" s="9">
        <v>2103.08</v>
      </c>
      <c r="H1268" t="str">
        <f t="shared" si="38"/>
        <v>normal</v>
      </c>
      <c r="I1268" s="3">
        <f t="shared" si="39"/>
        <v>2103.08</v>
      </c>
      <c r="J1268" s="3"/>
    </row>
    <row r="1269" spans="1:10" x14ac:dyDescent="0.25">
      <c r="A1269">
        <v>57</v>
      </c>
      <c r="B1269" t="s">
        <v>7</v>
      </c>
      <c r="C1269" s="2">
        <v>22.23</v>
      </c>
      <c r="D1269">
        <v>0</v>
      </c>
      <c r="E1269" t="s">
        <v>13</v>
      </c>
      <c r="F1269" t="s">
        <v>21</v>
      </c>
      <c r="G1269" s="9">
        <v>120292867</v>
      </c>
      <c r="H1269" t="str">
        <f t="shared" si="38"/>
        <v>normal</v>
      </c>
      <c r="I1269" s="3">
        <f t="shared" si="39"/>
        <v>120292867</v>
      </c>
      <c r="J1269" s="3"/>
    </row>
    <row r="1270" spans="1:10" x14ac:dyDescent="0.25">
      <c r="A1270">
        <v>26</v>
      </c>
      <c r="B1270" t="s">
        <v>7</v>
      </c>
      <c r="C1270" s="2">
        <v>22.23</v>
      </c>
      <c r="D1270">
        <v>0</v>
      </c>
      <c r="E1270" t="s">
        <v>13</v>
      </c>
      <c r="F1270" t="s">
        <v>15</v>
      </c>
      <c r="G1270" s="9">
        <v>31762877</v>
      </c>
      <c r="H1270" t="str">
        <f t="shared" si="38"/>
        <v>normal</v>
      </c>
      <c r="I1270" s="3">
        <f t="shared" si="39"/>
        <v>31762877</v>
      </c>
      <c r="J1270" s="3"/>
    </row>
    <row r="1271" spans="1:10" x14ac:dyDescent="0.25">
      <c r="A1271">
        <v>40</v>
      </c>
      <c r="B1271" t="s">
        <v>7</v>
      </c>
      <c r="C1271" s="2">
        <v>22.22</v>
      </c>
      <c r="D1271">
        <v>2</v>
      </c>
      <c r="E1271" t="s">
        <v>9</v>
      </c>
      <c r="F1271" t="s">
        <v>14</v>
      </c>
      <c r="G1271" s="9">
        <v>194442658</v>
      </c>
      <c r="H1271" t="str">
        <f t="shared" si="38"/>
        <v>normal</v>
      </c>
      <c r="I1271" s="3">
        <f t="shared" si="39"/>
        <v>194442658</v>
      </c>
      <c r="J1271" s="3"/>
    </row>
    <row r="1272" spans="1:10" x14ac:dyDescent="0.25">
      <c r="A1272">
        <v>56</v>
      </c>
      <c r="B1272" t="s">
        <v>11</v>
      </c>
      <c r="C1272" s="2">
        <v>22.1</v>
      </c>
      <c r="D1272">
        <v>0</v>
      </c>
      <c r="E1272" t="s">
        <v>13</v>
      </c>
      <c r="F1272" t="s">
        <v>10</v>
      </c>
      <c r="G1272" s="9">
        <v>10577087</v>
      </c>
      <c r="H1272" t="str">
        <f t="shared" si="38"/>
        <v>normal</v>
      </c>
      <c r="I1272" s="3">
        <f t="shared" si="39"/>
        <v>10577087</v>
      </c>
      <c r="J1272" s="3"/>
    </row>
    <row r="1273" spans="1:10" x14ac:dyDescent="0.25">
      <c r="A1273">
        <v>61</v>
      </c>
      <c r="B1273" t="s">
        <v>7</v>
      </c>
      <c r="C1273" s="2">
        <v>22.04</v>
      </c>
      <c r="D1273">
        <v>0</v>
      </c>
      <c r="E1273" t="s">
        <v>13</v>
      </c>
      <c r="F1273" t="s">
        <v>21</v>
      </c>
      <c r="G1273" s="9">
        <v>136163586</v>
      </c>
      <c r="H1273" t="str">
        <f t="shared" si="38"/>
        <v>normal</v>
      </c>
      <c r="I1273" s="3">
        <f t="shared" si="39"/>
        <v>136163586</v>
      </c>
      <c r="J1273" s="3"/>
    </row>
    <row r="1274" spans="1:10" x14ac:dyDescent="0.25">
      <c r="A1274">
        <v>20</v>
      </c>
      <c r="B1274" t="s">
        <v>11</v>
      </c>
      <c r="C1274" s="2">
        <v>22</v>
      </c>
      <c r="D1274">
        <v>1</v>
      </c>
      <c r="E1274" t="s">
        <v>13</v>
      </c>
      <c r="F1274" t="s">
        <v>10</v>
      </c>
      <c r="G1274" s="9">
        <v>1964.78</v>
      </c>
      <c r="H1274" t="str">
        <f t="shared" si="38"/>
        <v>normal</v>
      </c>
      <c r="I1274" s="3">
        <f t="shared" si="39"/>
        <v>1964.78</v>
      </c>
      <c r="J1274" s="3"/>
    </row>
    <row r="1275" spans="1:10" x14ac:dyDescent="0.25">
      <c r="A1275">
        <v>21</v>
      </c>
      <c r="B1275" t="s">
        <v>7</v>
      </c>
      <c r="C1275" s="2">
        <v>21.89</v>
      </c>
      <c r="D1275">
        <v>2</v>
      </c>
      <c r="E1275" t="s">
        <v>13</v>
      </c>
      <c r="F1275" t="s">
        <v>14</v>
      </c>
      <c r="G1275" s="9">
        <v>31805101</v>
      </c>
      <c r="H1275" t="str">
        <f t="shared" si="38"/>
        <v>normal</v>
      </c>
      <c r="I1275" s="3">
        <f t="shared" si="39"/>
        <v>31805101</v>
      </c>
      <c r="J1275" s="3"/>
    </row>
    <row r="1276" spans="1:10" x14ac:dyDescent="0.25">
      <c r="A1276">
        <v>21</v>
      </c>
      <c r="B1276" t="s">
        <v>7</v>
      </c>
      <c r="C1276" s="2">
        <v>21.85</v>
      </c>
      <c r="D1276">
        <v>1</v>
      </c>
      <c r="E1276" t="s">
        <v>9</v>
      </c>
      <c r="F1276" t="s">
        <v>21</v>
      </c>
      <c r="G1276" s="9">
        <v>153591045</v>
      </c>
      <c r="H1276" t="str">
        <f t="shared" si="38"/>
        <v>normal</v>
      </c>
      <c r="I1276" s="3">
        <f t="shared" si="39"/>
        <v>153591045</v>
      </c>
      <c r="J1276" s="3"/>
    </row>
    <row r="1277" spans="1:10" x14ac:dyDescent="0.25">
      <c r="A1277">
        <v>39</v>
      </c>
      <c r="B1277" t="s">
        <v>11</v>
      </c>
      <c r="C1277" s="2">
        <v>21.85</v>
      </c>
      <c r="D1277">
        <v>1</v>
      </c>
      <c r="E1277" t="s">
        <v>13</v>
      </c>
      <c r="F1277" t="s">
        <v>15</v>
      </c>
      <c r="G1277" s="9">
        <v>61174945</v>
      </c>
      <c r="H1277" t="str">
        <f t="shared" si="38"/>
        <v>normal</v>
      </c>
      <c r="I1277" s="3">
        <f t="shared" si="39"/>
        <v>61174945</v>
      </c>
      <c r="J1277" s="3"/>
    </row>
    <row r="1278" spans="1:10" x14ac:dyDescent="0.25">
      <c r="A1278">
        <v>44</v>
      </c>
      <c r="B1278" t="s">
        <v>11</v>
      </c>
      <c r="C1278" s="2">
        <v>21.85</v>
      </c>
      <c r="D1278">
        <v>3</v>
      </c>
      <c r="E1278" t="s">
        <v>13</v>
      </c>
      <c r="F1278" t="s">
        <v>21</v>
      </c>
      <c r="G1278" s="9">
        <v>88911395</v>
      </c>
      <c r="H1278" t="str">
        <f t="shared" si="38"/>
        <v>normal</v>
      </c>
      <c r="I1278" s="3">
        <f t="shared" si="39"/>
        <v>88911395</v>
      </c>
      <c r="J1278" s="3"/>
    </row>
    <row r="1279" spans="1:10" x14ac:dyDescent="0.25">
      <c r="A1279">
        <v>29</v>
      </c>
      <c r="B1279" t="s">
        <v>7</v>
      </c>
      <c r="C1279" s="2">
        <v>21.85</v>
      </c>
      <c r="D1279">
        <v>0</v>
      </c>
      <c r="E1279" t="s">
        <v>9</v>
      </c>
      <c r="F1279" t="s">
        <v>21</v>
      </c>
      <c r="G1279" s="9">
        <v>161153045</v>
      </c>
      <c r="H1279" t="str">
        <f t="shared" si="38"/>
        <v>normal</v>
      </c>
      <c r="I1279" s="3">
        <f t="shared" si="39"/>
        <v>161153045</v>
      </c>
      <c r="J1279" s="3"/>
    </row>
    <row r="1280" spans="1:10" x14ac:dyDescent="0.25">
      <c r="A1280">
        <v>20</v>
      </c>
      <c r="B1280" t="s">
        <v>7</v>
      </c>
      <c r="C1280" s="2">
        <v>21.8</v>
      </c>
      <c r="D1280">
        <v>0</v>
      </c>
      <c r="E1280" t="s">
        <v>9</v>
      </c>
      <c r="F1280" t="s">
        <v>10</v>
      </c>
      <c r="G1280" s="9">
        <v>2016733603</v>
      </c>
      <c r="H1280" t="str">
        <f t="shared" si="38"/>
        <v>normal</v>
      </c>
      <c r="I1280" s="3">
        <f t="shared" si="39"/>
        <v>2016733603</v>
      </c>
      <c r="J1280" s="3"/>
    </row>
    <row r="1281" spans="1:10" x14ac:dyDescent="0.25">
      <c r="A1281">
        <v>41</v>
      </c>
      <c r="B1281" t="s">
        <v>11</v>
      </c>
      <c r="C1281" s="2">
        <v>21.78</v>
      </c>
      <c r="D1281">
        <v>1</v>
      </c>
      <c r="E1281" t="s">
        <v>13</v>
      </c>
      <c r="F1281" t="s">
        <v>14</v>
      </c>
      <c r="G1281" s="9">
        <v>62724772</v>
      </c>
      <c r="H1281" t="str">
        <f t="shared" si="38"/>
        <v>normal</v>
      </c>
      <c r="I1281" s="3">
        <f t="shared" si="39"/>
        <v>62724772</v>
      </c>
      <c r="J1281" s="3"/>
    </row>
    <row r="1282" spans="1:10" x14ac:dyDescent="0.25">
      <c r="A1282">
        <v>18</v>
      </c>
      <c r="B1282" t="s">
        <v>11</v>
      </c>
      <c r="C1282" s="2">
        <v>21.78</v>
      </c>
      <c r="D1282">
        <v>2</v>
      </c>
      <c r="E1282" t="s">
        <v>13</v>
      </c>
      <c r="F1282" t="s">
        <v>14</v>
      </c>
      <c r="G1282" s="9">
        <v>1188404858</v>
      </c>
      <c r="H1282" t="str">
        <f t="shared" ref="H1282:H1339" si="40">IF(C1282&lt;18.5,"below",IF(AND(C1282&gt;=18.5,C1282&lt;25),"normal",IF(C1282&gt;=25,"over")))</f>
        <v>normal</v>
      </c>
      <c r="I1282" s="3">
        <f t="shared" si="39"/>
        <v>1188404858</v>
      </c>
      <c r="J1282" s="3"/>
    </row>
    <row r="1283" spans="1:10" x14ac:dyDescent="0.25">
      <c r="A1283">
        <v>19</v>
      </c>
      <c r="B1283" t="s">
        <v>7</v>
      </c>
      <c r="C1283" s="2">
        <v>21.7</v>
      </c>
      <c r="D1283">
        <v>0</v>
      </c>
      <c r="E1283" t="s">
        <v>9</v>
      </c>
      <c r="F1283" t="s">
        <v>10</v>
      </c>
      <c r="G1283" s="9">
        <v>13844506</v>
      </c>
      <c r="H1283" t="str">
        <f t="shared" si="40"/>
        <v>normal</v>
      </c>
      <c r="I1283" s="3">
        <f t="shared" ref="I1283:I1339" si="41">VALUE(G1283)</f>
        <v>13844506</v>
      </c>
      <c r="J1283" s="3"/>
    </row>
    <row r="1284" spans="1:10" x14ac:dyDescent="0.25">
      <c r="A1284">
        <v>63</v>
      </c>
      <c r="B1284" t="s">
        <v>11</v>
      </c>
      <c r="C1284" s="2">
        <v>21.66</v>
      </c>
      <c r="D1284">
        <v>1</v>
      </c>
      <c r="E1284" t="s">
        <v>13</v>
      </c>
      <c r="F1284" t="s">
        <v>15</v>
      </c>
      <c r="G1284" s="9">
        <v>143498544</v>
      </c>
      <c r="H1284" t="str">
        <f t="shared" si="40"/>
        <v>normal</v>
      </c>
      <c r="I1284" s="3">
        <f t="shared" si="41"/>
        <v>143498544</v>
      </c>
      <c r="J1284" s="3"/>
    </row>
    <row r="1285" spans="1:10" x14ac:dyDescent="0.25">
      <c r="A1285">
        <v>63</v>
      </c>
      <c r="B1285" t="s">
        <v>7</v>
      </c>
      <c r="C1285" s="2">
        <v>21.66</v>
      </c>
      <c r="D1285">
        <v>0</v>
      </c>
      <c r="E1285" t="s">
        <v>13</v>
      </c>
      <c r="F1285" t="s">
        <v>21</v>
      </c>
      <c r="G1285" s="9">
        <v>144498544</v>
      </c>
      <c r="H1285" t="str">
        <f t="shared" si="40"/>
        <v>normal</v>
      </c>
      <c r="I1285" s="3">
        <f t="shared" si="41"/>
        <v>144498544</v>
      </c>
      <c r="J1285" s="3"/>
    </row>
    <row r="1286" spans="1:10" x14ac:dyDescent="0.25">
      <c r="A1286">
        <v>18</v>
      </c>
      <c r="B1286" t="s">
        <v>7</v>
      </c>
      <c r="C1286" s="2">
        <v>21.66</v>
      </c>
      <c r="D1286">
        <v>0</v>
      </c>
      <c r="E1286" t="s">
        <v>9</v>
      </c>
      <c r="F1286" t="s">
        <v>21</v>
      </c>
      <c r="G1286" s="9">
        <v>142834594</v>
      </c>
      <c r="H1286" t="str">
        <f t="shared" si="40"/>
        <v>normal</v>
      </c>
      <c r="I1286" s="3">
        <f t="shared" si="41"/>
        <v>142834594</v>
      </c>
      <c r="J1286" s="3"/>
    </row>
    <row r="1287" spans="1:10" x14ac:dyDescent="0.25">
      <c r="A1287">
        <v>51</v>
      </c>
      <c r="B1287" t="s">
        <v>7</v>
      </c>
      <c r="C1287" s="2">
        <v>21.56</v>
      </c>
      <c r="D1287">
        <v>1</v>
      </c>
      <c r="E1287" t="s">
        <v>13</v>
      </c>
      <c r="F1287" t="s">
        <v>14</v>
      </c>
      <c r="G1287" s="9">
        <v>98551314</v>
      </c>
      <c r="H1287" t="str">
        <f t="shared" si="40"/>
        <v>normal</v>
      </c>
      <c r="I1287" s="3">
        <f t="shared" si="41"/>
        <v>98551314</v>
      </c>
      <c r="J1287" s="3"/>
    </row>
    <row r="1288" spans="1:10" x14ac:dyDescent="0.25">
      <c r="A1288">
        <v>55</v>
      </c>
      <c r="B1288" t="s">
        <v>11</v>
      </c>
      <c r="C1288" s="2">
        <v>21.5</v>
      </c>
      <c r="D1288">
        <v>1</v>
      </c>
      <c r="E1288" t="s">
        <v>13</v>
      </c>
      <c r="F1288" t="s">
        <v>10</v>
      </c>
      <c r="G1288" s="9">
        <v>10791.96</v>
      </c>
      <c r="H1288" t="str">
        <f t="shared" si="40"/>
        <v>normal</v>
      </c>
      <c r="I1288" s="3">
        <f t="shared" si="41"/>
        <v>10791.96</v>
      </c>
      <c r="J1288" s="3"/>
    </row>
    <row r="1289" spans="1:10" x14ac:dyDescent="0.25">
      <c r="A1289">
        <v>54</v>
      </c>
      <c r="B1289" t="s">
        <v>7</v>
      </c>
      <c r="C1289" s="2">
        <v>21.47</v>
      </c>
      <c r="D1289">
        <v>3</v>
      </c>
      <c r="E1289" t="s">
        <v>13</v>
      </c>
      <c r="F1289" t="s">
        <v>15</v>
      </c>
      <c r="G1289" s="9">
        <v>124753513</v>
      </c>
      <c r="H1289" t="str">
        <f t="shared" si="40"/>
        <v>normal</v>
      </c>
      <c r="I1289" s="3">
        <f t="shared" si="41"/>
        <v>124753513</v>
      </c>
      <c r="J1289" s="3"/>
    </row>
    <row r="1290" spans="1:10" x14ac:dyDescent="0.25">
      <c r="A1290">
        <v>27</v>
      </c>
      <c r="B1290" t="s">
        <v>7</v>
      </c>
      <c r="C1290" s="2">
        <v>21.47</v>
      </c>
      <c r="D1290">
        <v>0</v>
      </c>
      <c r="E1290" t="s">
        <v>13</v>
      </c>
      <c r="F1290" t="s">
        <v>15</v>
      </c>
      <c r="G1290" s="9">
        <v>33534703</v>
      </c>
      <c r="H1290" t="str">
        <f t="shared" si="40"/>
        <v>normal</v>
      </c>
      <c r="I1290" s="3">
        <f t="shared" si="41"/>
        <v>33534703</v>
      </c>
      <c r="J1290" s="3"/>
    </row>
    <row r="1291" spans="1:10" x14ac:dyDescent="0.25">
      <c r="A1291">
        <v>18</v>
      </c>
      <c r="B1291" t="s">
        <v>11</v>
      </c>
      <c r="C1291" s="2">
        <v>21.47</v>
      </c>
      <c r="D1291">
        <v>0</v>
      </c>
      <c r="E1291" t="s">
        <v>13</v>
      </c>
      <c r="F1291" t="s">
        <v>21</v>
      </c>
      <c r="G1291" s="9">
        <v>17024553</v>
      </c>
      <c r="H1291" t="str">
        <f t="shared" si="40"/>
        <v>normal</v>
      </c>
      <c r="I1291" s="3">
        <f t="shared" si="41"/>
        <v>17024553</v>
      </c>
      <c r="J1291" s="3"/>
    </row>
    <row r="1292" spans="1:10" x14ac:dyDescent="0.25">
      <c r="A1292">
        <v>62</v>
      </c>
      <c r="B1292" t="s">
        <v>11</v>
      </c>
      <c r="C1292" s="2">
        <v>21.4</v>
      </c>
      <c r="D1292">
        <v>0</v>
      </c>
      <c r="E1292" t="s">
        <v>13</v>
      </c>
      <c r="F1292" t="s">
        <v>10</v>
      </c>
      <c r="G1292" s="9">
        <v>12957118</v>
      </c>
      <c r="H1292" t="str">
        <f t="shared" si="40"/>
        <v>normal</v>
      </c>
      <c r="I1292" s="3">
        <f t="shared" si="41"/>
        <v>12957118</v>
      </c>
      <c r="J1292" s="3"/>
    </row>
    <row r="1293" spans="1:10" x14ac:dyDescent="0.25">
      <c r="A1293">
        <v>53</v>
      </c>
      <c r="B1293" t="s">
        <v>11</v>
      </c>
      <c r="C1293" s="2">
        <v>21.4</v>
      </c>
      <c r="D1293">
        <v>1</v>
      </c>
      <c r="E1293" t="s">
        <v>13</v>
      </c>
      <c r="F1293" t="s">
        <v>10</v>
      </c>
      <c r="G1293" s="9">
        <v>10065413</v>
      </c>
      <c r="H1293" t="str">
        <f t="shared" si="40"/>
        <v>normal</v>
      </c>
      <c r="I1293" s="3">
        <f t="shared" si="41"/>
        <v>10065413</v>
      </c>
      <c r="J1293" s="3"/>
    </row>
    <row r="1294" spans="1:10" x14ac:dyDescent="0.25">
      <c r="A1294">
        <v>49</v>
      </c>
      <c r="B1294" t="s">
        <v>7</v>
      </c>
      <c r="C1294" s="2">
        <v>21.3</v>
      </c>
      <c r="D1294">
        <v>1</v>
      </c>
      <c r="E1294" t="s">
        <v>13</v>
      </c>
      <c r="F1294" t="s">
        <v>10</v>
      </c>
      <c r="G1294" s="9">
        <v>9182.17</v>
      </c>
      <c r="H1294" t="str">
        <f t="shared" si="40"/>
        <v>normal</v>
      </c>
      <c r="I1294" s="3">
        <f t="shared" si="41"/>
        <v>9182.17</v>
      </c>
      <c r="J1294" s="3"/>
    </row>
    <row r="1295" spans="1:10" x14ac:dyDescent="0.25">
      <c r="A1295">
        <v>22</v>
      </c>
      <c r="B1295" t="s">
        <v>7</v>
      </c>
      <c r="C1295" s="2">
        <v>21.28</v>
      </c>
      <c r="D1295">
        <v>3</v>
      </c>
      <c r="E1295" t="s">
        <v>13</v>
      </c>
      <c r="F1295" t="s">
        <v>15</v>
      </c>
      <c r="G1295" s="9">
        <v>42962712</v>
      </c>
      <c r="H1295" t="str">
        <f t="shared" si="40"/>
        <v>normal</v>
      </c>
      <c r="I1295" s="3">
        <f t="shared" si="41"/>
        <v>42962712</v>
      </c>
      <c r="J1295" s="3"/>
    </row>
    <row r="1296" spans="1:10" x14ac:dyDescent="0.25">
      <c r="A1296">
        <v>38</v>
      </c>
      <c r="B1296" t="s">
        <v>11</v>
      </c>
      <c r="C1296" s="2">
        <v>21.12</v>
      </c>
      <c r="D1296">
        <v>3</v>
      </c>
      <c r="E1296" t="s">
        <v>13</v>
      </c>
      <c r="F1296" t="s">
        <v>14</v>
      </c>
      <c r="G1296" s="9">
        <v>66525288</v>
      </c>
      <c r="H1296" t="str">
        <f t="shared" si="40"/>
        <v>normal</v>
      </c>
      <c r="I1296" s="3">
        <f t="shared" si="41"/>
        <v>66525288</v>
      </c>
      <c r="J1296" s="3"/>
    </row>
    <row r="1297" spans="1:10" x14ac:dyDescent="0.25">
      <c r="A1297">
        <v>61</v>
      </c>
      <c r="B1297" t="s">
        <v>7</v>
      </c>
      <c r="C1297" s="2">
        <v>21.09</v>
      </c>
      <c r="D1297">
        <v>0</v>
      </c>
      <c r="E1297" t="s">
        <v>13</v>
      </c>
      <c r="F1297" t="s">
        <v>15</v>
      </c>
      <c r="G1297" s="9">
        <v>134150381</v>
      </c>
      <c r="H1297" t="str">
        <f t="shared" si="40"/>
        <v>normal</v>
      </c>
      <c r="I1297" s="3">
        <f t="shared" si="41"/>
        <v>134150381</v>
      </c>
      <c r="J1297" s="3"/>
    </row>
    <row r="1298" spans="1:10" x14ac:dyDescent="0.25">
      <c r="A1298">
        <v>54</v>
      </c>
      <c r="B1298" t="s">
        <v>11</v>
      </c>
      <c r="C1298" s="2">
        <v>21.01</v>
      </c>
      <c r="D1298">
        <v>2</v>
      </c>
      <c r="E1298" t="s">
        <v>13</v>
      </c>
      <c r="F1298" t="s">
        <v>14</v>
      </c>
      <c r="G1298" s="9">
        <v>110137119</v>
      </c>
      <c r="H1298" t="str">
        <f t="shared" si="40"/>
        <v>normal</v>
      </c>
      <c r="I1298" s="3">
        <f t="shared" si="41"/>
        <v>110137119</v>
      </c>
      <c r="J1298" s="3"/>
    </row>
    <row r="1299" spans="1:10" x14ac:dyDescent="0.25">
      <c r="A1299">
        <v>19</v>
      </c>
      <c r="B1299" t="s">
        <v>11</v>
      </c>
      <c r="C1299" s="2">
        <v>20.9</v>
      </c>
      <c r="D1299">
        <v>1</v>
      </c>
      <c r="E1299" t="s">
        <v>13</v>
      </c>
      <c r="F1299" t="s">
        <v>10</v>
      </c>
      <c r="G1299" s="9">
        <v>1832094</v>
      </c>
      <c r="H1299" t="str">
        <f t="shared" si="40"/>
        <v>normal</v>
      </c>
      <c r="I1299" s="3">
        <f t="shared" si="41"/>
        <v>1832094</v>
      </c>
      <c r="J1299" s="3"/>
    </row>
    <row r="1300" spans="1:10" x14ac:dyDescent="0.25">
      <c r="A1300">
        <v>53</v>
      </c>
      <c r="B1300" t="s">
        <v>11</v>
      </c>
      <c r="C1300" s="2">
        <v>20.9</v>
      </c>
      <c r="D1300">
        <v>0</v>
      </c>
      <c r="E1300" t="s">
        <v>9</v>
      </c>
      <c r="F1300" t="s">
        <v>14</v>
      </c>
      <c r="G1300" s="9">
        <v>21195818</v>
      </c>
      <c r="H1300" t="str">
        <f t="shared" si="40"/>
        <v>normal</v>
      </c>
      <c r="I1300" s="3">
        <f t="shared" si="41"/>
        <v>21195818</v>
      </c>
      <c r="J1300" s="3"/>
    </row>
    <row r="1301" spans="1:10" x14ac:dyDescent="0.25">
      <c r="A1301">
        <v>26</v>
      </c>
      <c r="B1301" t="s">
        <v>11</v>
      </c>
      <c r="C1301" s="2">
        <v>20.8</v>
      </c>
      <c r="D1301">
        <v>0</v>
      </c>
      <c r="E1301" t="s">
        <v>13</v>
      </c>
      <c r="F1301" t="s">
        <v>10</v>
      </c>
      <c r="G1301" s="9">
        <v>2302.3000000000002</v>
      </c>
      <c r="H1301" t="str">
        <f t="shared" si="40"/>
        <v>normal</v>
      </c>
      <c r="I1301" s="3">
        <f t="shared" si="41"/>
        <v>2302.3000000000002</v>
      </c>
      <c r="J1301" s="3"/>
    </row>
    <row r="1302" spans="1:10" x14ac:dyDescent="0.25">
      <c r="A1302">
        <v>25</v>
      </c>
      <c r="B1302" t="s">
        <v>7</v>
      </c>
      <c r="C1302" s="2">
        <v>20.8</v>
      </c>
      <c r="D1302">
        <v>1</v>
      </c>
      <c r="E1302" t="s">
        <v>13</v>
      </c>
      <c r="F1302" t="s">
        <v>10</v>
      </c>
      <c r="G1302" s="9">
        <v>3208787</v>
      </c>
      <c r="H1302" t="str">
        <f t="shared" si="40"/>
        <v>normal</v>
      </c>
      <c r="I1302" s="3">
        <f t="shared" si="41"/>
        <v>3208787</v>
      </c>
      <c r="J1302" s="3"/>
    </row>
    <row r="1303" spans="1:10" x14ac:dyDescent="0.25">
      <c r="A1303">
        <v>18</v>
      </c>
      <c r="B1303" t="s">
        <v>7</v>
      </c>
      <c r="C1303" s="2">
        <v>20.79</v>
      </c>
      <c r="D1303">
        <v>0</v>
      </c>
      <c r="E1303" t="s">
        <v>13</v>
      </c>
      <c r="F1303" t="s">
        <v>14</v>
      </c>
      <c r="G1303" s="9">
        <v>16075101</v>
      </c>
      <c r="H1303" t="str">
        <f t="shared" si="40"/>
        <v>normal</v>
      </c>
      <c r="I1303" s="3">
        <f t="shared" si="41"/>
        <v>16075101</v>
      </c>
      <c r="J1303" s="3"/>
    </row>
    <row r="1304" spans="1:10" x14ac:dyDescent="0.25">
      <c r="A1304">
        <v>19</v>
      </c>
      <c r="B1304" t="s">
        <v>11</v>
      </c>
      <c r="C1304" s="2">
        <v>20.7</v>
      </c>
      <c r="D1304">
        <v>0</v>
      </c>
      <c r="E1304" t="s">
        <v>13</v>
      </c>
      <c r="F1304" t="s">
        <v>10</v>
      </c>
      <c r="G1304" s="9">
        <v>1242816</v>
      </c>
      <c r="H1304" t="str">
        <f t="shared" si="40"/>
        <v>normal</v>
      </c>
      <c r="I1304" s="3">
        <f t="shared" si="41"/>
        <v>1242816</v>
      </c>
      <c r="J1304" s="3"/>
    </row>
    <row r="1305" spans="1:10" x14ac:dyDescent="0.25">
      <c r="A1305">
        <v>51</v>
      </c>
      <c r="B1305" t="s">
        <v>7</v>
      </c>
      <c r="C1305" s="2">
        <v>20.6</v>
      </c>
      <c r="D1305">
        <v>0</v>
      </c>
      <c r="E1305" t="s">
        <v>13</v>
      </c>
      <c r="F1305" t="s">
        <v>10</v>
      </c>
      <c r="G1305" s="9">
        <v>9264797</v>
      </c>
      <c r="H1305" t="str">
        <f t="shared" si="40"/>
        <v>normal</v>
      </c>
      <c r="I1305" s="3">
        <f t="shared" si="41"/>
        <v>9264797</v>
      </c>
      <c r="J1305" s="3"/>
    </row>
    <row r="1306" spans="1:10" x14ac:dyDescent="0.25">
      <c r="A1306">
        <v>19</v>
      </c>
      <c r="B1306" t="s">
        <v>7</v>
      </c>
      <c r="C1306" s="2">
        <v>20.6</v>
      </c>
      <c r="D1306">
        <v>0</v>
      </c>
      <c r="E1306" t="s">
        <v>13</v>
      </c>
      <c r="F1306" t="s">
        <v>10</v>
      </c>
      <c r="G1306" s="9">
        <v>1731677</v>
      </c>
      <c r="H1306" t="str">
        <f t="shared" si="40"/>
        <v>normal</v>
      </c>
      <c r="I1306" s="3">
        <f t="shared" si="41"/>
        <v>1731677</v>
      </c>
      <c r="J1306" s="3"/>
    </row>
    <row r="1307" spans="1:10" x14ac:dyDescent="0.25">
      <c r="A1307">
        <v>24</v>
      </c>
      <c r="B1307" t="s">
        <v>7</v>
      </c>
      <c r="C1307" s="2">
        <v>20.52</v>
      </c>
      <c r="D1307">
        <v>0</v>
      </c>
      <c r="E1307" t="s">
        <v>9</v>
      </c>
      <c r="F1307" t="s">
        <v>21</v>
      </c>
      <c r="G1307" s="9">
        <v>145718908</v>
      </c>
      <c r="H1307" t="str">
        <f t="shared" si="40"/>
        <v>normal</v>
      </c>
      <c r="I1307" s="3">
        <f t="shared" si="41"/>
        <v>145718908</v>
      </c>
      <c r="J1307" s="3"/>
    </row>
    <row r="1308" spans="1:10" x14ac:dyDescent="0.25">
      <c r="A1308">
        <v>32</v>
      </c>
      <c r="B1308" t="s">
        <v>7</v>
      </c>
      <c r="C1308" s="2">
        <v>20.52</v>
      </c>
      <c r="D1308">
        <v>0</v>
      </c>
      <c r="E1308" t="s">
        <v>13</v>
      </c>
      <c r="F1308" t="s">
        <v>21</v>
      </c>
      <c r="G1308" s="9">
        <v>45442348</v>
      </c>
      <c r="H1308" t="str">
        <f t="shared" si="40"/>
        <v>normal</v>
      </c>
      <c r="I1308" s="3">
        <f t="shared" si="41"/>
        <v>45442348</v>
      </c>
      <c r="J1308" s="3"/>
    </row>
    <row r="1309" spans="1:10" x14ac:dyDescent="0.25">
      <c r="A1309">
        <v>31</v>
      </c>
      <c r="B1309" t="s">
        <v>11</v>
      </c>
      <c r="C1309" s="2">
        <v>20.399999999999999</v>
      </c>
      <c r="D1309">
        <v>0</v>
      </c>
      <c r="E1309" t="s">
        <v>13</v>
      </c>
      <c r="F1309" t="s">
        <v>10</v>
      </c>
      <c r="G1309" s="9">
        <v>3260199</v>
      </c>
      <c r="H1309" t="str">
        <f t="shared" si="40"/>
        <v>normal</v>
      </c>
      <c r="I1309" s="3">
        <f t="shared" si="41"/>
        <v>3260199</v>
      </c>
      <c r="J1309" s="3"/>
    </row>
    <row r="1310" spans="1:10" x14ac:dyDescent="0.25">
      <c r="A1310">
        <v>45</v>
      </c>
      <c r="B1310" t="s">
        <v>11</v>
      </c>
      <c r="C1310" s="2">
        <v>20.350000000000001</v>
      </c>
      <c r="D1310">
        <v>3</v>
      </c>
      <c r="E1310" t="s">
        <v>13</v>
      </c>
      <c r="F1310" t="s">
        <v>14</v>
      </c>
      <c r="G1310" s="9">
        <v>86053615</v>
      </c>
      <c r="H1310" t="str">
        <f t="shared" si="40"/>
        <v>normal</v>
      </c>
      <c r="I1310" s="3">
        <f t="shared" si="41"/>
        <v>86053615</v>
      </c>
      <c r="J1310" s="3"/>
    </row>
    <row r="1311" spans="1:10" x14ac:dyDescent="0.25">
      <c r="A1311">
        <v>19</v>
      </c>
      <c r="B1311" t="s">
        <v>11</v>
      </c>
      <c r="C1311" s="2">
        <v>20.3</v>
      </c>
      <c r="D1311">
        <v>0</v>
      </c>
      <c r="E1311" t="s">
        <v>13</v>
      </c>
      <c r="F1311" t="s">
        <v>10</v>
      </c>
      <c r="G1311" s="9">
        <v>1242.26</v>
      </c>
      <c r="H1311" t="str">
        <f t="shared" si="40"/>
        <v>normal</v>
      </c>
      <c r="I1311" s="3">
        <f t="shared" si="41"/>
        <v>1242.26</v>
      </c>
      <c r="J1311" s="3"/>
    </row>
    <row r="1312" spans="1:10" x14ac:dyDescent="0.25">
      <c r="A1312">
        <v>43</v>
      </c>
      <c r="B1312" t="s">
        <v>11</v>
      </c>
      <c r="C1312" s="2">
        <v>20.13</v>
      </c>
      <c r="D1312">
        <v>2</v>
      </c>
      <c r="E1312" t="s">
        <v>9</v>
      </c>
      <c r="F1312" t="s">
        <v>14</v>
      </c>
      <c r="G1312" s="9">
        <v>187677377</v>
      </c>
      <c r="H1312" t="str">
        <f t="shared" si="40"/>
        <v>normal</v>
      </c>
      <c r="I1312" s="3">
        <f t="shared" si="41"/>
        <v>187677377</v>
      </c>
      <c r="J1312" s="3"/>
    </row>
    <row r="1313" spans="1:10" x14ac:dyDescent="0.25">
      <c r="A1313">
        <v>57</v>
      </c>
      <c r="B1313" t="s">
        <v>7</v>
      </c>
      <c r="C1313" s="2">
        <v>20.100000000000001</v>
      </c>
      <c r="D1313">
        <v>1</v>
      </c>
      <c r="E1313" t="s">
        <v>13</v>
      </c>
      <c r="F1313" t="s">
        <v>10</v>
      </c>
      <c r="G1313" s="9">
        <v>12032326</v>
      </c>
      <c r="H1313" t="str">
        <f t="shared" si="40"/>
        <v>normal</v>
      </c>
      <c r="I1313" s="3">
        <f t="shared" si="41"/>
        <v>12032326</v>
      </c>
      <c r="J1313" s="3"/>
    </row>
    <row r="1314" spans="1:10" x14ac:dyDescent="0.25">
      <c r="A1314">
        <v>56</v>
      </c>
      <c r="B1314" t="s">
        <v>11</v>
      </c>
      <c r="C1314" s="2">
        <v>19.95</v>
      </c>
      <c r="D1314">
        <v>0</v>
      </c>
      <c r="E1314" t="s">
        <v>9</v>
      </c>
      <c r="F1314" t="s">
        <v>21</v>
      </c>
      <c r="G1314" s="9">
        <v>224126485</v>
      </c>
      <c r="H1314" t="str">
        <f t="shared" si="40"/>
        <v>normal</v>
      </c>
      <c r="I1314" s="3">
        <f t="shared" si="41"/>
        <v>224126485</v>
      </c>
      <c r="J1314" s="3"/>
    </row>
    <row r="1315" spans="1:10" x14ac:dyDescent="0.25">
      <c r="A1315">
        <v>22</v>
      </c>
      <c r="B1315" t="s">
        <v>11</v>
      </c>
      <c r="C1315" s="2">
        <v>19.95</v>
      </c>
      <c r="D1315">
        <v>3</v>
      </c>
      <c r="E1315" t="s">
        <v>13</v>
      </c>
      <c r="F1315" t="s">
        <v>21</v>
      </c>
      <c r="G1315" s="9">
        <v>40054225</v>
      </c>
      <c r="H1315" t="str">
        <f t="shared" si="40"/>
        <v>normal</v>
      </c>
      <c r="I1315" s="3">
        <f t="shared" si="41"/>
        <v>40054225</v>
      </c>
      <c r="J1315" s="3"/>
    </row>
    <row r="1316" spans="1:10" x14ac:dyDescent="0.25">
      <c r="A1316">
        <v>46</v>
      </c>
      <c r="B1316" t="s">
        <v>7</v>
      </c>
      <c r="C1316" s="2">
        <v>19.95</v>
      </c>
      <c r="D1316">
        <v>2</v>
      </c>
      <c r="E1316" t="s">
        <v>13</v>
      </c>
      <c r="F1316" t="s">
        <v>15</v>
      </c>
      <c r="G1316" s="9">
        <v>91938385</v>
      </c>
      <c r="H1316" t="str">
        <f t="shared" si="40"/>
        <v>normal</v>
      </c>
      <c r="I1316" s="3">
        <f t="shared" si="41"/>
        <v>91938385</v>
      </c>
      <c r="J1316" s="3"/>
    </row>
    <row r="1317" spans="1:10" x14ac:dyDescent="0.25">
      <c r="A1317">
        <v>38</v>
      </c>
      <c r="B1317" t="s">
        <v>11</v>
      </c>
      <c r="C1317" s="2">
        <v>19.95</v>
      </c>
      <c r="D1317">
        <v>1</v>
      </c>
      <c r="E1317" t="s">
        <v>13</v>
      </c>
      <c r="F1317" t="s">
        <v>15</v>
      </c>
      <c r="G1317" s="9">
        <v>58559025</v>
      </c>
      <c r="H1317" t="str">
        <f t="shared" si="40"/>
        <v>normal</v>
      </c>
      <c r="I1317" s="3">
        <f t="shared" si="41"/>
        <v>58559025</v>
      </c>
      <c r="J1317" s="3"/>
    </row>
    <row r="1318" spans="1:10" x14ac:dyDescent="0.25">
      <c r="A1318">
        <v>30</v>
      </c>
      <c r="B1318" t="s">
        <v>7</v>
      </c>
      <c r="C1318" s="2">
        <v>19.95</v>
      </c>
      <c r="D1318">
        <v>3</v>
      </c>
      <c r="E1318" t="s">
        <v>13</v>
      </c>
      <c r="F1318" t="s">
        <v>15</v>
      </c>
      <c r="G1318" s="9">
        <v>56934305</v>
      </c>
      <c r="H1318" t="str">
        <f t="shared" si="40"/>
        <v>normal</v>
      </c>
      <c r="I1318" s="3">
        <f t="shared" si="41"/>
        <v>56934305</v>
      </c>
      <c r="J1318" s="3"/>
    </row>
    <row r="1319" spans="1:10" x14ac:dyDescent="0.25">
      <c r="A1319">
        <v>38</v>
      </c>
      <c r="B1319" t="s">
        <v>7</v>
      </c>
      <c r="C1319" s="2">
        <v>19.95</v>
      </c>
      <c r="D1319">
        <v>2</v>
      </c>
      <c r="E1319" t="s">
        <v>13</v>
      </c>
      <c r="F1319" t="s">
        <v>21</v>
      </c>
      <c r="G1319" s="9">
        <v>71339025</v>
      </c>
      <c r="H1319" t="str">
        <f t="shared" si="40"/>
        <v>normal</v>
      </c>
      <c r="I1319" s="3">
        <f t="shared" si="41"/>
        <v>71339025</v>
      </c>
      <c r="J1319" s="3"/>
    </row>
    <row r="1320" spans="1:10" x14ac:dyDescent="0.25">
      <c r="A1320">
        <v>40</v>
      </c>
      <c r="B1320" t="s">
        <v>11</v>
      </c>
      <c r="C1320" s="2">
        <v>19.8</v>
      </c>
      <c r="D1320">
        <v>1</v>
      </c>
      <c r="E1320" t="s">
        <v>9</v>
      </c>
      <c r="F1320" t="s">
        <v>14</v>
      </c>
      <c r="G1320" s="9">
        <v>17179522</v>
      </c>
      <c r="H1320" t="str">
        <f t="shared" si="40"/>
        <v>normal</v>
      </c>
      <c r="I1320" s="3">
        <f t="shared" si="41"/>
        <v>17179522</v>
      </c>
      <c r="J1320" s="3"/>
    </row>
    <row r="1321" spans="1:10" x14ac:dyDescent="0.25">
      <c r="A1321">
        <v>26</v>
      </c>
      <c r="B1321" t="s">
        <v>7</v>
      </c>
      <c r="C1321" s="2">
        <v>19.8</v>
      </c>
      <c r="D1321">
        <v>1</v>
      </c>
      <c r="E1321" t="s">
        <v>13</v>
      </c>
      <c r="F1321" t="s">
        <v>10</v>
      </c>
      <c r="G1321" s="9">
        <v>3378.91</v>
      </c>
      <c r="H1321" t="str">
        <f t="shared" si="40"/>
        <v>normal</v>
      </c>
      <c r="I1321" s="3">
        <f t="shared" si="41"/>
        <v>3378.91</v>
      </c>
      <c r="J1321" s="3"/>
    </row>
    <row r="1322" spans="1:10" x14ac:dyDescent="0.25">
      <c r="A1322">
        <v>19</v>
      </c>
      <c r="B1322" t="s">
        <v>11</v>
      </c>
      <c r="C1322" s="2">
        <v>19.8</v>
      </c>
      <c r="D1322">
        <v>0</v>
      </c>
      <c r="E1322" t="s">
        <v>13</v>
      </c>
      <c r="F1322" t="s">
        <v>10</v>
      </c>
      <c r="G1322" s="9">
        <v>1241565</v>
      </c>
      <c r="H1322" t="str">
        <f t="shared" si="40"/>
        <v>normal</v>
      </c>
      <c r="I1322" s="3">
        <f t="shared" si="41"/>
        <v>1241565</v>
      </c>
      <c r="J1322" s="3"/>
    </row>
    <row r="1323" spans="1:10" x14ac:dyDescent="0.25">
      <c r="A1323">
        <v>47</v>
      </c>
      <c r="B1323" t="s">
        <v>11</v>
      </c>
      <c r="C1323" s="2">
        <v>19.57</v>
      </c>
      <c r="D1323">
        <v>1</v>
      </c>
      <c r="E1323" t="s">
        <v>13</v>
      </c>
      <c r="F1323" t="s">
        <v>15</v>
      </c>
      <c r="G1323" s="9">
        <v>84280693</v>
      </c>
      <c r="H1323" t="str">
        <f t="shared" si="40"/>
        <v>normal</v>
      </c>
      <c r="I1323" s="3">
        <f t="shared" si="41"/>
        <v>84280693</v>
      </c>
      <c r="J1323" s="3"/>
    </row>
    <row r="1324" spans="1:10" x14ac:dyDescent="0.25">
      <c r="A1324">
        <v>38</v>
      </c>
      <c r="B1324" t="s">
        <v>11</v>
      </c>
      <c r="C1324" s="2">
        <v>19.3</v>
      </c>
      <c r="D1324">
        <v>0</v>
      </c>
      <c r="E1324" t="s">
        <v>9</v>
      </c>
      <c r="F1324" t="s">
        <v>10</v>
      </c>
      <c r="G1324" s="9">
        <v>15820699</v>
      </c>
      <c r="H1324" t="str">
        <f t="shared" si="40"/>
        <v>normal</v>
      </c>
      <c r="I1324" s="3">
        <f t="shared" si="41"/>
        <v>15820699</v>
      </c>
      <c r="J1324" s="3"/>
    </row>
    <row r="1325" spans="1:10" x14ac:dyDescent="0.25">
      <c r="A1325">
        <v>47</v>
      </c>
      <c r="B1325" t="s">
        <v>11</v>
      </c>
      <c r="C1325" s="2">
        <v>19.190000000000001</v>
      </c>
      <c r="D1325">
        <v>1</v>
      </c>
      <c r="E1325" t="s">
        <v>13</v>
      </c>
      <c r="F1325" t="s">
        <v>21</v>
      </c>
      <c r="G1325" s="9">
        <v>86275411</v>
      </c>
      <c r="H1325" t="str">
        <f t="shared" si="40"/>
        <v>normal</v>
      </c>
      <c r="I1325" s="3">
        <f t="shared" si="41"/>
        <v>86275411</v>
      </c>
      <c r="J1325" s="3"/>
    </row>
    <row r="1326" spans="1:10" x14ac:dyDescent="0.25">
      <c r="A1326">
        <v>34</v>
      </c>
      <c r="B1326" t="s">
        <v>7</v>
      </c>
      <c r="C1326" s="2">
        <v>19</v>
      </c>
      <c r="D1326">
        <v>3</v>
      </c>
      <c r="E1326" t="s">
        <v>13</v>
      </c>
      <c r="F1326" t="s">
        <v>21</v>
      </c>
      <c r="G1326" s="9">
        <v>6753038</v>
      </c>
      <c r="H1326" t="str">
        <f t="shared" si="40"/>
        <v>normal</v>
      </c>
      <c r="I1326" s="3">
        <f t="shared" si="41"/>
        <v>6753038</v>
      </c>
      <c r="J1326" s="3"/>
    </row>
    <row r="1327" spans="1:10" x14ac:dyDescent="0.25">
      <c r="A1327">
        <v>19</v>
      </c>
      <c r="B1327" t="s">
        <v>7</v>
      </c>
      <c r="C1327" s="2">
        <v>18.600000000000001</v>
      </c>
      <c r="D1327">
        <v>0</v>
      </c>
      <c r="E1327" t="s">
        <v>13</v>
      </c>
      <c r="F1327" t="s">
        <v>10</v>
      </c>
      <c r="G1327" s="9">
        <v>1728897</v>
      </c>
      <c r="H1327" t="str">
        <f t="shared" si="40"/>
        <v>normal</v>
      </c>
      <c r="I1327" s="3">
        <f t="shared" si="41"/>
        <v>1728897</v>
      </c>
      <c r="J1327" s="3"/>
    </row>
    <row r="1328" spans="1:10" x14ac:dyDescent="0.25">
      <c r="A1328">
        <v>33</v>
      </c>
      <c r="B1328" t="s">
        <v>7</v>
      </c>
      <c r="C1328" s="2">
        <v>18.5</v>
      </c>
      <c r="D1328">
        <v>1</v>
      </c>
      <c r="E1328" t="s">
        <v>13</v>
      </c>
      <c r="F1328" t="s">
        <v>10</v>
      </c>
      <c r="G1328" s="9">
        <v>4766022</v>
      </c>
      <c r="H1328" t="str">
        <f t="shared" si="40"/>
        <v>normal</v>
      </c>
      <c r="I1328" s="3">
        <f t="shared" si="41"/>
        <v>4766022</v>
      </c>
      <c r="J1328" s="3"/>
    </row>
    <row r="1329" spans="1:10" x14ac:dyDescent="0.25">
      <c r="A1329">
        <v>39</v>
      </c>
      <c r="B1329" t="s">
        <v>7</v>
      </c>
      <c r="C1329" s="2">
        <v>18.3</v>
      </c>
      <c r="D1329">
        <v>5</v>
      </c>
      <c r="E1329" t="s">
        <v>9</v>
      </c>
      <c r="F1329" t="s">
        <v>10</v>
      </c>
      <c r="G1329" s="9">
        <v>19023.259999999998</v>
      </c>
      <c r="H1329" t="str">
        <f t="shared" si="40"/>
        <v>below</v>
      </c>
      <c r="I1329" s="3">
        <f t="shared" si="41"/>
        <v>19023.259999999998</v>
      </c>
      <c r="J1329" s="3"/>
    </row>
    <row r="1330" spans="1:10" x14ac:dyDescent="0.25">
      <c r="A1330">
        <v>51</v>
      </c>
      <c r="B1330" t="s">
        <v>7</v>
      </c>
      <c r="C1330" s="2">
        <v>18.05</v>
      </c>
      <c r="D1330">
        <v>0</v>
      </c>
      <c r="E1330" t="s">
        <v>13</v>
      </c>
      <c r="F1330" t="s">
        <v>15</v>
      </c>
      <c r="G1330" s="9">
        <v>96442525</v>
      </c>
      <c r="H1330" t="str">
        <f t="shared" si="40"/>
        <v>below</v>
      </c>
      <c r="I1330" s="3">
        <f t="shared" si="41"/>
        <v>96442525</v>
      </c>
      <c r="J1330" s="3"/>
    </row>
    <row r="1331" spans="1:10" x14ac:dyDescent="0.25">
      <c r="A1331">
        <v>35</v>
      </c>
      <c r="B1331" t="s">
        <v>11</v>
      </c>
      <c r="C1331" s="2">
        <v>17.86</v>
      </c>
      <c r="D1331">
        <v>1</v>
      </c>
      <c r="E1331" t="s">
        <v>13</v>
      </c>
      <c r="F1331" t="s">
        <v>15</v>
      </c>
      <c r="G1331" s="9">
        <v>51165004</v>
      </c>
      <c r="H1331" t="str">
        <f t="shared" si="40"/>
        <v>below</v>
      </c>
      <c r="I1331" s="3">
        <f t="shared" si="41"/>
        <v>51165004</v>
      </c>
      <c r="J1331" s="3"/>
    </row>
    <row r="1332" spans="1:10" x14ac:dyDescent="0.25">
      <c r="A1332">
        <v>19</v>
      </c>
      <c r="B1332" t="s">
        <v>7</v>
      </c>
      <c r="C1332" s="2">
        <v>17.8</v>
      </c>
      <c r="D1332">
        <v>0</v>
      </c>
      <c r="E1332" t="s">
        <v>13</v>
      </c>
      <c r="F1332" t="s">
        <v>10</v>
      </c>
      <c r="G1332" s="9">
        <v>1727785</v>
      </c>
      <c r="H1332" t="str">
        <f t="shared" si="40"/>
        <v>below</v>
      </c>
      <c r="I1332" s="3">
        <f t="shared" si="41"/>
        <v>1727785</v>
      </c>
      <c r="J1332" s="3"/>
    </row>
    <row r="1333" spans="1:10" x14ac:dyDescent="0.25">
      <c r="A1333">
        <v>26</v>
      </c>
      <c r="B1333" t="s">
        <v>11</v>
      </c>
      <c r="C1333" s="2">
        <v>17.670000000000002</v>
      </c>
      <c r="D1333">
        <v>0</v>
      </c>
      <c r="E1333" t="s">
        <v>13</v>
      </c>
      <c r="F1333" t="s">
        <v>15</v>
      </c>
      <c r="G1333" s="9">
        <v>26809493</v>
      </c>
      <c r="H1333" t="str">
        <f t="shared" si="40"/>
        <v>below</v>
      </c>
      <c r="I1333" s="3">
        <f t="shared" si="41"/>
        <v>26809493</v>
      </c>
      <c r="J1333" s="3"/>
    </row>
    <row r="1334" spans="1:10" x14ac:dyDescent="0.25">
      <c r="A1334">
        <v>19</v>
      </c>
      <c r="B1334" t="s">
        <v>11</v>
      </c>
      <c r="C1334" s="2">
        <v>17.48</v>
      </c>
      <c r="D1334">
        <v>0</v>
      </c>
      <c r="E1334" t="s">
        <v>13</v>
      </c>
      <c r="F1334" t="s">
        <v>15</v>
      </c>
      <c r="G1334" s="9">
        <v>16213402</v>
      </c>
      <c r="H1334" t="str">
        <f t="shared" si="40"/>
        <v>below</v>
      </c>
      <c r="I1334" s="3">
        <f t="shared" si="41"/>
        <v>16213402</v>
      </c>
      <c r="J1334" s="3"/>
    </row>
    <row r="1335" spans="1:10" x14ac:dyDescent="0.25">
      <c r="A1335">
        <v>21</v>
      </c>
      <c r="B1335" t="s">
        <v>7</v>
      </c>
      <c r="C1335" s="2">
        <v>17.399999999999999</v>
      </c>
      <c r="D1335">
        <v>1</v>
      </c>
      <c r="E1335" t="s">
        <v>13</v>
      </c>
      <c r="F1335" t="s">
        <v>10</v>
      </c>
      <c r="G1335" s="9">
        <v>2585269</v>
      </c>
      <c r="H1335" t="str">
        <f t="shared" si="40"/>
        <v>below</v>
      </c>
      <c r="I1335" s="3">
        <f t="shared" si="41"/>
        <v>2585269</v>
      </c>
      <c r="J1335" s="3"/>
    </row>
    <row r="1336" spans="1:10" x14ac:dyDescent="0.25">
      <c r="A1336">
        <v>18</v>
      </c>
      <c r="B1336" t="s">
        <v>11</v>
      </c>
      <c r="C1336" s="2">
        <v>17.29</v>
      </c>
      <c r="D1336">
        <v>2</v>
      </c>
      <c r="E1336" t="s">
        <v>9</v>
      </c>
      <c r="F1336" t="s">
        <v>21</v>
      </c>
      <c r="G1336" s="9">
        <v>128294551</v>
      </c>
      <c r="H1336" t="str">
        <f t="shared" si="40"/>
        <v>below</v>
      </c>
      <c r="I1336" s="3">
        <f t="shared" si="41"/>
        <v>128294551</v>
      </c>
      <c r="J1336" s="3"/>
    </row>
    <row r="1337" spans="1:10" x14ac:dyDescent="0.25">
      <c r="A1337">
        <v>37</v>
      </c>
      <c r="B1337" t="s">
        <v>7</v>
      </c>
      <c r="C1337" s="2">
        <v>17.29</v>
      </c>
      <c r="D1337">
        <v>2</v>
      </c>
      <c r="E1337" t="s">
        <v>13</v>
      </c>
      <c r="F1337" t="s">
        <v>21</v>
      </c>
      <c r="G1337" s="9">
        <v>68779801</v>
      </c>
      <c r="H1337" t="str">
        <f t="shared" si="40"/>
        <v>below</v>
      </c>
      <c r="I1337" s="3">
        <f t="shared" si="41"/>
        <v>68779801</v>
      </c>
      <c r="J1337" s="3"/>
    </row>
    <row r="1338" spans="1:10" x14ac:dyDescent="0.25">
      <c r="A1338">
        <v>28</v>
      </c>
      <c r="B1338" t="s">
        <v>7</v>
      </c>
      <c r="C1338" s="2">
        <v>17.29</v>
      </c>
      <c r="D1338">
        <v>0</v>
      </c>
      <c r="E1338" t="s">
        <v>13</v>
      </c>
      <c r="F1338" t="s">
        <v>21</v>
      </c>
      <c r="G1338" s="9">
        <v>37326251</v>
      </c>
      <c r="H1338" t="str">
        <f t="shared" si="40"/>
        <v>below</v>
      </c>
      <c r="I1338" s="3">
        <f t="shared" si="41"/>
        <v>37326251</v>
      </c>
      <c r="J1338" s="3"/>
    </row>
    <row r="1339" spans="1:10" x14ac:dyDescent="0.25">
      <c r="A1339">
        <v>18</v>
      </c>
      <c r="B1339" t="s">
        <v>11</v>
      </c>
      <c r="C1339" s="2">
        <v>15.96</v>
      </c>
      <c r="D1339">
        <v>0</v>
      </c>
      <c r="E1339" t="s">
        <v>13</v>
      </c>
      <c r="F1339" t="s">
        <v>21</v>
      </c>
      <c r="G1339" s="9">
        <v>16947964</v>
      </c>
      <c r="H1339" t="str">
        <f t="shared" si="40"/>
        <v>below</v>
      </c>
      <c r="I1339" s="3">
        <f t="shared" si="41"/>
        <v>16947964</v>
      </c>
      <c r="J1339" s="3"/>
    </row>
  </sheetData>
  <autoFilter ref="A1:H1339" xr:uid="{91B279DF-2081-4724-9988-D5999F28CE17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8E369-421B-4907-99EB-C355E11FED12}">
  <dimension ref="A1:Q160"/>
  <sheetViews>
    <sheetView workbookViewId="0">
      <selection activeCell="I27" sqref="I27"/>
    </sheetView>
  </sheetViews>
  <sheetFormatPr defaultRowHeight="15" x14ac:dyDescent="0.25"/>
  <cols>
    <col min="7" max="7" width="16.85546875" bestFit="1" customWidth="1"/>
    <col min="11" max="11" width="18.85546875" bestFit="1" customWidth="1"/>
    <col min="12" max="13" width="16.85546875" bestFit="1" customWidth="1"/>
    <col min="14" max="14" width="18" bestFit="1" customWidth="1"/>
    <col min="15" max="15" width="9.7109375" bestFit="1" customWidth="1"/>
    <col min="16" max="16" width="10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489</v>
      </c>
    </row>
    <row r="2" spans="1:17" x14ac:dyDescent="0.25">
      <c r="A2">
        <v>36</v>
      </c>
      <c r="B2" t="s">
        <v>11</v>
      </c>
      <c r="C2">
        <v>41.895000000000003</v>
      </c>
      <c r="D2">
        <v>3</v>
      </c>
      <c r="E2" t="s">
        <v>9</v>
      </c>
      <c r="F2" t="s">
        <v>21</v>
      </c>
      <c r="G2" s="3">
        <v>4375333705</v>
      </c>
      <c r="H2" t="s">
        <v>496</v>
      </c>
    </row>
    <row r="3" spans="1:17" x14ac:dyDescent="0.25">
      <c r="A3">
        <v>54</v>
      </c>
      <c r="B3" t="s">
        <v>11</v>
      </c>
      <c r="C3">
        <v>40.564999999999998</v>
      </c>
      <c r="D3">
        <v>3</v>
      </c>
      <c r="E3" t="s">
        <v>9</v>
      </c>
      <c r="F3" t="s">
        <v>21</v>
      </c>
      <c r="G3" s="3">
        <v>4854917835</v>
      </c>
      <c r="H3" t="s">
        <v>496</v>
      </c>
      <c r="K3" t="s">
        <v>499</v>
      </c>
    </row>
    <row r="4" spans="1:17" x14ac:dyDescent="0.25">
      <c r="A4">
        <v>48</v>
      </c>
      <c r="B4" t="s">
        <v>11</v>
      </c>
      <c r="C4">
        <v>40.564999999999998</v>
      </c>
      <c r="D4">
        <v>2</v>
      </c>
      <c r="E4" t="s">
        <v>9</v>
      </c>
      <c r="F4" t="s">
        <v>15</v>
      </c>
      <c r="G4" s="3">
        <v>4570202235</v>
      </c>
      <c r="H4" t="s">
        <v>496</v>
      </c>
      <c r="K4" t="s">
        <v>500</v>
      </c>
    </row>
    <row r="5" spans="1:17" x14ac:dyDescent="0.25">
      <c r="A5">
        <v>58</v>
      </c>
      <c r="B5" t="s">
        <v>11</v>
      </c>
      <c r="C5">
        <v>36.954999999999998</v>
      </c>
      <c r="D5">
        <v>2</v>
      </c>
      <c r="E5" t="s">
        <v>9</v>
      </c>
      <c r="F5" t="s">
        <v>15</v>
      </c>
      <c r="G5" s="3">
        <v>4749649445</v>
      </c>
      <c r="H5" t="s">
        <v>496</v>
      </c>
    </row>
    <row r="6" spans="1:17" x14ac:dyDescent="0.25">
      <c r="A6">
        <v>19</v>
      </c>
      <c r="B6" t="s">
        <v>11</v>
      </c>
      <c r="C6">
        <v>36.954999999999998</v>
      </c>
      <c r="D6">
        <v>0</v>
      </c>
      <c r="E6" t="s">
        <v>9</v>
      </c>
      <c r="F6" t="s">
        <v>15</v>
      </c>
      <c r="G6" s="3">
        <v>3621940545</v>
      </c>
      <c r="H6" t="s">
        <v>496</v>
      </c>
      <c r="J6" t="s">
        <v>501</v>
      </c>
      <c r="L6" s="4">
        <f>ROUND((MAX(G2:G160)-MIN(G2:G160))/(3.5*_xlfn.STDEV.S(G2:G160)*COUNTA(G2:G160)^(-1/3)),0)</f>
        <v>6</v>
      </c>
    </row>
    <row r="7" spans="1:17" x14ac:dyDescent="0.25">
      <c r="A7">
        <v>20</v>
      </c>
      <c r="B7" t="s">
        <v>11</v>
      </c>
      <c r="C7">
        <v>35.625</v>
      </c>
      <c r="D7">
        <v>3</v>
      </c>
      <c r="E7" t="s">
        <v>9</v>
      </c>
      <c r="F7" t="s">
        <v>15</v>
      </c>
      <c r="G7" s="3">
        <v>3746534375</v>
      </c>
      <c r="H7" t="s">
        <v>496</v>
      </c>
      <c r="J7" t="s">
        <v>502</v>
      </c>
      <c r="L7" s="4">
        <f>MIN(G2:G160)</f>
        <v>21082.16</v>
      </c>
    </row>
    <row r="8" spans="1:17" x14ac:dyDescent="0.25">
      <c r="A8">
        <v>52</v>
      </c>
      <c r="B8" t="s">
        <v>11</v>
      </c>
      <c r="C8">
        <v>34.484999999999999</v>
      </c>
      <c r="D8">
        <v>3</v>
      </c>
      <c r="E8" t="s">
        <v>9</v>
      </c>
      <c r="F8" t="s">
        <v>15</v>
      </c>
      <c r="G8" s="3">
        <v>6002139897</v>
      </c>
      <c r="H8" t="s">
        <v>496</v>
      </c>
      <c r="J8" t="s">
        <v>503</v>
      </c>
      <c r="L8" s="4">
        <f>MAX(G2:G160)</f>
        <v>6259287309</v>
      </c>
    </row>
    <row r="9" spans="1:17" x14ac:dyDescent="0.25">
      <c r="A9">
        <v>53</v>
      </c>
      <c r="B9" t="s">
        <v>11</v>
      </c>
      <c r="C9">
        <v>34.104999999999997</v>
      </c>
      <c r="D9">
        <v>0</v>
      </c>
      <c r="E9" t="s">
        <v>9</v>
      </c>
      <c r="F9" t="s">
        <v>21</v>
      </c>
      <c r="G9" s="3">
        <v>4325441795</v>
      </c>
      <c r="H9" t="s">
        <v>496</v>
      </c>
      <c r="J9" t="s">
        <v>507</v>
      </c>
      <c r="L9" s="3">
        <f>(L8-L7)/L6</f>
        <v>1043211037.8066667</v>
      </c>
    </row>
    <row r="10" spans="1:17" x14ac:dyDescent="0.25">
      <c r="A10">
        <v>18</v>
      </c>
      <c r="B10" t="s">
        <v>11</v>
      </c>
      <c r="C10">
        <v>33.534999999999997</v>
      </c>
      <c r="D10">
        <v>0</v>
      </c>
      <c r="E10" t="s">
        <v>9</v>
      </c>
      <c r="F10" t="s">
        <v>21</v>
      </c>
      <c r="G10" s="3">
        <v>3461784065</v>
      </c>
      <c r="H10" t="s">
        <v>496</v>
      </c>
      <c r="J10" t="s">
        <v>509</v>
      </c>
      <c r="L10">
        <f>COUNTA(G2:G160)</f>
        <v>159</v>
      </c>
    </row>
    <row r="11" spans="1:17" x14ac:dyDescent="0.25">
      <c r="A11">
        <v>40</v>
      </c>
      <c r="B11" t="s">
        <v>11</v>
      </c>
      <c r="C11">
        <v>32.774999999999999</v>
      </c>
      <c r="D11">
        <v>1</v>
      </c>
      <c r="E11" t="s">
        <v>9</v>
      </c>
      <c r="F11" t="s">
        <v>21</v>
      </c>
      <c r="G11" s="3">
        <v>3912533225</v>
      </c>
      <c r="H11" t="s">
        <v>496</v>
      </c>
    </row>
    <row r="12" spans="1:17" x14ac:dyDescent="0.25">
      <c r="A12">
        <v>62</v>
      </c>
      <c r="B12" t="s">
        <v>11</v>
      </c>
      <c r="C12">
        <v>32.015000000000001</v>
      </c>
      <c r="D12">
        <v>0</v>
      </c>
      <c r="E12" t="s">
        <v>9</v>
      </c>
      <c r="F12" t="s">
        <v>21</v>
      </c>
      <c r="G12" s="3">
        <v>4571020785</v>
      </c>
      <c r="H12" t="s">
        <v>496</v>
      </c>
      <c r="K12" t="s">
        <v>504</v>
      </c>
      <c r="L12" t="s">
        <v>505</v>
      </c>
      <c r="M12" t="s">
        <v>506</v>
      </c>
      <c r="N12" t="s">
        <v>510</v>
      </c>
      <c r="O12" t="s">
        <v>508</v>
      </c>
      <c r="P12" t="s">
        <v>511</v>
      </c>
    </row>
    <row r="13" spans="1:17" x14ac:dyDescent="0.25">
      <c r="A13">
        <v>50</v>
      </c>
      <c r="B13" t="s">
        <v>11</v>
      </c>
      <c r="C13">
        <v>31.824999999999999</v>
      </c>
      <c r="D13">
        <v>0</v>
      </c>
      <c r="E13" t="s">
        <v>9</v>
      </c>
      <c r="F13" t="s">
        <v>21</v>
      </c>
      <c r="G13" s="3">
        <v>4109716175</v>
      </c>
      <c r="H13" t="s">
        <v>496</v>
      </c>
      <c r="J13">
        <v>1</v>
      </c>
      <c r="K13" s="4">
        <f>L7</f>
        <v>21082.16</v>
      </c>
      <c r="L13" s="4">
        <f>K13+L9</f>
        <v>1043232119.9666667</v>
      </c>
      <c r="M13" s="4">
        <f>L13-K13</f>
        <v>1043211037.8066667</v>
      </c>
      <c r="N13" s="4">
        <f>(L13+K13)/2+K13</f>
        <v>521647683.22333336</v>
      </c>
      <c r="O13">
        <f>COUNTIFS($G$2:$G$160,"&gt;="&amp;K13,$G$2:$G$160,"&lt;"&amp;L13)</f>
        <v>119</v>
      </c>
      <c r="P13">
        <f>O13</f>
        <v>119</v>
      </c>
      <c r="Q13" s="5">
        <f>P13/$O$20</f>
        <v>0.74842767295597479</v>
      </c>
    </row>
    <row r="14" spans="1:17" x14ac:dyDescent="0.25">
      <c r="A14">
        <v>24</v>
      </c>
      <c r="B14" t="s">
        <v>11</v>
      </c>
      <c r="C14">
        <v>31.065000000000001</v>
      </c>
      <c r="D14">
        <v>0</v>
      </c>
      <c r="E14" t="s">
        <v>9</v>
      </c>
      <c r="F14" t="s">
        <v>21</v>
      </c>
      <c r="G14" s="3">
        <v>3425405335</v>
      </c>
      <c r="H14" t="s">
        <v>496</v>
      </c>
      <c r="J14">
        <v>2</v>
      </c>
      <c r="K14" s="4">
        <f>L13</f>
        <v>1043232119.9666667</v>
      </c>
      <c r="L14" s="4">
        <f t="shared" ref="L14:L19" si="0">K14+$M$13</f>
        <v>2086443157.7733335</v>
      </c>
      <c r="M14" s="4">
        <f t="shared" ref="M14:M19" si="1">L14-K14</f>
        <v>1043211037.8066669</v>
      </c>
      <c r="N14" s="4">
        <f t="shared" ref="N14:N19" si="2">(L14+K14)/2+K14</f>
        <v>2608069758.8366671</v>
      </c>
      <c r="O14">
        <f t="shared" ref="O14:O19" si="3">COUNTIFS($G$2:$G$160,"&gt;="&amp;K14,$G$2:$G$160,"&lt;"&amp;L14)</f>
        <v>7</v>
      </c>
      <c r="P14">
        <f>O14+P13</f>
        <v>126</v>
      </c>
      <c r="Q14" s="5">
        <f t="shared" ref="Q14:Q19" si="4">P14/$O$20</f>
        <v>0.79245283018867929</v>
      </c>
    </row>
    <row r="15" spans="1:17" x14ac:dyDescent="0.25">
      <c r="A15">
        <v>62</v>
      </c>
      <c r="B15" t="s">
        <v>11</v>
      </c>
      <c r="C15">
        <v>30.875</v>
      </c>
      <c r="D15">
        <v>3</v>
      </c>
      <c r="E15" t="s">
        <v>9</v>
      </c>
      <c r="F15" t="s">
        <v>15</v>
      </c>
      <c r="G15" s="3">
        <v>4671816325</v>
      </c>
      <c r="H15" t="s">
        <v>496</v>
      </c>
      <c r="J15">
        <v>3</v>
      </c>
      <c r="K15" s="4">
        <f>L14</f>
        <v>2086443157.7733335</v>
      </c>
      <c r="L15" s="4">
        <f t="shared" si="0"/>
        <v>3129654195.5800004</v>
      </c>
      <c r="M15" s="4">
        <f t="shared" si="1"/>
        <v>1043211037.8066669</v>
      </c>
      <c r="N15" s="4">
        <f t="shared" si="2"/>
        <v>4694491834.4500008</v>
      </c>
      <c r="O15">
        <f t="shared" si="3"/>
        <v>8</v>
      </c>
      <c r="P15">
        <f t="shared" ref="P15:P19" si="5">O15+P14</f>
        <v>134</v>
      </c>
      <c r="Q15" s="5">
        <f t="shared" si="4"/>
        <v>0.84276729559748431</v>
      </c>
    </row>
    <row r="16" spans="1:17" x14ac:dyDescent="0.25">
      <c r="A16">
        <v>55</v>
      </c>
      <c r="B16" t="s">
        <v>11</v>
      </c>
      <c r="C16">
        <v>30.684999999999999</v>
      </c>
      <c r="D16">
        <v>0</v>
      </c>
      <c r="E16" t="s">
        <v>9</v>
      </c>
      <c r="F16" t="s">
        <v>21</v>
      </c>
      <c r="G16" s="3">
        <v>4230369215</v>
      </c>
      <c r="H16" t="s">
        <v>496</v>
      </c>
      <c r="J16">
        <v>4</v>
      </c>
      <c r="K16" s="4">
        <f t="shared" ref="K16:K18" si="6">L15</f>
        <v>3129654195.5800004</v>
      </c>
      <c r="L16" s="4">
        <f t="shared" si="0"/>
        <v>4172865233.3866673</v>
      </c>
      <c r="M16" s="4">
        <f t="shared" si="1"/>
        <v>1043211037.8066669</v>
      </c>
      <c r="N16" s="4">
        <f t="shared" si="2"/>
        <v>6780913910.0633335</v>
      </c>
      <c r="O16">
        <f t="shared" si="3"/>
        <v>12</v>
      </c>
      <c r="P16">
        <f t="shared" si="5"/>
        <v>146</v>
      </c>
      <c r="Q16" s="5">
        <f t="shared" si="4"/>
        <v>0.91823899371069184</v>
      </c>
    </row>
    <row r="17" spans="1:17" x14ac:dyDescent="0.25">
      <c r="A17">
        <v>20</v>
      </c>
      <c r="B17" t="s">
        <v>11</v>
      </c>
      <c r="C17">
        <v>30.684999999999999</v>
      </c>
      <c r="D17">
        <v>0</v>
      </c>
      <c r="E17" t="s">
        <v>9</v>
      </c>
      <c r="F17" t="s">
        <v>21</v>
      </c>
      <c r="G17" s="3">
        <v>3347581715</v>
      </c>
      <c r="H17" t="s">
        <v>496</v>
      </c>
      <c r="J17">
        <v>5</v>
      </c>
      <c r="K17" s="4">
        <f t="shared" si="6"/>
        <v>4172865233.3866673</v>
      </c>
      <c r="L17" s="4">
        <f t="shared" si="0"/>
        <v>5216076271.1933336</v>
      </c>
      <c r="M17" s="4">
        <f t="shared" si="1"/>
        <v>1043211037.8066664</v>
      </c>
      <c r="N17" s="4">
        <f t="shared" si="2"/>
        <v>8867335985.6766682</v>
      </c>
      <c r="O17">
        <f t="shared" si="3"/>
        <v>10</v>
      </c>
      <c r="P17">
        <f t="shared" si="5"/>
        <v>156</v>
      </c>
      <c r="Q17" s="5">
        <f t="shared" si="4"/>
        <v>0.98113207547169812</v>
      </c>
    </row>
    <row r="18" spans="1:17" x14ac:dyDescent="0.25">
      <c r="A18">
        <v>46</v>
      </c>
      <c r="B18" t="s">
        <v>11</v>
      </c>
      <c r="C18">
        <v>30.495000000000001</v>
      </c>
      <c r="D18">
        <v>3</v>
      </c>
      <c r="E18" t="s">
        <v>9</v>
      </c>
      <c r="F18" t="s">
        <v>15</v>
      </c>
      <c r="G18" s="3">
        <v>4072055105</v>
      </c>
      <c r="H18" t="s">
        <v>496</v>
      </c>
      <c r="J18">
        <v>6</v>
      </c>
      <c r="K18" s="4">
        <f t="shared" si="6"/>
        <v>5216076271.1933336</v>
      </c>
      <c r="L18" s="4">
        <f t="shared" si="0"/>
        <v>6259287309</v>
      </c>
      <c r="M18" s="4">
        <f t="shared" si="1"/>
        <v>1043211037.8066664</v>
      </c>
      <c r="N18" s="4">
        <f t="shared" si="2"/>
        <v>10953758061.290001</v>
      </c>
      <c r="O18">
        <f t="shared" si="3"/>
        <v>2</v>
      </c>
      <c r="P18">
        <f t="shared" si="5"/>
        <v>158</v>
      </c>
      <c r="Q18" s="5">
        <f t="shared" si="4"/>
        <v>0.99371069182389937</v>
      </c>
    </row>
    <row r="19" spans="1:17" x14ac:dyDescent="0.25">
      <c r="A19">
        <v>39</v>
      </c>
      <c r="B19" t="s">
        <v>11</v>
      </c>
      <c r="C19">
        <v>29.925000000000001</v>
      </c>
      <c r="D19">
        <v>1</v>
      </c>
      <c r="E19" t="s">
        <v>9</v>
      </c>
      <c r="F19" t="s">
        <v>21</v>
      </c>
      <c r="G19" s="3">
        <v>2246204375</v>
      </c>
      <c r="H19" t="s">
        <v>496</v>
      </c>
      <c r="J19">
        <v>7</v>
      </c>
      <c r="K19" s="4">
        <f>L18</f>
        <v>6259287309</v>
      </c>
      <c r="L19" s="4">
        <f t="shared" si="0"/>
        <v>7302498346.8066664</v>
      </c>
      <c r="M19" s="4">
        <f t="shared" si="1"/>
        <v>1043211037.8066664</v>
      </c>
      <c r="N19" s="4">
        <f t="shared" si="2"/>
        <v>13040180136.903334</v>
      </c>
      <c r="O19">
        <f t="shared" si="3"/>
        <v>1</v>
      </c>
      <c r="P19">
        <f t="shared" si="5"/>
        <v>159</v>
      </c>
      <c r="Q19" s="5">
        <f t="shared" si="4"/>
        <v>1</v>
      </c>
    </row>
    <row r="20" spans="1:17" x14ac:dyDescent="0.25">
      <c r="A20">
        <v>57</v>
      </c>
      <c r="B20" t="s">
        <v>11</v>
      </c>
      <c r="C20">
        <v>28.975000000000001</v>
      </c>
      <c r="D20">
        <v>0</v>
      </c>
      <c r="E20" t="s">
        <v>9</v>
      </c>
      <c r="F20" t="s">
        <v>21</v>
      </c>
      <c r="G20" s="3">
        <v>2721843725</v>
      </c>
      <c r="H20" t="s">
        <v>496</v>
      </c>
      <c r="O20">
        <f>SUM(O13:O19)</f>
        <v>159</v>
      </c>
    </row>
    <row r="21" spans="1:17" x14ac:dyDescent="0.25">
      <c r="A21">
        <v>47</v>
      </c>
      <c r="B21" t="s">
        <v>11</v>
      </c>
      <c r="C21">
        <v>28.215</v>
      </c>
      <c r="D21">
        <v>3</v>
      </c>
      <c r="E21" t="s">
        <v>9</v>
      </c>
      <c r="F21" t="s">
        <v>15</v>
      </c>
      <c r="G21" s="3">
        <v>2491522085</v>
      </c>
      <c r="H21" t="s">
        <v>496</v>
      </c>
    </row>
    <row r="22" spans="1:17" x14ac:dyDescent="0.25">
      <c r="A22">
        <v>20</v>
      </c>
      <c r="B22" t="s">
        <v>11</v>
      </c>
      <c r="C22">
        <v>28.024999999999999</v>
      </c>
      <c r="D22">
        <v>1</v>
      </c>
      <c r="E22" t="s">
        <v>9</v>
      </c>
      <c r="F22" t="s">
        <v>15</v>
      </c>
      <c r="G22" s="3">
        <v>1756037975</v>
      </c>
      <c r="H22" t="s">
        <v>496</v>
      </c>
    </row>
    <row r="23" spans="1:17" x14ac:dyDescent="0.25">
      <c r="A23">
        <v>36</v>
      </c>
      <c r="B23" t="s">
        <v>11</v>
      </c>
      <c r="C23">
        <v>28.024999999999999</v>
      </c>
      <c r="D23">
        <v>1</v>
      </c>
      <c r="E23" t="s">
        <v>9</v>
      </c>
      <c r="F23" t="s">
        <v>21</v>
      </c>
      <c r="G23" s="3">
        <v>2077362775</v>
      </c>
      <c r="H23" t="s">
        <v>496</v>
      </c>
    </row>
    <row r="24" spans="1:17" x14ac:dyDescent="0.25">
      <c r="A24">
        <v>34</v>
      </c>
      <c r="B24" t="s">
        <v>11</v>
      </c>
      <c r="C24">
        <v>27.835000000000001</v>
      </c>
      <c r="D24">
        <v>1</v>
      </c>
      <c r="E24" t="s">
        <v>9</v>
      </c>
      <c r="F24" t="s">
        <v>15</v>
      </c>
      <c r="G24" s="3">
        <v>2000963365</v>
      </c>
      <c r="H24" t="s">
        <v>496</v>
      </c>
    </row>
    <row r="25" spans="1:17" x14ac:dyDescent="0.25">
      <c r="A25">
        <v>56</v>
      </c>
      <c r="B25" t="s">
        <v>11</v>
      </c>
      <c r="C25">
        <v>26.695</v>
      </c>
      <c r="D25">
        <v>1</v>
      </c>
      <c r="E25" t="s">
        <v>9</v>
      </c>
      <c r="F25" t="s">
        <v>15</v>
      </c>
      <c r="G25" s="3">
        <v>2610932905</v>
      </c>
      <c r="H25" t="s">
        <v>496</v>
      </c>
    </row>
    <row r="26" spans="1:17" x14ac:dyDescent="0.25">
      <c r="A26">
        <v>62</v>
      </c>
      <c r="B26" t="s">
        <v>11</v>
      </c>
      <c r="C26">
        <v>26.695</v>
      </c>
      <c r="D26">
        <v>0</v>
      </c>
      <c r="E26" t="s">
        <v>9</v>
      </c>
      <c r="F26" t="s">
        <v>21</v>
      </c>
      <c r="G26" s="3">
        <v>2810133305</v>
      </c>
      <c r="H26" t="s">
        <v>496</v>
      </c>
    </row>
    <row r="27" spans="1:17" x14ac:dyDescent="0.25">
      <c r="A27">
        <v>18</v>
      </c>
      <c r="B27" t="s">
        <v>11</v>
      </c>
      <c r="C27">
        <v>25.175000000000001</v>
      </c>
      <c r="D27">
        <v>0</v>
      </c>
      <c r="E27" t="s">
        <v>9</v>
      </c>
      <c r="F27" t="s">
        <v>21</v>
      </c>
      <c r="G27" s="3">
        <v>1551818025</v>
      </c>
      <c r="H27" t="s">
        <v>496</v>
      </c>
    </row>
    <row r="28" spans="1:17" x14ac:dyDescent="0.25">
      <c r="A28">
        <v>33</v>
      </c>
      <c r="B28" t="s">
        <v>11</v>
      </c>
      <c r="C28">
        <v>24.795000000000002</v>
      </c>
      <c r="D28">
        <v>0</v>
      </c>
      <c r="E28" t="s">
        <v>9</v>
      </c>
      <c r="F28" t="s">
        <v>21</v>
      </c>
      <c r="G28" s="3">
        <v>1790452705</v>
      </c>
      <c r="H28" t="s">
        <v>497</v>
      </c>
    </row>
    <row r="29" spans="1:17" x14ac:dyDescent="0.25">
      <c r="A29">
        <v>51</v>
      </c>
      <c r="B29" t="s">
        <v>11</v>
      </c>
      <c r="C29">
        <v>24.795000000000002</v>
      </c>
      <c r="D29">
        <v>2</v>
      </c>
      <c r="E29" t="s">
        <v>9</v>
      </c>
      <c r="F29" t="s">
        <v>15</v>
      </c>
      <c r="G29" s="3">
        <v>2396738305</v>
      </c>
      <c r="H29" t="s">
        <v>497</v>
      </c>
    </row>
    <row r="30" spans="1:17" x14ac:dyDescent="0.25">
      <c r="A30">
        <v>42</v>
      </c>
      <c r="B30" t="s">
        <v>11</v>
      </c>
      <c r="C30">
        <v>24.605</v>
      </c>
      <c r="D30">
        <v>2</v>
      </c>
      <c r="E30" t="s">
        <v>9</v>
      </c>
      <c r="F30" t="s">
        <v>21</v>
      </c>
      <c r="G30" s="3">
        <v>2125937795</v>
      </c>
      <c r="H30" t="s">
        <v>497</v>
      </c>
    </row>
    <row r="31" spans="1:17" x14ac:dyDescent="0.25">
      <c r="A31">
        <v>45</v>
      </c>
      <c r="B31" t="s">
        <v>11</v>
      </c>
      <c r="C31">
        <v>22.895</v>
      </c>
      <c r="D31">
        <v>2</v>
      </c>
      <c r="E31" t="s">
        <v>9</v>
      </c>
      <c r="F31" t="s">
        <v>15</v>
      </c>
      <c r="G31" s="3">
        <v>2109855405</v>
      </c>
      <c r="H31" t="s">
        <v>497</v>
      </c>
    </row>
    <row r="32" spans="1:17" x14ac:dyDescent="0.25">
      <c r="A32">
        <v>45</v>
      </c>
      <c r="B32" t="s">
        <v>11</v>
      </c>
      <c r="C32">
        <v>22.895</v>
      </c>
      <c r="D32">
        <v>0</v>
      </c>
      <c r="E32" t="s">
        <v>9</v>
      </c>
      <c r="F32" t="s">
        <v>21</v>
      </c>
      <c r="G32" s="3">
        <v>3506937452</v>
      </c>
      <c r="H32" t="s">
        <v>497</v>
      </c>
    </row>
    <row r="33" spans="1:8" x14ac:dyDescent="0.25">
      <c r="A33">
        <v>29</v>
      </c>
      <c r="B33" t="s">
        <v>11</v>
      </c>
      <c r="C33">
        <v>22.895</v>
      </c>
      <c r="D33">
        <v>0</v>
      </c>
      <c r="E33" t="s">
        <v>9</v>
      </c>
      <c r="F33" t="s">
        <v>21</v>
      </c>
      <c r="G33" s="3">
        <v>1613876205</v>
      </c>
      <c r="H33" t="s">
        <v>497</v>
      </c>
    </row>
    <row r="34" spans="1:8" x14ac:dyDescent="0.25">
      <c r="A34">
        <v>18</v>
      </c>
      <c r="B34" t="s">
        <v>11</v>
      </c>
      <c r="C34">
        <v>21.565000000000001</v>
      </c>
      <c r="D34">
        <v>0</v>
      </c>
      <c r="E34" t="s">
        <v>9</v>
      </c>
      <c r="F34" t="s">
        <v>21</v>
      </c>
      <c r="G34" s="3">
        <v>1374787235</v>
      </c>
      <c r="H34" t="s">
        <v>497</v>
      </c>
    </row>
    <row r="35" spans="1:8" x14ac:dyDescent="0.25">
      <c r="A35">
        <v>22</v>
      </c>
      <c r="B35" t="s">
        <v>11</v>
      </c>
      <c r="C35">
        <v>52.58</v>
      </c>
      <c r="D35">
        <v>1</v>
      </c>
      <c r="E35" t="s">
        <v>9</v>
      </c>
      <c r="F35" t="s">
        <v>14</v>
      </c>
      <c r="G35" s="3">
        <v>445013982</v>
      </c>
      <c r="H35" t="s">
        <v>496</v>
      </c>
    </row>
    <row r="36" spans="1:8" x14ac:dyDescent="0.25">
      <c r="A36">
        <v>25</v>
      </c>
      <c r="B36" t="s">
        <v>11</v>
      </c>
      <c r="C36">
        <v>45.54</v>
      </c>
      <c r="D36">
        <v>2</v>
      </c>
      <c r="E36" t="s">
        <v>9</v>
      </c>
      <c r="F36" t="s">
        <v>14</v>
      </c>
      <c r="G36" s="3">
        <v>421122356</v>
      </c>
      <c r="H36" t="s">
        <v>496</v>
      </c>
    </row>
    <row r="37" spans="1:8" x14ac:dyDescent="0.25">
      <c r="A37">
        <v>19</v>
      </c>
      <c r="B37" t="s">
        <v>11</v>
      </c>
      <c r="C37">
        <v>44.88</v>
      </c>
      <c r="D37">
        <v>0</v>
      </c>
      <c r="E37" t="s">
        <v>9</v>
      </c>
      <c r="F37" t="s">
        <v>14</v>
      </c>
      <c r="G37" s="3">
        <v>397227462</v>
      </c>
      <c r="H37" t="s">
        <v>496</v>
      </c>
    </row>
    <row r="38" spans="1:8" x14ac:dyDescent="0.25">
      <c r="A38">
        <v>51</v>
      </c>
      <c r="B38" t="s">
        <v>11</v>
      </c>
      <c r="C38">
        <v>42.9</v>
      </c>
      <c r="D38">
        <v>2</v>
      </c>
      <c r="E38" t="s">
        <v>9</v>
      </c>
      <c r="F38" t="s">
        <v>14</v>
      </c>
      <c r="G38" s="3">
        <v>47462894</v>
      </c>
      <c r="H38" t="s">
        <v>496</v>
      </c>
    </row>
    <row r="39" spans="1:8" x14ac:dyDescent="0.25">
      <c r="A39">
        <v>46</v>
      </c>
      <c r="B39" t="s">
        <v>11</v>
      </c>
      <c r="C39">
        <v>42.35</v>
      </c>
      <c r="D39">
        <v>3</v>
      </c>
      <c r="E39" t="s">
        <v>9</v>
      </c>
      <c r="F39" t="s">
        <v>14</v>
      </c>
      <c r="G39" s="3">
        <v>461511245</v>
      </c>
      <c r="H39" t="s">
        <v>496</v>
      </c>
    </row>
    <row r="40" spans="1:8" x14ac:dyDescent="0.25">
      <c r="A40">
        <v>27</v>
      </c>
      <c r="B40" t="s">
        <v>11</v>
      </c>
      <c r="C40">
        <v>42.13</v>
      </c>
      <c r="D40">
        <v>0</v>
      </c>
      <c r="E40" t="s">
        <v>9</v>
      </c>
      <c r="F40" t="s">
        <v>14</v>
      </c>
      <c r="G40" s="3">
        <v>396117577</v>
      </c>
      <c r="H40" t="s">
        <v>496</v>
      </c>
    </row>
    <row r="41" spans="1:8" x14ac:dyDescent="0.25">
      <c r="A41">
        <v>57</v>
      </c>
      <c r="B41" t="s">
        <v>11</v>
      </c>
      <c r="C41">
        <v>42.13</v>
      </c>
      <c r="D41">
        <v>1</v>
      </c>
      <c r="E41" t="s">
        <v>9</v>
      </c>
      <c r="F41" t="s">
        <v>14</v>
      </c>
      <c r="G41" s="3">
        <v>486755177</v>
      </c>
      <c r="H41" t="s">
        <v>496</v>
      </c>
    </row>
    <row r="42" spans="1:8" x14ac:dyDescent="0.25">
      <c r="A42">
        <v>52</v>
      </c>
      <c r="B42" t="s">
        <v>11</v>
      </c>
      <c r="C42">
        <v>41.8</v>
      </c>
      <c r="D42">
        <v>2</v>
      </c>
      <c r="E42" t="s">
        <v>9</v>
      </c>
      <c r="F42" t="s">
        <v>14</v>
      </c>
      <c r="G42" s="3">
        <v>47269854</v>
      </c>
      <c r="H42" t="s">
        <v>496</v>
      </c>
    </row>
    <row r="43" spans="1:8" x14ac:dyDescent="0.25">
      <c r="A43">
        <v>59</v>
      </c>
      <c r="B43" t="s">
        <v>11</v>
      </c>
      <c r="C43">
        <v>41.14</v>
      </c>
      <c r="D43">
        <v>1</v>
      </c>
      <c r="E43" t="s">
        <v>9</v>
      </c>
      <c r="F43" t="s">
        <v>14</v>
      </c>
      <c r="G43" s="3">
        <v>489702476</v>
      </c>
      <c r="H43" t="s">
        <v>496</v>
      </c>
    </row>
    <row r="44" spans="1:8" x14ac:dyDescent="0.25">
      <c r="A44">
        <v>60</v>
      </c>
      <c r="B44" t="s">
        <v>11</v>
      </c>
      <c r="C44">
        <v>40.92</v>
      </c>
      <c r="D44">
        <v>0</v>
      </c>
      <c r="E44" t="s">
        <v>9</v>
      </c>
      <c r="F44" t="s">
        <v>14</v>
      </c>
      <c r="G44" s="3">
        <v>486735588</v>
      </c>
      <c r="H44" t="s">
        <v>496</v>
      </c>
    </row>
    <row r="45" spans="1:8" x14ac:dyDescent="0.25">
      <c r="A45">
        <v>24</v>
      </c>
      <c r="B45" t="s">
        <v>11</v>
      </c>
      <c r="C45">
        <v>40.15</v>
      </c>
      <c r="D45">
        <v>0</v>
      </c>
      <c r="E45" t="s">
        <v>9</v>
      </c>
      <c r="F45" t="s">
        <v>14</v>
      </c>
      <c r="G45" s="3">
        <v>381262465</v>
      </c>
      <c r="H45" t="s">
        <v>496</v>
      </c>
    </row>
    <row r="46" spans="1:8" x14ac:dyDescent="0.25">
      <c r="A46">
        <v>60</v>
      </c>
      <c r="B46" t="s">
        <v>11</v>
      </c>
      <c r="C46">
        <v>39.9</v>
      </c>
      <c r="D46">
        <v>0</v>
      </c>
      <c r="E46" t="s">
        <v>9</v>
      </c>
      <c r="F46" t="s">
        <v>10</v>
      </c>
      <c r="G46" s="3">
        <v>48173361</v>
      </c>
      <c r="H46" t="s">
        <v>496</v>
      </c>
    </row>
    <row r="47" spans="1:8" x14ac:dyDescent="0.25">
      <c r="A47">
        <v>20</v>
      </c>
      <c r="B47" t="s">
        <v>11</v>
      </c>
      <c r="C47">
        <v>39.4</v>
      </c>
      <c r="D47">
        <v>2</v>
      </c>
      <c r="E47" t="s">
        <v>9</v>
      </c>
      <c r="F47" t="s">
        <v>10</v>
      </c>
      <c r="G47" s="3">
        <v>38344566</v>
      </c>
      <c r="H47" t="s">
        <v>496</v>
      </c>
    </row>
    <row r="48" spans="1:8" x14ac:dyDescent="0.25">
      <c r="A48">
        <v>47</v>
      </c>
      <c r="B48" t="s">
        <v>11</v>
      </c>
      <c r="C48">
        <v>38.94</v>
      </c>
      <c r="D48">
        <v>2</v>
      </c>
      <c r="E48" t="s">
        <v>9</v>
      </c>
      <c r="F48" t="s">
        <v>14</v>
      </c>
      <c r="G48" s="3">
        <v>442026536</v>
      </c>
      <c r="H48" t="s">
        <v>496</v>
      </c>
    </row>
    <row r="49" spans="1:8" x14ac:dyDescent="0.25">
      <c r="A49">
        <v>38</v>
      </c>
      <c r="B49" t="s">
        <v>11</v>
      </c>
      <c r="C49">
        <v>38.39</v>
      </c>
      <c r="D49">
        <v>3</v>
      </c>
      <c r="E49" t="s">
        <v>9</v>
      </c>
      <c r="F49" t="s">
        <v>14</v>
      </c>
      <c r="G49" s="3">
        <v>419492441</v>
      </c>
      <c r="H49" t="s">
        <v>496</v>
      </c>
    </row>
    <row r="50" spans="1:8" x14ac:dyDescent="0.25">
      <c r="A50">
        <v>18</v>
      </c>
      <c r="B50" t="s">
        <v>11</v>
      </c>
      <c r="C50">
        <v>38.17</v>
      </c>
      <c r="D50">
        <v>0</v>
      </c>
      <c r="E50" t="s">
        <v>9</v>
      </c>
      <c r="F50" t="s">
        <v>14</v>
      </c>
      <c r="G50" s="3">
        <v>363077983</v>
      </c>
      <c r="H50" t="s">
        <v>496</v>
      </c>
    </row>
    <row r="51" spans="1:8" x14ac:dyDescent="0.25">
      <c r="A51">
        <v>43</v>
      </c>
      <c r="B51" t="s">
        <v>11</v>
      </c>
      <c r="C51">
        <v>38.06</v>
      </c>
      <c r="D51">
        <v>2</v>
      </c>
      <c r="E51" t="s">
        <v>9</v>
      </c>
      <c r="F51" t="s">
        <v>14</v>
      </c>
      <c r="G51" s="3">
        <v>425604304</v>
      </c>
      <c r="H51" t="s">
        <v>496</v>
      </c>
    </row>
    <row r="52" spans="1:8" x14ac:dyDescent="0.25">
      <c r="A52">
        <v>30</v>
      </c>
      <c r="B52" t="s">
        <v>11</v>
      </c>
      <c r="C52">
        <v>37.799999999999997</v>
      </c>
      <c r="D52">
        <v>2</v>
      </c>
      <c r="E52" t="s">
        <v>9</v>
      </c>
      <c r="F52" t="s">
        <v>10</v>
      </c>
      <c r="G52" s="3">
        <v>39241442</v>
      </c>
      <c r="H52" t="s">
        <v>496</v>
      </c>
    </row>
    <row r="53" spans="1:8" x14ac:dyDescent="0.25">
      <c r="A53">
        <v>22</v>
      </c>
      <c r="B53" t="s">
        <v>11</v>
      </c>
      <c r="C53">
        <v>37.619999999999997</v>
      </c>
      <c r="D53">
        <v>1</v>
      </c>
      <c r="E53" t="s">
        <v>9</v>
      </c>
      <c r="F53" t="s">
        <v>14</v>
      </c>
      <c r="G53" s="3">
        <v>371651638</v>
      </c>
      <c r="H53" t="s">
        <v>496</v>
      </c>
    </row>
    <row r="54" spans="1:8" x14ac:dyDescent="0.25">
      <c r="A54">
        <v>22</v>
      </c>
      <c r="B54" t="s">
        <v>11</v>
      </c>
      <c r="C54">
        <v>37.07</v>
      </c>
      <c r="D54">
        <v>2</v>
      </c>
      <c r="E54" t="s">
        <v>9</v>
      </c>
      <c r="F54" t="s">
        <v>14</v>
      </c>
      <c r="G54" s="3">
        <v>374844493</v>
      </c>
      <c r="H54" t="s">
        <v>496</v>
      </c>
    </row>
    <row r="55" spans="1:8" x14ac:dyDescent="0.25">
      <c r="A55">
        <v>37</v>
      </c>
      <c r="B55" t="s">
        <v>11</v>
      </c>
      <c r="C55">
        <v>37.07</v>
      </c>
      <c r="D55">
        <v>1</v>
      </c>
      <c r="E55" t="s">
        <v>9</v>
      </c>
      <c r="F55" t="s">
        <v>14</v>
      </c>
      <c r="G55" s="3">
        <v>398717043</v>
      </c>
      <c r="H55" t="s">
        <v>496</v>
      </c>
    </row>
    <row r="56" spans="1:8" x14ac:dyDescent="0.25">
      <c r="A56">
        <v>64</v>
      </c>
      <c r="B56" t="s">
        <v>11</v>
      </c>
      <c r="C56">
        <v>36.96</v>
      </c>
      <c r="D56">
        <v>2</v>
      </c>
      <c r="E56" t="s">
        <v>9</v>
      </c>
      <c r="F56" t="s">
        <v>14</v>
      </c>
      <c r="G56" s="3">
        <v>495776624</v>
      </c>
      <c r="H56" t="s">
        <v>496</v>
      </c>
    </row>
    <row r="57" spans="1:8" x14ac:dyDescent="0.25">
      <c r="A57">
        <v>35</v>
      </c>
      <c r="B57" t="s">
        <v>11</v>
      </c>
      <c r="C57">
        <v>36.67</v>
      </c>
      <c r="D57">
        <v>1</v>
      </c>
      <c r="E57" t="s">
        <v>9</v>
      </c>
      <c r="F57" t="s">
        <v>21</v>
      </c>
      <c r="G57" s="3">
        <v>397742763</v>
      </c>
      <c r="H57" t="s">
        <v>496</v>
      </c>
    </row>
    <row r="58" spans="1:8" x14ac:dyDescent="0.25">
      <c r="A58">
        <v>45</v>
      </c>
      <c r="B58" t="s">
        <v>11</v>
      </c>
      <c r="C58">
        <v>36.479999999999997</v>
      </c>
      <c r="D58">
        <v>2</v>
      </c>
      <c r="E58" t="s">
        <v>9</v>
      </c>
      <c r="F58" t="s">
        <v>15</v>
      </c>
      <c r="G58" s="3">
        <v>427605022</v>
      </c>
      <c r="H58" t="s">
        <v>496</v>
      </c>
    </row>
    <row r="59" spans="1:8" x14ac:dyDescent="0.25">
      <c r="A59">
        <v>28</v>
      </c>
      <c r="B59" t="s">
        <v>11</v>
      </c>
      <c r="C59">
        <v>36.4</v>
      </c>
      <c r="D59">
        <v>1</v>
      </c>
      <c r="E59" t="s">
        <v>9</v>
      </c>
      <c r="F59" t="s">
        <v>10</v>
      </c>
      <c r="G59" s="3">
        <v>5119455914</v>
      </c>
      <c r="H59" t="s">
        <v>496</v>
      </c>
    </row>
    <row r="60" spans="1:8" x14ac:dyDescent="0.25">
      <c r="A60">
        <v>31</v>
      </c>
      <c r="B60" t="s">
        <v>11</v>
      </c>
      <c r="C60">
        <v>36.299999999999997</v>
      </c>
      <c r="D60">
        <v>2</v>
      </c>
      <c r="E60" t="s">
        <v>9</v>
      </c>
      <c r="F60" t="s">
        <v>10</v>
      </c>
      <c r="G60" s="3">
        <v>38711</v>
      </c>
      <c r="H60" t="s">
        <v>496</v>
      </c>
    </row>
    <row r="61" spans="1:8" x14ac:dyDescent="0.25">
      <c r="A61">
        <v>61</v>
      </c>
      <c r="B61" t="s">
        <v>11</v>
      </c>
      <c r="C61">
        <v>36.299999999999997</v>
      </c>
      <c r="D61">
        <v>1</v>
      </c>
      <c r="E61" t="s">
        <v>9</v>
      </c>
      <c r="F61" t="s">
        <v>10</v>
      </c>
      <c r="G61" s="3">
        <v>47403.88</v>
      </c>
      <c r="H61" t="s">
        <v>496</v>
      </c>
    </row>
    <row r="62" spans="1:8" x14ac:dyDescent="0.25">
      <c r="A62">
        <v>47</v>
      </c>
      <c r="B62" t="s">
        <v>11</v>
      </c>
      <c r="C62">
        <v>36.19</v>
      </c>
      <c r="D62">
        <v>0</v>
      </c>
      <c r="E62" t="s">
        <v>9</v>
      </c>
      <c r="F62" t="s">
        <v>14</v>
      </c>
      <c r="G62" s="3">
        <v>416760811</v>
      </c>
      <c r="H62" t="s">
        <v>496</v>
      </c>
    </row>
    <row r="63" spans="1:8" x14ac:dyDescent="0.25">
      <c r="A63">
        <v>47</v>
      </c>
      <c r="B63" t="s">
        <v>11</v>
      </c>
      <c r="C63">
        <v>36.08</v>
      </c>
      <c r="D63">
        <v>1</v>
      </c>
      <c r="E63" t="s">
        <v>9</v>
      </c>
      <c r="F63" t="s">
        <v>14</v>
      </c>
      <c r="G63" s="3">
        <v>422111382</v>
      </c>
      <c r="H63" t="s">
        <v>496</v>
      </c>
    </row>
    <row r="64" spans="1:8" x14ac:dyDescent="0.25">
      <c r="A64">
        <v>43</v>
      </c>
      <c r="B64" t="s">
        <v>11</v>
      </c>
      <c r="C64">
        <v>35.97</v>
      </c>
      <c r="D64">
        <v>3</v>
      </c>
      <c r="E64" t="s">
        <v>9</v>
      </c>
      <c r="F64" t="s">
        <v>14</v>
      </c>
      <c r="G64" s="3">
        <v>421245153</v>
      </c>
      <c r="H64" t="s">
        <v>496</v>
      </c>
    </row>
    <row r="65" spans="1:8" x14ac:dyDescent="0.25">
      <c r="A65">
        <v>61</v>
      </c>
      <c r="B65" t="s">
        <v>11</v>
      </c>
      <c r="C65">
        <v>35.86</v>
      </c>
      <c r="D65">
        <v>0</v>
      </c>
      <c r="E65" t="s">
        <v>9</v>
      </c>
      <c r="F65" t="s">
        <v>14</v>
      </c>
      <c r="G65" s="3">
        <v>465991084</v>
      </c>
      <c r="H65" t="s">
        <v>496</v>
      </c>
    </row>
    <row r="66" spans="1:8" x14ac:dyDescent="0.25">
      <c r="A66">
        <v>41</v>
      </c>
      <c r="B66" t="s">
        <v>11</v>
      </c>
      <c r="C66">
        <v>35.75</v>
      </c>
      <c r="D66">
        <v>1</v>
      </c>
      <c r="E66" t="s">
        <v>9</v>
      </c>
      <c r="F66" t="s">
        <v>14</v>
      </c>
      <c r="G66" s="3">
        <v>402736455</v>
      </c>
      <c r="H66" t="s">
        <v>496</v>
      </c>
    </row>
    <row r="67" spans="1:8" x14ac:dyDescent="0.25">
      <c r="A67">
        <v>33</v>
      </c>
      <c r="B67" t="s">
        <v>11</v>
      </c>
      <c r="C67">
        <v>35.75</v>
      </c>
      <c r="D67">
        <v>1</v>
      </c>
      <c r="E67" t="s">
        <v>9</v>
      </c>
      <c r="F67" t="s">
        <v>14</v>
      </c>
      <c r="G67" s="3">
        <v>382827495</v>
      </c>
      <c r="H67" t="s">
        <v>496</v>
      </c>
    </row>
    <row r="68" spans="1:8" x14ac:dyDescent="0.25">
      <c r="A68">
        <v>22</v>
      </c>
      <c r="B68" t="s">
        <v>11</v>
      </c>
      <c r="C68">
        <v>35.6</v>
      </c>
      <c r="D68">
        <v>0</v>
      </c>
      <c r="E68" t="s">
        <v>9</v>
      </c>
      <c r="F68" t="s">
        <v>10</v>
      </c>
      <c r="G68" s="3">
        <v>35585576</v>
      </c>
      <c r="H68" t="s">
        <v>496</v>
      </c>
    </row>
    <row r="69" spans="1:8" x14ac:dyDescent="0.25">
      <c r="A69">
        <v>30</v>
      </c>
      <c r="B69" t="s">
        <v>11</v>
      </c>
      <c r="C69">
        <v>35.53</v>
      </c>
      <c r="D69">
        <v>0</v>
      </c>
      <c r="E69" t="s">
        <v>9</v>
      </c>
      <c r="F69" t="s">
        <v>14</v>
      </c>
      <c r="G69" s="3">
        <v>369502567</v>
      </c>
      <c r="H69" t="s">
        <v>496</v>
      </c>
    </row>
    <row r="70" spans="1:8" x14ac:dyDescent="0.25">
      <c r="A70">
        <v>29</v>
      </c>
      <c r="B70" t="s">
        <v>11</v>
      </c>
      <c r="C70">
        <v>35.5</v>
      </c>
      <c r="D70">
        <v>2</v>
      </c>
      <c r="E70" t="s">
        <v>9</v>
      </c>
      <c r="F70" t="s">
        <v>10</v>
      </c>
      <c r="G70" s="3">
        <v>4458545587</v>
      </c>
      <c r="H70" t="s">
        <v>496</v>
      </c>
    </row>
    <row r="71" spans="1:8" x14ac:dyDescent="0.25">
      <c r="A71">
        <v>30</v>
      </c>
      <c r="B71" t="s">
        <v>11</v>
      </c>
      <c r="C71">
        <v>35.299999999999997</v>
      </c>
      <c r="D71">
        <v>0</v>
      </c>
      <c r="E71" t="s">
        <v>9</v>
      </c>
      <c r="F71" t="s">
        <v>10</v>
      </c>
      <c r="G71" s="3">
        <v>36837467</v>
      </c>
      <c r="H71" t="s">
        <v>496</v>
      </c>
    </row>
    <row r="72" spans="1:8" x14ac:dyDescent="0.25">
      <c r="A72">
        <v>39</v>
      </c>
      <c r="B72" t="s">
        <v>11</v>
      </c>
      <c r="C72">
        <v>35.299999999999997</v>
      </c>
      <c r="D72">
        <v>2</v>
      </c>
      <c r="E72" t="s">
        <v>9</v>
      </c>
      <c r="F72" t="s">
        <v>10</v>
      </c>
      <c r="G72" s="3">
        <v>40103.89</v>
      </c>
      <c r="H72" t="s">
        <v>496</v>
      </c>
    </row>
    <row r="73" spans="1:8" x14ac:dyDescent="0.25">
      <c r="A73">
        <v>36</v>
      </c>
      <c r="B73" t="s">
        <v>11</v>
      </c>
      <c r="C73">
        <v>35.200000000000003</v>
      </c>
      <c r="D73">
        <v>1</v>
      </c>
      <c r="E73" t="s">
        <v>9</v>
      </c>
      <c r="F73" t="s">
        <v>14</v>
      </c>
      <c r="G73" s="3">
        <v>38709176</v>
      </c>
      <c r="H73" t="s">
        <v>496</v>
      </c>
    </row>
    <row r="74" spans="1:8" x14ac:dyDescent="0.25">
      <c r="A74">
        <v>63</v>
      </c>
      <c r="B74" t="s">
        <v>11</v>
      </c>
      <c r="C74">
        <v>35.090000000000003</v>
      </c>
      <c r="D74">
        <v>0</v>
      </c>
      <c r="E74" t="s">
        <v>9</v>
      </c>
      <c r="F74" t="s">
        <v>14</v>
      </c>
      <c r="G74" s="3">
        <v>470555321</v>
      </c>
      <c r="H74" t="s">
        <v>496</v>
      </c>
    </row>
    <row r="75" spans="1:8" x14ac:dyDescent="0.25">
      <c r="A75">
        <v>43</v>
      </c>
      <c r="B75" t="s">
        <v>11</v>
      </c>
      <c r="C75">
        <v>34.96</v>
      </c>
      <c r="D75">
        <v>1</v>
      </c>
      <c r="E75" t="s">
        <v>9</v>
      </c>
      <c r="F75" t="s">
        <v>21</v>
      </c>
      <c r="G75" s="3">
        <v>410342214</v>
      </c>
      <c r="H75" t="s">
        <v>496</v>
      </c>
    </row>
    <row r="76" spans="1:8" x14ac:dyDescent="0.25">
      <c r="A76">
        <v>19</v>
      </c>
      <c r="B76" t="s">
        <v>11</v>
      </c>
      <c r="C76">
        <v>34.9</v>
      </c>
      <c r="D76">
        <v>0</v>
      </c>
      <c r="E76" t="s">
        <v>9</v>
      </c>
      <c r="F76" t="s">
        <v>10</v>
      </c>
      <c r="G76" s="3">
        <v>34828654</v>
      </c>
      <c r="H76" t="s">
        <v>496</v>
      </c>
    </row>
    <row r="77" spans="1:8" x14ac:dyDescent="0.25">
      <c r="A77">
        <v>19</v>
      </c>
      <c r="B77" t="s">
        <v>11</v>
      </c>
      <c r="C77">
        <v>34.799999999999997</v>
      </c>
      <c r="D77">
        <v>0</v>
      </c>
      <c r="E77" t="s">
        <v>9</v>
      </c>
      <c r="F77" t="s">
        <v>10</v>
      </c>
      <c r="G77" s="3">
        <v>34779615</v>
      </c>
      <c r="H77" t="s">
        <v>496</v>
      </c>
    </row>
    <row r="78" spans="1:8" x14ac:dyDescent="0.25">
      <c r="A78">
        <v>36</v>
      </c>
      <c r="B78" t="s">
        <v>11</v>
      </c>
      <c r="C78">
        <v>34.43</v>
      </c>
      <c r="D78">
        <v>0</v>
      </c>
      <c r="E78" t="s">
        <v>9</v>
      </c>
      <c r="F78" t="s">
        <v>14</v>
      </c>
      <c r="G78" s="3">
        <v>377425757</v>
      </c>
      <c r="H78" t="s">
        <v>496</v>
      </c>
    </row>
    <row r="79" spans="1:8" x14ac:dyDescent="0.25">
      <c r="A79">
        <v>29</v>
      </c>
      <c r="B79" t="s">
        <v>11</v>
      </c>
      <c r="C79">
        <v>34.4</v>
      </c>
      <c r="D79">
        <v>0</v>
      </c>
      <c r="E79" t="s">
        <v>9</v>
      </c>
      <c r="F79" t="s">
        <v>10</v>
      </c>
      <c r="G79" s="3">
        <v>36197699</v>
      </c>
      <c r="H79" t="s">
        <v>496</v>
      </c>
    </row>
    <row r="80" spans="1:8" x14ac:dyDescent="0.25">
      <c r="A80">
        <v>31</v>
      </c>
      <c r="B80" t="s">
        <v>11</v>
      </c>
      <c r="C80">
        <v>34.39</v>
      </c>
      <c r="D80">
        <v>3</v>
      </c>
      <c r="E80" t="s">
        <v>9</v>
      </c>
      <c r="F80" t="s">
        <v>15</v>
      </c>
      <c r="G80" s="3">
        <v>387463551</v>
      </c>
      <c r="H80" t="s">
        <v>496</v>
      </c>
    </row>
    <row r="81" spans="1:8" x14ac:dyDescent="0.25">
      <c r="A81">
        <v>54</v>
      </c>
      <c r="B81" t="s">
        <v>11</v>
      </c>
      <c r="C81">
        <v>34.21</v>
      </c>
      <c r="D81">
        <v>2</v>
      </c>
      <c r="E81" t="s">
        <v>9</v>
      </c>
      <c r="F81" t="s">
        <v>14</v>
      </c>
      <c r="G81" s="3">
        <v>442607499</v>
      </c>
      <c r="H81" t="s">
        <v>496</v>
      </c>
    </row>
    <row r="82" spans="1:8" x14ac:dyDescent="0.25">
      <c r="A82">
        <v>50</v>
      </c>
      <c r="B82" t="s">
        <v>11</v>
      </c>
      <c r="C82">
        <v>34.200000000000003</v>
      </c>
      <c r="D82">
        <v>2</v>
      </c>
      <c r="E82" t="s">
        <v>9</v>
      </c>
      <c r="F82" t="s">
        <v>10</v>
      </c>
      <c r="G82" s="3">
        <v>42856838</v>
      </c>
      <c r="H82" t="s">
        <v>496</v>
      </c>
    </row>
    <row r="83" spans="1:8" x14ac:dyDescent="0.25">
      <c r="A83">
        <v>37</v>
      </c>
      <c r="B83" t="s">
        <v>11</v>
      </c>
      <c r="C83">
        <v>34.200000000000003</v>
      </c>
      <c r="D83">
        <v>1</v>
      </c>
      <c r="E83" t="s">
        <v>9</v>
      </c>
      <c r="F83" t="s">
        <v>21</v>
      </c>
      <c r="G83" s="3">
        <v>39047285</v>
      </c>
      <c r="H83" t="s">
        <v>496</v>
      </c>
    </row>
    <row r="84" spans="1:8" x14ac:dyDescent="0.25">
      <c r="A84">
        <v>37</v>
      </c>
      <c r="B84" t="s">
        <v>11</v>
      </c>
      <c r="C84">
        <v>34.1</v>
      </c>
      <c r="D84">
        <v>4</v>
      </c>
      <c r="E84" t="s">
        <v>9</v>
      </c>
      <c r="F84" t="s">
        <v>10</v>
      </c>
      <c r="G84" s="3">
        <v>40182246</v>
      </c>
      <c r="H84" t="s">
        <v>496</v>
      </c>
    </row>
    <row r="85" spans="1:8" x14ac:dyDescent="0.25">
      <c r="A85">
        <v>64</v>
      </c>
      <c r="B85" t="s">
        <v>11</v>
      </c>
      <c r="C85">
        <v>33.880000000000003</v>
      </c>
      <c r="D85">
        <v>0</v>
      </c>
      <c r="E85" t="s">
        <v>9</v>
      </c>
      <c r="F85" t="s">
        <v>14</v>
      </c>
      <c r="G85" s="3">
        <v>468892612</v>
      </c>
      <c r="H85" t="s">
        <v>496</v>
      </c>
    </row>
    <row r="86" spans="1:8" x14ac:dyDescent="0.25">
      <c r="A86">
        <v>56</v>
      </c>
      <c r="B86" t="s">
        <v>11</v>
      </c>
      <c r="C86">
        <v>33.630000000000003</v>
      </c>
      <c r="D86">
        <v>0</v>
      </c>
      <c r="E86" t="s">
        <v>9</v>
      </c>
      <c r="F86" t="s">
        <v>15</v>
      </c>
      <c r="G86" s="3">
        <v>439211837</v>
      </c>
      <c r="H86" t="s">
        <v>496</v>
      </c>
    </row>
    <row r="87" spans="1:8" x14ac:dyDescent="0.25">
      <c r="A87">
        <v>32</v>
      </c>
      <c r="B87" t="s">
        <v>11</v>
      </c>
      <c r="C87">
        <v>33.630000000000003</v>
      </c>
      <c r="D87">
        <v>1</v>
      </c>
      <c r="E87" t="s">
        <v>9</v>
      </c>
      <c r="F87" t="s">
        <v>21</v>
      </c>
      <c r="G87" s="3">
        <v>376075277</v>
      </c>
      <c r="H87" t="s">
        <v>496</v>
      </c>
    </row>
    <row r="88" spans="1:8" x14ac:dyDescent="0.25">
      <c r="A88">
        <v>36</v>
      </c>
      <c r="B88" t="s">
        <v>11</v>
      </c>
      <c r="C88">
        <v>33.4</v>
      </c>
      <c r="D88">
        <v>2</v>
      </c>
      <c r="E88" t="s">
        <v>9</v>
      </c>
      <c r="F88" t="s">
        <v>10</v>
      </c>
      <c r="G88" s="3">
        <v>38415474</v>
      </c>
      <c r="H88" t="s">
        <v>496</v>
      </c>
    </row>
    <row r="89" spans="1:8" x14ac:dyDescent="0.25">
      <c r="A89">
        <v>25</v>
      </c>
      <c r="B89" t="s">
        <v>11</v>
      </c>
      <c r="C89">
        <v>33.33</v>
      </c>
      <c r="D89">
        <v>2</v>
      </c>
      <c r="E89" t="s">
        <v>9</v>
      </c>
      <c r="F89" t="s">
        <v>14</v>
      </c>
      <c r="G89" s="3">
        <v>361245737</v>
      </c>
      <c r="H89" t="s">
        <v>496</v>
      </c>
    </row>
    <row r="90" spans="1:8" x14ac:dyDescent="0.25">
      <c r="A90">
        <v>26</v>
      </c>
      <c r="B90" t="s">
        <v>11</v>
      </c>
      <c r="C90">
        <v>32.9</v>
      </c>
      <c r="D90">
        <v>2</v>
      </c>
      <c r="E90" t="s">
        <v>9</v>
      </c>
      <c r="F90" t="s">
        <v>10</v>
      </c>
      <c r="G90" s="3">
        <v>36085219</v>
      </c>
      <c r="H90" t="s">
        <v>496</v>
      </c>
    </row>
    <row r="91" spans="1:8" x14ac:dyDescent="0.25">
      <c r="A91">
        <v>60</v>
      </c>
      <c r="B91" t="s">
        <v>11</v>
      </c>
      <c r="C91">
        <v>32.799999999999997</v>
      </c>
      <c r="D91">
        <v>0</v>
      </c>
      <c r="E91" t="s">
        <v>9</v>
      </c>
      <c r="F91" t="s">
        <v>10</v>
      </c>
      <c r="G91" s="3">
        <v>5259082939</v>
      </c>
      <c r="H91" t="s">
        <v>496</v>
      </c>
    </row>
    <row r="92" spans="1:8" x14ac:dyDescent="0.25">
      <c r="A92">
        <v>24</v>
      </c>
      <c r="B92" t="s">
        <v>11</v>
      </c>
      <c r="C92">
        <v>32.700000000000003</v>
      </c>
      <c r="D92">
        <v>0</v>
      </c>
      <c r="E92" t="s">
        <v>9</v>
      </c>
      <c r="F92" t="s">
        <v>10</v>
      </c>
      <c r="G92" s="3">
        <v>34472841</v>
      </c>
      <c r="H92" t="s">
        <v>496</v>
      </c>
    </row>
    <row r="93" spans="1:8" x14ac:dyDescent="0.25">
      <c r="A93">
        <v>50</v>
      </c>
      <c r="B93" t="s">
        <v>11</v>
      </c>
      <c r="C93">
        <v>32.299999999999997</v>
      </c>
      <c r="D93">
        <v>1</v>
      </c>
      <c r="E93" t="s">
        <v>9</v>
      </c>
      <c r="F93" t="s">
        <v>21</v>
      </c>
      <c r="G93" s="3">
        <v>41919097</v>
      </c>
      <c r="H93" t="s">
        <v>496</v>
      </c>
    </row>
    <row r="94" spans="1:8" x14ac:dyDescent="0.25">
      <c r="A94">
        <v>19</v>
      </c>
      <c r="B94" t="s">
        <v>11</v>
      </c>
      <c r="C94">
        <v>31.92</v>
      </c>
      <c r="D94">
        <v>0</v>
      </c>
      <c r="E94" t="s">
        <v>9</v>
      </c>
      <c r="F94" t="s">
        <v>15</v>
      </c>
      <c r="G94" s="3">
        <v>337502918</v>
      </c>
      <c r="H94" t="s">
        <v>496</v>
      </c>
    </row>
    <row r="95" spans="1:8" x14ac:dyDescent="0.25">
      <c r="A95">
        <v>56</v>
      </c>
      <c r="B95" t="s">
        <v>11</v>
      </c>
      <c r="C95">
        <v>31.79</v>
      </c>
      <c r="D95">
        <v>2</v>
      </c>
      <c r="E95" t="s">
        <v>9</v>
      </c>
      <c r="F95" t="s">
        <v>14</v>
      </c>
      <c r="G95" s="3">
        <v>438138661</v>
      </c>
      <c r="H95" t="s">
        <v>496</v>
      </c>
    </row>
    <row r="96" spans="1:8" x14ac:dyDescent="0.25">
      <c r="A96">
        <v>23</v>
      </c>
      <c r="B96" t="s">
        <v>11</v>
      </c>
      <c r="C96">
        <v>31.73</v>
      </c>
      <c r="D96">
        <v>3</v>
      </c>
      <c r="E96" t="s">
        <v>9</v>
      </c>
      <c r="F96" t="s">
        <v>21</v>
      </c>
      <c r="G96" s="3">
        <v>361891017</v>
      </c>
      <c r="H96" t="s">
        <v>496</v>
      </c>
    </row>
    <row r="97" spans="1:8" x14ac:dyDescent="0.25">
      <c r="A97">
        <v>18</v>
      </c>
      <c r="B97" t="s">
        <v>11</v>
      </c>
      <c r="C97">
        <v>31.73</v>
      </c>
      <c r="D97">
        <v>0</v>
      </c>
      <c r="E97" t="s">
        <v>9</v>
      </c>
      <c r="F97" t="s">
        <v>21</v>
      </c>
      <c r="G97" s="3">
        <v>337326867</v>
      </c>
      <c r="H97" t="s">
        <v>496</v>
      </c>
    </row>
    <row r="98" spans="1:8" x14ac:dyDescent="0.25">
      <c r="A98">
        <v>18</v>
      </c>
      <c r="B98" t="s">
        <v>11</v>
      </c>
      <c r="C98">
        <v>31.68</v>
      </c>
      <c r="D98">
        <v>2</v>
      </c>
      <c r="E98" t="s">
        <v>9</v>
      </c>
      <c r="F98" t="s">
        <v>14</v>
      </c>
      <c r="G98" s="3">
        <v>343031672</v>
      </c>
      <c r="H98" t="s">
        <v>496</v>
      </c>
    </row>
    <row r="99" spans="1:8" x14ac:dyDescent="0.25">
      <c r="A99">
        <v>28</v>
      </c>
      <c r="B99" t="s">
        <v>11</v>
      </c>
      <c r="C99">
        <v>31.68</v>
      </c>
      <c r="D99">
        <v>0</v>
      </c>
      <c r="E99" t="s">
        <v>9</v>
      </c>
      <c r="F99" t="s">
        <v>14</v>
      </c>
      <c r="G99" s="3">
        <v>346721472</v>
      </c>
      <c r="H99" t="s">
        <v>496</v>
      </c>
    </row>
    <row r="100" spans="1:8" x14ac:dyDescent="0.25">
      <c r="A100">
        <v>44</v>
      </c>
      <c r="B100" t="s">
        <v>11</v>
      </c>
      <c r="C100">
        <v>31.35</v>
      </c>
      <c r="D100">
        <v>1</v>
      </c>
      <c r="E100" t="s">
        <v>9</v>
      </c>
      <c r="F100" t="s">
        <v>21</v>
      </c>
      <c r="G100" s="3">
        <v>395564945</v>
      </c>
      <c r="H100" t="s">
        <v>496</v>
      </c>
    </row>
    <row r="101" spans="1:8" x14ac:dyDescent="0.25">
      <c r="A101">
        <v>60</v>
      </c>
      <c r="B101" t="s">
        <v>11</v>
      </c>
      <c r="C101">
        <v>31.35</v>
      </c>
      <c r="D101">
        <v>3</v>
      </c>
      <c r="E101" t="s">
        <v>9</v>
      </c>
      <c r="F101" t="s">
        <v>15</v>
      </c>
      <c r="G101" s="3">
        <v>461305265</v>
      </c>
      <c r="H101" t="s">
        <v>496</v>
      </c>
    </row>
    <row r="102" spans="1:8" x14ac:dyDescent="0.25">
      <c r="A102">
        <v>27</v>
      </c>
      <c r="B102" t="s">
        <v>11</v>
      </c>
      <c r="C102">
        <v>31.13</v>
      </c>
      <c r="D102">
        <v>1</v>
      </c>
      <c r="E102" t="s">
        <v>9</v>
      </c>
      <c r="F102" t="s">
        <v>14</v>
      </c>
      <c r="G102" s="3">
        <v>348064677</v>
      </c>
      <c r="H102" t="s">
        <v>496</v>
      </c>
    </row>
    <row r="103" spans="1:8" x14ac:dyDescent="0.25">
      <c r="A103">
        <v>49</v>
      </c>
      <c r="B103" t="s">
        <v>11</v>
      </c>
      <c r="C103">
        <v>30.9</v>
      </c>
      <c r="D103">
        <v>0</v>
      </c>
      <c r="E103" t="s">
        <v>9</v>
      </c>
      <c r="F103" t="s">
        <v>10</v>
      </c>
      <c r="G103" s="3">
        <v>39727614</v>
      </c>
      <c r="H103" t="s">
        <v>496</v>
      </c>
    </row>
    <row r="104" spans="1:8" x14ac:dyDescent="0.25">
      <c r="A104">
        <v>34</v>
      </c>
      <c r="B104" t="s">
        <v>11</v>
      </c>
      <c r="C104">
        <v>30.8</v>
      </c>
      <c r="D104">
        <v>0</v>
      </c>
      <c r="E104" t="s">
        <v>9</v>
      </c>
      <c r="F104" t="s">
        <v>10</v>
      </c>
      <c r="G104" s="3">
        <v>35491.64</v>
      </c>
      <c r="H104" t="s">
        <v>496</v>
      </c>
    </row>
    <row r="105" spans="1:8" x14ac:dyDescent="0.25">
      <c r="A105">
        <v>54</v>
      </c>
      <c r="B105" t="s">
        <v>11</v>
      </c>
      <c r="C105">
        <v>30.8</v>
      </c>
      <c r="D105">
        <v>1</v>
      </c>
      <c r="E105" t="s">
        <v>9</v>
      </c>
      <c r="F105" t="s">
        <v>14</v>
      </c>
      <c r="G105" s="3">
        <v>41999.519999999997</v>
      </c>
      <c r="H105" t="s">
        <v>496</v>
      </c>
    </row>
    <row r="106" spans="1:8" x14ac:dyDescent="0.25">
      <c r="A106">
        <v>41</v>
      </c>
      <c r="B106" t="s">
        <v>11</v>
      </c>
      <c r="C106">
        <v>30.78</v>
      </c>
      <c r="D106">
        <v>3</v>
      </c>
      <c r="E106" t="s">
        <v>9</v>
      </c>
      <c r="F106" t="s">
        <v>21</v>
      </c>
      <c r="G106" s="3">
        <v>395974072</v>
      </c>
      <c r="H106" t="s">
        <v>496</v>
      </c>
    </row>
    <row r="107" spans="1:8" x14ac:dyDescent="0.25">
      <c r="A107">
        <v>45</v>
      </c>
      <c r="B107" t="s">
        <v>11</v>
      </c>
      <c r="C107">
        <v>30.36</v>
      </c>
      <c r="D107">
        <v>0</v>
      </c>
      <c r="E107" t="s">
        <v>9</v>
      </c>
      <c r="F107" t="s">
        <v>14</v>
      </c>
      <c r="G107" s="3">
        <v>6259287309</v>
      </c>
      <c r="H107" t="s">
        <v>496</v>
      </c>
    </row>
    <row r="108" spans="1:8" x14ac:dyDescent="0.25">
      <c r="A108">
        <v>19</v>
      </c>
      <c r="B108" t="s">
        <v>11</v>
      </c>
      <c r="C108">
        <v>30.25</v>
      </c>
      <c r="D108">
        <v>0</v>
      </c>
      <c r="E108" t="s">
        <v>9</v>
      </c>
      <c r="F108" t="s">
        <v>14</v>
      </c>
      <c r="G108" s="3">
        <v>325483405</v>
      </c>
      <c r="H108" t="s">
        <v>496</v>
      </c>
    </row>
    <row r="109" spans="1:8" x14ac:dyDescent="0.25">
      <c r="A109">
        <v>44</v>
      </c>
      <c r="B109" t="s">
        <v>11</v>
      </c>
      <c r="C109">
        <v>30.2</v>
      </c>
      <c r="D109">
        <v>2</v>
      </c>
      <c r="E109" t="s">
        <v>9</v>
      </c>
      <c r="F109" t="s">
        <v>10</v>
      </c>
      <c r="G109" s="3">
        <v>38998546</v>
      </c>
      <c r="H109" t="s">
        <v>496</v>
      </c>
    </row>
    <row r="110" spans="1:8" x14ac:dyDescent="0.25">
      <c r="A110">
        <v>42</v>
      </c>
      <c r="B110" t="s">
        <v>11</v>
      </c>
      <c r="C110">
        <v>30</v>
      </c>
      <c r="D110">
        <v>0</v>
      </c>
      <c r="E110" t="s">
        <v>9</v>
      </c>
      <c r="F110" t="s">
        <v>10</v>
      </c>
      <c r="G110" s="3">
        <v>22144032</v>
      </c>
      <c r="H110" t="s">
        <v>496</v>
      </c>
    </row>
    <row r="111" spans="1:8" x14ac:dyDescent="0.25">
      <c r="A111">
        <v>59</v>
      </c>
      <c r="B111" t="s">
        <v>11</v>
      </c>
      <c r="C111">
        <v>29.83</v>
      </c>
      <c r="D111">
        <v>3</v>
      </c>
      <c r="E111" t="s">
        <v>9</v>
      </c>
      <c r="F111" t="s">
        <v>21</v>
      </c>
      <c r="G111" s="3">
        <v>301849367</v>
      </c>
      <c r="H111" t="s">
        <v>496</v>
      </c>
    </row>
    <row r="112" spans="1:8" x14ac:dyDescent="0.25">
      <c r="A112">
        <v>24</v>
      </c>
      <c r="B112" t="s">
        <v>11</v>
      </c>
      <c r="C112">
        <v>29.83</v>
      </c>
      <c r="D112">
        <v>0</v>
      </c>
      <c r="E112" t="s">
        <v>9</v>
      </c>
      <c r="F112" t="s">
        <v>21</v>
      </c>
      <c r="G112" s="3">
        <v>186484217</v>
      </c>
      <c r="H112" t="s">
        <v>496</v>
      </c>
    </row>
    <row r="113" spans="1:8" x14ac:dyDescent="0.25">
      <c r="A113">
        <v>31</v>
      </c>
      <c r="B113" t="s">
        <v>11</v>
      </c>
      <c r="C113">
        <v>29.81</v>
      </c>
      <c r="D113">
        <v>0</v>
      </c>
      <c r="E113" t="s">
        <v>9</v>
      </c>
      <c r="F113" t="s">
        <v>14</v>
      </c>
      <c r="G113" s="3">
        <v>193503689</v>
      </c>
      <c r="H113" t="s">
        <v>496</v>
      </c>
    </row>
    <row r="114" spans="1:8" x14ac:dyDescent="0.25">
      <c r="A114">
        <v>47</v>
      </c>
      <c r="B114" t="s">
        <v>11</v>
      </c>
      <c r="C114">
        <v>29.8</v>
      </c>
      <c r="D114">
        <v>3</v>
      </c>
      <c r="E114" t="s">
        <v>9</v>
      </c>
      <c r="F114" t="s">
        <v>10</v>
      </c>
      <c r="G114" s="3">
        <v>25309489</v>
      </c>
      <c r="H114" t="s">
        <v>496</v>
      </c>
    </row>
    <row r="115" spans="1:8" x14ac:dyDescent="0.25">
      <c r="A115">
        <v>25</v>
      </c>
      <c r="B115" t="s">
        <v>11</v>
      </c>
      <c r="C115">
        <v>29.7</v>
      </c>
      <c r="D115">
        <v>3</v>
      </c>
      <c r="E115" t="s">
        <v>9</v>
      </c>
      <c r="F115" t="s">
        <v>10</v>
      </c>
      <c r="G115" s="3">
        <v>19933458</v>
      </c>
      <c r="H115" t="s">
        <v>496</v>
      </c>
    </row>
    <row r="116" spans="1:8" x14ac:dyDescent="0.25">
      <c r="A116">
        <v>27</v>
      </c>
      <c r="B116" t="s">
        <v>11</v>
      </c>
      <c r="C116">
        <v>29.15</v>
      </c>
      <c r="D116">
        <v>0</v>
      </c>
      <c r="E116" t="s">
        <v>9</v>
      </c>
      <c r="F116" t="s">
        <v>14</v>
      </c>
      <c r="G116" s="3">
        <v>182464955</v>
      </c>
      <c r="H116" t="s">
        <v>496</v>
      </c>
    </row>
    <row r="117" spans="1:8" x14ac:dyDescent="0.25">
      <c r="A117">
        <v>19</v>
      </c>
      <c r="B117" t="s">
        <v>11</v>
      </c>
      <c r="C117">
        <v>29.07</v>
      </c>
      <c r="D117">
        <v>0</v>
      </c>
      <c r="E117" t="s">
        <v>9</v>
      </c>
      <c r="F117" t="s">
        <v>15</v>
      </c>
      <c r="G117" s="3">
        <v>173526803</v>
      </c>
      <c r="H117" t="s">
        <v>496</v>
      </c>
    </row>
    <row r="118" spans="1:8" x14ac:dyDescent="0.25">
      <c r="A118">
        <v>32</v>
      </c>
      <c r="B118" t="s">
        <v>11</v>
      </c>
      <c r="C118">
        <v>28.93</v>
      </c>
      <c r="D118">
        <v>1</v>
      </c>
      <c r="E118" t="s">
        <v>9</v>
      </c>
      <c r="F118" t="s">
        <v>14</v>
      </c>
      <c r="G118" s="3">
        <v>197196947</v>
      </c>
      <c r="H118" t="s">
        <v>496</v>
      </c>
    </row>
    <row r="119" spans="1:8" x14ac:dyDescent="0.25">
      <c r="A119">
        <v>30</v>
      </c>
      <c r="B119" t="s">
        <v>11</v>
      </c>
      <c r="C119">
        <v>28.69</v>
      </c>
      <c r="D119">
        <v>3</v>
      </c>
      <c r="E119" t="s">
        <v>9</v>
      </c>
      <c r="F119" t="s">
        <v>15</v>
      </c>
      <c r="G119" s="3">
        <v>207459891</v>
      </c>
      <c r="H119" t="s">
        <v>496</v>
      </c>
    </row>
    <row r="120" spans="1:8" x14ac:dyDescent="0.25">
      <c r="A120">
        <v>24</v>
      </c>
      <c r="B120" t="s">
        <v>11</v>
      </c>
      <c r="C120">
        <v>28.5</v>
      </c>
      <c r="D120">
        <v>0</v>
      </c>
      <c r="E120" t="s">
        <v>9</v>
      </c>
      <c r="F120" t="s">
        <v>21</v>
      </c>
      <c r="G120" s="3">
        <v>3514752848</v>
      </c>
      <c r="H120" t="s">
        <v>496</v>
      </c>
    </row>
    <row r="121" spans="1:8" x14ac:dyDescent="0.25">
      <c r="A121">
        <v>27</v>
      </c>
      <c r="B121" t="s">
        <v>11</v>
      </c>
      <c r="C121">
        <v>28.5</v>
      </c>
      <c r="D121">
        <v>0</v>
      </c>
      <c r="E121" t="s">
        <v>9</v>
      </c>
      <c r="F121" t="s">
        <v>15</v>
      </c>
      <c r="G121" s="3">
        <v>18310742</v>
      </c>
      <c r="H121" t="s">
        <v>496</v>
      </c>
    </row>
    <row r="122" spans="1:8" x14ac:dyDescent="0.25">
      <c r="A122">
        <v>61</v>
      </c>
      <c r="B122" t="s">
        <v>11</v>
      </c>
      <c r="C122">
        <v>28.31</v>
      </c>
      <c r="D122">
        <v>1</v>
      </c>
      <c r="E122" t="s">
        <v>9</v>
      </c>
      <c r="F122" t="s">
        <v>15</v>
      </c>
      <c r="G122" s="3">
        <v>288686639</v>
      </c>
      <c r="H122" t="s">
        <v>496</v>
      </c>
    </row>
    <row r="123" spans="1:8" x14ac:dyDescent="0.25">
      <c r="A123">
        <v>42</v>
      </c>
      <c r="B123" t="s">
        <v>11</v>
      </c>
      <c r="C123">
        <v>28.31</v>
      </c>
      <c r="D123">
        <v>3</v>
      </c>
      <c r="E123" t="s">
        <v>9</v>
      </c>
      <c r="F123" t="s">
        <v>15</v>
      </c>
      <c r="G123" s="3">
        <v>3278745859</v>
      </c>
      <c r="H123" t="s">
        <v>496</v>
      </c>
    </row>
    <row r="124" spans="1:8" x14ac:dyDescent="0.25">
      <c r="A124">
        <v>39</v>
      </c>
      <c r="B124" t="s">
        <v>11</v>
      </c>
      <c r="C124">
        <v>28.3</v>
      </c>
      <c r="D124">
        <v>1</v>
      </c>
      <c r="E124" t="s">
        <v>9</v>
      </c>
      <c r="F124" t="s">
        <v>10</v>
      </c>
      <c r="G124" s="3">
        <v>21082.16</v>
      </c>
      <c r="H124" t="s">
        <v>496</v>
      </c>
    </row>
    <row r="125" spans="1:8" x14ac:dyDescent="0.25">
      <c r="A125">
        <v>32</v>
      </c>
      <c r="B125" t="s">
        <v>11</v>
      </c>
      <c r="C125">
        <v>28.12</v>
      </c>
      <c r="D125">
        <v>4</v>
      </c>
      <c r="E125" t="s">
        <v>9</v>
      </c>
      <c r="F125" t="s">
        <v>15</v>
      </c>
      <c r="G125" s="3">
        <v>214724788</v>
      </c>
      <c r="H125" t="s">
        <v>496</v>
      </c>
    </row>
    <row r="126" spans="1:8" x14ac:dyDescent="0.25">
      <c r="A126">
        <v>48</v>
      </c>
      <c r="B126" t="s">
        <v>11</v>
      </c>
      <c r="C126">
        <v>28</v>
      </c>
      <c r="D126">
        <v>1</v>
      </c>
      <c r="E126" t="s">
        <v>9</v>
      </c>
      <c r="F126" t="s">
        <v>10</v>
      </c>
      <c r="G126" s="3">
        <v>23568272</v>
      </c>
      <c r="H126" t="s">
        <v>496</v>
      </c>
    </row>
    <row r="127" spans="1:8" x14ac:dyDescent="0.25">
      <c r="A127">
        <v>43</v>
      </c>
      <c r="B127" t="s">
        <v>11</v>
      </c>
      <c r="C127">
        <v>27.8</v>
      </c>
      <c r="D127">
        <v>0</v>
      </c>
      <c r="E127" t="s">
        <v>9</v>
      </c>
      <c r="F127" t="s">
        <v>10</v>
      </c>
      <c r="G127" s="3">
        <v>378297242</v>
      </c>
      <c r="H127" t="s">
        <v>496</v>
      </c>
    </row>
    <row r="128" spans="1:8" x14ac:dyDescent="0.25">
      <c r="A128">
        <v>35</v>
      </c>
      <c r="B128" t="s">
        <v>11</v>
      </c>
      <c r="C128">
        <v>27.74</v>
      </c>
      <c r="D128">
        <v>2</v>
      </c>
      <c r="E128" t="s">
        <v>9</v>
      </c>
      <c r="F128" t="s">
        <v>21</v>
      </c>
      <c r="G128" s="3">
        <v>209840936</v>
      </c>
      <c r="H128" t="s">
        <v>496</v>
      </c>
    </row>
    <row r="129" spans="1:8" x14ac:dyDescent="0.25">
      <c r="A129">
        <v>19</v>
      </c>
      <c r="B129" t="s">
        <v>11</v>
      </c>
      <c r="C129">
        <v>27.7</v>
      </c>
      <c r="D129">
        <v>0</v>
      </c>
      <c r="E129" t="s">
        <v>9</v>
      </c>
      <c r="F129" t="s">
        <v>10</v>
      </c>
      <c r="G129" s="3">
        <v>16297846</v>
      </c>
      <c r="H129" t="s">
        <v>496</v>
      </c>
    </row>
    <row r="130" spans="1:8" x14ac:dyDescent="0.25">
      <c r="A130">
        <v>52</v>
      </c>
      <c r="B130" t="s">
        <v>11</v>
      </c>
      <c r="C130">
        <v>27.36</v>
      </c>
      <c r="D130">
        <v>0</v>
      </c>
      <c r="E130" t="s">
        <v>9</v>
      </c>
      <c r="F130" t="s">
        <v>15</v>
      </c>
      <c r="G130" s="3">
        <v>243936224</v>
      </c>
      <c r="H130" t="s">
        <v>496</v>
      </c>
    </row>
    <row r="131" spans="1:8" x14ac:dyDescent="0.25">
      <c r="A131">
        <v>18</v>
      </c>
      <c r="B131" t="s">
        <v>11</v>
      </c>
      <c r="C131">
        <v>27.36</v>
      </c>
      <c r="D131">
        <v>1</v>
      </c>
      <c r="E131" t="s">
        <v>9</v>
      </c>
      <c r="F131" t="s">
        <v>21</v>
      </c>
      <c r="G131" s="3">
        <v>171786824</v>
      </c>
      <c r="H131" t="s">
        <v>496</v>
      </c>
    </row>
    <row r="132" spans="1:8" x14ac:dyDescent="0.25">
      <c r="A132">
        <v>20</v>
      </c>
      <c r="B132" t="s">
        <v>11</v>
      </c>
      <c r="C132">
        <v>27.3</v>
      </c>
      <c r="D132">
        <v>0</v>
      </c>
      <c r="E132" t="s">
        <v>9</v>
      </c>
      <c r="F132" t="s">
        <v>10</v>
      </c>
      <c r="G132" s="3">
        <v>16232847</v>
      </c>
      <c r="H132" t="s">
        <v>496</v>
      </c>
    </row>
    <row r="133" spans="1:8" x14ac:dyDescent="0.25">
      <c r="A133">
        <v>33</v>
      </c>
      <c r="B133" t="s">
        <v>11</v>
      </c>
      <c r="C133">
        <v>27.1</v>
      </c>
      <c r="D133">
        <v>1</v>
      </c>
      <c r="E133" t="s">
        <v>9</v>
      </c>
      <c r="F133" t="s">
        <v>10</v>
      </c>
      <c r="G133" s="3">
        <v>19040876</v>
      </c>
      <c r="H133" t="s">
        <v>496</v>
      </c>
    </row>
    <row r="134" spans="1:8" x14ac:dyDescent="0.25">
      <c r="A134">
        <v>26</v>
      </c>
      <c r="B134" t="s">
        <v>11</v>
      </c>
      <c r="C134">
        <v>27.06</v>
      </c>
      <c r="D134">
        <v>0</v>
      </c>
      <c r="E134" t="s">
        <v>9</v>
      </c>
      <c r="F134" t="s">
        <v>14</v>
      </c>
      <c r="G134" s="3">
        <v>170433414</v>
      </c>
      <c r="H134" t="s">
        <v>496</v>
      </c>
    </row>
    <row r="135" spans="1:8" x14ac:dyDescent="0.25">
      <c r="A135">
        <v>39</v>
      </c>
      <c r="B135" t="s">
        <v>11</v>
      </c>
      <c r="C135">
        <v>26.41</v>
      </c>
      <c r="D135">
        <v>0</v>
      </c>
      <c r="E135" t="s">
        <v>9</v>
      </c>
      <c r="F135" t="s">
        <v>21</v>
      </c>
      <c r="G135" s="3">
        <v>201493229</v>
      </c>
      <c r="H135" t="s">
        <v>496</v>
      </c>
    </row>
    <row r="136" spans="1:8" x14ac:dyDescent="0.25">
      <c r="A136">
        <v>42</v>
      </c>
      <c r="B136" t="s">
        <v>11</v>
      </c>
      <c r="C136">
        <v>26.07</v>
      </c>
      <c r="D136">
        <v>1</v>
      </c>
      <c r="E136" t="s">
        <v>9</v>
      </c>
      <c r="F136" t="s">
        <v>14</v>
      </c>
      <c r="G136" s="3">
        <v>3824559327</v>
      </c>
      <c r="H136" t="s">
        <v>496</v>
      </c>
    </row>
    <row r="137" spans="1:8" x14ac:dyDescent="0.25">
      <c r="A137">
        <v>19</v>
      </c>
      <c r="B137" t="s">
        <v>11</v>
      </c>
      <c r="C137">
        <v>26.03</v>
      </c>
      <c r="D137">
        <v>1</v>
      </c>
      <c r="E137" t="s">
        <v>9</v>
      </c>
      <c r="F137" t="s">
        <v>15</v>
      </c>
      <c r="G137" s="3">
        <v>164508947</v>
      </c>
      <c r="H137" t="s">
        <v>496</v>
      </c>
    </row>
    <row r="138" spans="1:8" x14ac:dyDescent="0.25">
      <c r="A138">
        <v>31</v>
      </c>
      <c r="B138" t="s">
        <v>11</v>
      </c>
      <c r="C138">
        <v>25.9</v>
      </c>
      <c r="D138">
        <v>3</v>
      </c>
      <c r="E138" t="s">
        <v>9</v>
      </c>
      <c r="F138" t="s">
        <v>10</v>
      </c>
      <c r="G138" s="3">
        <v>19199944</v>
      </c>
      <c r="H138" t="s">
        <v>496</v>
      </c>
    </row>
    <row r="139" spans="1:8" x14ac:dyDescent="0.25">
      <c r="A139">
        <v>49</v>
      </c>
      <c r="B139" t="s">
        <v>11</v>
      </c>
      <c r="C139">
        <v>25.84</v>
      </c>
      <c r="D139">
        <v>2</v>
      </c>
      <c r="E139" t="s">
        <v>9</v>
      </c>
      <c r="F139" t="s">
        <v>15</v>
      </c>
      <c r="G139" s="3">
        <v>238072406</v>
      </c>
      <c r="H139" t="s">
        <v>496</v>
      </c>
    </row>
    <row r="140" spans="1:8" x14ac:dyDescent="0.25">
      <c r="A140">
        <v>21</v>
      </c>
      <c r="B140" t="s">
        <v>11</v>
      </c>
      <c r="C140">
        <v>25.7</v>
      </c>
      <c r="D140">
        <v>4</v>
      </c>
      <c r="E140" t="s">
        <v>9</v>
      </c>
      <c r="F140" t="s">
        <v>10</v>
      </c>
      <c r="G140" s="3">
        <v>17942106</v>
      </c>
      <c r="H140" t="s">
        <v>496</v>
      </c>
    </row>
    <row r="141" spans="1:8" x14ac:dyDescent="0.25">
      <c r="A141">
        <v>49</v>
      </c>
      <c r="B141" t="s">
        <v>11</v>
      </c>
      <c r="C141">
        <v>25.6</v>
      </c>
      <c r="D141">
        <v>2</v>
      </c>
      <c r="E141" t="s">
        <v>9</v>
      </c>
      <c r="F141" t="s">
        <v>10</v>
      </c>
      <c r="G141" s="3">
        <v>23306547</v>
      </c>
      <c r="H141" t="s">
        <v>496</v>
      </c>
    </row>
    <row r="142" spans="1:8" x14ac:dyDescent="0.25">
      <c r="A142">
        <v>47</v>
      </c>
      <c r="B142" t="s">
        <v>11</v>
      </c>
      <c r="C142">
        <v>25.41</v>
      </c>
      <c r="D142">
        <v>1</v>
      </c>
      <c r="E142" t="s">
        <v>9</v>
      </c>
      <c r="F142" t="s">
        <v>14</v>
      </c>
      <c r="G142" s="3">
        <v>219786769</v>
      </c>
      <c r="H142" t="s">
        <v>496</v>
      </c>
    </row>
    <row r="143" spans="1:8" x14ac:dyDescent="0.25">
      <c r="A143">
        <v>34</v>
      </c>
      <c r="B143" t="s">
        <v>11</v>
      </c>
      <c r="C143">
        <v>25.3</v>
      </c>
      <c r="D143">
        <v>2</v>
      </c>
      <c r="E143" t="s">
        <v>9</v>
      </c>
      <c r="F143" t="s">
        <v>14</v>
      </c>
      <c r="G143" s="3">
        <v>18972495</v>
      </c>
      <c r="H143" t="s">
        <v>496</v>
      </c>
    </row>
    <row r="144" spans="1:8" x14ac:dyDescent="0.25">
      <c r="A144">
        <v>54</v>
      </c>
      <c r="B144" t="s">
        <v>11</v>
      </c>
      <c r="C144">
        <v>25.1</v>
      </c>
      <c r="D144">
        <v>3</v>
      </c>
      <c r="E144" t="s">
        <v>9</v>
      </c>
      <c r="F144" t="s">
        <v>10</v>
      </c>
      <c r="G144" s="3">
        <v>25382297</v>
      </c>
      <c r="H144" t="s">
        <v>496</v>
      </c>
    </row>
    <row r="145" spans="1:8" x14ac:dyDescent="0.25">
      <c r="A145">
        <v>42</v>
      </c>
      <c r="B145" t="s">
        <v>11</v>
      </c>
      <c r="C145">
        <v>24.64</v>
      </c>
      <c r="D145">
        <v>0</v>
      </c>
      <c r="E145" t="s">
        <v>9</v>
      </c>
      <c r="F145" t="s">
        <v>14</v>
      </c>
      <c r="G145" s="3">
        <v>195155416</v>
      </c>
      <c r="H145" t="s">
        <v>497</v>
      </c>
    </row>
    <row r="146" spans="1:8" x14ac:dyDescent="0.25">
      <c r="A146">
        <v>48</v>
      </c>
      <c r="B146" t="s">
        <v>11</v>
      </c>
      <c r="C146">
        <v>24.42</v>
      </c>
      <c r="D146">
        <v>0</v>
      </c>
      <c r="E146" t="s">
        <v>9</v>
      </c>
      <c r="F146" t="s">
        <v>14</v>
      </c>
      <c r="G146" s="3">
        <v>212236758</v>
      </c>
      <c r="H146" t="s">
        <v>497</v>
      </c>
    </row>
    <row r="147" spans="1:8" x14ac:dyDescent="0.25">
      <c r="A147">
        <v>35</v>
      </c>
      <c r="B147" t="s">
        <v>11</v>
      </c>
      <c r="C147">
        <v>24.42</v>
      </c>
      <c r="D147">
        <v>3</v>
      </c>
      <c r="E147" t="s">
        <v>9</v>
      </c>
      <c r="F147" t="s">
        <v>14</v>
      </c>
      <c r="G147" s="3">
        <v>193619988</v>
      </c>
      <c r="H147" t="s">
        <v>497</v>
      </c>
    </row>
    <row r="148" spans="1:8" x14ac:dyDescent="0.25">
      <c r="A148">
        <v>30</v>
      </c>
      <c r="B148" t="s">
        <v>11</v>
      </c>
      <c r="C148">
        <v>24.4</v>
      </c>
      <c r="D148">
        <v>3</v>
      </c>
      <c r="E148" t="s">
        <v>9</v>
      </c>
      <c r="F148" t="s">
        <v>10</v>
      </c>
      <c r="G148" s="3">
        <v>18259216</v>
      </c>
      <c r="H148" t="s">
        <v>497</v>
      </c>
    </row>
    <row r="149" spans="1:8" x14ac:dyDescent="0.25">
      <c r="A149">
        <v>52</v>
      </c>
      <c r="B149" t="s">
        <v>11</v>
      </c>
      <c r="C149">
        <v>24.32</v>
      </c>
      <c r="D149">
        <v>3</v>
      </c>
      <c r="E149" t="s">
        <v>9</v>
      </c>
      <c r="F149" t="s">
        <v>21</v>
      </c>
      <c r="G149" s="3">
        <v>248698368</v>
      </c>
      <c r="H149" t="s">
        <v>497</v>
      </c>
    </row>
    <row r="150" spans="1:8" x14ac:dyDescent="0.25">
      <c r="A150">
        <v>25</v>
      </c>
      <c r="B150" t="s">
        <v>11</v>
      </c>
      <c r="C150">
        <v>24.13</v>
      </c>
      <c r="D150">
        <v>0</v>
      </c>
      <c r="E150" t="s">
        <v>9</v>
      </c>
      <c r="F150" t="s">
        <v>15</v>
      </c>
      <c r="G150" s="3">
        <v>158179857</v>
      </c>
      <c r="H150" t="s">
        <v>497</v>
      </c>
    </row>
    <row r="151" spans="1:8" x14ac:dyDescent="0.25">
      <c r="A151">
        <v>28</v>
      </c>
      <c r="B151" t="s">
        <v>11</v>
      </c>
      <c r="C151">
        <v>23.98</v>
      </c>
      <c r="D151">
        <v>3</v>
      </c>
      <c r="E151" t="s">
        <v>9</v>
      </c>
      <c r="F151" t="s">
        <v>14</v>
      </c>
      <c r="G151" s="3">
        <v>176631442</v>
      </c>
      <c r="H151" t="s">
        <v>497</v>
      </c>
    </row>
    <row r="152" spans="1:8" x14ac:dyDescent="0.25">
      <c r="A152">
        <v>64</v>
      </c>
      <c r="B152" t="s">
        <v>11</v>
      </c>
      <c r="C152">
        <v>23.76</v>
      </c>
      <c r="D152">
        <v>0</v>
      </c>
      <c r="E152" t="s">
        <v>9</v>
      </c>
      <c r="F152" t="s">
        <v>14</v>
      </c>
      <c r="G152" s="3">
        <v>269265144</v>
      </c>
      <c r="H152" t="s">
        <v>497</v>
      </c>
    </row>
    <row r="153" spans="1:8" x14ac:dyDescent="0.25">
      <c r="A153">
        <v>51</v>
      </c>
      <c r="B153" t="s">
        <v>11</v>
      </c>
      <c r="C153">
        <v>23.21</v>
      </c>
      <c r="D153">
        <v>1</v>
      </c>
      <c r="E153" t="s">
        <v>9</v>
      </c>
      <c r="F153" t="s">
        <v>14</v>
      </c>
      <c r="G153" s="3">
        <v>222181149</v>
      </c>
      <c r="H153" t="s">
        <v>497</v>
      </c>
    </row>
    <row r="154" spans="1:8" x14ac:dyDescent="0.25">
      <c r="A154">
        <v>30</v>
      </c>
      <c r="B154" t="s">
        <v>11</v>
      </c>
      <c r="C154">
        <v>22.99</v>
      </c>
      <c r="D154">
        <v>2</v>
      </c>
      <c r="E154" t="s">
        <v>9</v>
      </c>
      <c r="F154" t="s">
        <v>15</v>
      </c>
      <c r="G154" s="3">
        <v>173617661</v>
      </c>
      <c r="H154" t="s">
        <v>497</v>
      </c>
    </row>
    <row r="155" spans="1:8" x14ac:dyDescent="0.25">
      <c r="A155">
        <v>53</v>
      </c>
      <c r="B155" t="s">
        <v>11</v>
      </c>
      <c r="C155">
        <v>20.9</v>
      </c>
      <c r="D155">
        <v>0</v>
      </c>
      <c r="E155" t="s">
        <v>9</v>
      </c>
      <c r="F155" t="s">
        <v>14</v>
      </c>
      <c r="G155" s="3">
        <v>21195818</v>
      </c>
      <c r="H155" t="s">
        <v>497</v>
      </c>
    </row>
    <row r="156" spans="1:8" x14ac:dyDescent="0.25">
      <c r="A156">
        <v>43</v>
      </c>
      <c r="B156" t="s">
        <v>11</v>
      </c>
      <c r="C156">
        <v>20.13</v>
      </c>
      <c r="D156">
        <v>2</v>
      </c>
      <c r="E156" t="s">
        <v>9</v>
      </c>
      <c r="F156" t="s">
        <v>14</v>
      </c>
      <c r="G156" s="3">
        <v>187677377</v>
      </c>
      <c r="H156" t="s">
        <v>497</v>
      </c>
    </row>
    <row r="157" spans="1:8" x14ac:dyDescent="0.25">
      <c r="A157">
        <v>56</v>
      </c>
      <c r="B157" t="s">
        <v>11</v>
      </c>
      <c r="C157">
        <v>19.95</v>
      </c>
      <c r="D157">
        <v>0</v>
      </c>
      <c r="E157" t="s">
        <v>9</v>
      </c>
      <c r="F157" t="s">
        <v>21</v>
      </c>
      <c r="G157" s="3">
        <v>224126485</v>
      </c>
      <c r="H157" t="s">
        <v>497</v>
      </c>
    </row>
    <row r="158" spans="1:8" x14ac:dyDescent="0.25">
      <c r="A158">
        <v>40</v>
      </c>
      <c r="B158" t="s">
        <v>11</v>
      </c>
      <c r="C158">
        <v>19.8</v>
      </c>
      <c r="D158">
        <v>1</v>
      </c>
      <c r="E158" t="s">
        <v>9</v>
      </c>
      <c r="F158" t="s">
        <v>14</v>
      </c>
      <c r="G158" s="3">
        <v>17179522</v>
      </c>
      <c r="H158" t="s">
        <v>497</v>
      </c>
    </row>
    <row r="159" spans="1:8" x14ac:dyDescent="0.25">
      <c r="A159">
        <v>38</v>
      </c>
      <c r="B159" t="s">
        <v>11</v>
      </c>
      <c r="C159">
        <v>19.3</v>
      </c>
      <c r="D159">
        <v>0</v>
      </c>
      <c r="E159" t="s">
        <v>9</v>
      </c>
      <c r="F159" t="s">
        <v>10</v>
      </c>
      <c r="G159" s="3">
        <v>15820699</v>
      </c>
      <c r="H159" t="s">
        <v>497</v>
      </c>
    </row>
    <row r="160" spans="1:8" x14ac:dyDescent="0.25">
      <c r="A160">
        <v>18</v>
      </c>
      <c r="B160" t="s">
        <v>11</v>
      </c>
      <c r="C160">
        <v>17.29</v>
      </c>
      <c r="D160">
        <v>2</v>
      </c>
      <c r="E160" t="s">
        <v>9</v>
      </c>
      <c r="F160" t="s">
        <v>21</v>
      </c>
      <c r="G160" s="3">
        <v>128294551</v>
      </c>
      <c r="H160" t="s">
        <v>498</v>
      </c>
    </row>
  </sheetData>
  <autoFilter ref="A1:H160" xr:uid="{DC38E369-421B-4907-99EB-C355E11FED12}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CBF93-9660-414D-B74C-F4D037B51B2F}">
  <dimension ref="A1:R1067"/>
  <sheetViews>
    <sheetView topLeftCell="A29" workbookViewId="0">
      <selection activeCell="K49" sqref="K49"/>
    </sheetView>
  </sheetViews>
  <sheetFormatPr defaultRowHeight="15" x14ac:dyDescent="0.25"/>
  <cols>
    <col min="7" max="7" width="16.85546875" bestFit="1" customWidth="1"/>
    <col min="11" max="11" width="18.85546875" bestFit="1" customWidth="1"/>
    <col min="12" max="13" width="16.85546875" bestFit="1" customWidth="1"/>
    <col min="14" max="14" width="18" bestFit="1" customWidth="1"/>
    <col min="15" max="15" width="9.7109375" bestFit="1" customWidth="1"/>
    <col min="16" max="16" width="9.7109375" customWidth="1"/>
    <col min="17" max="17" width="10.855468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489</v>
      </c>
    </row>
    <row r="2" spans="1:18" x14ac:dyDescent="0.25">
      <c r="A2">
        <v>18</v>
      </c>
      <c r="B2" t="s">
        <v>11</v>
      </c>
      <c r="C2" s="11">
        <v>30.14</v>
      </c>
      <c r="D2">
        <v>0</v>
      </c>
      <c r="E2" t="s">
        <v>13</v>
      </c>
      <c r="F2" t="s">
        <v>14</v>
      </c>
      <c r="G2" s="3">
        <v>1131.5065999999999</v>
      </c>
      <c r="H2" t="s">
        <v>496</v>
      </c>
    </row>
    <row r="3" spans="1:18" x14ac:dyDescent="0.25">
      <c r="A3">
        <v>18</v>
      </c>
      <c r="B3" t="s">
        <v>11</v>
      </c>
      <c r="C3" s="11">
        <v>33.33</v>
      </c>
      <c r="D3">
        <v>0</v>
      </c>
      <c r="E3" t="s">
        <v>13</v>
      </c>
      <c r="F3" t="s">
        <v>14</v>
      </c>
      <c r="G3" s="3">
        <v>1135.9407000000001</v>
      </c>
      <c r="H3" t="s">
        <v>496</v>
      </c>
      <c r="K3" t="s">
        <v>499</v>
      </c>
    </row>
    <row r="4" spans="1:18" x14ac:dyDescent="0.25">
      <c r="A4">
        <v>18</v>
      </c>
      <c r="B4" t="s">
        <v>11</v>
      </c>
      <c r="C4" s="11">
        <v>33.659999999999997</v>
      </c>
      <c r="D4">
        <v>0</v>
      </c>
      <c r="E4" t="s">
        <v>13</v>
      </c>
      <c r="F4" t="s">
        <v>14</v>
      </c>
      <c r="G4" s="3">
        <v>1136.3994</v>
      </c>
      <c r="H4" t="s">
        <v>496</v>
      </c>
      <c r="K4" t="s">
        <v>500</v>
      </c>
    </row>
    <row r="5" spans="1:18" x14ac:dyDescent="0.25">
      <c r="A5">
        <v>18</v>
      </c>
      <c r="B5" t="s">
        <v>11</v>
      </c>
      <c r="C5" s="11">
        <v>33.344999999999999</v>
      </c>
      <c r="D5">
        <v>0</v>
      </c>
      <c r="E5" t="s">
        <v>13</v>
      </c>
      <c r="F5" t="s">
        <v>14</v>
      </c>
      <c r="G5" s="3">
        <v>1137.011</v>
      </c>
      <c r="H5" t="s">
        <v>496</v>
      </c>
    </row>
    <row r="6" spans="1:18" x14ac:dyDescent="0.25">
      <c r="A6">
        <v>18</v>
      </c>
      <c r="B6" t="s">
        <v>11</v>
      </c>
      <c r="C6" s="11">
        <v>26.695</v>
      </c>
      <c r="D6">
        <v>0</v>
      </c>
      <c r="E6" t="s">
        <v>13</v>
      </c>
      <c r="F6" t="s">
        <v>14</v>
      </c>
      <c r="G6" s="3">
        <v>1137.4697000000001</v>
      </c>
      <c r="H6" t="s">
        <v>496</v>
      </c>
      <c r="J6" t="s">
        <v>501</v>
      </c>
      <c r="L6" s="4">
        <f>ROUND((MAX(G:G)-MIN(G:G))/(3.5*_xlfn.STDEV.S(G:G)*COUNTA(G:G)^(-1/3)),0)</f>
        <v>14</v>
      </c>
      <c r="M6" t="s">
        <v>528</v>
      </c>
      <c r="N6" s="3">
        <f>AVERAGE(G:G)</f>
        <v>14075.166069023455</v>
      </c>
    </row>
    <row r="7" spans="1:18" x14ac:dyDescent="0.25">
      <c r="A7">
        <v>18</v>
      </c>
      <c r="B7" t="s">
        <v>11</v>
      </c>
      <c r="C7" s="11">
        <v>37.29</v>
      </c>
      <c r="D7">
        <v>0</v>
      </c>
      <c r="E7" t="s">
        <v>13</v>
      </c>
      <c r="F7" t="s">
        <v>14</v>
      </c>
      <c r="G7" s="3">
        <v>1141.4450999999999</v>
      </c>
      <c r="H7" t="s">
        <v>496</v>
      </c>
      <c r="J7" t="s">
        <v>502</v>
      </c>
      <c r="L7" s="4">
        <f>MIN(G:G)</f>
        <v>1131.5065999999999</v>
      </c>
    </row>
    <row r="8" spans="1:18" x14ac:dyDescent="0.25">
      <c r="A8">
        <v>18</v>
      </c>
      <c r="B8" t="s">
        <v>11</v>
      </c>
      <c r="C8" s="11">
        <v>41.14</v>
      </c>
      <c r="D8">
        <v>0</v>
      </c>
      <c r="E8" t="s">
        <v>13</v>
      </c>
      <c r="F8" t="s">
        <v>14</v>
      </c>
      <c r="G8" s="3">
        <v>1146.7965999999999</v>
      </c>
      <c r="H8" t="s">
        <v>496</v>
      </c>
      <c r="J8" t="s">
        <v>503</v>
      </c>
      <c r="L8" s="4">
        <f>MAX(G:G)</f>
        <v>63770.428010000003</v>
      </c>
    </row>
    <row r="9" spans="1:18" x14ac:dyDescent="0.25">
      <c r="A9">
        <v>18</v>
      </c>
      <c r="B9" t="s">
        <v>11</v>
      </c>
      <c r="C9" s="11">
        <v>43.01</v>
      </c>
      <c r="D9">
        <v>0</v>
      </c>
      <c r="E9" t="s">
        <v>13</v>
      </c>
      <c r="F9" t="s">
        <v>14</v>
      </c>
      <c r="G9" s="3">
        <v>1149.3959</v>
      </c>
      <c r="H9" t="s">
        <v>496</v>
      </c>
      <c r="J9" t="s">
        <v>507</v>
      </c>
      <c r="L9" s="3">
        <f>(L8-L7)/L6</f>
        <v>4474.2086721428577</v>
      </c>
    </row>
    <row r="10" spans="1:18" x14ac:dyDescent="0.25">
      <c r="A10">
        <v>18</v>
      </c>
      <c r="B10" t="s">
        <v>11</v>
      </c>
      <c r="C10" s="11">
        <v>53.13</v>
      </c>
      <c r="D10">
        <v>0</v>
      </c>
      <c r="E10" t="s">
        <v>13</v>
      </c>
      <c r="F10" t="s">
        <v>14</v>
      </c>
      <c r="G10" s="3">
        <v>1163.4627</v>
      </c>
      <c r="H10" t="s">
        <v>496</v>
      </c>
      <c r="J10" t="s">
        <v>509</v>
      </c>
      <c r="L10">
        <f>COUNTA(G2:G1340)</f>
        <v>1066</v>
      </c>
    </row>
    <row r="11" spans="1:18" x14ac:dyDescent="0.25">
      <c r="A11">
        <v>19</v>
      </c>
      <c r="B11" t="s">
        <v>11</v>
      </c>
      <c r="C11" s="11">
        <v>27.6</v>
      </c>
      <c r="D11">
        <v>0</v>
      </c>
      <c r="E11" t="s">
        <v>13</v>
      </c>
      <c r="F11" t="s">
        <v>10</v>
      </c>
      <c r="G11" s="3">
        <v>1252.4069999999999</v>
      </c>
      <c r="H11" t="s">
        <v>496</v>
      </c>
    </row>
    <row r="12" spans="1:18" x14ac:dyDescent="0.25">
      <c r="A12">
        <v>19</v>
      </c>
      <c r="B12" t="s">
        <v>11</v>
      </c>
      <c r="C12" s="11">
        <v>28.7</v>
      </c>
      <c r="D12">
        <v>0</v>
      </c>
      <c r="E12" t="s">
        <v>13</v>
      </c>
      <c r="F12" t="s">
        <v>10</v>
      </c>
      <c r="G12" s="3">
        <v>1253.9359999999999</v>
      </c>
      <c r="H12" t="s">
        <v>496</v>
      </c>
      <c r="K12" t="s">
        <v>504</v>
      </c>
      <c r="L12" t="s">
        <v>505</v>
      </c>
      <c r="M12" t="s">
        <v>506</v>
      </c>
      <c r="N12" t="s">
        <v>510</v>
      </c>
      <c r="O12" t="s">
        <v>508</v>
      </c>
      <c r="P12" t="s">
        <v>523</v>
      </c>
      <c r="Q12" t="s">
        <v>511</v>
      </c>
    </row>
    <row r="13" spans="1:18" x14ac:dyDescent="0.25">
      <c r="A13">
        <v>19</v>
      </c>
      <c r="B13" t="s">
        <v>11</v>
      </c>
      <c r="C13" s="11">
        <v>30.4</v>
      </c>
      <c r="D13">
        <v>0</v>
      </c>
      <c r="E13" t="s">
        <v>13</v>
      </c>
      <c r="F13" t="s">
        <v>10</v>
      </c>
      <c r="G13" s="3">
        <v>1256.299</v>
      </c>
      <c r="H13" t="s">
        <v>496</v>
      </c>
      <c r="J13">
        <v>1</v>
      </c>
      <c r="K13" s="4">
        <f>L7</f>
        <v>1131.5065999999999</v>
      </c>
      <c r="L13" s="4">
        <f>K13+L9</f>
        <v>5605.7152721428574</v>
      </c>
      <c r="M13" s="4">
        <f>L13-K13</f>
        <v>4474.2086721428577</v>
      </c>
      <c r="N13" s="4">
        <f>(L13+K13)/2+K13</f>
        <v>4500.1175360714287</v>
      </c>
      <c r="O13">
        <f>COUNTIFS(G:G,"&gt;="&amp;K13,G:G,"&lt;"&amp;L13)</f>
        <v>311</v>
      </c>
      <c r="P13" s="5">
        <f>O13/$L$10</f>
        <v>0.29174484052532834</v>
      </c>
      <c r="Q13">
        <f>O13</f>
        <v>311</v>
      </c>
      <c r="R13" s="5">
        <f>Q13/$L$10</f>
        <v>0.29174484052532834</v>
      </c>
    </row>
    <row r="14" spans="1:18" x14ac:dyDescent="0.25">
      <c r="A14">
        <v>19</v>
      </c>
      <c r="B14" t="s">
        <v>11</v>
      </c>
      <c r="C14" s="11">
        <v>33.155000000000001</v>
      </c>
      <c r="D14">
        <v>0</v>
      </c>
      <c r="E14" t="s">
        <v>13</v>
      </c>
      <c r="F14" t="s">
        <v>10</v>
      </c>
      <c r="G14" s="3">
        <v>1261.442</v>
      </c>
      <c r="H14" t="s">
        <v>496</v>
      </c>
      <c r="J14">
        <v>2</v>
      </c>
      <c r="K14" s="4">
        <f>L13</f>
        <v>5605.7152721428574</v>
      </c>
      <c r="L14" s="4">
        <f t="shared" ref="L14:L23" si="0">K14+$M$13</f>
        <v>10079.923944285714</v>
      </c>
      <c r="M14" s="4">
        <f t="shared" ref="M14:M23" si="1">L14-K14</f>
        <v>4474.2086721428568</v>
      </c>
      <c r="N14" s="4">
        <f t="shared" ref="N14:N23" si="2">(L14+K14)/2+K14</f>
        <v>13448.534880357143</v>
      </c>
      <c r="O14">
        <f t="shared" ref="O14:O23" si="3">COUNTIFS(G:G,"&gt;="&amp;K14,G:G,"&lt;"&amp;L14)</f>
        <v>242</v>
      </c>
      <c r="P14" s="5">
        <f t="shared" ref="P14:P23" si="4">O14/$L$10</f>
        <v>0.22701688555347091</v>
      </c>
      <c r="Q14">
        <f>O14+Q13</f>
        <v>553</v>
      </c>
      <c r="R14" s="5">
        <f t="shared" ref="R14:R23" si="5">Q14/$L$10</f>
        <v>0.51876172607879922</v>
      </c>
    </row>
    <row r="15" spans="1:18" x14ac:dyDescent="0.25">
      <c r="A15">
        <v>19</v>
      </c>
      <c r="B15" t="s">
        <v>11</v>
      </c>
      <c r="C15" s="11">
        <v>34.4</v>
      </c>
      <c r="D15">
        <v>0</v>
      </c>
      <c r="E15" t="s">
        <v>13</v>
      </c>
      <c r="F15" t="s">
        <v>10</v>
      </c>
      <c r="G15" s="3">
        <v>1261.8589999999999</v>
      </c>
      <c r="H15" t="s">
        <v>496</v>
      </c>
      <c r="J15">
        <v>3</v>
      </c>
      <c r="K15" s="4">
        <f>L14</f>
        <v>10079.923944285714</v>
      </c>
      <c r="L15" s="4">
        <f t="shared" si="0"/>
        <v>14554.132616428571</v>
      </c>
      <c r="M15" s="4">
        <f t="shared" si="1"/>
        <v>4474.2086721428568</v>
      </c>
      <c r="N15" s="4">
        <f t="shared" si="2"/>
        <v>22396.952224642857</v>
      </c>
      <c r="O15">
        <f t="shared" si="3"/>
        <v>204</v>
      </c>
      <c r="P15" s="5">
        <f t="shared" si="4"/>
        <v>0.19136960600375236</v>
      </c>
      <c r="Q15">
        <f t="shared" ref="Q15:Q23" si="6">O15+Q14</f>
        <v>757</v>
      </c>
      <c r="R15" s="5">
        <f t="shared" si="5"/>
        <v>0.71013133208255164</v>
      </c>
    </row>
    <row r="16" spans="1:18" x14ac:dyDescent="0.25">
      <c r="A16">
        <v>19</v>
      </c>
      <c r="B16" t="s">
        <v>11</v>
      </c>
      <c r="C16" s="11">
        <v>35.4</v>
      </c>
      <c r="D16">
        <v>0</v>
      </c>
      <c r="E16" t="s">
        <v>13</v>
      </c>
      <c r="F16" t="s">
        <v>10</v>
      </c>
      <c r="G16" s="3">
        <v>1263.249</v>
      </c>
      <c r="H16" t="s">
        <v>496</v>
      </c>
      <c r="J16">
        <v>4</v>
      </c>
      <c r="K16" s="4">
        <f t="shared" ref="K16:K18" si="7">L15</f>
        <v>14554.132616428571</v>
      </c>
      <c r="L16" s="4">
        <f t="shared" si="0"/>
        <v>19028.341288571428</v>
      </c>
      <c r="M16" s="4">
        <f t="shared" si="1"/>
        <v>4474.2086721428568</v>
      </c>
      <c r="N16" s="4">
        <f t="shared" si="2"/>
        <v>31345.369568928571</v>
      </c>
      <c r="O16">
        <f t="shared" si="3"/>
        <v>53</v>
      </c>
      <c r="P16" s="5">
        <f t="shared" si="4"/>
        <v>4.9718574108818012E-2</v>
      </c>
      <c r="Q16">
        <f t="shared" si="6"/>
        <v>810</v>
      </c>
      <c r="R16" s="5">
        <f t="shared" si="5"/>
        <v>0.75984990619136961</v>
      </c>
    </row>
    <row r="17" spans="1:18" x14ac:dyDescent="0.25">
      <c r="A17">
        <v>20</v>
      </c>
      <c r="B17" t="s">
        <v>11</v>
      </c>
      <c r="C17" s="11">
        <v>33.33</v>
      </c>
      <c r="D17">
        <v>0</v>
      </c>
      <c r="E17" t="s">
        <v>13</v>
      </c>
      <c r="F17" t="s">
        <v>14</v>
      </c>
      <c r="G17" s="3">
        <v>1391.5287000000001</v>
      </c>
      <c r="H17" t="s">
        <v>496</v>
      </c>
      <c r="J17">
        <v>5</v>
      </c>
      <c r="K17" s="4">
        <f t="shared" si="7"/>
        <v>19028.341288571428</v>
      </c>
      <c r="L17" s="4">
        <f t="shared" si="0"/>
        <v>23502.549960714285</v>
      </c>
      <c r="M17" s="4">
        <f t="shared" si="1"/>
        <v>4474.2086721428568</v>
      </c>
      <c r="N17" s="4">
        <f t="shared" si="2"/>
        <v>40293.786913214281</v>
      </c>
      <c r="O17">
        <f t="shared" si="3"/>
        <v>51</v>
      </c>
      <c r="P17" s="5">
        <f t="shared" si="4"/>
        <v>4.7842401500938089E-2</v>
      </c>
      <c r="Q17">
        <f t="shared" si="6"/>
        <v>861</v>
      </c>
      <c r="R17" s="5">
        <f t="shared" si="5"/>
        <v>0.80769230769230771</v>
      </c>
    </row>
    <row r="18" spans="1:18" x14ac:dyDescent="0.25">
      <c r="A18">
        <v>21</v>
      </c>
      <c r="B18" t="s">
        <v>11</v>
      </c>
      <c r="C18" s="11">
        <v>31.1</v>
      </c>
      <c r="D18">
        <v>0</v>
      </c>
      <c r="E18" t="s">
        <v>13</v>
      </c>
      <c r="F18" t="s">
        <v>10</v>
      </c>
      <c r="G18" s="3">
        <v>1526.3119999999999</v>
      </c>
      <c r="H18" t="s">
        <v>496</v>
      </c>
      <c r="J18">
        <v>6</v>
      </c>
      <c r="K18" s="4">
        <f t="shared" si="7"/>
        <v>23502.549960714285</v>
      </c>
      <c r="L18" s="4">
        <f t="shared" si="0"/>
        <v>27976.758632857141</v>
      </c>
      <c r="M18" s="4">
        <f t="shared" si="1"/>
        <v>4474.2086721428568</v>
      </c>
      <c r="N18" s="4">
        <f t="shared" si="2"/>
        <v>49242.204257499994</v>
      </c>
      <c r="O18">
        <f t="shared" si="3"/>
        <v>37</v>
      </c>
      <c r="P18" s="5">
        <f t="shared" si="4"/>
        <v>3.4709193245778612E-2</v>
      </c>
      <c r="Q18">
        <f t="shared" si="6"/>
        <v>898</v>
      </c>
      <c r="R18" s="5">
        <f t="shared" si="5"/>
        <v>0.8424015009380863</v>
      </c>
    </row>
    <row r="19" spans="1:18" x14ac:dyDescent="0.25">
      <c r="A19">
        <v>21</v>
      </c>
      <c r="B19" t="s">
        <v>11</v>
      </c>
      <c r="C19" s="11">
        <v>36.384999999999998</v>
      </c>
      <c r="D19">
        <v>0</v>
      </c>
      <c r="E19" t="s">
        <v>13</v>
      </c>
      <c r="F19" t="s">
        <v>14</v>
      </c>
      <c r="G19" s="3">
        <v>1532.4697000000001</v>
      </c>
      <c r="H19" t="s">
        <v>496</v>
      </c>
      <c r="J19">
        <v>7</v>
      </c>
      <c r="K19" s="4">
        <f>L18</f>
        <v>27976.758632857141</v>
      </c>
      <c r="L19" s="4">
        <f t="shared" si="0"/>
        <v>32450.967304999998</v>
      </c>
      <c r="M19" s="4">
        <f t="shared" si="1"/>
        <v>4474.2086721428568</v>
      </c>
      <c r="N19" s="4">
        <f t="shared" si="2"/>
        <v>58190.621601785708</v>
      </c>
      <c r="O19">
        <f t="shared" si="3"/>
        <v>20</v>
      </c>
      <c r="P19" s="5">
        <f t="shared" si="4"/>
        <v>1.8761726078799251E-2</v>
      </c>
      <c r="Q19">
        <f t="shared" si="6"/>
        <v>918</v>
      </c>
      <c r="R19" s="5">
        <f t="shared" si="5"/>
        <v>0.86116322701688552</v>
      </c>
    </row>
    <row r="20" spans="1:18" x14ac:dyDescent="0.25">
      <c r="A20">
        <v>21</v>
      </c>
      <c r="B20" t="s">
        <v>11</v>
      </c>
      <c r="C20" s="11">
        <v>36.85</v>
      </c>
      <c r="D20">
        <v>0</v>
      </c>
      <c r="E20" t="s">
        <v>13</v>
      </c>
      <c r="F20" t="s">
        <v>14</v>
      </c>
      <c r="G20" s="3">
        <v>1534.3045</v>
      </c>
      <c r="H20" t="s">
        <v>496</v>
      </c>
      <c r="J20">
        <v>8</v>
      </c>
      <c r="K20" s="4">
        <f t="shared" ref="K20:K23" si="8">L19</f>
        <v>32450.967304999998</v>
      </c>
      <c r="L20" s="4">
        <f t="shared" si="0"/>
        <v>36925.175977142855</v>
      </c>
      <c r="M20" s="4">
        <f t="shared" si="1"/>
        <v>4474.2086721428568</v>
      </c>
      <c r="N20" s="4">
        <f t="shared" si="2"/>
        <v>67139.038946071421</v>
      </c>
      <c r="O20">
        <f t="shared" si="3"/>
        <v>38</v>
      </c>
      <c r="P20" s="5">
        <f t="shared" si="4"/>
        <v>3.5647279549718573E-2</v>
      </c>
      <c r="Q20">
        <f t="shared" si="6"/>
        <v>956</v>
      </c>
      <c r="R20" s="5">
        <f t="shared" si="5"/>
        <v>0.8968105065666041</v>
      </c>
    </row>
    <row r="21" spans="1:18" x14ac:dyDescent="0.25">
      <c r="A21">
        <v>18</v>
      </c>
      <c r="B21" t="s">
        <v>7</v>
      </c>
      <c r="C21" s="11">
        <v>31.13</v>
      </c>
      <c r="D21">
        <v>0</v>
      </c>
      <c r="E21" t="s">
        <v>13</v>
      </c>
      <c r="F21" t="s">
        <v>14</v>
      </c>
      <c r="G21" s="3">
        <v>1621.8827000000001</v>
      </c>
      <c r="H21" t="s">
        <v>496</v>
      </c>
      <c r="J21">
        <v>9</v>
      </c>
      <c r="K21" s="4">
        <f t="shared" si="8"/>
        <v>36925.175977142855</v>
      </c>
      <c r="L21" s="4">
        <f t="shared" si="0"/>
        <v>41399.384649285712</v>
      </c>
      <c r="M21" s="4">
        <f t="shared" si="1"/>
        <v>4474.2086721428568</v>
      </c>
      <c r="N21" s="4">
        <f t="shared" si="2"/>
        <v>76087.456290357135</v>
      </c>
      <c r="O21">
        <f t="shared" si="3"/>
        <v>45</v>
      </c>
      <c r="P21" s="5">
        <f t="shared" si="4"/>
        <v>4.2213883677298308E-2</v>
      </c>
      <c r="Q21">
        <f t="shared" si="6"/>
        <v>1001</v>
      </c>
      <c r="R21" s="5">
        <f t="shared" si="5"/>
        <v>0.93902439024390238</v>
      </c>
    </row>
    <row r="22" spans="1:18" x14ac:dyDescent="0.25">
      <c r="A22">
        <v>18</v>
      </c>
      <c r="B22" t="s">
        <v>7</v>
      </c>
      <c r="C22" s="11">
        <v>31.35</v>
      </c>
      <c r="D22">
        <v>0</v>
      </c>
      <c r="E22" t="s">
        <v>13</v>
      </c>
      <c r="F22" t="s">
        <v>14</v>
      </c>
      <c r="G22" s="3">
        <v>1622.1885</v>
      </c>
      <c r="H22" t="s">
        <v>496</v>
      </c>
      <c r="J22">
        <v>10</v>
      </c>
      <c r="K22" s="4">
        <f t="shared" si="8"/>
        <v>41399.384649285712</v>
      </c>
      <c r="L22" s="4">
        <f t="shared" si="0"/>
        <v>45873.593321428569</v>
      </c>
      <c r="M22" s="4">
        <f t="shared" si="1"/>
        <v>4474.2086721428568</v>
      </c>
      <c r="N22" s="4">
        <f t="shared" si="2"/>
        <v>85035.873634642849</v>
      </c>
      <c r="O22">
        <f t="shared" si="3"/>
        <v>32</v>
      </c>
      <c r="P22" s="5">
        <f t="shared" si="4"/>
        <v>3.0018761726078799E-2</v>
      </c>
      <c r="Q22">
        <f t="shared" si="6"/>
        <v>1033</v>
      </c>
      <c r="R22" s="5">
        <f t="shared" si="5"/>
        <v>0.96904315196998125</v>
      </c>
    </row>
    <row r="23" spans="1:18" x14ac:dyDescent="0.25">
      <c r="A23">
        <v>18</v>
      </c>
      <c r="B23" t="s">
        <v>7</v>
      </c>
      <c r="C23" s="11">
        <v>36.85</v>
      </c>
      <c r="D23">
        <v>0</v>
      </c>
      <c r="E23" t="s">
        <v>13</v>
      </c>
      <c r="F23" t="s">
        <v>14</v>
      </c>
      <c r="G23" s="3">
        <v>1629.8335</v>
      </c>
      <c r="H23" t="s">
        <v>496</v>
      </c>
      <c r="J23">
        <v>11</v>
      </c>
      <c r="K23" s="4">
        <f t="shared" si="8"/>
        <v>45873.593321428569</v>
      </c>
      <c r="L23" s="4">
        <f t="shared" si="0"/>
        <v>50347.801993571426</v>
      </c>
      <c r="M23" s="4">
        <f t="shared" si="1"/>
        <v>4474.2086721428568</v>
      </c>
      <c r="N23" s="4">
        <f t="shared" si="2"/>
        <v>93984.290978928562</v>
      </c>
      <c r="O23">
        <f t="shared" si="3"/>
        <v>26</v>
      </c>
      <c r="P23" s="5">
        <f t="shared" si="4"/>
        <v>2.4390243902439025E-2</v>
      </c>
      <c r="Q23">
        <f t="shared" si="6"/>
        <v>1059</v>
      </c>
      <c r="R23" s="5">
        <f t="shared" si="5"/>
        <v>0.9934333958724203</v>
      </c>
    </row>
    <row r="24" spans="1:18" x14ac:dyDescent="0.25">
      <c r="A24">
        <v>18</v>
      </c>
      <c r="B24" t="s">
        <v>7</v>
      </c>
      <c r="C24" s="11">
        <v>38.17</v>
      </c>
      <c r="D24">
        <v>0</v>
      </c>
      <c r="E24" t="s">
        <v>13</v>
      </c>
      <c r="F24" t="s">
        <v>14</v>
      </c>
      <c r="G24" s="3">
        <v>1631.6683</v>
      </c>
      <c r="H24" t="s">
        <v>496</v>
      </c>
      <c r="K24" s="4"/>
      <c r="L24" s="4"/>
      <c r="M24" s="4"/>
      <c r="N24" s="4"/>
      <c r="P24" s="5"/>
      <c r="R24" s="5"/>
    </row>
    <row r="25" spans="1:18" x14ac:dyDescent="0.25">
      <c r="A25">
        <v>19</v>
      </c>
      <c r="B25" t="s">
        <v>11</v>
      </c>
      <c r="C25" s="11">
        <v>25.175000000000001</v>
      </c>
      <c r="D25">
        <v>0</v>
      </c>
      <c r="E25" t="s">
        <v>13</v>
      </c>
      <c r="F25" t="s">
        <v>15</v>
      </c>
      <c r="G25" s="3">
        <v>1632.0362500000001</v>
      </c>
      <c r="H25" t="s">
        <v>496</v>
      </c>
      <c r="K25" s="4"/>
      <c r="L25" s="4"/>
      <c r="M25" s="4"/>
      <c r="N25" s="4"/>
      <c r="P25" s="5"/>
      <c r="R25" s="5"/>
    </row>
    <row r="26" spans="1:18" x14ac:dyDescent="0.25">
      <c r="A26">
        <v>19</v>
      </c>
      <c r="B26" t="s">
        <v>11</v>
      </c>
      <c r="C26" s="11">
        <v>31.635000000000002</v>
      </c>
      <c r="D26">
        <v>0</v>
      </c>
      <c r="E26" t="s">
        <v>13</v>
      </c>
      <c r="F26" t="s">
        <v>15</v>
      </c>
      <c r="G26" s="3">
        <v>1632.5644500000001</v>
      </c>
      <c r="H26" t="s">
        <v>496</v>
      </c>
      <c r="K26" s="4"/>
      <c r="L26" s="4"/>
      <c r="M26" s="4"/>
      <c r="N26" s="4"/>
      <c r="P26" s="5"/>
      <c r="R26" s="5"/>
    </row>
    <row r="27" spans="1:18" x14ac:dyDescent="0.25">
      <c r="A27">
        <v>18</v>
      </c>
      <c r="B27" t="s">
        <v>7</v>
      </c>
      <c r="C27" s="11">
        <v>39.159999999999997</v>
      </c>
      <c r="D27">
        <v>0</v>
      </c>
      <c r="E27" t="s">
        <v>13</v>
      </c>
      <c r="F27" t="s">
        <v>14</v>
      </c>
      <c r="G27" s="3">
        <v>1633.0444</v>
      </c>
      <c r="H27" t="s">
        <v>496</v>
      </c>
    </row>
    <row r="28" spans="1:18" x14ac:dyDescent="0.25">
      <c r="A28">
        <v>18</v>
      </c>
      <c r="B28" t="s">
        <v>7</v>
      </c>
      <c r="C28" s="11">
        <v>39.82</v>
      </c>
      <c r="D28">
        <v>0</v>
      </c>
      <c r="E28" t="s">
        <v>13</v>
      </c>
      <c r="F28" t="s">
        <v>14</v>
      </c>
      <c r="G28" s="3">
        <v>1633.9618</v>
      </c>
      <c r="H28" t="s">
        <v>496</v>
      </c>
    </row>
    <row r="29" spans="1:18" x14ac:dyDescent="0.25">
      <c r="A29">
        <v>18</v>
      </c>
      <c r="B29" t="s">
        <v>7</v>
      </c>
      <c r="C29" s="11">
        <v>40.26</v>
      </c>
      <c r="D29">
        <v>0</v>
      </c>
      <c r="E29" t="s">
        <v>13</v>
      </c>
      <c r="F29" t="s">
        <v>14</v>
      </c>
      <c r="G29" s="3">
        <v>1634.5734</v>
      </c>
      <c r="H29" t="s">
        <v>496</v>
      </c>
    </row>
    <row r="30" spans="1:18" x14ac:dyDescent="0.25">
      <c r="A30">
        <v>19</v>
      </c>
      <c r="B30" t="s">
        <v>11</v>
      </c>
      <c r="C30" s="11">
        <v>27.835000000000001</v>
      </c>
      <c r="D30">
        <v>0</v>
      </c>
      <c r="E30" t="s">
        <v>13</v>
      </c>
      <c r="F30" t="s">
        <v>15</v>
      </c>
      <c r="G30" s="3">
        <v>1635.7336499999999</v>
      </c>
      <c r="H30" t="s">
        <v>496</v>
      </c>
    </row>
    <row r="31" spans="1:18" x14ac:dyDescent="0.25">
      <c r="A31">
        <v>19</v>
      </c>
      <c r="B31" t="s">
        <v>11</v>
      </c>
      <c r="C31" s="11">
        <v>28.975000000000001</v>
      </c>
      <c r="D31">
        <v>0</v>
      </c>
      <c r="E31" t="s">
        <v>13</v>
      </c>
      <c r="F31" t="s">
        <v>15</v>
      </c>
      <c r="G31" s="3">
        <v>1639.5631000000001</v>
      </c>
      <c r="H31" t="s">
        <v>496</v>
      </c>
    </row>
    <row r="32" spans="1:18" x14ac:dyDescent="0.25">
      <c r="A32">
        <v>19</v>
      </c>
      <c r="B32" t="s">
        <v>11</v>
      </c>
      <c r="C32" s="11">
        <v>30.59</v>
      </c>
      <c r="D32">
        <v>0</v>
      </c>
      <c r="E32" t="s">
        <v>13</v>
      </c>
      <c r="F32" t="s">
        <v>15</v>
      </c>
      <c r="G32" s="3">
        <v>1639.5631000000001</v>
      </c>
      <c r="H32" t="s">
        <v>496</v>
      </c>
    </row>
    <row r="33" spans="1:11" x14ac:dyDescent="0.25">
      <c r="A33">
        <v>19</v>
      </c>
      <c r="B33" t="s">
        <v>11</v>
      </c>
      <c r="C33" s="11">
        <v>35.53</v>
      </c>
      <c r="D33">
        <v>0</v>
      </c>
      <c r="E33" t="s">
        <v>13</v>
      </c>
      <c r="F33" t="s">
        <v>15</v>
      </c>
      <c r="G33" s="3">
        <v>1646.4296999999999</v>
      </c>
      <c r="H33" t="s">
        <v>496</v>
      </c>
    </row>
    <row r="34" spans="1:11" x14ac:dyDescent="0.25">
      <c r="A34">
        <v>22</v>
      </c>
      <c r="B34" t="s">
        <v>11</v>
      </c>
      <c r="C34" s="11">
        <v>26.84</v>
      </c>
      <c r="D34">
        <v>0</v>
      </c>
      <c r="E34" t="s">
        <v>13</v>
      </c>
      <c r="F34" t="s">
        <v>14</v>
      </c>
      <c r="G34" s="3">
        <v>1664.9996000000001</v>
      </c>
      <c r="H34" t="s">
        <v>496</v>
      </c>
    </row>
    <row r="35" spans="1:11" x14ac:dyDescent="0.25">
      <c r="A35">
        <v>22</v>
      </c>
      <c r="B35" t="s">
        <v>11</v>
      </c>
      <c r="C35" s="11">
        <v>33.770000000000003</v>
      </c>
      <c r="D35">
        <v>0</v>
      </c>
      <c r="E35" t="s">
        <v>13</v>
      </c>
      <c r="F35" t="s">
        <v>14</v>
      </c>
      <c r="G35" s="3">
        <v>1674.6323</v>
      </c>
      <c r="H35" t="s">
        <v>496</v>
      </c>
    </row>
    <row r="36" spans="1:11" x14ac:dyDescent="0.25">
      <c r="A36">
        <v>22</v>
      </c>
      <c r="B36" t="s">
        <v>11</v>
      </c>
      <c r="C36" s="11">
        <v>39.5</v>
      </c>
      <c r="D36">
        <v>0</v>
      </c>
      <c r="E36" t="s">
        <v>13</v>
      </c>
      <c r="F36" t="s">
        <v>10</v>
      </c>
      <c r="G36" s="3">
        <v>1682.597</v>
      </c>
      <c r="H36" t="s">
        <v>496</v>
      </c>
    </row>
    <row r="37" spans="1:11" x14ac:dyDescent="0.25">
      <c r="A37">
        <v>18</v>
      </c>
      <c r="B37" t="s">
        <v>11</v>
      </c>
      <c r="C37" s="11">
        <v>27.645</v>
      </c>
      <c r="D37">
        <v>0</v>
      </c>
      <c r="E37" t="s">
        <v>13</v>
      </c>
      <c r="F37" t="s">
        <v>21</v>
      </c>
      <c r="G37" s="3">
        <v>1704.5681</v>
      </c>
      <c r="H37" t="s">
        <v>496</v>
      </c>
    </row>
    <row r="38" spans="1:11" x14ac:dyDescent="0.25">
      <c r="A38">
        <v>18</v>
      </c>
      <c r="B38" t="s">
        <v>11</v>
      </c>
      <c r="C38" s="11">
        <v>28.594999999999999</v>
      </c>
      <c r="D38">
        <v>0</v>
      </c>
      <c r="E38" t="s">
        <v>13</v>
      </c>
      <c r="F38" t="s">
        <v>21</v>
      </c>
      <c r="G38" s="3">
        <v>1705.6244999999999</v>
      </c>
      <c r="H38" t="s">
        <v>496</v>
      </c>
    </row>
    <row r="39" spans="1:11" x14ac:dyDescent="0.25">
      <c r="A39">
        <v>18</v>
      </c>
      <c r="B39" t="s">
        <v>11</v>
      </c>
      <c r="C39" s="11">
        <v>25.46</v>
      </c>
      <c r="D39">
        <v>0</v>
      </c>
      <c r="E39" t="s">
        <v>13</v>
      </c>
      <c r="F39" t="s">
        <v>21</v>
      </c>
      <c r="G39" s="3">
        <v>1708.0014000000001</v>
      </c>
      <c r="H39" t="s">
        <v>496</v>
      </c>
    </row>
    <row r="40" spans="1:11" x14ac:dyDescent="0.25">
      <c r="A40">
        <v>18</v>
      </c>
      <c r="B40" t="s">
        <v>11</v>
      </c>
      <c r="C40" s="11">
        <v>26.125</v>
      </c>
      <c r="D40">
        <v>0</v>
      </c>
      <c r="E40" t="s">
        <v>13</v>
      </c>
      <c r="F40" t="s">
        <v>21</v>
      </c>
      <c r="G40" s="3">
        <v>1708.9257500000001</v>
      </c>
      <c r="H40" t="s">
        <v>496</v>
      </c>
    </row>
    <row r="41" spans="1:11" x14ac:dyDescent="0.25">
      <c r="A41">
        <v>18</v>
      </c>
      <c r="B41" t="s">
        <v>11</v>
      </c>
      <c r="C41" s="11">
        <v>28.5</v>
      </c>
      <c r="D41">
        <v>0</v>
      </c>
      <c r="E41" t="s">
        <v>13</v>
      </c>
      <c r="F41" t="s">
        <v>21</v>
      </c>
      <c r="G41" s="3">
        <v>1712.2270000000001</v>
      </c>
      <c r="H41" t="s">
        <v>496</v>
      </c>
    </row>
    <row r="42" spans="1:11" x14ac:dyDescent="0.25">
      <c r="A42">
        <v>18</v>
      </c>
      <c r="B42" t="s">
        <v>11</v>
      </c>
      <c r="C42" s="11">
        <v>26.125</v>
      </c>
      <c r="D42">
        <v>1</v>
      </c>
      <c r="E42" t="s">
        <v>13</v>
      </c>
      <c r="F42" t="s">
        <v>14</v>
      </c>
      <c r="G42" s="3">
        <v>1719.4363000000001</v>
      </c>
      <c r="H42" t="s">
        <v>496</v>
      </c>
    </row>
    <row r="43" spans="1:11" x14ac:dyDescent="0.25">
      <c r="A43">
        <v>18</v>
      </c>
      <c r="B43" t="s">
        <v>11</v>
      </c>
      <c r="C43" s="11">
        <v>30.03</v>
      </c>
      <c r="D43">
        <v>1</v>
      </c>
      <c r="E43" t="s">
        <v>13</v>
      </c>
      <c r="F43" t="s">
        <v>14</v>
      </c>
      <c r="G43" s="3">
        <v>1720.3536999999999</v>
      </c>
      <c r="H43" t="s">
        <v>496</v>
      </c>
    </row>
    <row r="44" spans="1:11" x14ac:dyDescent="0.25">
      <c r="A44">
        <v>18</v>
      </c>
      <c r="B44" t="s">
        <v>11</v>
      </c>
      <c r="C44" s="11">
        <v>33.770000000000003</v>
      </c>
      <c r="D44">
        <v>1</v>
      </c>
      <c r="E44" t="s">
        <v>13</v>
      </c>
      <c r="F44" t="s">
        <v>14</v>
      </c>
      <c r="G44" s="3">
        <v>1725.5523000000001</v>
      </c>
      <c r="H44" t="s">
        <v>496</v>
      </c>
      <c r="J44" t="s">
        <v>549</v>
      </c>
      <c r="K44">
        <v>1850</v>
      </c>
    </row>
    <row r="45" spans="1:11" x14ac:dyDescent="0.25">
      <c r="A45">
        <v>18</v>
      </c>
      <c r="B45" t="s">
        <v>11</v>
      </c>
      <c r="C45" s="11">
        <v>35.200000000000003</v>
      </c>
      <c r="D45">
        <v>1</v>
      </c>
      <c r="E45" t="s">
        <v>13</v>
      </c>
      <c r="F45" t="s">
        <v>14</v>
      </c>
      <c r="G45" s="3">
        <v>1727.54</v>
      </c>
      <c r="H45" t="s">
        <v>496</v>
      </c>
      <c r="J45" s="18" t="s">
        <v>550</v>
      </c>
      <c r="K45">
        <v>1800</v>
      </c>
    </row>
    <row r="46" spans="1:11" x14ac:dyDescent="0.25">
      <c r="A46">
        <v>19</v>
      </c>
      <c r="B46" t="s">
        <v>7</v>
      </c>
      <c r="C46" s="11">
        <v>26.315000000000001</v>
      </c>
      <c r="D46">
        <v>0</v>
      </c>
      <c r="E46" t="s">
        <v>13</v>
      </c>
      <c r="F46" t="s">
        <v>10</v>
      </c>
      <c r="G46" s="3">
        <v>1737.376</v>
      </c>
      <c r="H46" t="s">
        <v>496</v>
      </c>
      <c r="J46" t="s">
        <v>551</v>
      </c>
      <c r="K46">
        <v>100</v>
      </c>
    </row>
    <row r="47" spans="1:11" x14ac:dyDescent="0.25">
      <c r="A47">
        <v>19</v>
      </c>
      <c r="B47" t="s">
        <v>7</v>
      </c>
      <c r="C47" s="11">
        <v>29.355</v>
      </c>
      <c r="D47">
        <v>0</v>
      </c>
      <c r="E47" t="s">
        <v>13</v>
      </c>
      <c r="F47" t="s">
        <v>10</v>
      </c>
      <c r="G47" s="3">
        <v>1743.2139999999999</v>
      </c>
      <c r="H47" t="s">
        <v>496</v>
      </c>
      <c r="J47" t="s">
        <v>526</v>
      </c>
      <c r="K47">
        <v>50</v>
      </c>
    </row>
    <row r="48" spans="1:11" x14ac:dyDescent="0.25">
      <c r="A48">
        <v>19</v>
      </c>
      <c r="B48" t="s">
        <v>7</v>
      </c>
      <c r="C48" s="11">
        <v>29.8</v>
      </c>
      <c r="D48">
        <v>0</v>
      </c>
      <c r="E48" t="s">
        <v>13</v>
      </c>
      <c r="F48" t="s">
        <v>10</v>
      </c>
      <c r="G48" s="3">
        <v>1744.4649999999999</v>
      </c>
      <c r="H48" t="s">
        <v>496</v>
      </c>
    </row>
    <row r="49" spans="1:11" x14ac:dyDescent="0.25">
      <c r="A49">
        <v>19</v>
      </c>
      <c r="B49" t="s">
        <v>7</v>
      </c>
      <c r="C49" s="11">
        <v>32.9</v>
      </c>
      <c r="D49">
        <v>0</v>
      </c>
      <c r="E49" t="s">
        <v>13</v>
      </c>
      <c r="F49" t="s">
        <v>10</v>
      </c>
      <c r="G49" s="3">
        <v>1748.7739999999999</v>
      </c>
      <c r="H49" t="s">
        <v>496</v>
      </c>
      <c r="J49" t="s">
        <v>552</v>
      </c>
      <c r="K49">
        <f>(K44-K45)/(K46/SQRT(K47))</f>
        <v>3.5355339059327378</v>
      </c>
    </row>
    <row r="50" spans="1:11" x14ac:dyDescent="0.25">
      <c r="A50">
        <v>19</v>
      </c>
      <c r="B50" t="s">
        <v>7</v>
      </c>
      <c r="C50" s="11">
        <v>40.5</v>
      </c>
      <c r="D50">
        <v>0</v>
      </c>
      <c r="E50" t="s">
        <v>13</v>
      </c>
      <c r="F50" t="s">
        <v>10</v>
      </c>
      <c r="G50" s="3">
        <v>1759.338</v>
      </c>
      <c r="H50" t="s">
        <v>496</v>
      </c>
    </row>
    <row r="51" spans="1:11" x14ac:dyDescent="0.25">
      <c r="A51">
        <v>20</v>
      </c>
      <c r="B51" t="s">
        <v>11</v>
      </c>
      <c r="C51" s="11">
        <v>29.734999999999999</v>
      </c>
      <c r="D51">
        <v>0</v>
      </c>
      <c r="E51" t="s">
        <v>13</v>
      </c>
      <c r="F51" t="s">
        <v>15</v>
      </c>
      <c r="G51" s="3">
        <v>1769.5316499999999</v>
      </c>
      <c r="H51" t="s">
        <v>496</v>
      </c>
    </row>
    <row r="52" spans="1:11" x14ac:dyDescent="0.25">
      <c r="A52">
        <v>23</v>
      </c>
      <c r="B52" t="s">
        <v>11</v>
      </c>
      <c r="C52" s="11">
        <v>26.51</v>
      </c>
      <c r="D52">
        <v>0</v>
      </c>
      <c r="E52" t="s">
        <v>13</v>
      </c>
      <c r="F52" t="s">
        <v>14</v>
      </c>
      <c r="G52" s="3">
        <v>1815.8759</v>
      </c>
      <c r="H52" t="s">
        <v>496</v>
      </c>
    </row>
    <row r="53" spans="1:11" x14ac:dyDescent="0.25">
      <c r="A53">
        <v>23</v>
      </c>
      <c r="B53" t="s">
        <v>11</v>
      </c>
      <c r="C53" s="11">
        <v>32.56</v>
      </c>
      <c r="D53">
        <v>0</v>
      </c>
      <c r="E53" t="s">
        <v>13</v>
      </c>
      <c r="F53" t="s">
        <v>14</v>
      </c>
      <c r="G53" s="3">
        <v>1824.2854</v>
      </c>
      <c r="H53" t="s">
        <v>496</v>
      </c>
    </row>
    <row r="54" spans="1:11" x14ac:dyDescent="0.25">
      <c r="A54">
        <v>23</v>
      </c>
      <c r="B54" t="s">
        <v>11</v>
      </c>
      <c r="C54" s="11">
        <v>25.555</v>
      </c>
      <c r="D54">
        <v>0</v>
      </c>
      <c r="E54" t="s">
        <v>13</v>
      </c>
      <c r="F54" t="s">
        <v>10</v>
      </c>
      <c r="G54" s="3">
        <v>1826.8430000000001</v>
      </c>
      <c r="H54" t="s">
        <v>496</v>
      </c>
    </row>
    <row r="55" spans="1:11" x14ac:dyDescent="0.25">
      <c r="A55">
        <v>19</v>
      </c>
      <c r="B55" t="s">
        <v>11</v>
      </c>
      <c r="C55" s="11">
        <v>36.195</v>
      </c>
      <c r="D55">
        <v>1</v>
      </c>
      <c r="E55" t="s">
        <v>13</v>
      </c>
      <c r="F55" t="s">
        <v>10</v>
      </c>
      <c r="G55" s="3">
        <v>1837.2370000000001</v>
      </c>
      <c r="H55" t="s">
        <v>496</v>
      </c>
    </row>
    <row r="56" spans="1:11" x14ac:dyDescent="0.25">
      <c r="A56">
        <v>23</v>
      </c>
      <c r="B56" t="s">
        <v>11</v>
      </c>
      <c r="C56" s="11">
        <v>41.91</v>
      </c>
      <c r="D56">
        <v>0</v>
      </c>
      <c r="E56" t="s">
        <v>13</v>
      </c>
      <c r="F56" t="s">
        <v>14</v>
      </c>
      <c r="G56" s="3">
        <v>1837.2819</v>
      </c>
      <c r="H56" t="s">
        <v>496</v>
      </c>
    </row>
    <row r="57" spans="1:11" x14ac:dyDescent="0.25">
      <c r="A57">
        <v>19</v>
      </c>
      <c r="B57" t="s">
        <v>11</v>
      </c>
      <c r="C57" s="11">
        <v>26.125</v>
      </c>
      <c r="D57">
        <v>1</v>
      </c>
      <c r="E57" t="s">
        <v>13</v>
      </c>
      <c r="F57" t="s">
        <v>10</v>
      </c>
      <c r="G57" s="3">
        <v>1842.519</v>
      </c>
      <c r="H57" t="s">
        <v>496</v>
      </c>
    </row>
    <row r="58" spans="1:11" x14ac:dyDescent="0.25">
      <c r="A58">
        <v>20</v>
      </c>
      <c r="B58" t="s">
        <v>7</v>
      </c>
      <c r="C58" s="11">
        <v>29.6</v>
      </c>
      <c r="D58">
        <v>0</v>
      </c>
      <c r="E58" t="s">
        <v>13</v>
      </c>
      <c r="F58" t="s">
        <v>10</v>
      </c>
      <c r="G58" s="3">
        <v>1875.3440000000001</v>
      </c>
      <c r="H58" t="s">
        <v>496</v>
      </c>
    </row>
    <row r="59" spans="1:11" x14ac:dyDescent="0.25">
      <c r="A59">
        <v>20</v>
      </c>
      <c r="B59" t="s">
        <v>7</v>
      </c>
      <c r="C59" s="11">
        <v>31.46</v>
      </c>
      <c r="D59">
        <v>0</v>
      </c>
      <c r="E59" t="s">
        <v>13</v>
      </c>
      <c r="F59" t="s">
        <v>14</v>
      </c>
      <c r="G59" s="3">
        <v>1877.9294</v>
      </c>
      <c r="H59" t="s">
        <v>496</v>
      </c>
    </row>
    <row r="60" spans="1:11" x14ac:dyDescent="0.25">
      <c r="A60">
        <v>20</v>
      </c>
      <c r="B60" t="s">
        <v>7</v>
      </c>
      <c r="C60" s="11">
        <v>33</v>
      </c>
      <c r="D60">
        <v>0</v>
      </c>
      <c r="E60" t="s">
        <v>13</v>
      </c>
      <c r="F60" t="s">
        <v>14</v>
      </c>
      <c r="G60" s="3">
        <v>1880.07</v>
      </c>
      <c r="H60" t="s">
        <v>496</v>
      </c>
    </row>
    <row r="61" spans="1:11" x14ac:dyDescent="0.25">
      <c r="A61">
        <v>20</v>
      </c>
      <c r="B61" t="s">
        <v>7</v>
      </c>
      <c r="C61" s="11">
        <v>33.299999999999997</v>
      </c>
      <c r="D61">
        <v>0</v>
      </c>
      <c r="E61" t="s">
        <v>13</v>
      </c>
      <c r="F61" t="s">
        <v>10</v>
      </c>
      <c r="G61" s="3">
        <v>1880.4870000000001</v>
      </c>
      <c r="H61" t="s">
        <v>496</v>
      </c>
    </row>
    <row r="62" spans="1:11" x14ac:dyDescent="0.25">
      <c r="A62">
        <v>21</v>
      </c>
      <c r="B62" t="s">
        <v>11</v>
      </c>
      <c r="C62" s="11">
        <v>28.975000000000001</v>
      </c>
      <c r="D62">
        <v>0</v>
      </c>
      <c r="E62" t="s">
        <v>13</v>
      </c>
      <c r="F62" t="s">
        <v>15</v>
      </c>
      <c r="G62" s="3">
        <v>1906.35825</v>
      </c>
      <c r="H62" t="s">
        <v>496</v>
      </c>
    </row>
    <row r="63" spans="1:11" x14ac:dyDescent="0.25">
      <c r="A63">
        <v>21</v>
      </c>
      <c r="B63" t="s">
        <v>11</v>
      </c>
      <c r="C63" s="11">
        <v>31.254999999999999</v>
      </c>
      <c r="D63">
        <v>0</v>
      </c>
      <c r="E63" t="s">
        <v>13</v>
      </c>
      <c r="F63" t="s">
        <v>15</v>
      </c>
      <c r="G63" s="3">
        <v>1909.52745</v>
      </c>
      <c r="H63" t="s">
        <v>496</v>
      </c>
    </row>
    <row r="64" spans="1:11" x14ac:dyDescent="0.25">
      <c r="A64">
        <v>21</v>
      </c>
      <c r="B64" t="s">
        <v>11</v>
      </c>
      <c r="C64" s="11">
        <v>36.86</v>
      </c>
      <c r="D64">
        <v>0</v>
      </c>
      <c r="E64" t="s">
        <v>13</v>
      </c>
      <c r="F64" t="s">
        <v>15</v>
      </c>
      <c r="G64" s="3">
        <v>1917.3184000000001</v>
      </c>
      <c r="H64" t="s">
        <v>496</v>
      </c>
    </row>
    <row r="65" spans="1:8" x14ac:dyDescent="0.25">
      <c r="A65">
        <v>20</v>
      </c>
      <c r="B65" t="s">
        <v>11</v>
      </c>
      <c r="C65" s="11">
        <v>27.93</v>
      </c>
      <c r="D65">
        <v>0</v>
      </c>
      <c r="E65" t="s">
        <v>13</v>
      </c>
      <c r="F65" t="s">
        <v>21</v>
      </c>
      <c r="G65" s="3">
        <v>1967.0227</v>
      </c>
      <c r="H65" t="s">
        <v>496</v>
      </c>
    </row>
    <row r="66" spans="1:8" x14ac:dyDescent="0.25">
      <c r="A66">
        <v>24</v>
      </c>
      <c r="B66" t="s">
        <v>11</v>
      </c>
      <c r="C66" s="11">
        <v>25.8</v>
      </c>
      <c r="D66">
        <v>0</v>
      </c>
      <c r="E66" t="s">
        <v>13</v>
      </c>
      <c r="F66" t="s">
        <v>10</v>
      </c>
      <c r="G66" s="3">
        <v>1972.95</v>
      </c>
      <c r="H66" t="s">
        <v>496</v>
      </c>
    </row>
    <row r="67" spans="1:8" x14ac:dyDescent="0.25">
      <c r="A67">
        <v>24</v>
      </c>
      <c r="B67" t="s">
        <v>11</v>
      </c>
      <c r="C67" s="11">
        <v>29.3</v>
      </c>
      <c r="D67">
        <v>0</v>
      </c>
      <c r="E67" t="s">
        <v>13</v>
      </c>
      <c r="F67" t="s">
        <v>10</v>
      </c>
      <c r="G67" s="3">
        <v>1977.8150000000001</v>
      </c>
      <c r="H67" t="s">
        <v>496</v>
      </c>
    </row>
    <row r="68" spans="1:8" x14ac:dyDescent="0.25">
      <c r="A68">
        <v>20</v>
      </c>
      <c r="B68" t="s">
        <v>11</v>
      </c>
      <c r="C68" s="11">
        <v>29.734999999999999</v>
      </c>
      <c r="D68">
        <v>1</v>
      </c>
      <c r="E68" t="s">
        <v>13</v>
      </c>
      <c r="F68" t="s">
        <v>10</v>
      </c>
      <c r="G68" s="3">
        <v>1980.07</v>
      </c>
      <c r="H68" t="s">
        <v>496</v>
      </c>
    </row>
    <row r="69" spans="1:8" x14ac:dyDescent="0.25">
      <c r="A69">
        <v>24</v>
      </c>
      <c r="B69" t="s">
        <v>11</v>
      </c>
      <c r="C69" s="11">
        <v>32.01</v>
      </c>
      <c r="D69">
        <v>0</v>
      </c>
      <c r="E69" t="s">
        <v>13</v>
      </c>
      <c r="F69" t="s">
        <v>14</v>
      </c>
      <c r="G69" s="3">
        <v>1981.5818999999999</v>
      </c>
      <c r="H69" t="s">
        <v>496</v>
      </c>
    </row>
    <row r="70" spans="1:8" x14ac:dyDescent="0.25">
      <c r="A70">
        <v>20</v>
      </c>
      <c r="B70" t="s">
        <v>11</v>
      </c>
      <c r="C70" s="11">
        <v>40.47</v>
      </c>
      <c r="D70">
        <v>0</v>
      </c>
      <c r="E70" t="s">
        <v>13</v>
      </c>
      <c r="F70" t="s">
        <v>21</v>
      </c>
      <c r="G70" s="3">
        <v>1984.4532999999999</v>
      </c>
      <c r="H70" t="s">
        <v>496</v>
      </c>
    </row>
    <row r="71" spans="1:8" x14ac:dyDescent="0.25">
      <c r="A71">
        <v>24</v>
      </c>
      <c r="B71" t="s">
        <v>11</v>
      </c>
      <c r="C71" s="11">
        <v>35.244999999999997</v>
      </c>
      <c r="D71">
        <v>0</v>
      </c>
      <c r="E71" t="s">
        <v>13</v>
      </c>
      <c r="F71" t="s">
        <v>14</v>
      </c>
      <c r="G71" s="3">
        <v>1986.9333999999999</v>
      </c>
      <c r="H71" t="s">
        <v>496</v>
      </c>
    </row>
    <row r="72" spans="1:8" x14ac:dyDescent="0.25">
      <c r="A72">
        <v>21</v>
      </c>
      <c r="B72" t="s">
        <v>7</v>
      </c>
      <c r="C72" s="11">
        <v>25.8</v>
      </c>
      <c r="D72">
        <v>0</v>
      </c>
      <c r="E72" t="s">
        <v>13</v>
      </c>
      <c r="F72" t="s">
        <v>10</v>
      </c>
      <c r="G72" s="3">
        <v>2007.9449999999999</v>
      </c>
      <c r="H72" t="s">
        <v>496</v>
      </c>
    </row>
    <row r="73" spans="1:8" x14ac:dyDescent="0.25">
      <c r="A73">
        <v>21</v>
      </c>
      <c r="B73" t="s">
        <v>7</v>
      </c>
      <c r="C73" s="11">
        <v>34.6</v>
      </c>
      <c r="D73">
        <v>0</v>
      </c>
      <c r="E73" t="s">
        <v>13</v>
      </c>
      <c r="F73" t="s">
        <v>10</v>
      </c>
      <c r="G73" s="3">
        <v>2020.1769999999999</v>
      </c>
      <c r="H73" t="s">
        <v>496</v>
      </c>
    </row>
    <row r="74" spans="1:8" x14ac:dyDescent="0.25">
      <c r="A74">
        <v>21</v>
      </c>
      <c r="B74" t="s">
        <v>7</v>
      </c>
      <c r="C74" s="11">
        <v>34.869999999999997</v>
      </c>
      <c r="D74">
        <v>0</v>
      </c>
      <c r="E74" t="s">
        <v>13</v>
      </c>
      <c r="F74" t="s">
        <v>14</v>
      </c>
      <c r="G74" s="3">
        <v>2020.5523000000001</v>
      </c>
      <c r="H74" t="s">
        <v>496</v>
      </c>
    </row>
    <row r="75" spans="1:8" x14ac:dyDescent="0.25">
      <c r="A75">
        <v>21</v>
      </c>
      <c r="B75" t="s">
        <v>7</v>
      </c>
      <c r="C75" s="11">
        <v>25.364999999999998</v>
      </c>
      <c r="D75">
        <v>0</v>
      </c>
      <c r="E75" t="s">
        <v>13</v>
      </c>
      <c r="F75" t="s">
        <v>14</v>
      </c>
      <c r="G75" s="3">
        <v>2026.9740999999999</v>
      </c>
      <c r="H75" t="s">
        <v>496</v>
      </c>
    </row>
    <row r="76" spans="1:8" x14ac:dyDescent="0.25">
      <c r="A76">
        <v>22</v>
      </c>
      <c r="B76" t="s">
        <v>11</v>
      </c>
      <c r="C76" s="11">
        <v>28.594999999999999</v>
      </c>
      <c r="D76">
        <v>0</v>
      </c>
      <c r="E76" t="s">
        <v>13</v>
      </c>
      <c r="F76" t="s">
        <v>15</v>
      </c>
      <c r="G76" s="3">
        <v>2045.68525</v>
      </c>
      <c r="H76" t="s">
        <v>496</v>
      </c>
    </row>
    <row r="77" spans="1:8" x14ac:dyDescent="0.25">
      <c r="A77">
        <v>22</v>
      </c>
      <c r="B77" t="s">
        <v>11</v>
      </c>
      <c r="C77" s="11">
        <v>32.11</v>
      </c>
      <c r="D77">
        <v>0</v>
      </c>
      <c r="E77" t="s">
        <v>13</v>
      </c>
      <c r="F77" t="s">
        <v>15</v>
      </c>
      <c r="G77" s="3">
        <v>2055.3249000000001</v>
      </c>
      <c r="H77" t="s">
        <v>496</v>
      </c>
    </row>
    <row r="78" spans="1:8" x14ac:dyDescent="0.25">
      <c r="A78">
        <v>21</v>
      </c>
      <c r="B78" t="s">
        <v>11</v>
      </c>
      <c r="C78" s="11">
        <v>26.03</v>
      </c>
      <c r="D78">
        <v>0</v>
      </c>
      <c r="E78" t="s">
        <v>13</v>
      </c>
      <c r="F78" t="s">
        <v>21</v>
      </c>
      <c r="G78" s="3">
        <v>2102.2647000000002</v>
      </c>
      <c r="H78" t="s">
        <v>496</v>
      </c>
    </row>
    <row r="79" spans="1:8" x14ac:dyDescent="0.25">
      <c r="A79">
        <v>21</v>
      </c>
      <c r="B79" t="s">
        <v>11</v>
      </c>
      <c r="C79" s="11">
        <v>27.36</v>
      </c>
      <c r="D79">
        <v>0</v>
      </c>
      <c r="E79" t="s">
        <v>13</v>
      </c>
      <c r="F79" t="s">
        <v>21</v>
      </c>
      <c r="G79" s="3">
        <v>2104.1134000000002</v>
      </c>
      <c r="H79" t="s">
        <v>496</v>
      </c>
    </row>
    <row r="80" spans="1:8" x14ac:dyDescent="0.25">
      <c r="A80">
        <v>19</v>
      </c>
      <c r="B80" t="s">
        <v>7</v>
      </c>
      <c r="C80" s="11">
        <v>30.495000000000001</v>
      </c>
      <c r="D80">
        <v>0</v>
      </c>
      <c r="E80" t="s">
        <v>13</v>
      </c>
      <c r="F80" t="s">
        <v>15</v>
      </c>
      <c r="G80" s="3">
        <v>2128.4310500000001</v>
      </c>
      <c r="H80" t="s">
        <v>496</v>
      </c>
    </row>
    <row r="81" spans="1:8" x14ac:dyDescent="0.25">
      <c r="A81">
        <v>19</v>
      </c>
      <c r="B81" t="s">
        <v>7</v>
      </c>
      <c r="C81" s="11">
        <v>35.15</v>
      </c>
      <c r="D81">
        <v>0</v>
      </c>
      <c r="E81" t="s">
        <v>13</v>
      </c>
      <c r="F81" t="s">
        <v>15</v>
      </c>
      <c r="G81" s="3">
        <v>2134.9014999999999</v>
      </c>
      <c r="H81" t="s">
        <v>496</v>
      </c>
    </row>
    <row r="82" spans="1:8" x14ac:dyDescent="0.25">
      <c r="A82">
        <v>19</v>
      </c>
      <c r="B82" t="s">
        <v>7</v>
      </c>
      <c r="C82" s="11">
        <v>36.575000000000003</v>
      </c>
      <c r="D82">
        <v>0</v>
      </c>
      <c r="E82" t="s">
        <v>13</v>
      </c>
      <c r="F82" t="s">
        <v>15</v>
      </c>
      <c r="G82" s="3">
        <v>2136.8822500000001</v>
      </c>
      <c r="H82" t="s">
        <v>496</v>
      </c>
    </row>
    <row r="83" spans="1:8" x14ac:dyDescent="0.25">
      <c r="A83">
        <v>19</v>
      </c>
      <c r="B83" t="s">
        <v>7</v>
      </c>
      <c r="C83" s="11">
        <v>37.43</v>
      </c>
      <c r="D83">
        <v>0</v>
      </c>
      <c r="E83" t="s">
        <v>13</v>
      </c>
      <c r="F83" t="s">
        <v>15</v>
      </c>
      <c r="G83" s="3">
        <v>2138.0707000000002</v>
      </c>
      <c r="H83" t="s">
        <v>496</v>
      </c>
    </row>
    <row r="84" spans="1:8" x14ac:dyDescent="0.25">
      <c r="A84">
        <v>22</v>
      </c>
      <c r="B84" t="s">
        <v>7</v>
      </c>
      <c r="C84" s="11">
        <v>27.1</v>
      </c>
      <c r="D84">
        <v>0</v>
      </c>
      <c r="E84" t="s">
        <v>13</v>
      </c>
      <c r="F84" t="s">
        <v>10</v>
      </c>
      <c r="G84" s="3">
        <v>2154.3609999999999</v>
      </c>
      <c r="H84" t="s">
        <v>496</v>
      </c>
    </row>
    <row r="85" spans="1:8" x14ac:dyDescent="0.25">
      <c r="A85">
        <v>22</v>
      </c>
      <c r="B85" t="s">
        <v>7</v>
      </c>
      <c r="C85" s="11">
        <v>28.785</v>
      </c>
      <c r="D85">
        <v>0</v>
      </c>
      <c r="E85" t="s">
        <v>13</v>
      </c>
      <c r="F85" t="s">
        <v>10</v>
      </c>
      <c r="G85" s="3">
        <v>2166.732</v>
      </c>
      <c r="H85" t="s">
        <v>496</v>
      </c>
    </row>
    <row r="86" spans="1:8" x14ac:dyDescent="0.25">
      <c r="A86">
        <v>18</v>
      </c>
      <c r="B86" t="s">
        <v>7</v>
      </c>
      <c r="C86" s="11">
        <v>25.08</v>
      </c>
      <c r="D86">
        <v>0</v>
      </c>
      <c r="E86" t="s">
        <v>13</v>
      </c>
      <c r="F86" t="s">
        <v>21</v>
      </c>
      <c r="G86" s="3">
        <v>2196.4731999999999</v>
      </c>
      <c r="H86" t="s">
        <v>496</v>
      </c>
    </row>
    <row r="87" spans="1:8" x14ac:dyDescent="0.25">
      <c r="A87">
        <v>18</v>
      </c>
      <c r="B87" t="s">
        <v>7</v>
      </c>
      <c r="C87" s="11">
        <v>41.325000000000003</v>
      </c>
      <c r="D87">
        <v>0</v>
      </c>
      <c r="E87" t="s">
        <v>13</v>
      </c>
      <c r="F87" t="s">
        <v>21</v>
      </c>
      <c r="G87" s="3">
        <v>2198.1898500000002</v>
      </c>
      <c r="H87" t="s">
        <v>496</v>
      </c>
    </row>
    <row r="88" spans="1:8" x14ac:dyDescent="0.25">
      <c r="A88">
        <v>18</v>
      </c>
      <c r="B88" t="s">
        <v>7</v>
      </c>
      <c r="C88" s="11">
        <v>28.215</v>
      </c>
      <c r="D88">
        <v>0</v>
      </c>
      <c r="E88" t="s">
        <v>13</v>
      </c>
      <c r="F88" t="s">
        <v>21</v>
      </c>
      <c r="G88" s="3">
        <v>2200.8308499999998</v>
      </c>
      <c r="H88" t="s">
        <v>496</v>
      </c>
    </row>
    <row r="89" spans="1:8" x14ac:dyDescent="0.25">
      <c r="A89">
        <v>18</v>
      </c>
      <c r="B89" t="s">
        <v>7</v>
      </c>
      <c r="C89" s="11">
        <v>30.114999999999998</v>
      </c>
      <c r="D89">
        <v>0</v>
      </c>
      <c r="E89" t="s">
        <v>13</v>
      </c>
      <c r="F89" t="s">
        <v>21</v>
      </c>
      <c r="G89" s="3">
        <v>2203.4718499999999</v>
      </c>
      <c r="H89" t="s">
        <v>496</v>
      </c>
    </row>
    <row r="90" spans="1:8" x14ac:dyDescent="0.25">
      <c r="A90">
        <v>18</v>
      </c>
      <c r="B90" t="s">
        <v>7</v>
      </c>
      <c r="C90" s="11">
        <v>30.305</v>
      </c>
      <c r="D90">
        <v>0</v>
      </c>
      <c r="E90" t="s">
        <v>13</v>
      </c>
      <c r="F90" t="s">
        <v>21</v>
      </c>
      <c r="G90" s="3">
        <v>2203.7359499999998</v>
      </c>
      <c r="H90" t="s">
        <v>496</v>
      </c>
    </row>
    <row r="91" spans="1:8" x14ac:dyDescent="0.25">
      <c r="A91">
        <v>18</v>
      </c>
      <c r="B91" t="s">
        <v>7</v>
      </c>
      <c r="C91" s="11">
        <v>31.92</v>
      </c>
      <c r="D91">
        <v>0</v>
      </c>
      <c r="E91" t="s">
        <v>13</v>
      </c>
      <c r="F91" t="s">
        <v>21</v>
      </c>
      <c r="G91" s="3">
        <v>2205.9807999999998</v>
      </c>
      <c r="H91" t="s">
        <v>496</v>
      </c>
    </row>
    <row r="92" spans="1:8" x14ac:dyDescent="0.25">
      <c r="A92">
        <v>18</v>
      </c>
      <c r="B92" t="s">
        <v>7</v>
      </c>
      <c r="C92" s="11">
        <v>33.155000000000001</v>
      </c>
      <c r="D92">
        <v>0</v>
      </c>
      <c r="E92" t="s">
        <v>13</v>
      </c>
      <c r="F92" t="s">
        <v>21</v>
      </c>
      <c r="G92" s="3">
        <v>2207.6974500000001</v>
      </c>
      <c r="H92" t="s">
        <v>496</v>
      </c>
    </row>
    <row r="93" spans="1:8" x14ac:dyDescent="0.25">
      <c r="A93">
        <v>18</v>
      </c>
      <c r="B93" t="s">
        <v>7</v>
      </c>
      <c r="C93" s="11">
        <v>40.185000000000002</v>
      </c>
      <c r="D93">
        <v>0</v>
      </c>
      <c r="E93" t="s">
        <v>13</v>
      </c>
      <c r="F93" t="s">
        <v>21</v>
      </c>
      <c r="G93" s="3">
        <v>2217.4691499999999</v>
      </c>
      <c r="H93" t="s">
        <v>496</v>
      </c>
    </row>
    <row r="94" spans="1:8" x14ac:dyDescent="0.25">
      <c r="A94">
        <v>18</v>
      </c>
      <c r="B94" t="s">
        <v>7</v>
      </c>
      <c r="C94" s="11">
        <v>40.28</v>
      </c>
      <c r="D94">
        <v>0</v>
      </c>
      <c r="E94" t="s">
        <v>13</v>
      </c>
      <c r="F94" t="s">
        <v>21</v>
      </c>
      <c r="G94" s="3">
        <v>2217.6012000000001</v>
      </c>
      <c r="H94" t="s">
        <v>496</v>
      </c>
    </row>
    <row r="95" spans="1:8" x14ac:dyDescent="0.25">
      <c r="A95">
        <v>18</v>
      </c>
      <c r="B95" t="s">
        <v>7</v>
      </c>
      <c r="C95" s="11">
        <v>37.29</v>
      </c>
      <c r="D95">
        <v>1</v>
      </c>
      <c r="E95" t="s">
        <v>13</v>
      </c>
      <c r="F95" t="s">
        <v>14</v>
      </c>
      <c r="G95" s="3">
        <v>2219.4450999999999</v>
      </c>
      <c r="H95" t="s">
        <v>496</v>
      </c>
    </row>
    <row r="96" spans="1:8" x14ac:dyDescent="0.25">
      <c r="A96">
        <v>19</v>
      </c>
      <c r="B96" t="s">
        <v>11</v>
      </c>
      <c r="C96" s="11">
        <v>25.555</v>
      </c>
      <c r="D96">
        <v>1</v>
      </c>
      <c r="E96" t="s">
        <v>13</v>
      </c>
      <c r="F96" t="s">
        <v>15</v>
      </c>
      <c r="G96" s="3">
        <v>2221.5644499999999</v>
      </c>
      <c r="H96" t="s">
        <v>496</v>
      </c>
    </row>
    <row r="97" spans="1:8" x14ac:dyDescent="0.25">
      <c r="A97">
        <v>22</v>
      </c>
      <c r="B97" t="s">
        <v>11</v>
      </c>
      <c r="C97" s="11">
        <v>28.88</v>
      </c>
      <c r="D97">
        <v>0</v>
      </c>
      <c r="E97" t="s">
        <v>13</v>
      </c>
      <c r="F97" t="s">
        <v>21</v>
      </c>
      <c r="G97" s="3">
        <v>2250.8352</v>
      </c>
      <c r="H97" t="s">
        <v>496</v>
      </c>
    </row>
    <row r="98" spans="1:8" x14ac:dyDescent="0.25">
      <c r="A98">
        <v>22</v>
      </c>
      <c r="B98" t="s">
        <v>11</v>
      </c>
      <c r="C98" s="11">
        <v>31.73</v>
      </c>
      <c r="D98">
        <v>0</v>
      </c>
      <c r="E98" t="s">
        <v>13</v>
      </c>
      <c r="F98" t="s">
        <v>21</v>
      </c>
      <c r="G98" s="3">
        <v>2254.7966999999999</v>
      </c>
      <c r="H98" t="s">
        <v>496</v>
      </c>
    </row>
    <row r="99" spans="1:8" x14ac:dyDescent="0.25">
      <c r="A99">
        <v>20</v>
      </c>
      <c r="B99" t="s">
        <v>7</v>
      </c>
      <c r="C99" s="11">
        <v>41.325000000000003</v>
      </c>
      <c r="D99">
        <v>0</v>
      </c>
      <c r="E99" t="s">
        <v>13</v>
      </c>
      <c r="F99" t="s">
        <v>15</v>
      </c>
      <c r="G99" s="3">
        <v>2257.47525</v>
      </c>
      <c r="H99" t="s">
        <v>496</v>
      </c>
    </row>
    <row r="100" spans="1:8" x14ac:dyDescent="0.25">
      <c r="A100">
        <v>20</v>
      </c>
      <c r="B100" t="s">
        <v>7</v>
      </c>
      <c r="C100" s="11">
        <v>31.92</v>
      </c>
      <c r="D100">
        <v>0</v>
      </c>
      <c r="E100" t="s">
        <v>13</v>
      </c>
      <c r="F100" t="s">
        <v>15</v>
      </c>
      <c r="G100" s="3">
        <v>2261.5688</v>
      </c>
      <c r="H100" t="s">
        <v>496</v>
      </c>
    </row>
    <row r="101" spans="1:8" x14ac:dyDescent="0.25">
      <c r="A101">
        <v>26</v>
      </c>
      <c r="B101" t="s">
        <v>11</v>
      </c>
      <c r="C101" s="11">
        <v>25.175000000000001</v>
      </c>
      <c r="D101">
        <v>0</v>
      </c>
      <c r="E101" t="s">
        <v>13</v>
      </c>
      <c r="F101" t="s">
        <v>10</v>
      </c>
      <c r="G101" s="3">
        <v>2302.3000000000002</v>
      </c>
      <c r="H101" t="s">
        <v>496</v>
      </c>
    </row>
    <row r="102" spans="1:8" x14ac:dyDescent="0.25">
      <c r="A102">
        <v>18</v>
      </c>
      <c r="B102" t="s">
        <v>11</v>
      </c>
      <c r="C102" s="11">
        <v>26.18</v>
      </c>
      <c r="D102">
        <v>2</v>
      </c>
      <c r="E102" t="s">
        <v>13</v>
      </c>
      <c r="F102" t="s">
        <v>14</v>
      </c>
      <c r="G102" s="3">
        <v>2304.0021999999999</v>
      </c>
      <c r="H102" t="s">
        <v>496</v>
      </c>
    </row>
    <row r="103" spans="1:8" x14ac:dyDescent="0.25">
      <c r="A103">
        <v>26</v>
      </c>
      <c r="B103" t="s">
        <v>11</v>
      </c>
      <c r="C103" s="11">
        <v>35.42</v>
      </c>
      <c r="D103">
        <v>0</v>
      </c>
      <c r="E103" t="s">
        <v>13</v>
      </c>
      <c r="F103" t="s">
        <v>14</v>
      </c>
      <c r="G103" s="3">
        <v>2322.6217999999999</v>
      </c>
      <c r="H103" t="s">
        <v>496</v>
      </c>
    </row>
    <row r="104" spans="1:8" x14ac:dyDescent="0.25">
      <c r="A104">
        <v>19</v>
      </c>
      <c r="B104" t="s">
        <v>7</v>
      </c>
      <c r="C104" s="11">
        <v>38.094999999999999</v>
      </c>
      <c r="D104">
        <v>1</v>
      </c>
      <c r="E104" t="s">
        <v>13</v>
      </c>
      <c r="F104" t="s">
        <v>10</v>
      </c>
      <c r="G104" s="3">
        <v>2331.5189999999998</v>
      </c>
      <c r="H104" t="s">
        <v>496</v>
      </c>
    </row>
    <row r="105" spans="1:8" x14ac:dyDescent="0.25">
      <c r="A105">
        <v>20</v>
      </c>
      <c r="B105" t="s">
        <v>11</v>
      </c>
      <c r="C105" s="11">
        <v>32.395000000000003</v>
      </c>
      <c r="D105">
        <v>1</v>
      </c>
      <c r="E105" t="s">
        <v>13</v>
      </c>
      <c r="F105" t="s">
        <v>15</v>
      </c>
      <c r="G105" s="3">
        <v>2362.2290499999999</v>
      </c>
      <c r="H105" t="s">
        <v>496</v>
      </c>
    </row>
    <row r="106" spans="1:8" x14ac:dyDescent="0.25">
      <c r="A106">
        <v>23</v>
      </c>
      <c r="B106" t="s">
        <v>11</v>
      </c>
      <c r="C106" s="11">
        <v>25.364999999999998</v>
      </c>
      <c r="D106">
        <v>0</v>
      </c>
      <c r="E106" t="s">
        <v>13</v>
      </c>
      <c r="F106" t="s">
        <v>21</v>
      </c>
      <c r="G106" s="3">
        <v>2395.17155</v>
      </c>
      <c r="H106" t="s">
        <v>496</v>
      </c>
    </row>
    <row r="107" spans="1:8" x14ac:dyDescent="0.25">
      <c r="A107">
        <v>21</v>
      </c>
      <c r="B107" t="s">
        <v>7</v>
      </c>
      <c r="C107" s="11">
        <v>31.065000000000001</v>
      </c>
      <c r="D107">
        <v>0</v>
      </c>
      <c r="E107" t="s">
        <v>13</v>
      </c>
      <c r="F107" t="s">
        <v>15</v>
      </c>
      <c r="G107" s="3">
        <v>2404.7338</v>
      </c>
      <c r="H107" t="s">
        <v>496</v>
      </c>
    </row>
    <row r="108" spans="1:8" x14ac:dyDescent="0.25">
      <c r="A108">
        <v>23</v>
      </c>
      <c r="B108" t="s">
        <v>11</v>
      </c>
      <c r="C108" s="11">
        <v>35.200000000000003</v>
      </c>
      <c r="D108">
        <v>1</v>
      </c>
      <c r="E108" t="s">
        <v>13</v>
      </c>
      <c r="F108" t="s">
        <v>10</v>
      </c>
      <c r="G108" s="3">
        <v>2416.9549999999999</v>
      </c>
      <c r="H108" t="s">
        <v>496</v>
      </c>
    </row>
    <row r="109" spans="1:8" x14ac:dyDescent="0.25">
      <c r="A109">
        <v>23</v>
      </c>
      <c r="B109" t="s">
        <v>11</v>
      </c>
      <c r="C109" s="11">
        <v>50.38</v>
      </c>
      <c r="D109">
        <v>1</v>
      </c>
      <c r="E109" t="s">
        <v>13</v>
      </c>
      <c r="F109" t="s">
        <v>14</v>
      </c>
      <c r="G109" s="3">
        <v>2438.0551999999998</v>
      </c>
      <c r="H109" t="s">
        <v>496</v>
      </c>
    </row>
    <row r="110" spans="1:8" x14ac:dyDescent="0.25">
      <c r="A110">
        <v>20</v>
      </c>
      <c r="B110" t="s">
        <v>7</v>
      </c>
      <c r="C110" s="11">
        <v>25.175000000000001</v>
      </c>
      <c r="D110">
        <v>0</v>
      </c>
      <c r="E110" t="s">
        <v>13</v>
      </c>
      <c r="F110" t="s">
        <v>21</v>
      </c>
      <c r="G110" s="3">
        <v>2457.2111500000001</v>
      </c>
      <c r="H110" t="s">
        <v>496</v>
      </c>
    </row>
    <row r="111" spans="1:8" x14ac:dyDescent="0.25">
      <c r="A111">
        <v>20</v>
      </c>
      <c r="B111" t="s">
        <v>7</v>
      </c>
      <c r="C111" s="11">
        <v>30.59</v>
      </c>
      <c r="D111">
        <v>0</v>
      </c>
      <c r="E111" t="s">
        <v>13</v>
      </c>
      <c r="F111" t="s">
        <v>21</v>
      </c>
      <c r="G111" s="3">
        <v>2459.7201</v>
      </c>
      <c r="H111" t="s">
        <v>496</v>
      </c>
    </row>
    <row r="112" spans="1:8" x14ac:dyDescent="0.25">
      <c r="A112">
        <v>24</v>
      </c>
      <c r="B112" t="s">
        <v>7</v>
      </c>
      <c r="C112" s="11">
        <v>27.72</v>
      </c>
      <c r="D112">
        <v>0</v>
      </c>
      <c r="E112" t="s">
        <v>13</v>
      </c>
      <c r="F112" t="s">
        <v>14</v>
      </c>
      <c r="G112" s="3">
        <v>2464.6188000000002</v>
      </c>
      <c r="H112" t="s">
        <v>496</v>
      </c>
    </row>
    <row r="113" spans="1:8" x14ac:dyDescent="0.25">
      <c r="A113">
        <v>24</v>
      </c>
      <c r="B113" t="s">
        <v>7</v>
      </c>
      <c r="C113" s="11">
        <v>33.99</v>
      </c>
      <c r="D113">
        <v>0</v>
      </c>
      <c r="E113" t="s">
        <v>13</v>
      </c>
      <c r="F113" t="s">
        <v>14</v>
      </c>
      <c r="G113" s="3">
        <v>2473.3341</v>
      </c>
      <c r="H113" t="s">
        <v>496</v>
      </c>
    </row>
    <row r="114" spans="1:8" x14ac:dyDescent="0.25">
      <c r="A114">
        <v>24</v>
      </c>
      <c r="B114" t="s">
        <v>7</v>
      </c>
      <c r="C114" s="11">
        <v>39.49</v>
      </c>
      <c r="D114">
        <v>0</v>
      </c>
      <c r="E114" t="s">
        <v>13</v>
      </c>
      <c r="F114" t="s">
        <v>14</v>
      </c>
      <c r="G114" s="3">
        <v>2480.9791</v>
      </c>
      <c r="H114" t="s">
        <v>496</v>
      </c>
    </row>
    <row r="115" spans="1:8" x14ac:dyDescent="0.25">
      <c r="A115">
        <v>27</v>
      </c>
      <c r="B115" t="s">
        <v>11</v>
      </c>
      <c r="C115" s="11">
        <v>39.615000000000002</v>
      </c>
      <c r="D115">
        <v>0</v>
      </c>
      <c r="E115" t="s">
        <v>13</v>
      </c>
      <c r="F115" t="s">
        <v>14</v>
      </c>
      <c r="G115" s="3">
        <v>2483.7359999999999</v>
      </c>
      <c r="H115" t="s">
        <v>496</v>
      </c>
    </row>
    <row r="116" spans="1:8" x14ac:dyDescent="0.25">
      <c r="A116">
        <v>27</v>
      </c>
      <c r="B116" t="s">
        <v>11</v>
      </c>
      <c r="C116" s="11">
        <v>30.5</v>
      </c>
      <c r="D116">
        <v>0</v>
      </c>
      <c r="E116" t="s">
        <v>13</v>
      </c>
      <c r="F116" t="s">
        <v>10</v>
      </c>
      <c r="G116" s="3">
        <v>2494.0219999999999</v>
      </c>
      <c r="H116" t="s">
        <v>496</v>
      </c>
    </row>
    <row r="117" spans="1:8" x14ac:dyDescent="0.25">
      <c r="A117">
        <v>27</v>
      </c>
      <c r="B117" t="s">
        <v>11</v>
      </c>
      <c r="C117" s="11">
        <v>32.67</v>
      </c>
      <c r="D117">
        <v>0</v>
      </c>
      <c r="E117" t="s">
        <v>13</v>
      </c>
      <c r="F117" t="s">
        <v>14</v>
      </c>
      <c r="G117" s="3">
        <v>2497.0383000000002</v>
      </c>
      <c r="H117" t="s">
        <v>496</v>
      </c>
    </row>
    <row r="118" spans="1:8" x14ac:dyDescent="0.25">
      <c r="A118">
        <v>27</v>
      </c>
      <c r="B118" t="s">
        <v>11</v>
      </c>
      <c r="C118" s="11">
        <v>33.659999999999997</v>
      </c>
      <c r="D118">
        <v>0</v>
      </c>
      <c r="E118" t="s">
        <v>13</v>
      </c>
      <c r="F118" t="s">
        <v>14</v>
      </c>
      <c r="G118" s="3">
        <v>2498.4144000000001</v>
      </c>
      <c r="H118" t="s">
        <v>496</v>
      </c>
    </row>
    <row r="119" spans="1:8" x14ac:dyDescent="0.25">
      <c r="A119">
        <v>25</v>
      </c>
      <c r="B119" t="s">
        <v>11</v>
      </c>
      <c r="C119" s="11">
        <v>29.925000000000001</v>
      </c>
      <c r="D119">
        <v>0</v>
      </c>
      <c r="E119" t="s">
        <v>13</v>
      </c>
      <c r="F119" t="s">
        <v>15</v>
      </c>
      <c r="G119" s="3">
        <v>2523.1695</v>
      </c>
      <c r="H119" t="s">
        <v>496</v>
      </c>
    </row>
    <row r="120" spans="1:8" x14ac:dyDescent="0.25">
      <c r="A120">
        <v>25</v>
      </c>
      <c r="B120" t="s">
        <v>11</v>
      </c>
      <c r="C120" s="11">
        <v>35.625</v>
      </c>
      <c r="D120">
        <v>0</v>
      </c>
      <c r="E120" t="s">
        <v>13</v>
      </c>
      <c r="F120" t="s">
        <v>15</v>
      </c>
      <c r="G120" s="3">
        <v>2534.3937500000002</v>
      </c>
      <c r="H120" t="s">
        <v>496</v>
      </c>
    </row>
    <row r="121" spans="1:8" x14ac:dyDescent="0.25">
      <c r="A121">
        <v>20</v>
      </c>
      <c r="B121" t="s">
        <v>11</v>
      </c>
      <c r="C121" s="11">
        <v>31.13</v>
      </c>
      <c r="D121">
        <v>2</v>
      </c>
      <c r="E121" t="s">
        <v>13</v>
      </c>
      <c r="F121" t="s">
        <v>14</v>
      </c>
      <c r="G121" s="3">
        <v>2566.4706999999999</v>
      </c>
      <c r="H121" t="s">
        <v>496</v>
      </c>
    </row>
    <row r="122" spans="1:8" x14ac:dyDescent="0.25">
      <c r="A122">
        <v>21</v>
      </c>
      <c r="B122" t="s">
        <v>7</v>
      </c>
      <c r="C122" s="11">
        <v>26.4</v>
      </c>
      <c r="D122">
        <v>1</v>
      </c>
      <c r="E122" t="s">
        <v>13</v>
      </c>
      <c r="F122" t="s">
        <v>10</v>
      </c>
      <c r="G122" s="3">
        <v>2597.779</v>
      </c>
      <c r="H122" t="s">
        <v>496</v>
      </c>
    </row>
    <row r="123" spans="1:8" x14ac:dyDescent="0.25">
      <c r="A123">
        <v>25</v>
      </c>
      <c r="B123" t="s">
        <v>7</v>
      </c>
      <c r="C123" s="11">
        <v>30.3</v>
      </c>
      <c r="D123">
        <v>0</v>
      </c>
      <c r="E123" t="s">
        <v>13</v>
      </c>
      <c r="F123" t="s">
        <v>10</v>
      </c>
      <c r="G123" s="3">
        <v>2632.9920000000002</v>
      </c>
      <c r="H123" t="s">
        <v>496</v>
      </c>
    </row>
    <row r="124" spans="1:8" x14ac:dyDescent="0.25">
      <c r="A124">
        <v>22</v>
      </c>
      <c r="B124" t="s">
        <v>11</v>
      </c>
      <c r="C124" s="11">
        <v>28.31</v>
      </c>
      <c r="D124">
        <v>1</v>
      </c>
      <c r="E124" t="s">
        <v>13</v>
      </c>
      <c r="F124" t="s">
        <v>15</v>
      </c>
      <c r="G124" s="3">
        <v>2639.0428999999999</v>
      </c>
      <c r="H124" t="s">
        <v>496</v>
      </c>
    </row>
    <row r="125" spans="1:8" x14ac:dyDescent="0.25">
      <c r="A125">
        <v>22</v>
      </c>
      <c r="B125" t="s">
        <v>11</v>
      </c>
      <c r="C125" s="11">
        <v>31.35</v>
      </c>
      <c r="D125">
        <v>1</v>
      </c>
      <c r="E125" t="s">
        <v>13</v>
      </c>
      <c r="F125" t="s">
        <v>15</v>
      </c>
      <c r="G125" s="3">
        <v>2643.2685000000001</v>
      </c>
      <c r="H125" t="s">
        <v>496</v>
      </c>
    </row>
    <row r="126" spans="1:8" x14ac:dyDescent="0.25">
      <c r="A126">
        <v>23</v>
      </c>
      <c r="B126" t="s">
        <v>7</v>
      </c>
      <c r="C126" s="11">
        <v>28.12</v>
      </c>
      <c r="D126">
        <v>0</v>
      </c>
      <c r="E126" t="s">
        <v>13</v>
      </c>
      <c r="F126" t="s">
        <v>15</v>
      </c>
      <c r="G126" s="3">
        <v>2690.1138000000001</v>
      </c>
      <c r="H126" t="s">
        <v>496</v>
      </c>
    </row>
    <row r="127" spans="1:8" x14ac:dyDescent="0.25">
      <c r="A127">
        <v>26</v>
      </c>
      <c r="B127" t="s">
        <v>11</v>
      </c>
      <c r="C127" s="11">
        <v>31.065000000000001</v>
      </c>
      <c r="D127">
        <v>0</v>
      </c>
      <c r="E127" t="s">
        <v>13</v>
      </c>
      <c r="F127" t="s">
        <v>15</v>
      </c>
      <c r="G127" s="3">
        <v>2699.56835</v>
      </c>
      <c r="H127" t="s">
        <v>496</v>
      </c>
    </row>
    <row r="128" spans="1:8" x14ac:dyDescent="0.25">
      <c r="A128">
        <v>19</v>
      </c>
      <c r="B128" t="s">
        <v>7</v>
      </c>
      <c r="C128" s="11">
        <v>25.745000000000001</v>
      </c>
      <c r="D128">
        <v>1</v>
      </c>
      <c r="E128" t="s">
        <v>13</v>
      </c>
      <c r="F128" t="s">
        <v>15</v>
      </c>
      <c r="G128" s="3">
        <v>2710.8285500000002</v>
      </c>
      <c r="H128" t="s">
        <v>496</v>
      </c>
    </row>
    <row r="129" spans="1:8" x14ac:dyDescent="0.25">
      <c r="A129">
        <v>19</v>
      </c>
      <c r="B129" t="s">
        <v>7</v>
      </c>
      <c r="C129" s="11">
        <v>37.905000000000001</v>
      </c>
      <c r="D129">
        <v>1</v>
      </c>
      <c r="E129" t="s">
        <v>13</v>
      </c>
      <c r="F129" t="s">
        <v>15</v>
      </c>
      <c r="G129" s="3">
        <v>2719.2797500000001</v>
      </c>
      <c r="H129" t="s">
        <v>496</v>
      </c>
    </row>
    <row r="130" spans="1:8" x14ac:dyDescent="0.25">
      <c r="A130">
        <v>25</v>
      </c>
      <c r="B130" t="s">
        <v>11</v>
      </c>
      <c r="C130" s="11">
        <v>28.975000000000001</v>
      </c>
      <c r="D130">
        <v>0</v>
      </c>
      <c r="E130" t="s">
        <v>13</v>
      </c>
      <c r="F130" t="s">
        <v>21</v>
      </c>
      <c r="G130" s="3">
        <v>2721.3208</v>
      </c>
      <c r="H130" t="s">
        <v>496</v>
      </c>
    </row>
    <row r="131" spans="1:8" x14ac:dyDescent="0.25">
      <c r="A131">
        <v>25</v>
      </c>
      <c r="B131" t="s">
        <v>11</v>
      </c>
      <c r="C131" s="11">
        <v>30.59</v>
      </c>
      <c r="D131">
        <v>0</v>
      </c>
      <c r="E131" t="s">
        <v>13</v>
      </c>
      <c r="F131" t="s">
        <v>21</v>
      </c>
      <c r="G131" s="3">
        <v>2727.3951000000002</v>
      </c>
      <c r="H131" t="s">
        <v>496</v>
      </c>
    </row>
    <row r="132" spans="1:8" x14ac:dyDescent="0.25">
      <c r="A132">
        <v>19</v>
      </c>
      <c r="B132" t="s">
        <v>7</v>
      </c>
      <c r="C132" s="11">
        <v>39.615000000000002</v>
      </c>
      <c r="D132">
        <v>1</v>
      </c>
      <c r="E132" t="s">
        <v>13</v>
      </c>
      <c r="F132" t="s">
        <v>15</v>
      </c>
      <c r="G132" s="3">
        <v>2730.1078499999999</v>
      </c>
      <c r="H132" t="s">
        <v>496</v>
      </c>
    </row>
    <row r="133" spans="1:8" x14ac:dyDescent="0.25">
      <c r="A133">
        <v>22</v>
      </c>
      <c r="B133" t="s">
        <v>7</v>
      </c>
      <c r="C133" s="11">
        <v>30.4</v>
      </c>
      <c r="D133">
        <v>0</v>
      </c>
      <c r="E133" t="s">
        <v>13</v>
      </c>
      <c r="F133" t="s">
        <v>21</v>
      </c>
      <c r="G133" s="3">
        <v>2741.9479999999999</v>
      </c>
      <c r="H133" t="s">
        <v>496</v>
      </c>
    </row>
    <row r="134" spans="1:8" x14ac:dyDescent="0.25">
      <c r="A134">
        <v>22</v>
      </c>
      <c r="B134" t="s">
        <v>7</v>
      </c>
      <c r="C134" s="11">
        <v>28.785</v>
      </c>
      <c r="D134">
        <v>0</v>
      </c>
      <c r="E134" t="s">
        <v>13</v>
      </c>
      <c r="F134" t="s">
        <v>21</v>
      </c>
      <c r="G134" s="3">
        <v>2755.0209500000001</v>
      </c>
      <c r="H134" t="s">
        <v>496</v>
      </c>
    </row>
    <row r="135" spans="1:8" x14ac:dyDescent="0.25">
      <c r="A135">
        <v>23</v>
      </c>
      <c r="B135" t="s">
        <v>11</v>
      </c>
      <c r="C135" s="11">
        <v>25.934999999999999</v>
      </c>
      <c r="D135">
        <v>1</v>
      </c>
      <c r="E135" t="s">
        <v>13</v>
      </c>
      <c r="F135" t="s">
        <v>15</v>
      </c>
      <c r="G135" s="3">
        <v>2775.1921499999999</v>
      </c>
      <c r="H135" t="s">
        <v>496</v>
      </c>
    </row>
    <row r="136" spans="1:8" x14ac:dyDescent="0.25">
      <c r="A136">
        <v>23</v>
      </c>
      <c r="B136" t="s">
        <v>11</v>
      </c>
      <c r="C136" s="11">
        <v>27.36</v>
      </c>
      <c r="D136">
        <v>1</v>
      </c>
      <c r="E136" t="s">
        <v>13</v>
      </c>
      <c r="F136" t="s">
        <v>15</v>
      </c>
      <c r="G136" s="3">
        <v>2789.0574000000001</v>
      </c>
      <c r="H136" t="s">
        <v>496</v>
      </c>
    </row>
    <row r="137" spans="1:8" x14ac:dyDescent="0.25">
      <c r="A137">
        <v>18</v>
      </c>
      <c r="B137" t="s">
        <v>7</v>
      </c>
      <c r="C137" s="11">
        <v>32.119999999999997</v>
      </c>
      <c r="D137">
        <v>2</v>
      </c>
      <c r="E137" t="s">
        <v>13</v>
      </c>
      <c r="F137" t="s">
        <v>14</v>
      </c>
      <c r="G137" s="3">
        <v>2801.2588000000001</v>
      </c>
      <c r="H137" t="s">
        <v>496</v>
      </c>
    </row>
    <row r="138" spans="1:8" x14ac:dyDescent="0.25">
      <c r="A138">
        <v>19</v>
      </c>
      <c r="B138" t="s">
        <v>11</v>
      </c>
      <c r="C138" s="11">
        <v>32.774999999999999</v>
      </c>
      <c r="D138">
        <v>2</v>
      </c>
      <c r="E138" t="s">
        <v>13</v>
      </c>
      <c r="F138" t="s">
        <v>15</v>
      </c>
      <c r="G138" s="3">
        <v>2803.69785</v>
      </c>
      <c r="H138" t="s">
        <v>496</v>
      </c>
    </row>
    <row r="139" spans="1:8" x14ac:dyDescent="0.25">
      <c r="A139">
        <v>24</v>
      </c>
      <c r="B139" t="s">
        <v>7</v>
      </c>
      <c r="C139" s="11">
        <v>29.925000000000001</v>
      </c>
      <c r="D139">
        <v>0</v>
      </c>
      <c r="E139" t="s">
        <v>13</v>
      </c>
      <c r="F139" t="s">
        <v>15</v>
      </c>
      <c r="G139" s="3">
        <v>2850.6837500000001</v>
      </c>
      <c r="H139" t="s">
        <v>496</v>
      </c>
    </row>
    <row r="140" spans="1:8" x14ac:dyDescent="0.25">
      <c r="A140">
        <v>24</v>
      </c>
      <c r="B140" t="s">
        <v>7</v>
      </c>
      <c r="C140" s="11">
        <v>36.954999999999998</v>
      </c>
      <c r="D140">
        <v>0</v>
      </c>
      <c r="E140" t="s">
        <v>13</v>
      </c>
      <c r="F140" t="s">
        <v>15</v>
      </c>
      <c r="G140" s="3">
        <v>2855.4375500000001</v>
      </c>
      <c r="H140" t="s">
        <v>496</v>
      </c>
    </row>
    <row r="141" spans="1:8" x14ac:dyDescent="0.25">
      <c r="A141">
        <v>29</v>
      </c>
      <c r="B141" t="s">
        <v>11</v>
      </c>
      <c r="C141" s="11">
        <v>27.2</v>
      </c>
      <c r="D141">
        <v>0</v>
      </c>
      <c r="E141" t="s">
        <v>13</v>
      </c>
      <c r="F141" t="s">
        <v>10</v>
      </c>
      <c r="G141" s="3">
        <v>2866.0909999999999</v>
      </c>
      <c r="H141" t="s">
        <v>496</v>
      </c>
    </row>
    <row r="142" spans="1:8" x14ac:dyDescent="0.25">
      <c r="A142">
        <v>29</v>
      </c>
      <c r="B142" t="s">
        <v>11</v>
      </c>
      <c r="C142" s="11">
        <v>25.175000000000001</v>
      </c>
      <c r="D142">
        <v>0</v>
      </c>
      <c r="E142" t="s">
        <v>13</v>
      </c>
      <c r="F142" t="s">
        <v>14</v>
      </c>
      <c r="G142" s="3">
        <v>2867.1196</v>
      </c>
      <c r="H142" t="s">
        <v>496</v>
      </c>
    </row>
    <row r="143" spans="1:8" x14ac:dyDescent="0.25">
      <c r="A143">
        <v>26</v>
      </c>
      <c r="B143" t="s">
        <v>11</v>
      </c>
      <c r="C143" s="11">
        <v>29.45</v>
      </c>
      <c r="D143">
        <v>0</v>
      </c>
      <c r="E143" t="s">
        <v>13</v>
      </c>
      <c r="F143" t="s">
        <v>21</v>
      </c>
      <c r="G143" s="3">
        <v>2897.3235</v>
      </c>
      <c r="H143" t="s">
        <v>496</v>
      </c>
    </row>
    <row r="144" spans="1:8" x14ac:dyDescent="0.25">
      <c r="A144">
        <v>23</v>
      </c>
      <c r="B144" t="s">
        <v>7</v>
      </c>
      <c r="C144" s="11">
        <v>34.865000000000002</v>
      </c>
      <c r="D144">
        <v>0</v>
      </c>
      <c r="E144" t="s">
        <v>13</v>
      </c>
      <c r="F144" t="s">
        <v>21</v>
      </c>
      <c r="G144" s="3">
        <v>2899.4893499999998</v>
      </c>
      <c r="H144" t="s">
        <v>496</v>
      </c>
    </row>
    <row r="145" spans="1:8" x14ac:dyDescent="0.25">
      <c r="A145">
        <v>26</v>
      </c>
      <c r="B145" t="s">
        <v>11</v>
      </c>
      <c r="C145" s="11">
        <v>29.15</v>
      </c>
      <c r="D145">
        <v>1</v>
      </c>
      <c r="E145" t="s">
        <v>13</v>
      </c>
      <c r="F145" t="s">
        <v>14</v>
      </c>
      <c r="G145" s="3">
        <v>2902.9065000000001</v>
      </c>
      <c r="H145" t="s">
        <v>496</v>
      </c>
    </row>
    <row r="146" spans="1:8" x14ac:dyDescent="0.25">
      <c r="A146">
        <v>26</v>
      </c>
      <c r="B146" t="s">
        <v>11</v>
      </c>
      <c r="C146" s="11">
        <v>30</v>
      </c>
      <c r="D146">
        <v>1</v>
      </c>
      <c r="E146" t="s">
        <v>13</v>
      </c>
      <c r="F146" t="s">
        <v>10</v>
      </c>
      <c r="G146" s="3">
        <v>2904.0880000000002</v>
      </c>
      <c r="H146" t="s">
        <v>496</v>
      </c>
    </row>
    <row r="147" spans="1:8" x14ac:dyDescent="0.25">
      <c r="A147">
        <v>26</v>
      </c>
      <c r="B147" t="s">
        <v>11</v>
      </c>
      <c r="C147" s="11">
        <v>46.53</v>
      </c>
      <c r="D147">
        <v>1</v>
      </c>
      <c r="E147" t="s">
        <v>13</v>
      </c>
      <c r="F147" t="s">
        <v>14</v>
      </c>
      <c r="G147" s="3">
        <v>2927.0646999999999</v>
      </c>
      <c r="H147" t="s">
        <v>496</v>
      </c>
    </row>
    <row r="148" spans="1:8" x14ac:dyDescent="0.25">
      <c r="A148">
        <v>25</v>
      </c>
      <c r="B148" t="s">
        <v>7</v>
      </c>
      <c r="C148" s="11">
        <v>34.484999999999999</v>
      </c>
      <c r="D148">
        <v>0</v>
      </c>
      <c r="E148" t="s">
        <v>13</v>
      </c>
      <c r="F148" t="s">
        <v>15</v>
      </c>
      <c r="G148" s="3">
        <v>3021.80915</v>
      </c>
      <c r="H148" t="s">
        <v>496</v>
      </c>
    </row>
    <row r="149" spans="1:8" x14ac:dyDescent="0.25">
      <c r="A149">
        <v>24</v>
      </c>
      <c r="B149" t="s">
        <v>7</v>
      </c>
      <c r="C149" s="11">
        <v>25.27</v>
      </c>
      <c r="D149">
        <v>0</v>
      </c>
      <c r="E149" t="s">
        <v>13</v>
      </c>
      <c r="F149" t="s">
        <v>21</v>
      </c>
      <c r="G149" s="3">
        <v>3044.2132999999999</v>
      </c>
      <c r="H149" t="s">
        <v>496</v>
      </c>
    </row>
    <row r="150" spans="1:8" x14ac:dyDescent="0.25">
      <c r="A150">
        <v>24</v>
      </c>
      <c r="B150" t="s">
        <v>7</v>
      </c>
      <c r="C150" s="11">
        <v>32.774999999999999</v>
      </c>
      <c r="D150">
        <v>0</v>
      </c>
      <c r="E150" t="s">
        <v>13</v>
      </c>
      <c r="F150" t="s">
        <v>21</v>
      </c>
      <c r="G150" s="3">
        <v>3046.0619999999999</v>
      </c>
      <c r="H150" t="s">
        <v>496</v>
      </c>
    </row>
    <row r="151" spans="1:8" x14ac:dyDescent="0.25">
      <c r="A151">
        <v>20</v>
      </c>
      <c r="B151" t="s">
        <v>7</v>
      </c>
      <c r="C151" s="11">
        <v>31.79</v>
      </c>
      <c r="D151">
        <v>2</v>
      </c>
      <c r="E151" t="s">
        <v>13</v>
      </c>
      <c r="F151" t="s">
        <v>14</v>
      </c>
      <c r="G151" s="3">
        <v>3056.3881000000001</v>
      </c>
      <c r="H151" t="s">
        <v>496</v>
      </c>
    </row>
    <row r="152" spans="1:8" x14ac:dyDescent="0.25">
      <c r="A152">
        <v>28</v>
      </c>
      <c r="B152" t="s">
        <v>11</v>
      </c>
      <c r="C152" s="11">
        <v>30.875</v>
      </c>
      <c r="D152">
        <v>0</v>
      </c>
      <c r="E152" t="s">
        <v>13</v>
      </c>
      <c r="F152" t="s">
        <v>15</v>
      </c>
      <c r="G152" s="3">
        <v>3062.5082499999999</v>
      </c>
      <c r="H152" t="s">
        <v>496</v>
      </c>
    </row>
    <row r="153" spans="1:8" x14ac:dyDescent="0.25">
      <c r="A153">
        <v>27</v>
      </c>
      <c r="B153" t="s">
        <v>11</v>
      </c>
      <c r="C153" s="11">
        <v>26.03</v>
      </c>
      <c r="D153">
        <v>0</v>
      </c>
      <c r="E153" t="s">
        <v>13</v>
      </c>
      <c r="F153" t="s">
        <v>21</v>
      </c>
      <c r="G153" s="3">
        <v>3070.8087</v>
      </c>
      <c r="H153" t="s">
        <v>496</v>
      </c>
    </row>
    <row r="154" spans="1:8" x14ac:dyDescent="0.25">
      <c r="A154">
        <v>28</v>
      </c>
      <c r="B154" t="s">
        <v>7</v>
      </c>
      <c r="C154" s="11">
        <v>25.8</v>
      </c>
      <c r="D154">
        <v>0</v>
      </c>
      <c r="E154" t="s">
        <v>13</v>
      </c>
      <c r="F154" t="s">
        <v>10</v>
      </c>
      <c r="G154" s="3">
        <v>3161.4540000000002</v>
      </c>
      <c r="H154" t="s">
        <v>496</v>
      </c>
    </row>
    <row r="155" spans="1:8" x14ac:dyDescent="0.25">
      <c r="A155">
        <v>28</v>
      </c>
      <c r="B155" t="s">
        <v>7</v>
      </c>
      <c r="C155" s="11">
        <v>33.11</v>
      </c>
      <c r="D155">
        <v>0</v>
      </c>
      <c r="E155" t="s">
        <v>13</v>
      </c>
      <c r="F155" t="s">
        <v>14</v>
      </c>
      <c r="G155" s="3">
        <v>3171.6149</v>
      </c>
      <c r="H155" t="s">
        <v>496</v>
      </c>
    </row>
    <row r="156" spans="1:8" x14ac:dyDescent="0.25">
      <c r="A156">
        <v>26</v>
      </c>
      <c r="B156" t="s">
        <v>7</v>
      </c>
      <c r="C156" s="11">
        <v>40.185000000000002</v>
      </c>
      <c r="D156">
        <v>0</v>
      </c>
      <c r="E156" t="s">
        <v>13</v>
      </c>
      <c r="F156" t="s">
        <v>15</v>
      </c>
      <c r="G156" s="3">
        <v>3201.2451500000002</v>
      </c>
      <c r="H156" t="s">
        <v>496</v>
      </c>
    </row>
    <row r="157" spans="1:8" x14ac:dyDescent="0.25">
      <c r="A157">
        <v>25</v>
      </c>
      <c r="B157" t="s">
        <v>7</v>
      </c>
      <c r="C157" s="11">
        <v>28.594999999999999</v>
      </c>
      <c r="D157">
        <v>0</v>
      </c>
      <c r="E157" t="s">
        <v>13</v>
      </c>
      <c r="F157" t="s">
        <v>21</v>
      </c>
      <c r="G157" s="3">
        <v>3213.6220499999999</v>
      </c>
      <c r="H157" t="s">
        <v>496</v>
      </c>
    </row>
    <row r="158" spans="1:8" x14ac:dyDescent="0.25">
      <c r="A158">
        <v>25</v>
      </c>
      <c r="B158" t="s">
        <v>7</v>
      </c>
      <c r="C158" s="11">
        <v>33.99</v>
      </c>
      <c r="D158">
        <v>1</v>
      </c>
      <c r="E158" t="s">
        <v>13</v>
      </c>
      <c r="F158" t="s">
        <v>14</v>
      </c>
      <c r="G158" s="3">
        <v>3227.1210999999998</v>
      </c>
      <c r="H158" t="s">
        <v>496</v>
      </c>
    </row>
    <row r="159" spans="1:8" x14ac:dyDescent="0.25">
      <c r="A159">
        <v>25</v>
      </c>
      <c r="B159" t="s">
        <v>7</v>
      </c>
      <c r="C159" s="11">
        <v>42.13</v>
      </c>
      <c r="D159">
        <v>1</v>
      </c>
      <c r="E159" t="s">
        <v>13</v>
      </c>
      <c r="F159" t="s">
        <v>14</v>
      </c>
      <c r="G159" s="3">
        <v>3238.4357</v>
      </c>
      <c r="H159" t="s">
        <v>496</v>
      </c>
    </row>
    <row r="160" spans="1:8" x14ac:dyDescent="0.25">
      <c r="A160">
        <v>28</v>
      </c>
      <c r="B160" t="s">
        <v>11</v>
      </c>
      <c r="C160" s="11">
        <v>35.435000000000002</v>
      </c>
      <c r="D160">
        <v>0</v>
      </c>
      <c r="E160" t="s">
        <v>13</v>
      </c>
      <c r="F160" t="s">
        <v>21</v>
      </c>
      <c r="G160" s="3">
        <v>3268.84665</v>
      </c>
      <c r="H160" t="s">
        <v>496</v>
      </c>
    </row>
    <row r="161" spans="1:8" x14ac:dyDescent="0.25">
      <c r="A161">
        <v>28</v>
      </c>
      <c r="B161" t="s">
        <v>11</v>
      </c>
      <c r="C161" s="11">
        <v>37.1</v>
      </c>
      <c r="D161">
        <v>1</v>
      </c>
      <c r="E161" t="s">
        <v>13</v>
      </c>
      <c r="F161" t="s">
        <v>10</v>
      </c>
      <c r="G161" s="4">
        <v>3277.1610000000001</v>
      </c>
      <c r="H161" t="s">
        <v>496</v>
      </c>
    </row>
    <row r="162" spans="1:8" x14ac:dyDescent="0.25">
      <c r="A162">
        <v>21</v>
      </c>
      <c r="B162" t="s">
        <v>11</v>
      </c>
      <c r="C162" s="11">
        <v>25.745000000000001</v>
      </c>
      <c r="D162">
        <v>2</v>
      </c>
      <c r="E162" t="s">
        <v>13</v>
      </c>
      <c r="F162" t="s">
        <v>21</v>
      </c>
      <c r="G162" s="4">
        <v>3279.8685500000001</v>
      </c>
      <c r="H162" t="s">
        <v>496</v>
      </c>
    </row>
    <row r="163" spans="1:8" x14ac:dyDescent="0.25">
      <c r="A163">
        <v>26</v>
      </c>
      <c r="B163" t="s">
        <v>11</v>
      </c>
      <c r="C163" s="11">
        <v>33.914999999999999</v>
      </c>
      <c r="D163">
        <v>1</v>
      </c>
      <c r="E163" t="s">
        <v>13</v>
      </c>
      <c r="F163" t="s">
        <v>15</v>
      </c>
      <c r="G163" s="4">
        <v>3292.5298499999999</v>
      </c>
      <c r="H163" t="s">
        <v>496</v>
      </c>
    </row>
    <row r="164" spans="1:8" x14ac:dyDescent="0.25">
      <c r="A164">
        <v>25</v>
      </c>
      <c r="B164" t="s">
        <v>11</v>
      </c>
      <c r="C164" s="11">
        <v>25.84</v>
      </c>
      <c r="D164">
        <v>1</v>
      </c>
      <c r="E164" t="s">
        <v>13</v>
      </c>
      <c r="F164" t="s">
        <v>21</v>
      </c>
      <c r="G164" s="4">
        <v>3309.7926000000002</v>
      </c>
      <c r="H164" t="s">
        <v>496</v>
      </c>
    </row>
    <row r="165" spans="1:8" x14ac:dyDescent="0.25">
      <c r="A165">
        <v>29</v>
      </c>
      <c r="B165" t="s">
        <v>7</v>
      </c>
      <c r="C165" s="11">
        <v>25.9</v>
      </c>
      <c r="D165">
        <v>0</v>
      </c>
      <c r="E165" t="s">
        <v>13</v>
      </c>
      <c r="F165" t="s">
        <v>10</v>
      </c>
      <c r="G165" s="4">
        <v>3353.2840000000001</v>
      </c>
      <c r="H165" t="s">
        <v>496</v>
      </c>
    </row>
    <row r="166" spans="1:8" x14ac:dyDescent="0.25">
      <c r="A166">
        <v>29</v>
      </c>
      <c r="B166" t="s">
        <v>7</v>
      </c>
      <c r="C166" s="11">
        <v>35.53</v>
      </c>
      <c r="D166">
        <v>0</v>
      </c>
      <c r="E166" t="s">
        <v>13</v>
      </c>
      <c r="F166" t="s">
        <v>14</v>
      </c>
      <c r="G166" s="4">
        <v>3366.6696999999999</v>
      </c>
      <c r="H166" t="s">
        <v>496</v>
      </c>
    </row>
    <row r="167" spans="1:8" x14ac:dyDescent="0.25">
      <c r="A167">
        <v>26</v>
      </c>
      <c r="B167" t="s">
        <v>7</v>
      </c>
      <c r="C167" s="11">
        <v>40.564999999999998</v>
      </c>
      <c r="D167">
        <v>0</v>
      </c>
      <c r="E167" t="s">
        <v>13</v>
      </c>
      <c r="F167" t="s">
        <v>21</v>
      </c>
      <c r="G167" s="4">
        <v>3385.3991500000002</v>
      </c>
      <c r="H167" t="s">
        <v>496</v>
      </c>
    </row>
    <row r="168" spans="1:8" x14ac:dyDescent="0.25">
      <c r="A168">
        <v>26</v>
      </c>
      <c r="B168" t="s">
        <v>7</v>
      </c>
      <c r="C168" s="11">
        <v>29.48</v>
      </c>
      <c r="D168">
        <v>1</v>
      </c>
      <c r="E168" t="s">
        <v>13</v>
      </c>
      <c r="F168" t="s">
        <v>14</v>
      </c>
      <c r="G168" s="4">
        <v>3392.3652000000002</v>
      </c>
      <c r="H168" t="s">
        <v>496</v>
      </c>
    </row>
    <row r="169" spans="1:8" x14ac:dyDescent="0.25">
      <c r="A169">
        <v>18</v>
      </c>
      <c r="B169" t="s">
        <v>7</v>
      </c>
      <c r="C169" s="11">
        <v>27.645</v>
      </c>
      <c r="D169">
        <v>2</v>
      </c>
      <c r="E169" t="s">
        <v>13</v>
      </c>
      <c r="F169" t="s">
        <v>21</v>
      </c>
      <c r="G169" s="4">
        <v>3393.35635</v>
      </c>
      <c r="H169" t="s">
        <v>496</v>
      </c>
    </row>
    <row r="170" spans="1:8" x14ac:dyDescent="0.25">
      <c r="A170">
        <v>26</v>
      </c>
      <c r="B170" t="s">
        <v>7</v>
      </c>
      <c r="C170" s="11">
        <v>42.4</v>
      </c>
      <c r="D170">
        <v>1</v>
      </c>
      <c r="E170" t="s">
        <v>13</v>
      </c>
      <c r="F170" t="s">
        <v>10</v>
      </c>
      <c r="G170" s="4">
        <v>3410.3240000000001</v>
      </c>
      <c r="H170" t="s">
        <v>496</v>
      </c>
    </row>
    <row r="171" spans="1:8" x14ac:dyDescent="0.25">
      <c r="A171">
        <v>22</v>
      </c>
      <c r="B171" t="s">
        <v>11</v>
      </c>
      <c r="C171" s="11">
        <v>34.799999999999997</v>
      </c>
      <c r="D171">
        <v>3</v>
      </c>
      <c r="E171" t="s">
        <v>13</v>
      </c>
      <c r="F171" t="s">
        <v>10</v>
      </c>
      <c r="G171" s="4">
        <v>3443.0639999999999</v>
      </c>
      <c r="H171" t="s">
        <v>496</v>
      </c>
    </row>
    <row r="172" spans="1:8" x14ac:dyDescent="0.25">
      <c r="A172">
        <v>29</v>
      </c>
      <c r="B172" t="s">
        <v>11</v>
      </c>
      <c r="C172" s="11">
        <v>38.94</v>
      </c>
      <c r="D172">
        <v>1</v>
      </c>
      <c r="E172" t="s">
        <v>13</v>
      </c>
      <c r="F172" t="s">
        <v>14</v>
      </c>
      <c r="G172" s="4">
        <v>3471.4096</v>
      </c>
      <c r="H172" t="s">
        <v>496</v>
      </c>
    </row>
    <row r="173" spans="1:8" x14ac:dyDescent="0.25">
      <c r="A173">
        <v>18</v>
      </c>
      <c r="B173" t="s">
        <v>11</v>
      </c>
      <c r="C173" s="11">
        <v>30.4</v>
      </c>
      <c r="D173">
        <v>3</v>
      </c>
      <c r="E173" t="s">
        <v>13</v>
      </c>
      <c r="F173" t="s">
        <v>21</v>
      </c>
      <c r="G173" s="4">
        <v>3481.8679999999999</v>
      </c>
      <c r="H173" t="s">
        <v>496</v>
      </c>
    </row>
    <row r="174" spans="1:8" x14ac:dyDescent="0.25">
      <c r="A174">
        <v>26</v>
      </c>
      <c r="B174" t="s">
        <v>11</v>
      </c>
      <c r="C174" s="11">
        <v>38.094999999999999</v>
      </c>
      <c r="D174">
        <v>1</v>
      </c>
      <c r="E174" t="s">
        <v>13</v>
      </c>
      <c r="F174" t="s">
        <v>21</v>
      </c>
      <c r="G174" s="4">
        <v>3490.5491000000002</v>
      </c>
      <c r="H174" t="s">
        <v>496</v>
      </c>
    </row>
    <row r="175" spans="1:8" x14ac:dyDescent="0.25">
      <c r="A175">
        <v>23</v>
      </c>
      <c r="B175" t="s">
        <v>7</v>
      </c>
      <c r="C175" s="11">
        <v>39.270000000000003</v>
      </c>
      <c r="D175">
        <v>2</v>
      </c>
      <c r="E175" t="s">
        <v>13</v>
      </c>
      <c r="F175" t="s">
        <v>14</v>
      </c>
      <c r="G175" s="4">
        <v>3500.6122999999998</v>
      </c>
      <c r="H175" t="s">
        <v>496</v>
      </c>
    </row>
    <row r="176" spans="1:8" x14ac:dyDescent="0.25">
      <c r="A176">
        <v>24</v>
      </c>
      <c r="B176" t="s">
        <v>11</v>
      </c>
      <c r="C176" s="11">
        <v>40.185000000000002</v>
      </c>
      <c r="D176">
        <v>2</v>
      </c>
      <c r="E176" t="s">
        <v>13</v>
      </c>
      <c r="F176" t="s">
        <v>15</v>
      </c>
      <c r="G176" s="4">
        <v>3537.703</v>
      </c>
      <c r="H176" t="s">
        <v>496</v>
      </c>
    </row>
    <row r="177" spans="1:8" x14ac:dyDescent="0.25">
      <c r="A177">
        <v>30</v>
      </c>
      <c r="B177" t="s">
        <v>7</v>
      </c>
      <c r="C177" s="11">
        <v>27.7</v>
      </c>
      <c r="D177">
        <v>0</v>
      </c>
      <c r="E177" t="s">
        <v>13</v>
      </c>
      <c r="F177" t="s">
        <v>10</v>
      </c>
      <c r="G177" s="4">
        <v>3554.203</v>
      </c>
      <c r="H177" t="s">
        <v>496</v>
      </c>
    </row>
    <row r="178" spans="1:8" x14ac:dyDescent="0.25">
      <c r="A178">
        <v>28</v>
      </c>
      <c r="B178" t="s">
        <v>7</v>
      </c>
      <c r="C178" s="11">
        <v>36.954999999999998</v>
      </c>
      <c r="D178">
        <v>0</v>
      </c>
      <c r="E178" t="s">
        <v>13</v>
      </c>
      <c r="F178" t="s">
        <v>15</v>
      </c>
      <c r="G178" s="4">
        <v>3556.9223000000002</v>
      </c>
      <c r="H178" t="s">
        <v>496</v>
      </c>
    </row>
    <row r="179" spans="1:8" x14ac:dyDescent="0.25">
      <c r="A179">
        <v>27</v>
      </c>
      <c r="B179" t="s">
        <v>7</v>
      </c>
      <c r="C179" s="11">
        <v>25.175000000000001</v>
      </c>
      <c r="D179">
        <v>0</v>
      </c>
      <c r="E179" t="s">
        <v>13</v>
      </c>
      <c r="F179" t="s">
        <v>21</v>
      </c>
      <c r="G179" s="4">
        <v>3558.6202499999999</v>
      </c>
      <c r="H179" t="s">
        <v>496</v>
      </c>
    </row>
    <row r="180" spans="1:8" x14ac:dyDescent="0.25">
      <c r="A180">
        <v>27</v>
      </c>
      <c r="B180" t="s">
        <v>7</v>
      </c>
      <c r="C180" s="11">
        <v>34.799999999999997</v>
      </c>
      <c r="D180">
        <v>1</v>
      </c>
      <c r="E180" t="s">
        <v>13</v>
      </c>
      <c r="F180" t="s">
        <v>10</v>
      </c>
      <c r="G180" s="4">
        <v>3577.9989999999998</v>
      </c>
      <c r="H180" t="s">
        <v>496</v>
      </c>
    </row>
    <row r="181" spans="1:8" x14ac:dyDescent="0.25">
      <c r="A181">
        <v>23</v>
      </c>
      <c r="B181" t="s">
        <v>11</v>
      </c>
      <c r="C181" s="11">
        <v>32.700000000000003</v>
      </c>
      <c r="D181">
        <v>3</v>
      </c>
      <c r="E181" t="s">
        <v>13</v>
      </c>
      <c r="F181" t="s">
        <v>10</v>
      </c>
      <c r="G181" s="4">
        <v>3591.48</v>
      </c>
      <c r="H181" t="s">
        <v>496</v>
      </c>
    </row>
    <row r="182" spans="1:8" x14ac:dyDescent="0.25">
      <c r="A182">
        <v>23</v>
      </c>
      <c r="B182" t="s">
        <v>11</v>
      </c>
      <c r="C182" s="11">
        <v>37.1</v>
      </c>
      <c r="D182">
        <v>3</v>
      </c>
      <c r="E182" t="s">
        <v>13</v>
      </c>
      <c r="F182" t="s">
        <v>10</v>
      </c>
      <c r="G182" s="4">
        <v>3597.596</v>
      </c>
      <c r="H182" t="s">
        <v>496</v>
      </c>
    </row>
    <row r="183" spans="1:8" x14ac:dyDescent="0.25">
      <c r="A183">
        <v>30</v>
      </c>
      <c r="B183" t="s">
        <v>11</v>
      </c>
      <c r="C183" s="11">
        <v>31.4</v>
      </c>
      <c r="D183">
        <v>1</v>
      </c>
      <c r="E183" t="s">
        <v>13</v>
      </c>
      <c r="F183" t="s">
        <v>10</v>
      </c>
      <c r="G183" s="4">
        <v>3659.346</v>
      </c>
      <c r="H183" t="s">
        <v>496</v>
      </c>
    </row>
    <row r="184" spans="1:8" x14ac:dyDescent="0.25">
      <c r="A184">
        <v>27</v>
      </c>
      <c r="B184" t="s">
        <v>11</v>
      </c>
      <c r="C184" s="11">
        <v>45.9</v>
      </c>
      <c r="D184">
        <v>2</v>
      </c>
      <c r="E184" t="s">
        <v>13</v>
      </c>
      <c r="F184" t="s">
        <v>10</v>
      </c>
      <c r="G184" s="4">
        <v>3693.4279999999999</v>
      </c>
      <c r="H184" t="s">
        <v>496</v>
      </c>
    </row>
    <row r="185" spans="1:8" x14ac:dyDescent="0.25">
      <c r="A185">
        <v>33</v>
      </c>
      <c r="B185" t="s">
        <v>11</v>
      </c>
      <c r="C185" s="11">
        <v>30.25</v>
      </c>
      <c r="D185">
        <v>0</v>
      </c>
      <c r="E185" t="s">
        <v>13</v>
      </c>
      <c r="F185" t="s">
        <v>14</v>
      </c>
      <c r="G185" s="4">
        <v>3704.3544999999999</v>
      </c>
      <c r="H185" t="s">
        <v>496</v>
      </c>
    </row>
    <row r="186" spans="1:8" x14ac:dyDescent="0.25">
      <c r="A186">
        <v>29</v>
      </c>
      <c r="B186" t="s">
        <v>7</v>
      </c>
      <c r="C186" s="11">
        <v>26.03</v>
      </c>
      <c r="D186">
        <v>0</v>
      </c>
      <c r="E186" t="s">
        <v>13</v>
      </c>
      <c r="F186" t="s">
        <v>15</v>
      </c>
      <c r="G186" s="4">
        <v>3736.4647</v>
      </c>
      <c r="H186" t="s">
        <v>496</v>
      </c>
    </row>
    <row r="187" spans="1:8" x14ac:dyDescent="0.25">
      <c r="A187">
        <v>31</v>
      </c>
      <c r="B187" t="s">
        <v>7</v>
      </c>
      <c r="C187" s="11">
        <v>39.805</v>
      </c>
      <c r="D187">
        <v>0</v>
      </c>
      <c r="E187" t="s">
        <v>13</v>
      </c>
      <c r="F187" t="s">
        <v>14</v>
      </c>
      <c r="G187" s="4">
        <v>3756.6215999999999</v>
      </c>
      <c r="H187" t="s">
        <v>496</v>
      </c>
    </row>
    <row r="188" spans="1:8" x14ac:dyDescent="0.25">
      <c r="A188">
        <v>31</v>
      </c>
      <c r="B188" t="s">
        <v>7</v>
      </c>
      <c r="C188" s="11">
        <v>26.62</v>
      </c>
      <c r="D188">
        <v>0</v>
      </c>
      <c r="E188" t="s">
        <v>13</v>
      </c>
      <c r="F188" t="s">
        <v>14</v>
      </c>
      <c r="G188" s="4">
        <v>3757.8447999999999</v>
      </c>
      <c r="H188" t="s">
        <v>496</v>
      </c>
    </row>
    <row r="189" spans="1:8" x14ac:dyDescent="0.25">
      <c r="A189">
        <v>31</v>
      </c>
      <c r="B189" t="s">
        <v>7</v>
      </c>
      <c r="C189" s="11">
        <v>29.1</v>
      </c>
      <c r="D189">
        <v>0</v>
      </c>
      <c r="E189" t="s">
        <v>13</v>
      </c>
      <c r="F189" t="s">
        <v>10</v>
      </c>
      <c r="G189" s="4">
        <v>3761.2919999999999</v>
      </c>
      <c r="H189" t="s">
        <v>496</v>
      </c>
    </row>
    <row r="190" spans="1:8" x14ac:dyDescent="0.25">
      <c r="A190">
        <v>31</v>
      </c>
      <c r="B190" t="s">
        <v>11</v>
      </c>
      <c r="C190" s="11">
        <v>30.875</v>
      </c>
      <c r="D190">
        <v>0</v>
      </c>
      <c r="E190" t="s">
        <v>13</v>
      </c>
      <c r="F190" t="s">
        <v>21</v>
      </c>
      <c r="G190" s="4">
        <v>3857.7592500000001</v>
      </c>
      <c r="H190" t="s">
        <v>496</v>
      </c>
    </row>
    <row r="191" spans="1:8" x14ac:dyDescent="0.25">
      <c r="A191">
        <v>32</v>
      </c>
      <c r="B191" t="s">
        <v>11</v>
      </c>
      <c r="C191" s="11">
        <v>37.335000000000001</v>
      </c>
      <c r="D191">
        <v>0</v>
      </c>
      <c r="E191" t="s">
        <v>13</v>
      </c>
      <c r="F191" t="s">
        <v>15</v>
      </c>
      <c r="G191" s="4">
        <v>3866.8552</v>
      </c>
      <c r="H191" t="s">
        <v>496</v>
      </c>
    </row>
    <row r="192" spans="1:8" x14ac:dyDescent="0.25">
      <c r="A192">
        <v>31</v>
      </c>
      <c r="B192" t="s">
        <v>11</v>
      </c>
      <c r="C192" s="11">
        <v>39.49</v>
      </c>
      <c r="D192">
        <v>1</v>
      </c>
      <c r="E192" t="s">
        <v>13</v>
      </c>
      <c r="F192" t="s">
        <v>14</v>
      </c>
      <c r="G192" s="4">
        <v>3875.7341000000001</v>
      </c>
      <c r="H192" t="s">
        <v>496</v>
      </c>
    </row>
    <row r="193" spans="1:8" x14ac:dyDescent="0.25">
      <c r="A193">
        <v>26</v>
      </c>
      <c r="B193" t="s">
        <v>11</v>
      </c>
      <c r="C193" s="11">
        <v>25.934999999999999</v>
      </c>
      <c r="D193">
        <v>2</v>
      </c>
      <c r="E193" t="s">
        <v>13</v>
      </c>
      <c r="F193" t="s">
        <v>15</v>
      </c>
      <c r="G193" s="4">
        <v>3877.3042500000001</v>
      </c>
      <c r="H193" t="s">
        <v>496</v>
      </c>
    </row>
    <row r="194" spans="1:8" x14ac:dyDescent="0.25">
      <c r="A194">
        <v>25</v>
      </c>
      <c r="B194" t="s">
        <v>11</v>
      </c>
      <c r="C194" s="11">
        <v>36.384999999999998</v>
      </c>
      <c r="D194">
        <v>3</v>
      </c>
      <c r="E194" t="s">
        <v>13</v>
      </c>
      <c r="F194" t="s">
        <v>10</v>
      </c>
      <c r="G194" s="4">
        <v>3906.127</v>
      </c>
      <c r="H194" t="s">
        <v>496</v>
      </c>
    </row>
    <row r="195" spans="1:8" x14ac:dyDescent="0.25">
      <c r="A195">
        <v>22</v>
      </c>
      <c r="B195" t="s">
        <v>7</v>
      </c>
      <c r="C195" s="11">
        <v>34.58</v>
      </c>
      <c r="D195">
        <v>2</v>
      </c>
      <c r="E195" t="s">
        <v>13</v>
      </c>
      <c r="F195" t="s">
        <v>21</v>
      </c>
      <c r="G195" s="4">
        <v>3925.7582000000002</v>
      </c>
      <c r="H195" t="s">
        <v>496</v>
      </c>
    </row>
    <row r="196" spans="1:8" x14ac:dyDescent="0.25">
      <c r="A196">
        <v>34</v>
      </c>
      <c r="B196" t="s">
        <v>11</v>
      </c>
      <c r="C196" s="11">
        <v>34.21</v>
      </c>
      <c r="D196">
        <v>0</v>
      </c>
      <c r="E196" t="s">
        <v>13</v>
      </c>
      <c r="F196" t="s">
        <v>14</v>
      </c>
      <c r="G196" s="4">
        <v>3935.1799000000001</v>
      </c>
      <c r="H196" t="s">
        <v>496</v>
      </c>
    </row>
    <row r="197" spans="1:8" x14ac:dyDescent="0.25">
      <c r="A197">
        <v>29</v>
      </c>
      <c r="B197" t="s">
        <v>7</v>
      </c>
      <c r="C197" s="11">
        <v>31.16</v>
      </c>
      <c r="D197">
        <v>0</v>
      </c>
      <c r="E197" t="s">
        <v>13</v>
      </c>
      <c r="F197" t="s">
        <v>21</v>
      </c>
      <c r="G197" s="4">
        <v>3943.5954000000002</v>
      </c>
      <c r="H197" t="s">
        <v>496</v>
      </c>
    </row>
    <row r="198" spans="1:8" x14ac:dyDescent="0.25">
      <c r="A198">
        <v>29</v>
      </c>
      <c r="B198" t="s">
        <v>7</v>
      </c>
      <c r="C198" s="11">
        <v>34.104999999999997</v>
      </c>
      <c r="D198">
        <v>1</v>
      </c>
      <c r="E198" t="s">
        <v>13</v>
      </c>
      <c r="F198" t="s">
        <v>14</v>
      </c>
      <c r="G198" s="4">
        <v>3947.4131000000002</v>
      </c>
      <c r="H198" t="s">
        <v>496</v>
      </c>
    </row>
    <row r="199" spans="1:8" x14ac:dyDescent="0.25">
      <c r="A199">
        <v>27</v>
      </c>
      <c r="B199" t="s">
        <v>7</v>
      </c>
      <c r="C199" s="11">
        <v>31.254999999999999</v>
      </c>
      <c r="D199">
        <v>1</v>
      </c>
      <c r="E199" t="s">
        <v>13</v>
      </c>
      <c r="F199" t="s">
        <v>15</v>
      </c>
      <c r="G199" s="4">
        <v>3956.0714499999999</v>
      </c>
      <c r="H199" t="s">
        <v>496</v>
      </c>
    </row>
    <row r="200" spans="1:8" x14ac:dyDescent="0.25">
      <c r="A200">
        <v>32</v>
      </c>
      <c r="B200" t="s">
        <v>7</v>
      </c>
      <c r="C200" s="11">
        <v>28.93</v>
      </c>
      <c r="D200">
        <v>0</v>
      </c>
      <c r="E200" t="s">
        <v>13</v>
      </c>
      <c r="F200" t="s">
        <v>14</v>
      </c>
      <c r="G200" s="4">
        <v>3972.9247</v>
      </c>
      <c r="H200" t="s">
        <v>496</v>
      </c>
    </row>
    <row r="201" spans="1:8" x14ac:dyDescent="0.25">
      <c r="A201">
        <v>26</v>
      </c>
      <c r="B201" t="s">
        <v>7</v>
      </c>
      <c r="C201" s="11">
        <v>34.200000000000003</v>
      </c>
      <c r="D201">
        <v>2</v>
      </c>
      <c r="E201" t="s">
        <v>13</v>
      </c>
      <c r="F201" t="s">
        <v>10</v>
      </c>
      <c r="G201" s="4">
        <v>3987.9259999999999</v>
      </c>
      <c r="H201" t="s">
        <v>496</v>
      </c>
    </row>
    <row r="202" spans="1:8" x14ac:dyDescent="0.25">
      <c r="A202">
        <v>32</v>
      </c>
      <c r="B202" t="s">
        <v>7</v>
      </c>
      <c r="C202" s="11">
        <v>41.1</v>
      </c>
      <c r="D202">
        <v>0</v>
      </c>
      <c r="E202" t="s">
        <v>13</v>
      </c>
      <c r="F202" t="s">
        <v>10</v>
      </c>
      <c r="G202" s="4">
        <v>3989.8409999999999</v>
      </c>
      <c r="H202" t="s">
        <v>496</v>
      </c>
    </row>
    <row r="203" spans="1:8" x14ac:dyDescent="0.25">
      <c r="A203">
        <v>32</v>
      </c>
      <c r="B203" t="s">
        <v>7</v>
      </c>
      <c r="C203" s="11">
        <v>44.22</v>
      </c>
      <c r="D203">
        <v>0</v>
      </c>
      <c r="E203" t="s">
        <v>13</v>
      </c>
      <c r="F203" t="s">
        <v>14</v>
      </c>
      <c r="G203" s="4">
        <v>3994.1777999999999</v>
      </c>
      <c r="H203" t="s">
        <v>496</v>
      </c>
    </row>
    <row r="204" spans="1:8" x14ac:dyDescent="0.25">
      <c r="A204">
        <v>22</v>
      </c>
      <c r="B204" t="s">
        <v>11</v>
      </c>
      <c r="C204" s="11">
        <v>26.125</v>
      </c>
      <c r="D204">
        <v>3</v>
      </c>
      <c r="E204" t="s">
        <v>13</v>
      </c>
      <c r="F204" t="s">
        <v>21</v>
      </c>
      <c r="G204" s="4">
        <v>4005.4225000000001</v>
      </c>
      <c r="H204" t="s">
        <v>496</v>
      </c>
    </row>
    <row r="205" spans="1:8" x14ac:dyDescent="0.25">
      <c r="A205">
        <v>29</v>
      </c>
      <c r="B205" t="s">
        <v>11</v>
      </c>
      <c r="C205" s="11">
        <v>36.954999999999998</v>
      </c>
      <c r="D205">
        <v>1</v>
      </c>
      <c r="E205" t="s">
        <v>13</v>
      </c>
      <c r="F205" t="s">
        <v>21</v>
      </c>
      <c r="G205" s="4">
        <v>4040.55825</v>
      </c>
      <c r="H205" t="s">
        <v>496</v>
      </c>
    </row>
    <row r="206" spans="1:8" x14ac:dyDescent="0.25">
      <c r="A206">
        <v>29</v>
      </c>
      <c r="B206" t="s">
        <v>11</v>
      </c>
      <c r="C206" s="11">
        <v>37.29</v>
      </c>
      <c r="D206">
        <v>2</v>
      </c>
      <c r="E206" t="s">
        <v>13</v>
      </c>
      <c r="F206" t="s">
        <v>14</v>
      </c>
      <c r="G206" s="4">
        <v>4058.1161000000002</v>
      </c>
      <c r="H206" t="s">
        <v>496</v>
      </c>
    </row>
    <row r="207" spans="1:8" x14ac:dyDescent="0.25">
      <c r="A207">
        <v>27</v>
      </c>
      <c r="B207" t="s">
        <v>11</v>
      </c>
      <c r="C207" s="11">
        <v>33.155000000000001</v>
      </c>
      <c r="D207">
        <v>2</v>
      </c>
      <c r="E207" t="s">
        <v>13</v>
      </c>
      <c r="F207" t="s">
        <v>15</v>
      </c>
      <c r="G207" s="4">
        <v>4058.71245</v>
      </c>
      <c r="H207" t="s">
        <v>496</v>
      </c>
    </row>
    <row r="208" spans="1:8" x14ac:dyDescent="0.25">
      <c r="A208">
        <v>32</v>
      </c>
      <c r="B208" t="s">
        <v>11</v>
      </c>
      <c r="C208" s="11">
        <v>30.03</v>
      </c>
      <c r="D208">
        <v>1</v>
      </c>
      <c r="E208" t="s">
        <v>13</v>
      </c>
      <c r="F208" t="s">
        <v>14</v>
      </c>
      <c r="G208" s="4">
        <v>4074.4537</v>
      </c>
      <c r="H208" t="s">
        <v>496</v>
      </c>
    </row>
    <row r="209" spans="1:8" x14ac:dyDescent="0.25">
      <c r="A209">
        <v>32</v>
      </c>
      <c r="B209" t="s">
        <v>11</v>
      </c>
      <c r="C209" s="11">
        <v>31.5</v>
      </c>
      <c r="D209">
        <v>1</v>
      </c>
      <c r="E209" t="s">
        <v>13</v>
      </c>
      <c r="F209" t="s">
        <v>10</v>
      </c>
      <c r="G209" s="4">
        <v>4076.4969999999998</v>
      </c>
      <c r="H209" t="s">
        <v>496</v>
      </c>
    </row>
    <row r="210" spans="1:8" x14ac:dyDescent="0.25">
      <c r="A210">
        <v>28</v>
      </c>
      <c r="B210" t="s">
        <v>7</v>
      </c>
      <c r="C210" s="11">
        <v>41.325000000000003</v>
      </c>
      <c r="D210">
        <v>1</v>
      </c>
      <c r="E210" t="s">
        <v>13</v>
      </c>
      <c r="F210" t="s">
        <v>15</v>
      </c>
      <c r="G210" s="4">
        <v>4133.6416499999996</v>
      </c>
      <c r="H210" t="s">
        <v>496</v>
      </c>
    </row>
    <row r="211" spans="1:8" x14ac:dyDescent="0.25">
      <c r="A211">
        <v>30</v>
      </c>
      <c r="B211" t="s">
        <v>7</v>
      </c>
      <c r="C211" s="11">
        <v>27.93</v>
      </c>
      <c r="D211">
        <v>0</v>
      </c>
      <c r="E211" t="s">
        <v>13</v>
      </c>
      <c r="F211" t="s">
        <v>21</v>
      </c>
      <c r="G211" s="4">
        <v>4137.5227000000004</v>
      </c>
      <c r="H211" t="s">
        <v>496</v>
      </c>
    </row>
    <row r="212" spans="1:8" x14ac:dyDescent="0.25">
      <c r="A212">
        <v>30</v>
      </c>
      <c r="B212" t="s">
        <v>7</v>
      </c>
      <c r="C212" s="11">
        <v>36.765000000000001</v>
      </c>
      <c r="D212">
        <v>1</v>
      </c>
      <c r="E212" t="s">
        <v>13</v>
      </c>
      <c r="F212" t="s">
        <v>10</v>
      </c>
      <c r="G212" s="4">
        <v>4149.7359999999999</v>
      </c>
      <c r="H212" t="s">
        <v>496</v>
      </c>
    </row>
    <row r="213" spans="1:8" x14ac:dyDescent="0.25">
      <c r="A213">
        <v>30</v>
      </c>
      <c r="B213" t="s">
        <v>7</v>
      </c>
      <c r="C213" s="11">
        <v>27.454999999999998</v>
      </c>
      <c r="D213">
        <v>1</v>
      </c>
      <c r="E213" t="s">
        <v>13</v>
      </c>
      <c r="F213" t="s">
        <v>14</v>
      </c>
      <c r="G213" s="4">
        <v>4151.0286999999998</v>
      </c>
      <c r="H213" t="s">
        <v>496</v>
      </c>
    </row>
    <row r="214" spans="1:8" x14ac:dyDescent="0.25">
      <c r="A214">
        <v>25</v>
      </c>
      <c r="B214" t="s">
        <v>7</v>
      </c>
      <c r="C214" s="11">
        <v>26.79</v>
      </c>
      <c r="D214">
        <v>2</v>
      </c>
      <c r="E214" t="s">
        <v>13</v>
      </c>
      <c r="F214" t="s">
        <v>15</v>
      </c>
      <c r="G214" s="4">
        <v>4189.1130999999996</v>
      </c>
      <c r="H214" t="s">
        <v>496</v>
      </c>
    </row>
    <row r="215" spans="1:8" x14ac:dyDescent="0.25">
      <c r="A215">
        <v>24</v>
      </c>
      <c r="B215" t="s">
        <v>7</v>
      </c>
      <c r="C215" s="11">
        <v>30.1</v>
      </c>
      <c r="D215">
        <v>3</v>
      </c>
      <c r="E215" t="s">
        <v>13</v>
      </c>
      <c r="F215" t="s">
        <v>10</v>
      </c>
      <c r="G215" s="4">
        <v>4234.9269999999997</v>
      </c>
      <c r="H215" t="s">
        <v>496</v>
      </c>
    </row>
    <row r="216" spans="1:8" x14ac:dyDescent="0.25">
      <c r="A216">
        <v>30</v>
      </c>
      <c r="B216" t="s">
        <v>11</v>
      </c>
      <c r="C216" s="11">
        <v>40.375</v>
      </c>
      <c r="D216">
        <v>1</v>
      </c>
      <c r="E216" t="s">
        <v>13</v>
      </c>
      <c r="F216" t="s">
        <v>21</v>
      </c>
      <c r="G216" s="4">
        <v>4237.12655</v>
      </c>
      <c r="H216" t="s">
        <v>496</v>
      </c>
    </row>
    <row r="217" spans="1:8" x14ac:dyDescent="0.25">
      <c r="A217">
        <v>31</v>
      </c>
      <c r="B217" t="s">
        <v>11</v>
      </c>
      <c r="C217" s="11">
        <v>25.934999999999999</v>
      </c>
      <c r="D217">
        <v>1</v>
      </c>
      <c r="E217" t="s">
        <v>13</v>
      </c>
      <c r="F217" t="s">
        <v>15</v>
      </c>
      <c r="G217" s="4">
        <v>4239.8926499999998</v>
      </c>
      <c r="H217" t="s">
        <v>496</v>
      </c>
    </row>
    <row r="218" spans="1:8" x14ac:dyDescent="0.25">
      <c r="A218">
        <v>31</v>
      </c>
      <c r="B218" t="s">
        <v>11</v>
      </c>
      <c r="C218" s="11">
        <v>28.594999999999999</v>
      </c>
      <c r="D218">
        <v>1</v>
      </c>
      <c r="E218" t="s">
        <v>13</v>
      </c>
      <c r="F218" t="s">
        <v>15</v>
      </c>
      <c r="G218" s="4">
        <v>4243.5900499999998</v>
      </c>
      <c r="H218" t="s">
        <v>496</v>
      </c>
    </row>
    <row r="219" spans="1:8" x14ac:dyDescent="0.25">
      <c r="A219">
        <v>27</v>
      </c>
      <c r="B219" t="s">
        <v>11</v>
      </c>
      <c r="C219" s="11">
        <v>31.445</v>
      </c>
      <c r="D219">
        <v>3</v>
      </c>
      <c r="E219" t="s">
        <v>13</v>
      </c>
      <c r="F219" t="s">
        <v>10</v>
      </c>
      <c r="G219" s="4">
        <v>4260.7439999999997</v>
      </c>
      <c r="H219" t="s">
        <v>496</v>
      </c>
    </row>
    <row r="220" spans="1:8" x14ac:dyDescent="0.25">
      <c r="A220">
        <v>30</v>
      </c>
      <c r="B220" t="s">
        <v>11</v>
      </c>
      <c r="C220" s="11">
        <v>44.22</v>
      </c>
      <c r="D220">
        <v>2</v>
      </c>
      <c r="E220" t="s">
        <v>13</v>
      </c>
      <c r="F220" t="s">
        <v>14</v>
      </c>
      <c r="G220" s="4">
        <v>4266.1657999999998</v>
      </c>
      <c r="H220" t="s">
        <v>496</v>
      </c>
    </row>
    <row r="221" spans="1:8" x14ac:dyDescent="0.25">
      <c r="A221">
        <v>34</v>
      </c>
      <c r="B221" t="s">
        <v>11</v>
      </c>
      <c r="C221" s="11">
        <v>35.814999999999998</v>
      </c>
      <c r="D221">
        <v>0</v>
      </c>
      <c r="E221" t="s">
        <v>13</v>
      </c>
      <c r="F221" t="s">
        <v>15</v>
      </c>
      <c r="G221" s="4">
        <v>4320.4108500000002</v>
      </c>
      <c r="H221" t="s">
        <v>496</v>
      </c>
    </row>
    <row r="222" spans="1:8" x14ac:dyDescent="0.25">
      <c r="A222">
        <v>28</v>
      </c>
      <c r="B222" t="s">
        <v>7</v>
      </c>
      <c r="C222" s="11">
        <v>26.695</v>
      </c>
      <c r="D222">
        <v>1</v>
      </c>
      <c r="E222" t="s">
        <v>13</v>
      </c>
      <c r="F222" t="s">
        <v>21</v>
      </c>
      <c r="G222" s="4">
        <v>4337.7352000000001</v>
      </c>
      <c r="H222" t="s">
        <v>496</v>
      </c>
    </row>
    <row r="223" spans="1:8" x14ac:dyDescent="0.25">
      <c r="A223">
        <v>28</v>
      </c>
      <c r="B223" t="s">
        <v>7</v>
      </c>
      <c r="C223" s="11">
        <v>26.51</v>
      </c>
      <c r="D223">
        <v>2</v>
      </c>
      <c r="E223" t="s">
        <v>13</v>
      </c>
      <c r="F223" t="s">
        <v>14</v>
      </c>
      <c r="G223" s="4">
        <v>4340.4408999999996</v>
      </c>
      <c r="H223" t="s">
        <v>496</v>
      </c>
    </row>
    <row r="224" spans="1:8" x14ac:dyDescent="0.25">
      <c r="A224">
        <v>31</v>
      </c>
      <c r="B224" t="s">
        <v>7</v>
      </c>
      <c r="C224" s="11">
        <v>31.065000000000001</v>
      </c>
      <c r="D224">
        <v>0</v>
      </c>
      <c r="E224" t="s">
        <v>13</v>
      </c>
      <c r="F224" t="s">
        <v>21</v>
      </c>
      <c r="G224" s="4">
        <v>4347.0233500000004</v>
      </c>
      <c r="H224" t="s">
        <v>496</v>
      </c>
    </row>
    <row r="225" spans="1:8" x14ac:dyDescent="0.25">
      <c r="A225">
        <v>28</v>
      </c>
      <c r="B225" t="s">
        <v>7</v>
      </c>
      <c r="C225" s="11">
        <v>27.645</v>
      </c>
      <c r="D225">
        <v>2</v>
      </c>
      <c r="E225" t="s">
        <v>13</v>
      </c>
      <c r="F225" t="s">
        <v>14</v>
      </c>
      <c r="G225" s="4">
        <v>4349.4620000000004</v>
      </c>
      <c r="H225" t="s">
        <v>496</v>
      </c>
    </row>
    <row r="226" spans="1:8" x14ac:dyDescent="0.25">
      <c r="A226">
        <v>31</v>
      </c>
      <c r="B226" t="s">
        <v>7</v>
      </c>
      <c r="C226" s="11">
        <v>29.26</v>
      </c>
      <c r="D226">
        <v>1</v>
      </c>
      <c r="E226" t="s">
        <v>13</v>
      </c>
      <c r="F226" t="s">
        <v>14</v>
      </c>
      <c r="G226" s="4">
        <v>4350.5144</v>
      </c>
      <c r="H226" t="s">
        <v>496</v>
      </c>
    </row>
    <row r="227" spans="1:8" x14ac:dyDescent="0.25">
      <c r="A227">
        <v>32</v>
      </c>
      <c r="B227" t="s">
        <v>7</v>
      </c>
      <c r="C227" s="11">
        <v>29.734999999999999</v>
      </c>
      <c r="D227">
        <v>0</v>
      </c>
      <c r="E227" t="s">
        <v>13</v>
      </c>
      <c r="F227" t="s">
        <v>15</v>
      </c>
      <c r="G227" s="4">
        <v>4357.0436499999996</v>
      </c>
      <c r="H227" t="s">
        <v>496</v>
      </c>
    </row>
    <row r="228" spans="1:8" x14ac:dyDescent="0.25">
      <c r="A228">
        <v>36</v>
      </c>
      <c r="B228" t="s">
        <v>11</v>
      </c>
      <c r="C228" s="11">
        <v>29.7</v>
      </c>
      <c r="D228">
        <v>0</v>
      </c>
      <c r="E228" t="s">
        <v>13</v>
      </c>
      <c r="F228" t="s">
        <v>14</v>
      </c>
      <c r="G228" s="4">
        <v>4399.7309999999998</v>
      </c>
      <c r="H228" t="s">
        <v>496</v>
      </c>
    </row>
    <row r="229" spans="1:8" x14ac:dyDescent="0.25">
      <c r="A229">
        <v>36</v>
      </c>
      <c r="B229" t="s">
        <v>11</v>
      </c>
      <c r="C229" s="11">
        <v>31.5</v>
      </c>
      <c r="D229">
        <v>0</v>
      </c>
      <c r="E229" t="s">
        <v>13</v>
      </c>
      <c r="F229" t="s">
        <v>10</v>
      </c>
      <c r="G229" s="4">
        <v>4402.2330000000002</v>
      </c>
      <c r="H229" t="s">
        <v>496</v>
      </c>
    </row>
    <row r="230" spans="1:8" x14ac:dyDescent="0.25">
      <c r="A230">
        <v>34</v>
      </c>
      <c r="B230" t="s">
        <v>7</v>
      </c>
      <c r="C230" s="11">
        <v>27.72</v>
      </c>
      <c r="D230">
        <v>0</v>
      </c>
      <c r="E230" t="s">
        <v>13</v>
      </c>
      <c r="F230" t="s">
        <v>14</v>
      </c>
      <c r="G230" s="4">
        <v>4415.1588000000002</v>
      </c>
      <c r="H230" t="s">
        <v>496</v>
      </c>
    </row>
    <row r="231" spans="1:8" x14ac:dyDescent="0.25">
      <c r="A231">
        <v>29</v>
      </c>
      <c r="B231" t="s">
        <v>11</v>
      </c>
      <c r="C231" s="11">
        <v>31.73</v>
      </c>
      <c r="D231">
        <v>2</v>
      </c>
      <c r="E231" t="s">
        <v>13</v>
      </c>
      <c r="F231" t="s">
        <v>15</v>
      </c>
      <c r="G231" s="4">
        <v>4433.3877000000002</v>
      </c>
      <c r="H231" t="s">
        <v>496</v>
      </c>
    </row>
    <row r="232" spans="1:8" x14ac:dyDescent="0.25">
      <c r="A232">
        <v>29</v>
      </c>
      <c r="B232" t="s">
        <v>11</v>
      </c>
      <c r="C232" s="11">
        <v>32.11</v>
      </c>
      <c r="D232">
        <v>2</v>
      </c>
      <c r="E232" t="s">
        <v>13</v>
      </c>
      <c r="F232" t="s">
        <v>15</v>
      </c>
      <c r="G232" s="4">
        <v>4433.9159</v>
      </c>
      <c r="H232" t="s">
        <v>496</v>
      </c>
    </row>
    <row r="233" spans="1:8" x14ac:dyDescent="0.25">
      <c r="A233">
        <v>28</v>
      </c>
      <c r="B233" t="s">
        <v>11</v>
      </c>
      <c r="C233" s="11">
        <v>26.98</v>
      </c>
      <c r="D233">
        <v>2</v>
      </c>
      <c r="E233" t="s">
        <v>13</v>
      </c>
      <c r="F233" t="s">
        <v>21</v>
      </c>
      <c r="G233" s="4">
        <v>4435.0941999999995</v>
      </c>
      <c r="H233" t="s">
        <v>496</v>
      </c>
    </row>
    <row r="234" spans="1:8" x14ac:dyDescent="0.25">
      <c r="A234">
        <v>28</v>
      </c>
      <c r="B234" t="s">
        <v>11</v>
      </c>
      <c r="C234" s="11">
        <v>29.26</v>
      </c>
      <c r="D234">
        <v>2</v>
      </c>
      <c r="E234" t="s">
        <v>13</v>
      </c>
      <c r="F234" t="s">
        <v>21</v>
      </c>
      <c r="G234" s="4">
        <v>4438.2633999999998</v>
      </c>
      <c r="H234" t="s">
        <v>496</v>
      </c>
    </row>
    <row r="235" spans="1:8" x14ac:dyDescent="0.25">
      <c r="A235">
        <v>31</v>
      </c>
      <c r="B235" t="s">
        <v>11</v>
      </c>
      <c r="C235" s="11">
        <v>33.344999999999999</v>
      </c>
      <c r="D235">
        <v>1</v>
      </c>
      <c r="E235" t="s">
        <v>13</v>
      </c>
      <c r="F235" t="s">
        <v>21</v>
      </c>
      <c r="G235" s="4">
        <v>4441.2131499999996</v>
      </c>
      <c r="H235" t="s">
        <v>496</v>
      </c>
    </row>
    <row r="236" spans="1:8" x14ac:dyDescent="0.25">
      <c r="A236">
        <v>28</v>
      </c>
      <c r="B236" t="s">
        <v>11</v>
      </c>
      <c r="C236" s="11">
        <v>33</v>
      </c>
      <c r="D236">
        <v>3</v>
      </c>
      <c r="E236" t="s">
        <v>13</v>
      </c>
      <c r="F236" t="s">
        <v>14</v>
      </c>
      <c r="G236" s="4">
        <v>4449.4620000000004</v>
      </c>
      <c r="H236" t="s">
        <v>496</v>
      </c>
    </row>
    <row r="237" spans="1:8" x14ac:dyDescent="0.25">
      <c r="A237">
        <v>32</v>
      </c>
      <c r="B237" t="s">
        <v>11</v>
      </c>
      <c r="C237" s="11">
        <v>27.835000000000001</v>
      </c>
      <c r="D237">
        <v>1</v>
      </c>
      <c r="E237" t="s">
        <v>13</v>
      </c>
      <c r="F237" t="s">
        <v>15</v>
      </c>
      <c r="G237" s="4">
        <v>4454.40265</v>
      </c>
      <c r="H237" t="s">
        <v>496</v>
      </c>
    </row>
    <row r="238" spans="1:8" x14ac:dyDescent="0.25">
      <c r="A238">
        <v>32</v>
      </c>
      <c r="B238" t="s">
        <v>11</v>
      </c>
      <c r="C238" s="11">
        <v>33.82</v>
      </c>
      <c r="D238">
        <v>1</v>
      </c>
      <c r="E238" t="s">
        <v>13</v>
      </c>
      <c r="F238" t="s">
        <v>15</v>
      </c>
      <c r="G238" s="4">
        <v>4462.7218000000003</v>
      </c>
      <c r="H238" t="s">
        <v>496</v>
      </c>
    </row>
    <row r="239" spans="1:8" x14ac:dyDescent="0.25">
      <c r="A239">
        <v>23</v>
      </c>
      <c r="B239" t="s">
        <v>7</v>
      </c>
      <c r="C239" s="11">
        <v>34.96</v>
      </c>
      <c r="D239">
        <v>3</v>
      </c>
      <c r="E239" t="s">
        <v>13</v>
      </c>
      <c r="F239" t="s">
        <v>15</v>
      </c>
      <c r="G239" s="4">
        <v>4466.6214</v>
      </c>
      <c r="H239" t="s">
        <v>496</v>
      </c>
    </row>
    <row r="240" spans="1:8" x14ac:dyDescent="0.25">
      <c r="A240">
        <v>25</v>
      </c>
      <c r="B240" t="s">
        <v>11</v>
      </c>
      <c r="C240" s="11">
        <v>32.395000000000003</v>
      </c>
      <c r="D240">
        <v>4</v>
      </c>
      <c r="E240" t="s">
        <v>13</v>
      </c>
      <c r="F240" t="s">
        <v>14</v>
      </c>
      <c r="G240" s="4">
        <v>4504.6624000000002</v>
      </c>
      <c r="H240" t="s">
        <v>496</v>
      </c>
    </row>
    <row r="241" spans="1:8" x14ac:dyDescent="0.25">
      <c r="A241">
        <v>34</v>
      </c>
      <c r="B241" t="s">
        <v>11</v>
      </c>
      <c r="C241" s="11">
        <v>34.674999999999997</v>
      </c>
      <c r="D241">
        <v>0</v>
      </c>
      <c r="E241" t="s">
        <v>13</v>
      </c>
      <c r="F241" t="s">
        <v>21</v>
      </c>
      <c r="G241" s="4">
        <v>4518.8262500000001</v>
      </c>
      <c r="H241" t="s">
        <v>496</v>
      </c>
    </row>
    <row r="242" spans="1:8" x14ac:dyDescent="0.25">
      <c r="A242">
        <v>30</v>
      </c>
      <c r="B242" t="s">
        <v>7</v>
      </c>
      <c r="C242" s="11">
        <v>28.405000000000001</v>
      </c>
      <c r="D242">
        <v>1</v>
      </c>
      <c r="E242" t="s">
        <v>13</v>
      </c>
      <c r="F242" t="s">
        <v>15</v>
      </c>
      <c r="G242" s="4">
        <v>4527.1829500000003</v>
      </c>
      <c r="H242" t="s">
        <v>496</v>
      </c>
    </row>
    <row r="243" spans="1:8" x14ac:dyDescent="0.25">
      <c r="A243">
        <v>34</v>
      </c>
      <c r="B243" t="s">
        <v>11</v>
      </c>
      <c r="C243" s="11">
        <v>42.9</v>
      </c>
      <c r="D243">
        <v>1</v>
      </c>
      <c r="E243" t="s">
        <v>13</v>
      </c>
      <c r="F243" t="s">
        <v>10</v>
      </c>
      <c r="G243" s="4">
        <v>4536.259</v>
      </c>
      <c r="H243" t="s">
        <v>496</v>
      </c>
    </row>
    <row r="244" spans="1:8" x14ac:dyDescent="0.25">
      <c r="A244">
        <v>18</v>
      </c>
      <c r="B244" t="s">
        <v>7</v>
      </c>
      <c r="C244" s="11">
        <v>31.35</v>
      </c>
      <c r="D244">
        <v>4</v>
      </c>
      <c r="E244" t="s">
        <v>13</v>
      </c>
      <c r="F244" t="s">
        <v>21</v>
      </c>
      <c r="G244" s="4">
        <v>4561.1885000000002</v>
      </c>
      <c r="H244" t="s">
        <v>496</v>
      </c>
    </row>
    <row r="245" spans="1:8" x14ac:dyDescent="0.25">
      <c r="A245">
        <v>32</v>
      </c>
      <c r="B245" t="s">
        <v>7</v>
      </c>
      <c r="C245" s="11">
        <v>29.59</v>
      </c>
      <c r="D245">
        <v>1</v>
      </c>
      <c r="E245" t="s">
        <v>13</v>
      </c>
      <c r="F245" t="s">
        <v>14</v>
      </c>
      <c r="G245" s="4">
        <v>4562.8420999999998</v>
      </c>
      <c r="H245" t="s">
        <v>496</v>
      </c>
    </row>
    <row r="246" spans="1:8" x14ac:dyDescent="0.25">
      <c r="A246">
        <v>26</v>
      </c>
      <c r="B246" t="s">
        <v>7</v>
      </c>
      <c r="C246" s="11">
        <v>29.355</v>
      </c>
      <c r="D246">
        <v>2</v>
      </c>
      <c r="E246" t="s">
        <v>13</v>
      </c>
      <c r="F246" t="s">
        <v>21</v>
      </c>
      <c r="G246" s="4">
        <v>4564.1914500000003</v>
      </c>
      <c r="H246" t="s">
        <v>496</v>
      </c>
    </row>
    <row r="247" spans="1:8" x14ac:dyDescent="0.25">
      <c r="A247">
        <v>33</v>
      </c>
      <c r="B247" t="s">
        <v>7</v>
      </c>
      <c r="C247" s="11">
        <v>26.695</v>
      </c>
      <c r="D247">
        <v>0</v>
      </c>
      <c r="E247" t="s">
        <v>13</v>
      </c>
      <c r="F247" t="s">
        <v>15</v>
      </c>
      <c r="G247" s="4">
        <v>4571.4130500000001</v>
      </c>
      <c r="H247" t="s">
        <v>496</v>
      </c>
    </row>
    <row r="248" spans="1:8" x14ac:dyDescent="0.25">
      <c r="A248">
        <v>24</v>
      </c>
      <c r="B248" t="s">
        <v>7</v>
      </c>
      <c r="C248" s="11">
        <v>30.21</v>
      </c>
      <c r="D248">
        <v>3</v>
      </c>
      <c r="E248" t="s">
        <v>13</v>
      </c>
      <c r="F248" t="s">
        <v>15</v>
      </c>
      <c r="G248" s="4">
        <v>4618.0798999999997</v>
      </c>
      <c r="H248" t="s">
        <v>496</v>
      </c>
    </row>
    <row r="249" spans="1:8" x14ac:dyDescent="0.25">
      <c r="A249">
        <v>37</v>
      </c>
      <c r="B249" t="s">
        <v>11</v>
      </c>
      <c r="C249" s="11">
        <v>41.325000000000003</v>
      </c>
      <c r="D249">
        <v>0</v>
      </c>
      <c r="E249" t="s">
        <v>13</v>
      </c>
      <c r="F249" t="s">
        <v>10</v>
      </c>
      <c r="G249" s="4">
        <v>4646.759</v>
      </c>
      <c r="H249" t="s">
        <v>496</v>
      </c>
    </row>
    <row r="250" spans="1:8" x14ac:dyDescent="0.25">
      <c r="A250">
        <v>26</v>
      </c>
      <c r="B250" t="s">
        <v>11</v>
      </c>
      <c r="C250" s="11">
        <v>27.265000000000001</v>
      </c>
      <c r="D250">
        <v>3</v>
      </c>
      <c r="E250" t="s">
        <v>13</v>
      </c>
      <c r="F250" t="s">
        <v>21</v>
      </c>
      <c r="G250" s="4">
        <v>4661.2863500000003</v>
      </c>
      <c r="H250" t="s">
        <v>496</v>
      </c>
    </row>
    <row r="251" spans="1:8" x14ac:dyDescent="0.25">
      <c r="A251">
        <v>32</v>
      </c>
      <c r="B251" t="s">
        <v>11</v>
      </c>
      <c r="C251" s="11">
        <v>35.200000000000003</v>
      </c>
      <c r="D251">
        <v>2</v>
      </c>
      <c r="E251" t="s">
        <v>13</v>
      </c>
      <c r="F251" t="s">
        <v>10</v>
      </c>
      <c r="G251" s="4">
        <v>4670.6400000000003</v>
      </c>
      <c r="H251" t="s">
        <v>496</v>
      </c>
    </row>
    <row r="252" spans="1:8" x14ac:dyDescent="0.25">
      <c r="A252">
        <v>32</v>
      </c>
      <c r="B252" t="s">
        <v>11</v>
      </c>
      <c r="C252" s="11">
        <v>37.18</v>
      </c>
      <c r="D252">
        <v>2</v>
      </c>
      <c r="E252" t="s">
        <v>13</v>
      </c>
      <c r="F252" t="s">
        <v>14</v>
      </c>
      <c r="G252" s="4">
        <v>4673.3922000000002</v>
      </c>
      <c r="H252" t="s">
        <v>496</v>
      </c>
    </row>
    <row r="253" spans="1:8" x14ac:dyDescent="0.25">
      <c r="A253">
        <v>32</v>
      </c>
      <c r="B253" t="s">
        <v>11</v>
      </c>
      <c r="C253" s="11">
        <v>46.53</v>
      </c>
      <c r="D253">
        <v>2</v>
      </c>
      <c r="E253" t="s">
        <v>13</v>
      </c>
      <c r="F253" t="s">
        <v>14</v>
      </c>
      <c r="G253" s="4">
        <v>4686.3887000000004</v>
      </c>
      <c r="H253" t="s">
        <v>496</v>
      </c>
    </row>
    <row r="254" spans="1:8" x14ac:dyDescent="0.25">
      <c r="A254">
        <v>19</v>
      </c>
      <c r="B254" t="s">
        <v>7</v>
      </c>
      <c r="C254" s="11">
        <v>30.495000000000001</v>
      </c>
      <c r="D254">
        <v>5</v>
      </c>
      <c r="E254" t="s">
        <v>13</v>
      </c>
      <c r="F254" t="s">
        <v>10</v>
      </c>
      <c r="G254" s="4">
        <v>4687.7969999999996</v>
      </c>
      <c r="H254" t="s">
        <v>496</v>
      </c>
    </row>
    <row r="255" spans="1:8" x14ac:dyDescent="0.25">
      <c r="A255">
        <v>31</v>
      </c>
      <c r="B255" t="s">
        <v>7</v>
      </c>
      <c r="C255" s="11">
        <v>32.68</v>
      </c>
      <c r="D255">
        <v>1</v>
      </c>
      <c r="E255" t="s">
        <v>13</v>
      </c>
      <c r="F255" t="s">
        <v>15</v>
      </c>
      <c r="G255" s="4">
        <v>4738.2682000000004</v>
      </c>
      <c r="H255" t="s">
        <v>496</v>
      </c>
    </row>
    <row r="256" spans="1:8" x14ac:dyDescent="0.25">
      <c r="A256">
        <v>35</v>
      </c>
      <c r="B256" t="s">
        <v>11</v>
      </c>
      <c r="C256" s="11">
        <v>27.1</v>
      </c>
      <c r="D256">
        <v>1</v>
      </c>
      <c r="E256" t="s">
        <v>13</v>
      </c>
      <c r="F256" t="s">
        <v>10</v>
      </c>
      <c r="G256" s="4">
        <v>4746.3440000000001</v>
      </c>
      <c r="H256" t="s">
        <v>496</v>
      </c>
    </row>
    <row r="257" spans="1:8" x14ac:dyDescent="0.25">
      <c r="A257">
        <v>35</v>
      </c>
      <c r="B257" t="s">
        <v>11</v>
      </c>
      <c r="C257" s="11">
        <v>27.61</v>
      </c>
      <c r="D257">
        <v>1</v>
      </c>
      <c r="E257" t="s">
        <v>13</v>
      </c>
      <c r="F257" t="s">
        <v>14</v>
      </c>
      <c r="G257" s="4">
        <v>4747.0528999999997</v>
      </c>
      <c r="H257" t="s">
        <v>496</v>
      </c>
    </row>
    <row r="258" spans="1:8" x14ac:dyDescent="0.25">
      <c r="A258">
        <v>35</v>
      </c>
      <c r="B258" t="s">
        <v>11</v>
      </c>
      <c r="C258" s="11">
        <v>30.5</v>
      </c>
      <c r="D258">
        <v>1</v>
      </c>
      <c r="E258" t="s">
        <v>13</v>
      </c>
      <c r="F258" t="s">
        <v>10</v>
      </c>
      <c r="G258" s="4">
        <v>4751.07</v>
      </c>
      <c r="H258" t="s">
        <v>496</v>
      </c>
    </row>
    <row r="259" spans="1:8" x14ac:dyDescent="0.25">
      <c r="A259">
        <v>30</v>
      </c>
      <c r="B259" t="s">
        <v>7</v>
      </c>
      <c r="C259" s="11">
        <v>43.12</v>
      </c>
      <c r="D259">
        <v>2</v>
      </c>
      <c r="E259" t="s">
        <v>13</v>
      </c>
      <c r="F259" t="s">
        <v>14</v>
      </c>
      <c r="G259" s="4">
        <v>4753.6368000000002</v>
      </c>
      <c r="H259" t="s">
        <v>496</v>
      </c>
    </row>
    <row r="260" spans="1:8" x14ac:dyDescent="0.25">
      <c r="A260">
        <v>35</v>
      </c>
      <c r="B260" t="s">
        <v>11</v>
      </c>
      <c r="C260" s="11">
        <v>38.6</v>
      </c>
      <c r="D260">
        <v>1</v>
      </c>
      <c r="E260" t="s">
        <v>13</v>
      </c>
      <c r="F260" t="s">
        <v>10</v>
      </c>
      <c r="G260" s="4">
        <v>4762.3289999999997</v>
      </c>
      <c r="H260" t="s">
        <v>496</v>
      </c>
    </row>
    <row r="261" spans="1:8" x14ac:dyDescent="0.25">
      <c r="A261">
        <v>33</v>
      </c>
      <c r="B261" t="s">
        <v>7</v>
      </c>
      <c r="C261" s="11">
        <v>28.27</v>
      </c>
      <c r="D261">
        <v>1</v>
      </c>
      <c r="E261" t="s">
        <v>13</v>
      </c>
      <c r="F261" t="s">
        <v>14</v>
      </c>
      <c r="G261" s="4">
        <v>4779.6022999999996</v>
      </c>
      <c r="H261" t="s">
        <v>496</v>
      </c>
    </row>
    <row r="262" spans="1:8" x14ac:dyDescent="0.25">
      <c r="A262">
        <v>33</v>
      </c>
      <c r="B262" t="s">
        <v>7</v>
      </c>
      <c r="C262" s="11">
        <v>39.82</v>
      </c>
      <c r="D262">
        <v>1</v>
      </c>
      <c r="E262" t="s">
        <v>13</v>
      </c>
      <c r="F262" t="s">
        <v>14</v>
      </c>
      <c r="G262" s="4">
        <v>4795.6567999999997</v>
      </c>
      <c r="H262" t="s">
        <v>496</v>
      </c>
    </row>
    <row r="263" spans="1:8" x14ac:dyDescent="0.25">
      <c r="A263">
        <v>27</v>
      </c>
      <c r="B263" t="s">
        <v>11</v>
      </c>
      <c r="C263" s="11">
        <v>27.645</v>
      </c>
      <c r="D263">
        <v>3</v>
      </c>
      <c r="E263" t="s">
        <v>13</v>
      </c>
      <c r="F263" t="s">
        <v>21</v>
      </c>
      <c r="G263" s="4">
        <v>4827.9049500000001</v>
      </c>
      <c r="H263" t="s">
        <v>496</v>
      </c>
    </row>
    <row r="264" spans="1:8" x14ac:dyDescent="0.25">
      <c r="A264">
        <v>20</v>
      </c>
      <c r="B264" t="s">
        <v>7</v>
      </c>
      <c r="C264" s="11">
        <v>30.875</v>
      </c>
      <c r="D264">
        <v>5</v>
      </c>
      <c r="E264" t="s">
        <v>13</v>
      </c>
      <c r="F264" t="s">
        <v>10</v>
      </c>
      <c r="G264" s="4">
        <v>4830.63</v>
      </c>
      <c r="H264" t="s">
        <v>496</v>
      </c>
    </row>
    <row r="265" spans="1:8" x14ac:dyDescent="0.25">
      <c r="A265">
        <v>30</v>
      </c>
      <c r="B265" t="s">
        <v>11</v>
      </c>
      <c r="C265" s="11">
        <v>31.57</v>
      </c>
      <c r="D265">
        <v>3</v>
      </c>
      <c r="E265" t="s">
        <v>13</v>
      </c>
      <c r="F265" t="s">
        <v>14</v>
      </c>
      <c r="G265" s="4">
        <v>4837.5823</v>
      </c>
      <c r="H265" t="s">
        <v>496</v>
      </c>
    </row>
    <row r="266" spans="1:8" x14ac:dyDescent="0.25">
      <c r="A266">
        <v>27</v>
      </c>
      <c r="B266" t="s">
        <v>11</v>
      </c>
      <c r="C266" s="11">
        <v>32.585000000000001</v>
      </c>
      <c r="D266">
        <v>3</v>
      </c>
      <c r="E266" t="s">
        <v>13</v>
      </c>
      <c r="F266" t="s">
        <v>21</v>
      </c>
      <c r="G266" s="4">
        <v>4846.9201499999999</v>
      </c>
      <c r="H266" t="s">
        <v>496</v>
      </c>
    </row>
    <row r="267" spans="1:8" x14ac:dyDescent="0.25">
      <c r="A267">
        <v>25</v>
      </c>
      <c r="B267" t="s">
        <v>11</v>
      </c>
      <c r="C267" s="11">
        <v>26.695</v>
      </c>
      <c r="D267">
        <v>4</v>
      </c>
      <c r="E267" t="s">
        <v>13</v>
      </c>
      <c r="F267" t="s">
        <v>15</v>
      </c>
      <c r="G267" s="4">
        <v>4877.9810500000003</v>
      </c>
      <c r="H267" t="s">
        <v>496</v>
      </c>
    </row>
    <row r="268" spans="1:8" x14ac:dyDescent="0.25">
      <c r="A268">
        <v>36</v>
      </c>
      <c r="B268" t="s">
        <v>7</v>
      </c>
      <c r="C268" s="11">
        <v>29.92</v>
      </c>
      <c r="D268">
        <v>0</v>
      </c>
      <c r="E268" t="s">
        <v>13</v>
      </c>
      <c r="F268" t="s">
        <v>14</v>
      </c>
      <c r="G268" s="4">
        <v>4889.0367999999999</v>
      </c>
      <c r="H268" t="s">
        <v>496</v>
      </c>
    </row>
    <row r="269" spans="1:8" x14ac:dyDescent="0.25">
      <c r="A269">
        <v>33</v>
      </c>
      <c r="B269" t="s">
        <v>11</v>
      </c>
      <c r="C269" s="11">
        <v>35.75</v>
      </c>
      <c r="D269">
        <v>2</v>
      </c>
      <c r="E269" t="s">
        <v>13</v>
      </c>
      <c r="F269" t="s">
        <v>14</v>
      </c>
      <c r="G269" s="4">
        <v>4889.9994999999999</v>
      </c>
      <c r="H269" t="s">
        <v>496</v>
      </c>
    </row>
    <row r="270" spans="1:8" x14ac:dyDescent="0.25">
      <c r="A270">
        <v>34</v>
      </c>
      <c r="B270" t="s">
        <v>11</v>
      </c>
      <c r="C270" s="11">
        <v>25.27</v>
      </c>
      <c r="D270">
        <v>1</v>
      </c>
      <c r="E270" t="s">
        <v>13</v>
      </c>
      <c r="F270" t="s">
        <v>15</v>
      </c>
      <c r="G270" s="4">
        <v>4894.7533000000003</v>
      </c>
      <c r="H270" t="s">
        <v>496</v>
      </c>
    </row>
    <row r="271" spans="1:8" x14ac:dyDescent="0.25">
      <c r="A271">
        <v>20</v>
      </c>
      <c r="B271" t="s">
        <v>11</v>
      </c>
      <c r="C271" s="11">
        <v>30.114999999999998</v>
      </c>
      <c r="D271">
        <v>5</v>
      </c>
      <c r="E271" t="s">
        <v>13</v>
      </c>
      <c r="F271" t="s">
        <v>21</v>
      </c>
      <c r="G271" s="4">
        <v>4915.0598499999996</v>
      </c>
      <c r="H271" t="s">
        <v>496</v>
      </c>
    </row>
    <row r="272" spans="1:8" x14ac:dyDescent="0.25">
      <c r="A272">
        <v>31</v>
      </c>
      <c r="B272" t="s">
        <v>7</v>
      </c>
      <c r="C272" s="11">
        <v>25.8</v>
      </c>
      <c r="D272">
        <v>2</v>
      </c>
      <c r="E272" t="s">
        <v>13</v>
      </c>
      <c r="F272" t="s">
        <v>10</v>
      </c>
      <c r="G272" s="4">
        <v>4934.7049999999999</v>
      </c>
      <c r="H272" t="s">
        <v>496</v>
      </c>
    </row>
    <row r="273" spans="1:8" x14ac:dyDescent="0.25">
      <c r="A273">
        <v>31</v>
      </c>
      <c r="B273" t="s">
        <v>7</v>
      </c>
      <c r="C273" s="11">
        <v>40.185000000000002</v>
      </c>
      <c r="D273">
        <v>2</v>
      </c>
      <c r="E273" t="s">
        <v>13</v>
      </c>
      <c r="F273" t="s">
        <v>14</v>
      </c>
      <c r="G273" s="4">
        <v>4949.7587000000003</v>
      </c>
      <c r="H273" t="s">
        <v>496</v>
      </c>
    </row>
    <row r="274" spans="1:8" x14ac:dyDescent="0.25">
      <c r="A274">
        <v>34</v>
      </c>
      <c r="B274" t="s">
        <v>7</v>
      </c>
      <c r="C274" s="11">
        <v>31.254999999999999</v>
      </c>
      <c r="D274">
        <v>1</v>
      </c>
      <c r="E274" t="s">
        <v>13</v>
      </c>
      <c r="F274" t="s">
        <v>14</v>
      </c>
      <c r="G274" s="4">
        <v>5002.7826999999997</v>
      </c>
      <c r="H274" t="s">
        <v>496</v>
      </c>
    </row>
    <row r="275" spans="1:8" x14ac:dyDescent="0.25">
      <c r="A275">
        <v>34</v>
      </c>
      <c r="B275" t="s">
        <v>7</v>
      </c>
      <c r="C275" s="11">
        <v>29.734999999999999</v>
      </c>
      <c r="D275">
        <v>1</v>
      </c>
      <c r="E275" t="s">
        <v>13</v>
      </c>
      <c r="F275" t="s">
        <v>10</v>
      </c>
      <c r="G275" s="4">
        <v>5003.8530000000001</v>
      </c>
      <c r="H275" t="s">
        <v>496</v>
      </c>
    </row>
    <row r="276" spans="1:8" x14ac:dyDescent="0.25">
      <c r="A276">
        <v>37</v>
      </c>
      <c r="B276" t="s">
        <v>11</v>
      </c>
      <c r="C276" s="11">
        <v>30.114999999999998</v>
      </c>
      <c r="D276">
        <v>0</v>
      </c>
      <c r="E276" t="s">
        <v>13</v>
      </c>
      <c r="F276" t="s">
        <v>15</v>
      </c>
      <c r="G276" s="4">
        <v>5028.1466</v>
      </c>
      <c r="H276" t="s">
        <v>496</v>
      </c>
    </row>
    <row r="277" spans="1:8" x14ac:dyDescent="0.25">
      <c r="A277">
        <v>31</v>
      </c>
      <c r="B277" t="s">
        <v>11</v>
      </c>
      <c r="C277" s="11">
        <v>27.645</v>
      </c>
      <c r="D277">
        <v>2</v>
      </c>
      <c r="E277" t="s">
        <v>13</v>
      </c>
      <c r="F277" t="s">
        <v>21</v>
      </c>
      <c r="G277" s="4">
        <v>5031.26955</v>
      </c>
      <c r="H277" t="s">
        <v>496</v>
      </c>
    </row>
    <row r="278" spans="1:8" x14ac:dyDescent="0.25">
      <c r="A278">
        <v>34</v>
      </c>
      <c r="B278" t="s">
        <v>11</v>
      </c>
      <c r="C278" s="11">
        <v>42.13</v>
      </c>
      <c r="D278">
        <v>2</v>
      </c>
      <c r="E278" t="s">
        <v>13</v>
      </c>
      <c r="F278" t="s">
        <v>14</v>
      </c>
      <c r="G278" s="4">
        <v>5124.1886999999997</v>
      </c>
      <c r="H278" t="s">
        <v>496</v>
      </c>
    </row>
    <row r="279" spans="1:8" x14ac:dyDescent="0.25">
      <c r="A279">
        <v>35</v>
      </c>
      <c r="B279" t="s">
        <v>11</v>
      </c>
      <c r="C279" s="11">
        <v>32.395000000000003</v>
      </c>
      <c r="D279">
        <v>1</v>
      </c>
      <c r="E279" t="s">
        <v>13</v>
      </c>
      <c r="F279" t="s">
        <v>15</v>
      </c>
      <c r="G279" s="4">
        <v>5125.2156999999997</v>
      </c>
      <c r="H279" t="s">
        <v>496</v>
      </c>
    </row>
    <row r="280" spans="1:8" x14ac:dyDescent="0.25">
      <c r="A280">
        <v>29</v>
      </c>
      <c r="B280" t="s">
        <v>7</v>
      </c>
      <c r="C280" s="11">
        <v>28.785</v>
      </c>
      <c r="D280">
        <v>3</v>
      </c>
      <c r="E280" t="s">
        <v>13</v>
      </c>
      <c r="F280" t="s">
        <v>14</v>
      </c>
      <c r="G280" s="4">
        <v>5138.2566999999999</v>
      </c>
      <c r="H280" t="s">
        <v>496</v>
      </c>
    </row>
    <row r="281" spans="1:8" x14ac:dyDescent="0.25">
      <c r="A281">
        <v>32</v>
      </c>
      <c r="B281" t="s">
        <v>7</v>
      </c>
      <c r="C281" s="11">
        <v>31.54</v>
      </c>
      <c r="D281">
        <v>1</v>
      </c>
      <c r="E281" t="s">
        <v>13</v>
      </c>
      <c r="F281" t="s">
        <v>21</v>
      </c>
      <c r="G281" s="4">
        <v>5148.5526</v>
      </c>
      <c r="H281" t="s">
        <v>496</v>
      </c>
    </row>
    <row r="282" spans="1:8" x14ac:dyDescent="0.25">
      <c r="A282">
        <v>32</v>
      </c>
      <c r="B282" t="s">
        <v>7</v>
      </c>
      <c r="C282" s="11">
        <v>34.104999999999997</v>
      </c>
      <c r="D282">
        <v>2</v>
      </c>
      <c r="E282" t="s">
        <v>13</v>
      </c>
      <c r="F282" t="s">
        <v>10</v>
      </c>
      <c r="G282" s="4">
        <v>5152.134</v>
      </c>
      <c r="H282" t="s">
        <v>496</v>
      </c>
    </row>
    <row r="283" spans="1:8" x14ac:dyDescent="0.25">
      <c r="A283">
        <v>35</v>
      </c>
      <c r="B283" t="s">
        <v>7</v>
      </c>
      <c r="C283" s="11">
        <v>26.125</v>
      </c>
      <c r="D283">
        <v>0</v>
      </c>
      <c r="E283" t="s">
        <v>13</v>
      </c>
      <c r="F283" t="s">
        <v>21</v>
      </c>
      <c r="G283" s="4">
        <v>5227.9887500000004</v>
      </c>
      <c r="H283" t="s">
        <v>496</v>
      </c>
    </row>
    <row r="284" spans="1:8" x14ac:dyDescent="0.25">
      <c r="A284">
        <v>35</v>
      </c>
      <c r="B284" t="s">
        <v>7</v>
      </c>
      <c r="C284" s="11">
        <v>31</v>
      </c>
      <c r="D284">
        <v>1</v>
      </c>
      <c r="E284" t="s">
        <v>13</v>
      </c>
      <c r="F284" t="s">
        <v>10</v>
      </c>
      <c r="G284" s="4">
        <v>5240.7650000000003</v>
      </c>
      <c r="H284" t="s">
        <v>496</v>
      </c>
    </row>
    <row r="285" spans="1:8" x14ac:dyDescent="0.25">
      <c r="A285">
        <v>35</v>
      </c>
      <c r="B285" t="s">
        <v>7</v>
      </c>
      <c r="C285" s="11">
        <v>34.21</v>
      </c>
      <c r="D285">
        <v>1</v>
      </c>
      <c r="E285" t="s">
        <v>13</v>
      </c>
      <c r="F285" t="s">
        <v>14</v>
      </c>
      <c r="G285" s="4">
        <v>5245.2268999999997</v>
      </c>
      <c r="H285" t="s">
        <v>496</v>
      </c>
    </row>
    <row r="286" spans="1:8" x14ac:dyDescent="0.25">
      <c r="A286">
        <v>35</v>
      </c>
      <c r="B286" t="s">
        <v>7</v>
      </c>
      <c r="C286" s="11">
        <v>39.805</v>
      </c>
      <c r="D286">
        <v>1</v>
      </c>
      <c r="E286" t="s">
        <v>13</v>
      </c>
      <c r="F286" t="s">
        <v>10</v>
      </c>
      <c r="G286" s="4">
        <v>5246.0469999999996</v>
      </c>
      <c r="H286" t="s">
        <v>496</v>
      </c>
    </row>
    <row r="287" spans="1:8" x14ac:dyDescent="0.25">
      <c r="A287">
        <v>32</v>
      </c>
      <c r="B287" t="s">
        <v>11</v>
      </c>
      <c r="C287" s="11">
        <v>25.745000000000001</v>
      </c>
      <c r="D287">
        <v>3</v>
      </c>
      <c r="E287" t="s">
        <v>13</v>
      </c>
      <c r="F287" t="s">
        <v>10</v>
      </c>
      <c r="G287" s="4">
        <v>5253.5240000000003</v>
      </c>
      <c r="H287" t="s">
        <v>496</v>
      </c>
    </row>
    <row r="288" spans="1:8" x14ac:dyDescent="0.25">
      <c r="A288">
        <v>33</v>
      </c>
      <c r="B288" t="s">
        <v>11</v>
      </c>
      <c r="C288" s="11">
        <v>27.454999999999998</v>
      </c>
      <c r="D288">
        <v>2</v>
      </c>
      <c r="E288" t="s">
        <v>13</v>
      </c>
      <c r="F288" t="s">
        <v>15</v>
      </c>
      <c r="G288" s="4">
        <v>5261.4694499999996</v>
      </c>
      <c r="H288" t="s">
        <v>496</v>
      </c>
    </row>
    <row r="289" spans="1:8" x14ac:dyDescent="0.25">
      <c r="A289">
        <v>36</v>
      </c>
      <c r="B289" t="s">
        <v>7</v>
      </c>
      <c r="C289" s="11">
        <v>25.84</v>
      </c>
      <c r="D289">
        <v>0</v>
      </c>
      <c r="E289" t="s">
        <v>13</v>
      </c>
      <c r="F289" t="s">
        <v>15</v>
      </c>
      <c r="G289" s="4">
        <v>5266.3656000000001</v>
      </c>
      <c r="H289" t="s">
        <v>496</v>
      </c>
    </row>
    <row r="290" spans="1:8" x14ac:dyDescent="0.25">
      <c r="A290">
        <v>36</v>
      </c>
      <c r="B290" t="s">
        <v>7</v>
      </c>
      <c r="C290" s="11">
        <v>26.885000000000002</v>
      </c>
      <c r="D290">
        <v>0</v>
      </c>
      <c r="E290" t="s">
        <v>13</v>
      </c>
      <c r="F290" t="s">
        <v>15</v>
      </c>
      <c r="G290" s="4">
        <v>5267.8181500000001</v>
      </c>
      <c r="H290" t="s">
        <v>496</v>
      </c>
    </row>
    <row r="291" spans="1:8" x14ac:dyDescent="0.25">
      <c r="A291">
        <v>36</v>
      </c>
      <c r="B291" t="s">
        <v>7</v>
      </c>
      <c r="C291" s="11">
        <v>30.02</v>
      </c>
      <c r="D291">
        <v>0</v>
      </c>
      <c r="E291" t="s">
        <v>13</v>
      </c>
      <c r="F291" t="s">
        <v>15</v>
      </c>
      <c r="G291" s="4">
        <v>5272.1758</v>
      </c>
      <c r="H291" t="s">
        <v>496</v>
      </c>
    </row>
    <row r="292" spans="1:8" x14ac:dyDescent="0.25">
      <c r="A292">
        <v>28</v>
      </c>
      <c r="B292" t="s">
        <v>7</v>
      </c>
      <c r="C292" s="11">
        <v>26.315000000000001</v>
      </c>
      <c r="D292">
        <v>3</v>
      </c>
      <c r="E292" t="s">
        <v>13</v>
      </c>
      <c r="F292" t="s">
        <v>15</v>
      </c>
      <c r="G292" s="4">
        <v>5312.1698500000002</v>
      </c>
      <c r="H292" t="s">
        <v>496</v>
      </c>
    </row>
    <row r="293" spans="1:8" x14ac:dyDescent="0.25">
      <c r="A293">
        <v>30</v>
      </c>
      <c r="B293" t="s">
        <v>7</v>
      </c>
      <c r="C293" s="11">
        <v>30.495000000000001</v>
      </c>
      <c r="D293">
        <v>3</v>
      </c>
      <c r="E293" t="s">
        <v>13</v>
      </c>
      <c r="F293" t="s">
        <v>10</v>
      </c>
      <c r="G293" s="4">
        <v>5325.6509999999998</v>
      </c>
      <c r="H293" t="s">
        <v>496</v>
      </c>
    </row>
    <row r="294" spans="1:8" x14ac:dyDescent="0.25">
      <c r="A294">
        <v>31</v>
      </c>
      <c r="B294" t="s">
        <v>7</v>
      </c>
      <c r="C294" s="11">
        <v>32.774999999999999</v>
      </c>
      <c r="D294">
        <v>2</v>
      </c>
      <c r="E294" t="s">
        <v>13</v>
      </c>
      <c r="F294" t="s">
        <v>15</v>
      </c>
      <c r="G294" s="4">
        <v>5327.4002499999997</v>
      </c>
      <c r="H294" t="s">
        <v>496</v>
      </c>
    </row>
    <row r="295" spans="1:8" x14ac:dyDescent="0.25">
      <c r="A295">
        <v>36</v>
      </c>
      <c r="B295" t="s">
        <v>11</v>
      </c>
      <c r="C295" s="11">
        <v>30.875</v>
      </c>
      <c r="D295">
        <v>1</v>
      </c>
      <c r="E295" t="s">
        <v>13</v>
      </c>
      <c r="F295" t="s">
        <v>15</v>
      </c>
      <c r="G295" s="4">
        <v>5373.3642499999996</v>
      </c>
      <c r="H295" t="s">
        <v>496</v>
      </c>
    </row>
    <row r="296" spans="1:8" x14ac:dyDescent="0.25">
      <c r="A296">
        <v>33</v>
      </c>
      <c r="B296" t="s">
        <v>7</v>
      </c>
      <c r="C296" s="11">
        <v>32.9</v>
      </c>
      <c r="D296">
        <v>2</v>
      </c>
      <c r="E296" t="s">
        <v>13</v>
      </c>
      <c r="F296" t="s">
        <v>10</v>
      </c>
      <c r="G296" s="4">
        <v>5375.0379999999996</v>
      </c>
      <c r="H296" t="s">
        <v>496</v>
      </c>
    </row>
    <row r="297" spans="1:8" x14ac:dyDescent="0.25">
      <c r="A297">
        <v>36</v>
      </c>
      <c r="B297" t="s">
        <v>11</v>
      </c>
      <c r="C297" s="11">
        <v>33.82</v>
      </c>
      <c r="D297">
        <v>1</v>
      </c>
      <c r="E297" t="s">
        <v>13</v>
      </c>
      <c r="F297" t="s">
        <v>15</v>
      </c>
      <c r="G297" s="4">
        <v>5377.4578000000001</v>
      </c>
      <c r="H297" t="s">
        <v>496</v>
      </c>
    </row>
    <row r="298" spans="1:8" x14ac:dyDescent="0.25">
      <c r="A298">
        <v>38</v>
      </c>
      <c r="B298" t="s">
        <v>7</v>
      </c>
      <c r="C298" s="11">
        <v>27.6</v>
      </c>
      <c r="D298">
        <v>0</v>
      </c>
      <c r="E298" t="s">
        <v>13</v>
      </c>
      <c r="F298" t="s">
        <v>10</v>
      </c>
      <c r="G298" s="4">
        <v>5383.5360000000001</v>
      </c>
      <c r="H298" t="s">
        <v>496</v>
      </c>
    </row>
    <row r="299" spans="1:8" x14ac:dyDescent="0.25">
      <c r="A299">
        <v>34</v>
      </c>
      <c r="B299" t="s">
        <v>7</v>
      </c>
      <c r="C299" s="11">
        <v>26.41</v>
      </c>
      <c r="D299">
        <v>1</v>
      </c>
      <c r="E299" t="s">
        <v>13</v>
      </c>
      <c r="F299" t="s">
        <v>15</v>
      </c>
      <c r="G299" s="4">
        <v>5385.3379000000004</v>
      </c>
      <c r="H299" t="s">
        <v>496</v>
      </c>
    </row>
    <row r="300" spans="1:8" x14ac:dyDescent="0.25">
      <c r="A300">
        <v>38</v>
      </c>
      <c r="B300" t="s">
        <v>7</v>
      </c>
      <c r="C300" s="11">
        <v>37.729999999999997</v>
      </c>
      <c r="D300">
        <v>0</v>
      </c>
      <c r="E300" t="s">
        <v>13</v>
      </c>
      <c r="F300" t="s">
        <v>14</v>
      </c>
      <c r="G300" s="4">
        <v>5397.6166999999996</v>
      </c>
      <c r="H300" t="s">
        <v>496</v>
      </c>
    </row>
    <row r="301" spans="1:8" x14ac:dyDescent="0.25">
      <c r="A301">
        <v>38</v>
      </c>
      <c r="B301" t="s">
        <v>7</v>
      </c>
      <c r="C301" s="11">
        <v>30.495000000000001</v>
      </c>
      <c r="D301">
        <v>0</v>
      </c>
      <c r="E301" t="s">
        <v>13</v>
      </c>
      <c r="F301" t="s">
        <v>14</v>
      </c>
      <c r="G301" s="4">
        <v>5400.9804999999997</v>
      </c>
      <c r="H301" t="s">
        <v>496</v>
      </c>
    </row>
    <row r="302" spans="1:8" x14ac:dyDescent="0.25">
      <c r="A302">
        <v>40</v>
      </c>
      <c r="B302" t="s">
        <v>11</v>
      </c>
      <c r="C302" s="11">
        <v>25.08</v>
      </c>
      <c r="D302">
        <v>0</v>
      </c>
      <c r="E302" t="s">
        <v>13</v>
      </c>
      <c r="F302" t="s">
        <v>14</v>
      </c>
      <c r="G302" s="4">
        <v>5415.6611999999996</v>
      </c>
      <c r="H302" t="s">
        <v>496</v>
      </c>
    </row>
    <row r="303" spans="1:8" x14ac:dyDescent="0.25">
      <c r="A303">
        <v>31</v>
      </c>
      <c r="B303" t="s">
        <v>11</v>
      </c>
      <c r="C303" s="11">
        <v>31.065000000000001</v>
      </c>
      <c r="D303">
        <v>3</v>
      </c>
      <c r="E303" t="s">
        <v>13</v>
      </c>
      <c r="F303" t="s">
        <v>15</v>
      </c>
      <c r="G303" s="4">
        <v>5425.0233500000004</v>
      </c>
      <c r="H303" t="s">
        <v>496</v>
      </c>
    </row>
    <row r="304" spans="1:8" x14ac:dyDescent="0.25">
      <c r="A304">
        <v>30</v>
      </c>
      <c r="B304" t="s">
        <v>11</v>
      </c>
      <c r="C304" s="11">
        <v>37.43</v>
      </c>
      <c r="D304">
        <v>3</v>
      </c>
      <c r="E304" t="s">
        <v>13</v>
      </c>
      <c r="F304" t="s">
        <v>21</v>
      </c>
      <c r="G304" s="4">
        <v>5428.7277000000004</v>
      </c>
      <c r="H304" t="s">
        <v>496</v>
      </c>
    </row>
    <row r="305" spans="1:8" x14ac:dyDescent="0.25">
      <c r="A305">
        <v>40</v>
      </c>
      <c r="B305" t="s">
        <v>11</v>
      </c>
      <c r="C305" s="11">
        <v>41.69</v>
      </c>
      <c r="D305">
        <v>0</v>
      </c>
      <c r="E305" t="s">
        <v>13</v>
      </c>
      <c r="F305" t="s">
        <v>14</v>
      </c>
      <c r="G305" s="4">
        <v>5438.7491</v>
      </c>
      <c r="H305" t="s">
        <v>496</v>
      </c>
    </row>
    <row r="306" spans="1:8" x14ac:dyDescent="0.25">
      <c r="A306">
        <v>36</v>
      </c>
      <c r="B306" t="s">
        <v>7</v>
      </c>
      <c r="C306" s="11">
        <v>27.74</v>
      </c>
      <c r="D306">
        <v>0</v>
      </c>
      <c r="E306" t="s">
        <v>13</v>
      </c>
      <c r="F306" t="s">
        <v>21</v>
      </c>
      <c r="G306" s="4">
        <v>5469.0065999999997</v>
      </c>
      <c r="H306" t="s">
        <v>496</v>
      </c>
    </row>
    <row r="307" spans="1:8" x14ac:dyDescent="0.25">
      <c r="A307">
        <v>36</v>
      </c>
      <c r="B307" t="s">
        <v>7</v>
      </c>
      <c r="C307" s="11">
        <v>25.9</v>
      </c>
      <c r="D307">
        <v>1</v>
      </c>
      <c r="E307" t="s">
        <v>13</v>
      </c>
      <c r="F307" t="s">
        <v>10</v>
      </c>
      <c r="G307" s="4">
        <v>5472.4489999999996</v>
      </c>
      <c r="H307" t="s">
        <v>496</v>
      </c>
    </row>
    <row r="308" spans="1:8" x14ac:dyDescent="0.25">
      <c r="A308">
        <v>36</v>
      </c>
      <c r="B308" t="s">
        <v>7</v>
      </c>
      <c r="C308" s="11">
        <v>29.92</v>
      </c>
      <c r="D308">
        <v>1</v>
      </c>
      <c r="E308" t="s">
        <v>13</v>
      </c>
      <c r="F308" t="s">
        <v>14</v>
      </c>
      <c r="G308" s="4">
        <v>5478.0367999999999</v>
      </c>
      <c r="H308" t="s">
        <v>496</v>
      </c>
    </row>
    <row r="309" spans="1:8" x14ac:dyDescent="0.25">
      <c r="A309">
        <v>38</v>
      </c>
      <c r="B309" t="s">
        <v>11</v>
      </c>
      <c r="C309" s="11">
        <v>28.27</v>
      </c>
      <c r="D309">
        <v>1</v>
      </c>
      <c r="E309" t="s">
        <v>13</v>
      </c>
      <c r="F309" t="s">
        <v>14</v>
      </c>
      <c r="G309" s="4">
        <v>5484.4673000000003</v>
      </c>
      <c r="H309" t="s">
        <v>496</v>
      </c>
    </row>
    <row r="310" spans="1:8" x14ac:dyDescent="0.25">
      <c r="A310">
        <v>38</v>
      </c>
      <c r="B310" t="s">
        <v>11</v>
      </c>
      <c r="C310" s="11">
        <v>31</v>
      </c>
      <c r="D310">
        <v>1</v>
      </c>
      <c r="E310" t="s">
        <v>13</v>
      </c>
      <c r="F310" t="s">
        <v>10</v>
      </c>
      <c r="G310" s="4">
        <v>5488.2619999999997</v>
      </c>
      <c r="H310" t="s">
        <v>496</v>
      </c>
    </row>
    <row r="311" spans="1:8" x14ac:dyDescent="0.25">
      <c r="A311">
        <v>36</v>
      </c>
      <c r="B311" t="s">
        <v>11</v>
      </c>
      <c r="C311" s="11">
        <v>34.43</v>
      </c>
      <c r="D311">
        <v>2</v>
      </c>
      <c r="E311" t="s">
        <v>13</v>
      </c>
      <c r="F311" t="s">
        <v>14</v>
      </c>
      <c r="G311" s="4">
        <v>5584.3056999999999</v>
      </c>
      <c r="H311" t="s">
        <v>496</v>
      </c>
    </row>
    <row r="312" spans="1:8" x14ac:dyDescent="0.25">
      <c r="A312">
        <v>34</v>
      </c>
      <c r="B312" t="s">
        <v>7</v>
      </c>
      <c r="C312" s="11">
        <v>33.25</v>
      </c>
      <c r="D312">
        <v>1</v>
      </c>
      <c r="E312" t="s">
        <v>13</v>
      </c>
      <c r="F312" t="s">
        <v>21</v>
      </c>
      <c r="G312" s="4">
        <v>5594.8455000000004</v>
      </c>
      <c r="H312" t="s">
        <v>496</v>
      </c>
    </row>
    <row r="313" spans="1:8" x14ac:dyDescent="0.25">
      <c r="A313">
        <v>35</v>
      </c>
      <c r="B313" t="s">
        <v>7</v>
      </c>
      <c r="C313" s="11">
        <v>35.814999999999998</v>
      </c>
      <c r="D313">
        <v>1</v>
      </c>
      <c r="E313" t="s">
        <v>13</v>
      </c>
      <c r="F313" t="s">
        <v>15</v>
      </c>
      <c r="G313" s="4">
        <v>5630.4578499999998</v>
      </c>
      <c r="H313" t="s">
        <v>496</v>
      </c>
    </row>
    <row r="314" spans="1:8" x14ac:dyDescent="0.25">
      <c r="A314">
        <v>39</v>
      </c>
      <c r="B314" t="s">
        <v>7</v>
      </c>
      <c r="C314" s="11">
        <v>26.885000000000002</v>
      </c>
      <c r="D314">
        <v>0</v>
      </c>
      <c r="E314" t="s">
        <v>13</v>
      </c>
      <c r="F314" t="s">
        <v>10</v>
      </c>
      <c r="G314" s="4">
        <v>5649.7150000000001</v>
      </c>
      <c r="H314" t="s">
        <v>496</v>
      </c>
    </row>
    <row r="315" spans="1:8" x14ac:dyDescent="0.25">
      <c r="A315">
        <v>39</v>
      </c>
      <c r="B315" t="s">
        <v>7</v>
      </c>
      <c r="C315" s="11">
        <v>41.8</v>
      </c>
      <c r="D315">
        <v>0</v>
      </c>
      <c r="E315" t="s">
        <v>13</v>
      </c>
      <c r="F315" t="s">
        <v>14</v>
      </c>
      <c r="G315" s="4">
        <v>5662.2250000000004</v>
      </c>
      <c r="H315" t="s">
        <v>496</v>
      </c>
    </row>
    <row r="316" spans="1:8" x14ac:dyDescent="0.25">
      <c r="A316">
        <v>41</v>
      </c>
      <c r="B316" t="s">
        <v>11</v>
      </c>
      <c r="C316" s="11">
        <v>33.549999999999997</v>
      </c>
      <c r="D316">
        <v>0</v>
      </c>
      <c r="E316" t="s">
        <v>13</v>
      </c>
      <c r="F316" t="s">
        <v>14</v>
      </c>
      <c r="G316" s="4">
        <v>5699.8374999999996</v>
      </c>
      <c r="H316" t="s">
        <v>496</v>
      </c>
    </row>
    <row r="317" spans="1:8" x14ac:dyDescent="0.25">
      <c r="A317">
        <v>29</v>
      </c>
      <c r="B317" t="s">
        <v>7</v>
      </c>
      <c r="C317" s="11">
        <v>25.6</v>
      </c>
      <c r="D317">
        <v>4</v>
      </c>
      <c r="E317" t="s">
        <v>13</v>
      </c>
      <c r="F317" t="s">
        <v>10</v>
      </c>
      <c r="G317" s="4">
        <v>5708.8670000000002</v>
      </c>
      <c r="H317" t="s">
        <v>496</v>
      </c>
    </row>
    <row r="318" spans="1:8" x14ac:dyDescent="0.25">
      <c r="A318">
        <v>41</v>
      </c>
      <c r="B318" t="s">
        <v>11</v>
      </c>
      <c r="C318" s="11">
        <v>40.26</v>
      </c>
      <c r="D318">
        <v>0</v>
      </c>
      <c r="E318" t="s">
        <v>13</v>
      </c>
      <c r="F318" t="s">
        <v>14</v>
      </c>
      <c r="G318" s="4">
        <v>5709.1643999999997</v>
      </c>
      <c r="H318" t="s">
        <v>496</v>
      </c>
    </row>
    <row r="319" spans="1:8" x14ac:dyDescent="0.25">
      <c r="A319">
        <v>39</v>
      </c>
      <c r="B319" t="s">
        <v>11</v>
      </c>
      <c r="C319" s="11">
        <v>42.655000000000001</v>
      </c>
      <c r="D319">
        <v>0</v>
      </c>
      <c r="E319" t="s">
        <v>13</v>
      </c>
      <c r="F319" t="s">
        <v>21</v>
      </c>
      <c r="G319" s="4">
        <v>5757.41345</v>
      </c>
      <c r="H319" t="s">
        <v>496</v>
      </c>
    </row>
    <row r="320" spans="1:8" x14ac:dyDescent="0.25">
      <c r="A320">
        <v>35</v>
      </c>
      <c r="B320" t="s">
        <v>7</v>
      </c>
      <c r="C320" s="11">
        <v>35.86</v>
      </c>
      <c r="D320">
        <v>2</v>
      </c>
      <c r="E320" t="s">
        <v>13</v>
      </c>
      <c r="F320" t="s">
        <v>14</v>
      </c>
      <c r="G320" s="4">
        <v>5836.5204000000003</v>
      </c>
      <c r="H320" t="s">
        <v>496</v>
      </c>
    </row>
    <row r="321" spans="1:8" x14ac:dyDescent="0.25">
      <c r="A321">
        <v>35</v>
      </c>
      <c r="B321" t="s">
        <v>7</v>
      </c>
      <c r="C321" s="11">
        <v>43.34</v>
      </c>
      <c r="D321">
        <v>2</v>
      </c>
      <c r="E321" t="s">
        <v>13</v>
      </c>
      <c r="F321" t="s">
        <v>14</v>
      </c>
      <c r="G321" s="4">
        <v>5846.9175999999998</v>
      </c>
      <c r="H321" t="s">
        <v>496</v>
      </c>
    </row>
    <row r="322" spans="1:8" x14ac:dyDescent="0.25">
      <c r="A322">
        <v>40</v>
      </c>
      <c r="B322" t="s">
        <v>7</v>
      </c>
      <c r="C322" s="11">
        <v>29.6</v>
      </c>
      <c r="D322">
        <v>0</v>
      </c>
      <c r="E322" t="s">
        <v>13</v>
      </c>
      <c r="F322" t="s">
        <v>10</v>
      </c>
      <c r="G322" s="4">
        <v>5910.9440000000004</v>
      </c>
      <c r="H322" t="s">
        <v>496</v>
      </c>
    </row>
    <row r="323" spans="1:8" x14ac:dyDescent="0.25">
      <c r="A323">
        <v>40</v>
      </c>
      <c r="B323" t="s">
        <v>7</v>
      </c>
      <c r="C323" s="11">
        <v>30.305</v>
      </c>
      <c r="D323">
        <v>0</v>
      </c>
      <c r="E323" t="s">
        <v>13</v>
      </c>
      <c r="F323" t="s">
        <v>14</v>
      </c>
      <c r="G323" s="4">
        <v>5920.1040999999996</v>
      </c>
      <c r="H323" t="s">
        <v>496</v>
      </c>
    </row>
    <row r="324" spans="1:8" x14ac:dyDescent="0.25">
      <c r="A324">
        <v>35</v>
      </c>
      <c r="B324" t="s">
        <v>11</v>
      </c>
      <c r="C324" s="11">
        <v>28.9</v>
      </c>
      <c r="D324">
        <v>3</v>
      </c>
      <c r="E324" t="s">
        <v>13</v>
      </c>
      <c r="F324" t="s">
        <v>10</v>
      </c>
      <c r="G324" s="4">
        <v>5926.8459999999995</v>
      </c>
      <c r="H324" t="s">
        <v>496</v>
      </c>
    </row>
    <row r="325" spans="1:8" x14ac:dyDescent="0.25">
      <c r="A325">
        <v>35</v>
      </c>
      <c r="B325" t="s">
        <v>11</v>
      </c>
      <c r="C325" s="11">
        <v>34.32</v>
      </c>
      <c r="D325">
        <v>3</v>
      </c>
      <c r="E325" t="s">
        <v>13</v>
      </c>
      <c r="F325" t="s">
        <v>14</v>
      </c>
      <c r="G325" s="4">
        <v>5934.3797999999997</v>
      </c>
      <c r="H325" t="s">
        <v>496</v>
      </c>
    </row>
    <row r="326" spans="1:8" x14ac:dyDescent="0.25">
      <c r="A326">
        <v>42</v>
      </c>
      <c r="B326" t="s">
        <v>11</v>
      </c>
      <c r="C326" s="11">
        <v>26.9</v>
      </c>
      <c r="D326">
        <v>0</v>
      </c>
      <c r="E326" t="s">
        <v>13</v>
      </c>
      <c r="F326" t="s">
        <v>10</v>
      </c>
      <c r="G326" s="4">
        <v>5969.723</v>
      </c>
      <c r="H326" t="s">
        <v>496</v>
      </c>
    </row>
    <row r="327" spans="1:8" x14ac:dyDescent="0.25">
      <c r="A327">
        <v>33</v>
      </c>
      <c r="B327" t="s">
        <v>7</v>
      </c>
      <c r="C327" s="11">
        <v>38.9</v>
      </c>
      <c r="D327">
        <v>3</v>
      </c>
      <c r="E327" t="s">
        <v>13</v>
      </c>
      <c r="F327" t="s">
        <v>10</v>
      </c>
      <c r="G327" s="4">
        <v>5972.3779999999997</v>
      </c>
      <c r="H327" t="s">
        <v>496</v>
      </c>
    </row>
    <row r="328" spans="1:8" x14ac:dyDescent="0.25">
      <c r="A328">
        <v>38</v>
      </c>
      <c r="B328" t="s">
        <v>7</v>
      </c>
      <c r="C328" s="11">
        <v>28.93</v>
      </c>
      <c r="D328">
        <v>1</v>
      </c>
      <c r="E328" t="s">
        <v>13</v>
      </c>
      <c r="F328" t="s">
        <v>14</v>
      </c>
      <c r="G328" s="4">
        <v>5974.3846999999996</v>
      </c>
      <c r="H328" t="s">
        <v>496</v>
      </c>
    </row>
    <row r="329" spans="1:8" x14ac:dyDescent="0.25">
      <c r="A329">
        <v>38</v>
      </c>
      <c r="B329" t="s">
        <v>7</v>
      </c>
      <c r="C329" s="11">
        <v>30.69</v>
      </c>
      <c r="D329">
        <v>1</v>
      </c>
      <c r="E329" t="s">
        <v>13</v>
      </c>
      <c r="F329" t="s">
        <v>14</v>
      </c>
      <c r="G329" s="4">
        <v>5976.8311000000003</v>
      </c>
      <c r="H329" t="s">
        <v>496</v>
      </c>
    </row>
    <row r="330" spans="1:8" x14ac:dyDescent="0.25">
      <c r="A330">
        <v>42</v>
      </c>
      <c r="B330" t="s">
        <v>11</v>
      </c>
      <c r="C330" s="11">
        <v>34.1</v>
      </c>
      <c r="D330">
        <v>0</v>
      </c>
      <c r="E330" t="s">
        <v>13</v>
      </c>
      <c r="F330" t="s">
        <v>10</v>
      </c>
      <c r="G330" s="4">
        <v>5979.7309999999998</v>
      </c>
      <c r="H330" t="s">
        <v>496</v>
      </c>
    </row>
    <row r="331" spans="1:8" x14ac:dyDescent="0.25">
      <c r="A331">
        <v>33</v>
      </c>
      <c r="B331" t="s">
        <v>11</v>
      </c>
      <c r="C331" s="11">
        <v>29.4</v>
      </c>
      <c r="D331">
        <v>4</v>
      </c>
      <c r="E331" t="s">
        <v>13</v>
      </c>
      <c r="F331" t="s">
        <v>10</v>
      </c>
      <c r="G331" s="4">
        <v>6059.1729999999998</v>
      </c>
      <c r="H331" t="s">
        <v>496</v>
      </c>
    </row>
    <row r="332" spans="1:8" x14ac:dyDescent="0.25">
      <c r="A332">
        <v>38</v>
      </c>
      <c r="B332" t="s">
        <v>11</v>
      </c>
      <c r="C332" s="11">
        <v>28.024999999999999</v>
      </c>
      <c r="D332">
        <v>1</v>
      </c>
      <c r="E332" t="s">
        <v>13</v>
      </c>
      <c r="F332" t="s">
        <v>21</v>
      </c>
      <c r="G332" s="4">
        <v>6067.1267500000004</v>
      </c>
      <c r="H332" t="s">
        <v>496</v>
      </c>
    </row>
    <row r="333" spans="1:8" x14ac:dyDescent="0.25">
      <c r="A333">
        <v>38</v>
      </c>
      <c r="B333" t="s">
        <v>11</v>
      </c>
      <c r="C333" s="11">
        <v>28.975000000000001</v>
      </c>
      <c r="D333">
        <v>1</v>
      </c>
      <c r="E333" t="s">
        <v>13</v>
      </c>
      <c r="F333" t="s">
        <v>21</v>
      </c>
      <c r="G333" s="4">
        <v>6079.6715000000004</v>
      </c>
      <c r="H333" t="s">
        <v>496</v>
      </c>
    </row>
    <row r="334" spans="1:8" x14ac:dyDescent="0.25">
      <c r="A334">
        <v>37</v>
      </c>
      <c r="B334" t="s">
        <v>7</v>
      </c>
      <c r="C334" s="11">
        <v>34.104999999999997</v>
      </c>
      <c r="D334">
        <v>1</v>
      </c>
      <c r="E334" t="s">
        <v>13</v>
      </c>
      <c r="F334" t="s">
        <v>15</v>
      </c>
      <c r="G334" s="4">
        <v>6112.3529500000004</v>
      </c>
      <c r="H334" t="s">
        <v>496</v>
      </c>
    </row>
    <row r="335" spans="1:8" x14ac:dyDescent="0.25">
      <c r="A335">
        <v>31</v>
      </c>
      <c r="B335" t="s">
        <v>7</v>
      </c>
      <c r="C335" s="11">
        <v>30.495000000000001</v>
      </c>
      <c r="D335">
        <v>3</v>
      </c>
      <c r="E335" t="s">
        <v>13</v>
      </c>
      <c r="F335" t="s">
        <v>21</v>
      </c>
      <c r="G335" s="4">
        <v>6113.2310500000003</v>
      </c>
      <c r="H335" t="s">
        <v>496</v>
      </c>
    </row>
    <row r="336" spans="1:8" x14ac:dyDescent="0.25">
      <c r="A336">
        <v>39</v>
      </c>
      <c r="B336" t="s">
        <v>11</v>
      </c>
      <c r="C336" s="11">
        <v>26.22</v>
      </c>
      <c r="D336">
        <v>1</v>
      </c>
      <c r="E336" t="s">
        <v>13</v>
      </c>
      <c r="F336" t="s">
        <v>15</v>
      </c>
      <c r="G336" s="4">
        <v>6123.5688</v>
      </c>
      <c r="H336" t="s">
        <v>496</v>
      </c>
    </row>
    <row r="337" spans="1:8" x14ac:dyDescent="0.25">
      <c r="A337">
        <v>32</v>
      </c>
      <c r="B337" t="s">
        <v>7</v>
      </c>
      <c r="C337" s="11">
        <v>28.975000000000001</v>
      </c>
      <c r="D337">
        <v>3</v>
      </c>
      <c r="E337" t="s">
        <v>13</v>
      </c>
      <c r="F337" t="s">
        <v>15</v>
      </c>
      <c r="G337" s="4">
        <v>6128.79745</v>
      </c>
      <c r="H337" t="s">
        <v>496</v>
      </c>
    </row>
    <row r="338" spans="1:8" x14ac:dyDescent="0.25">
      <c r="A338">
        <v>34</v>
      </c>
      <c r="B338" t="s">
        <v>7</v>
      </c>
      <c r="C338" s="11">
        <v>29.26</v>
      </c>
      <c r="D338">
        <v>3</v>
      </c>
      <c r="E338" t="s">
        <v>13</v>
      </c>
      <c r="F338" t="s">
        <v>14</v>
      </c>
      <c r="G338" s="4">
        <v>6184.2993999999999</v>
      </c>
      <c r="H338" t="s">
        <v>496</v>
      </c>
    </row>
    <row r="339" spans="1:8" x14ac:dyDescent="0.25">
      <c r="A339">
        <v>41</v>
      </c>
      <c r="B339" t="s">
        <v>7</v>
      </c>
      <c r="C339" s="11">
        <v>31.02</v>
      </c>
      <c r="D339">
        <v>0</v>
      </c>
      <c r="E339" t="s">
        <v>13</v>
      </c>
      <c r="F339" t="s">
        <v>14</v>
      </c>
      <c r="G339" s="4">
        <v>6185.3208000000004</v>
      </c>
      <c r="H339" t="s">
        <v>496</v>
      </c>
    </row>
    <row r="340" spans="1:8" x14ac:dyDescent="0.25">
      <c r="A340">
        <v>34</v>
      </c>
      <c r="B340" t="s">
        <v>7</v>
      </c>
      <c r="C340" s="11">
        <v>38</v>
      </c>
      <c r="D340">
        <v>3</v>
      </c>
      <c r="E340" t="s">
        <v>13</v>
      </c>
      <c r="F340" t="s">
        <v>10</v>
      </c>
      <c r="G340" s="4">
        <v>6196.4480000000003</v>
      </c>
      <c r="H340" t="s">
        <v>496</v>
      </c>
    </row>
    <row r="341" spans="1:8" x14ac:dyDescent="0.25">
      <c r="A341">
        <v>37</v>
      </c>
      <c r="B341" t="s">
        <v>11</v>
      </c>
      <c r="C341" s="11">
        <v>33.155000000000001</v>
      </c>
      <c r="D341">
        <v>2</v>
      </c>
      <c r="E341" t="s">
        <v>13</v>
      </c>
      <c r="F341" t="s">
        <v>15</v>
      </c>
      <c r="G341" s="4">
        <v>6203.90175</v>
      </c>
      <c r="H341" t="s">
        <v>496</v>
      </c>
    </row>
    <row r="342" spans="1:8" x14ac:dyDescent="0.25">
      <c r="A342">
        <v>39</v>
      </c>
      <c r="B342" t="s">
        <v>7</v>
      </c>
      <c r="C342" s="11">
        <v>32.5</v>
      </c>
      <c r="D342">
        <v>1</v>
      </c>
      <c r="E342" t="s">
        <v>13</v>
      </c>
      <c r="F342" t="s">
        <v>10</v>
      </c>
      <c r="G342" s="4">
        <v>6238.2979999999998</v>
      </c>
      <c r="H342" t="s">
        <v>496</v>
      </c>
    </row>
    <row r="343" spans="1:8" x14ac:dyDescent="0.25">
      <c r="A343">
        <v>41</v>
      </c>
      <c r="B343" t="s">
        <v>11</v>
      </c>
      <c r="C343" s="11">
        <v>30.684999999999999</v>
      </c>
      <c r="D343">
        <v>1</v>
      </c>
      <c r="E343" t="s">
        <v>13</v>
      </c>
      <c r="F343" t="s">
        <v>14</v>
      </c>
      <c r="G343" s="4">
        <v>6272.4772000000003</v>
      </c>
      <c r="H343" t="s">
        <v>496</v>
      </c>
    </row>
    <row r="344" spans="1:8" x14ac:dyDescent="0.25">
      <c r="A344">
        <v>41</v>
      </c>
      <c r="B344" t="s">
        <v>11</v>
      </c>
      <c r="C344" s="11">
        <v>28.8</v>
      </c>
      <c r="D344">
        <v>1</v>
      </c>
      <c r="E344" t="s">
        <v>13</v>
      </c>
      <c r="F344" t="s">
        <v>10</v>
      </c>
      <c r="G344" s="4">
        <v>6282.2349999999997</v>
      </c>
      <c r="H344" t="s">
        <v>496</v>
      </c>
    </row>
    <row r="345" spans="1:8" x14ac:dyDescent="0.25">
      <c r="A345">
        <v>41</v>
      </c>
      <c r="B345" t="s">
        <v>11</v>
      </c>
      <c r="C345" s="11">
        <v>34.21</v>
      </c>
      <c r="D345">
        <v>1</v>
      </c>
      <c r="E345" t="s">
        <v>13</v>
      </c>
      <c r="F345" t="s">
        <v>14</v>
      </c>
      <c r="G345" s="4">
        <v>6289.7548999999999</v>
      </c>
      <c r="H345" t="s">
        <v>496</v>
      </c>
    </row>
    <row r="346" spans="1:8" x14ac:dyDescent="0.25">
      <c r="A346">
        <v>37</v>
      </c>
      <c r="B346" t="s">
        <v>7</v>
      </c>
      <c r="C346" s="11">
        <v>29.5</v>
      </c>
      <c r="D346">
        <v>2</v>
      </c>
      <c r="E346" t="s">
        <v>13</v>
      </c>
      <c r="F346" t="s">
        <v>10</v>
      </c>
      <c r="G346" s="4">
        <v>6311.9520000000002</v>
      </c>
      <c r="H346" t="s">
        <v>496</v>
      </c>
    </row>
    <row r="347" spans="1:8" x14ac:dyDescent="0.25">
      <c r="A347">
        <v>32</v>
      </c>
      <c r="B347" t="s">
        <v>7</v>
      </c>
      <c r="C347" s="11">
        <v>40.185000000000002</v>
      </c>
      <c r="D347">
        <v>3</v>
      </c>
      <c r="E347" t="s">
        <v>13</v>
      </c>
      <c r="F347" t="s">
        <v>21</v>
      </c>
      <c r="G347" s="4">
        <v>6334.3435499999996</v>
      </c>
      <c r="H347" t="s">
        <v>496</v>
      </c>
    </row>
    <row r="348" spans="1:8" x14ac:dyDescent="0.25">
      <c r="A348">
        <v>39</v>
      </c>
      <c r="B348" t="s">
        <v>11</v>
      </c>
      <c r="C348" s="11">
        <v>32.340000000000003</v>
      </c>
      <c r="D348">
        <v>2</v>
      </c>
      <c r="E348" t="s">
        <v>13</v>
      </c>
      <c r="F348" t="s">
        <v>14</v>
      </c>
      <c r="G348" s="4">
        <v>6338.0756000000001</v>
      </c>
      <c r="H348" t="s">
        <v>496</v>
      </c>
    </row>
    <row r="349" spans="1:8" x14ac:dyDescent="0.25">
      <c r="A349">
        <v>39</v>
      </c>
      <c r="B349" t="s">
        <v>11</v>
      </c>
      <c r="C349" s="11">
        <v>45.43</v>
      </c>
      <c r="D349">
        <v>2</v>
      </c>
      <c r="E349" t="s">
        <v>13</v>
      </c>
      <c r="F349" t="s">
        <v>14</v>
      </c>
      <c r="G349" s="4">
        <v>6356.2707</v>
      </c>
      <c r="H349" t="s">
        <v>496</v>
      </c>
    </row>
    <row r="350" spans="1:8" x14ac:dyDescent="0.25">
      <c r="A350">
        <v>42</v>
      </c>
      <c r="B350" t="s">
        <v>11</v>
      </c>
      <c r="C350" s="11">
        <v>31.254999999999999</v>
      </c>
      <c r="D350">
        <v>0</v>
      </c>
      <c r="E350" t="s">
        <v>13</v>
      </c>
      <c r="F350" t="s">
        <v>15</v>
      </c>
      <c r="G350" s="4">
        <v>6358.7764500000003</v>
      </c>
      <c r="H350" t="s">
        <v>496</v>
      </c>
    </row>
    <row r="351" spans="1:8" x14ac:dyDescent="0.25">
      <c r="A351">
        <v>33</v>
      </c>
      <c r="B351" t="s">
        <v>7</v>
      </c>
      <c r="C351" s="11">
        <v>42.94</v>
      </c>
      <c r="D351">
        <v>3</v>
      </c>
      <c r="E351" t="s">
        <v>13</v>
      </c>
      <c r="F351" t="s">
        <v>15</v>
      </c>
      <c r="G351" s="4">
        <v>6360.9935999999998</v>
      </c>
      <c r="H351" t="s">
        <v>496</v>
      </c>
    </row>
    <row r="352" spans="1:8" x14ac:dyDescent="0.25">
      <c r="A352">
        <v>38</v>
      </c>
      <c r="B352" t="s">
        <v>7</v>
      </c>
      <c r="C352" s="11">
        <v>40.564999999999998</v>
      </c>
      <c r="D352">
        <v>1</v>
      </c>
      <c r="E352" t="s">
        <v>13</v>
      </c>
      <c r="F352" t="s">
        <v>15</v>
      </c>
      <c r="G352" s="4">
        <v>6373.55735</v>
      </c>
      <c r="H352" t="s">
        <v>496</v>
      </c>
    </row>
    <row r="353" spans="1:8" x14ac:dyDescent="0.25">
      <c r="A353">
        <v>40</v>
      </c>
      <c r="B353" t="s">
        <v>11</v>
      </c>
      <c r="C353" s="11">
        <v>25.555</v>
      </c>
      <c r="D353">
        <v>1</v>
      </c>
      <c r="E353" t="s">
        <v>13</v>
      </c>
      <c r="F353" t="s">
        <v>15</v>
      </c>
      <c r="G353" s="4">
        <v>6389.3778499999999</v>
      </c>
      <c r="H353" t="s">
        <v>496</v>
      </c>
    </row>
    <row r="354" spans="1:8" x14ac:dyDescent="0.25">
      <c r="A354">
        <v>40</v>
      </c>
      <c r="B354" t="s">
        <v>11</v>
      </c>
      <c r="C354" s="11">
        <v>29.355</v>
      </c>
      <c r="D354">
        <v>1</v>
      </c>
      <c r="E354" t="s">
        <v>13</v>
      </c>
      <c r="F354" t="s">
        <v>15</v>
      </c>
      <c r="G354" s="4">
        <v>6393.6034499999996</v>
      </c>
      <c r="H354" t="s">
        <v>496</v>
      </c>
    </row>
    <row r="355" spans="1:8" x14ac:dyDescent="0.25">
      <c r="A355">
        <v>37</v>
      </c>
      <c r="B355" t="s">
        <v>11</v>
      </c>
      <c r="C355" s="11">
        <v>28.024999999999999</v>
      </c>
      <c r="D355">
        <v>2</v>
      </c>
      <c r="E355" t="s">
        <v>13</v>
      </c>
      <c r="F355" t="s">
        <v>21</v>
      </c>
      <c r="G355" s="4">
        <v>6406.4107000000004</v>
      </c>
      <c r="H355" t="s">
        <v>496</v>
      </c>
    </row>
    <row r="356" spans="1:8" x14ac:dyDescent="0.25">
      <c r="A356">
        <v>35</v>
      </c>
      <c r="B356" t="s">
        <v>7</v>
      </c>
      <c r="C356" s="11">
        <v>27.7</v>
      </c>
      <c r="D356">
        <v>3</v>
      </c>
      <c r="E356" t="s">
        <v>13</v>
      </c>
      <c r="F356" t="s">
        <v>10</v>
      </c>
      <c r="G356" s="4">
        <v>6414.1779999999999</v>
      </c>
      <c r="H356" t="s">
        <v>496</v>
      </c>
    </row>
    <row r="357" spans="1:8" x14ac:dyDescent="0.25">
      <c r="A357">
        <v>37</v>
      </c>
      <c r="B357" t="s">
        <v>11</v>
      </c>
      <c r="C357" s="11">
        <v>46.53</v>
      </c>
      <c r="D357">
        <v>3</v>
      </c>
      <c r="E357" t="s">
        <v>13</v>
      </c>
      <c r="F357" t="s">
        <v>14</v>
      </c>
      <c r="G357" s="4">
        <v>6435.6237000000001</v>
      </c>
      <c r="H357" t="s">
        <v>496</v>
      </c>
    </row>
    <row r="358" spans="1:8" x14ac:dyDescent="0.25">
      <c r="A358">
        <v>38</v>
      </c>
      <c r="B358" t="s">
        <v>11</v>
      </c>
      <c r="C358" s="11">
        <v>29.26</v>
      </c>
      <c r="D358">
        <v>2</v>
      </c>
      <c r="E358" t="s">
        <v>13</v>
      </c>
      <c r="F358" t="s">
        <v>15</v>
      </c>
      <c r="G358" s="4">
        <v>6457.8433999999997</v>
      </c>
      <c r="H358" t="s">
        <v>496</v>
      </c>
    </row>
    <row r="359" spans="1:8" x14ac:dyDescent="0.25">
      <c r="A359">
        <v>42</v>
      </c>
      <c r="B359" t="s">
        <v>7</v>
      </c>
      <c r="C359" s="11">
        <v>37.9</v>
      </c>
      <c r="D359">
        <v>0</v>
      </c>
      <c r="E359" t="s">
        <v>13</v>
      </c>
      <c r="F359" t="s">
        <v>10</v>
      </c>
      <c r="G359" s="4">
        <v>6474.0129999999999</v>
      </c>
      <c r="H359" t="s">
        <v>496</v>
      </c>
    </row>
    <row r="360" spans="1:8" x14ac:dyDescent="0.25">
      <c r="A360">
        <v>40</v>
      </c>
      <c r="B360" t="s">
        <v>7</v>
      </c>
      <c r="C360" s="11">
        <v>27.4</v>
      </c>
      <c r="D360">
        <v>1</v>
      </c>
      <c r="E360" t="s">
        <v>13</v>
      </c>
      <c r="F360" t="s">
        <v>10</v>
      </c>
      <c r="G360" s="4">
        <v>6496.8860000000004</v>
      </c>
      <c r="H360" t="s">
        <v>496</v>
      </c>
    </row>
    <row r="361" spans="1:8" x14ac:dyDescent="0.25">
      <c r="A361">
        <v>40</v>
      </c>
      <c r="B361" t="s">
        <v>7</v>
      </c>
      <c r="C361" s="11">
        <v>29.81</v>
      </c>
      <c r="D361">
        <v>1</v>
      </c>
      <c r="E361" t="s">
        <v>13</v>
      </c>
      <c r="F361" t="s">
        <v>14</v>
      </c>
      <c r="G361" s="4">
        <v>6500.2358999999997</v>
      </c>
      <c r="H361" t="s">
        <v>496</v>
      </c>
    </row>
    <row r="362" spans="1:8" x14ac:dyDescent="0.25">
      <c r="A362">
        <v>36</v>
      </c>
      <c r="B362" t="s">
        <v>11</v>
      </c>
      <c r="C362" s="11">
        <v>28.594999999999999</v>
      </c>
      <c r="D362">
        <v>3</v>
      </c>
      <c r="E362" t="s">
        <v>13</v>
      </c>
      <c r="F362" t="s">
        <v>15</v>
      </c>
      <c r="G362" s="4">
        <v>6548.1950500000003</v>
      </c>
      <c r="H362" t="s">
        <v>496</v>
      </c>
    </row>
    <row r="363" spans="1:8" x14ac:dyDescent="0.25">
      <c r="A363">
        <v>33</v>
      </c>
      <c r="B363" t="s">
        <v>7</v>
      </c>
      <c r="C363" s="11">
        <v>36.29</v>
      </c>
      <c r="D363">
        <v>3</v>
      </c>
      <c r="E363" t="s">
        <v>13</v>
      </c>
      <c r="F363" t="s">
        <v>21</v>
      </c>
      <c r="G363" s="4">
        <v>6551.7501000000002</v>
      </c>
      <c r="H363" t="s">
        <v>496</v>
      </c>
    </row>
    <row r="364" spans="1:8" x14ac:dyDescent="0.25">
      <c r="A364">
        <v>38</v>
      </c>
      <c r="B364" t="s">
        <v>7</v>
      </c>
      <c r="C364" s="11">
        <v>27.265000000000001</v>
      </c>
      <c r="D364">
        <v>1</v>
      </c>
      <c r="E364" t="s">
        <v>13</v>
      </c>
      <c r="F364" t="s">
        <v>21</v>
      </c>
      <c r="G364" s="4">
        <v>6555.07035</v>
      </c>
      <c r="H364" t="s">
        <v>496</v>
      </c>
    </row>
    <row r="365" spans="1:8" x14ac:dyDescent="0.25">
      <c r="A365">
        <v>41</v>
      </c>
      <c r="B365" t="s">
        <v>7</v>
      </c>
      <c r="C365" s="11">
        <v>36.765000000000001</v>
      </c>
      <c r="D365">
        <v>0</v>
      </c>
      <c r="E365" t="s">
        <v>13</v>
      </c>
      <c r="F365" t="s">
        <v>15</v>
      </c>
      <c r="G365" s="4">
        <v>6571.0243499999997</v>
      </c>
      <c r="H365" t="s">
        <v>496</v>
      </c>
    </row>
    <row r="366" spans="1:8" x14ac:dyDescent="0.25">
      <c r="A366">
        <v>38</v>
      </c>
      <c r="B366" t="s">
        <v>7</v>
      </c>
      <c r="C366" s="11">
        <v>34.799999999999997</v>
      </c>
      <c r="D366">
        <v>2</v>
      </c>
      <c r="E366" t="s">
        <v>13</v>
      </c>
      <c r="F366" t="s">
        <v>10</v>
      </c>
      <c r="G366" s="4">
        <v>6571.5439999999999</v>
      </c>
      <c r="H366" t="s">
        <v>496</v>
      </c>
    </row>
    <row r="367" spans="1:8" x14ac:dyDescent="0.25">
      <c r="A367">
        <v>40</v>
      </c>
      <c r="B367" t="s">
        <v>11</v>
      </c>
      <c r="C367" s="11">
        <v>34.104999999999997</v>
      </c>
      <c r="D367">
        <v>1</v>
      </c>
      <c r="E367" t="s">
        <v>13</v>
      </c>
      <c r="F367" t="s">
        <v>21</v>
      </c>
      <c r="G367" s="4">
        <v>6600.2059499999996</v>
      </c>
      <c r="H367" t="s">
        <v>496</v>
      </c>
    </row>
    <row r="368" spans="1:8" x14ac:dyDescent="0.25">
      <c r="A368">
        <v>40</v>
      </c>
      <c r="B368" t="s">
        <v>11</v>
      </c>
      <c r="C368" s="11">
        <v>29.9</v>
      </c>
      <c r="D368">
        <v>2</v>
      </c>
      <c r="E368" t="s">
        <v>13</v>
      </c>
      <c r="F368" t="s">
        <v>10</v>
      </c>
      <c r="G368" s="4">
        <v>6600.3609999999999</v>
      </c>
      <c r="H368" t="s">
        <v>496</v>
      </c>
    </row>
    <row r="369" spans="1:8" x14ac:dyDescent="0.25">
      <c r="A369">
        <v>40</v>
      </c>
      <c r="B369" t="s">
        <v>11</v>
      </c>
      <c r="C369" s="11">
        <v>35.814999999999998</v>
      </c>
      <c r="D369">
        <v>1</v>
      </c>
      <c r="E369" t="s">
        <v>13</v>
      </c>
      <c r="F369" t="s">
        <v>21</v>
      </c>
      <c r="G369" s="4">
        <v>6610.1097</v>
      </c>
      <c r="H369" t="s">
        <v>496</v>
      </c>
    </row>
    <row r="370" spans="1:8" x14ac:dyDescent="0.25">
      <c r="A370">
        <v>33</v>
      </c>
      <c r="B370" t="s">
        <v>11</v>
      </c>
      <c r="C370" s="11">
        <v>33.44</v>
      </c>
      <c r="D370">
        <v>5</v>
      </c>
      <c r="E370" t="s">
        <v>13</v>
      </c>
      <c r="F370" t="s">
        <v>14</v>
      </c>
      <c r="G370" s="4">
        <v>6653.7885999999999</v>
      </c>
      <c r="H370" t="s">
        <v>496</v>
      </c>
    </row>
    <row r="371" spans="1:8" x14ac:dyDescent="0.25">
      <c r="A371">
        <v>41</v>
      </c>
      <c r="B371" t="s">
        <v>11</v>
      </c>
      <c r="C371" s="11">
        <v>28.405000000000001</v>
      </c>
      <c r="D371">
        <v>1</v>
      </c>
      <c r="E371" t="s">
        <v>13</v>
      </c>
      <c r="F371" t="s">
        <v>15</v>
      </c>
      <c r="G371" s="4">
        <v>6664.68595</v>
      </c>
      <c r="H371" t="s">
        <v>496</v>
      </c>
    </row>
    <row r="372" spans="1:8" x14ac:dyDescent="0.25">
      <c r="A372">
        <v>33</v>
      </c>
      <c r="B372" t="s">
        <v>11</v>
      </c>
      <c r="C372" s="11">
        <v>42.4</v>
      </c>
      <c r="D372">
        <v>5</v>
      </c>
      <c r="E372" t="s">
        <v>13</v>
      </c>
      <c r="F372" t="s">
        <v>10</v>
      </c>
      <c r="G372" s="4">
        <v>6666.2430000000004</v>
      </c>
      <c r="H372" t="s">
        <v>496</v>
      </c>
    </row>
    <row r="373" spans="1:8" x14ac:dyDescent="0.25">
      <c r="A373">
        <v>37</v>
      </c>
      <c r="B373" t="s">
        <v>7</v>
      </c>
      <c r="C373" s="11">
        <v>28.024999999999999</v>
      </c>
      <c r="D373">
        <v>2</v>
      </c>
      <c r="E373" t="s">
        <v>13</v>
      </c>
      <c r="F373" t="s">
        <v>15</v>
      </c>
      <c r="G373" s="4">
        <v>6686.4313000000002</v>
      </c>
      <c r="H373" t="s">
        <v>496</v>
      </c>
    </row>
    <row r="374" spans="1:8" x14ac:dyDescent="0.25">
      <c r="A374">
        <v>39</v>
      </c>
      <c r="B374" t="s">
        <v>11</v>
      </c>
      <c r="C374" s="11">
        <v>26.885000000000002</v>
      </c>
      <c r="D374">
        <v>2</v>
      </c>
      <c r="E374" t="s">
        <v>13</v>
      </c>
      <c r="F374" t="s">
        <v>15</v>
      </c>
      <c r="G374" s="4">
        <v>6710.1918999999998</v>
      </c>
      <c r="H374" t="s">
        <v>496</v>
      </c>
    </row>
    <row r="375" spans="1:8" x14ac:dyDescent="0.25">
      <c r="A375">
        <v>36</v>
      </c>
      <c r="B375" t="s">
        <v>11</v>
      </c>
      <c r="C375" s="11">
        <v>34.484999999999999</v>
      </c>
      <c r="D375">
        <v>3</v>
      </c>
      <c r="E375" t="s">
        <v>13</v>
      </c>
      <c r="F375" t="s">
        <v>21</v>
      </c>
      <c r="G375" s="4">
        <v>6746.7425000000003</v>
      </c>
      <c r="H375" t="s">
        <v>496</v>
      </c>
    </row>
    <row r="376" spans="1:8" x14ac:dyDescent="0.25">
      <c r="A376">
        <v>36</v>
      </c>
      <c r="B376" t="s">
        <v>11</v>
      </c>
      <c r="C376" s="11">
        <v>28.88</v>
      </c>
      <c r="D376">
        <v>3</v>
      </c>
      <c r="E376" t="s">
        <v>13</v>
      </c>
      <c r="F376" t="s">
        <v>21</v>
      </c>
      <c r="G376" s="4">
        <v>6748.5911999999998</v>
      </c>
      <c r="H376" t="s">
        <v>496</v>
      </c>
    </row>
    <row r="377" spans="1:8" x14ac:dyDescent="0.25">
      <c r="A377">
        <v>41</v>
      </c>
      <c r="B377" t="s">
        <v>7</v>
      </c>
      <c r="C377" s="11">
        <v>28.05</v>
      </c>
      <c r="D377">
        <v>1</v>
      </c>
      <c r="E377" t="s">
        <v>13</v>
      </c>
      <c r="F377" t="s">
        <v>14</v>
      </c>
      <c r="G377" s="4">
        <v>6770.1925000000001</v>
      </c>
      <c r="H377" t="s">
        <v>496</v>
      </c>
    </row>
    <row r="378" spans="1:8" x14ac:dyDescent="0.25">
      <c r="A378">
        <v>41</v>
      </c>
      <c r="B378" t="s">
        <v>7</v>
      </c>
      <c r="C378" s="11">
        <v>32.774999999999999</v>
      </c>
      <c r="D378">
        <v>1</v>
      </c>
      <c r="E378" t="s">
        <v>13</v>
      </c>
      <c r="F378" t="s">
        <v>10</v>
      </c>
      <c r="G378" s="4">
        <v>6775.9610000000002</v>
      </c>
      <c r="H378" t="s">
        <v>496</v>
      </c>
    </row>
    <row r="379" spans="1:8" x14ac:dyDescent="0.25">
      <c r="A379">
        <v>41</v>
      </c>
      <c r="B379" t="s">
        <v>7</v>
      </c>
      <c r="C379" s="11">
        <v>36.08</v>
      </c>
      <c r="D379">
        <v>1</v>
      </c>
      <c r="E379" t="s">
        <v>13</v>
      </c>
      <c r="F379" t="s">
        <v>14</v>
      </c>
      <c r="G379" s="4">
        <v>6781.3541999999998</v>
      </c>
      <c r="H379" t="s">
        <v>496</v>
      </c>
    </row>
    <row r="380" spans="1:8" x14ac:dyDescent="0.25">
      <c r="A380">
        <v>37</v>
      </c>
      <c r="B380" t="s">
        <v>11</v>
      </c>
      <c r="C380" s="11">
        <v>30.875</v>
      </c>
      <c r="D380">
        <v>3</v>
      </c>
      <c r="E380" t="s">
        <v>13</v>
      </c>
      <c r="F380" t="s">
        <v>15</v>
      </c>
      <c r="G380" s="4">
        <v>6796.8632500000003</v>
      </c>
      <c r="H380" t="s">
        <v>496</v>
      </c>
    </row>
    <row r="381" spans="1:8" x14ac:dyDescent="0.25">
      <c r="A381">
        <v>31</v>
      </c>
      <c r="B381" t="s">
        <v>11</v>
      </c>
      <c r="C381" s="11">
        <v>26.695</v>
      </c>
      <c r="D381">
        <v>5</v>
      </c>
      <c r="E381" t="s">
        <v>13</v>
      </c>
      <c r="F381" t="s">
        <v>21</v>
      </c>
      <c r="G381" s="4">
        <v>6799.4579999999996</v>
      </c>
      <c r="H381" t="s">
        <v>496</v>
      </c>
    </row>
    <row r="382" spans="1:8" x14ac:dyDescent="0.25">
      <c r="A382">
        <v>43</v>
      </c>
      <c r="B382" t="s">
        <v>11</v>
      </c>
      <c r="C382" s="11">
        <v>26.03</v>
      </c>
      <c r="D382">
        <v>0</v>
      </c>
      <c r="E382" t="s">
        <v>13</v>
      </c>
      <c r="F382" t="s">
        <v>21</v>
      </c>
      <c r="G382" s="4">
        <v>6837.3687</v>
      </c>
      <c r="H382" t="s">
        <v>496</v>
      </c>
    </row>
    <row r="383" spans="1:8" x14ac:dyDescent="0.25">
      <c r="A383">
        <v>43</v>
      </c>
      <c r="B383" t="s">
        <v>11</v>
      </c>
      <c r="C383" s="11">
        <v>30.1</v>
      </c>
      <c r="D383">
        <v>1</v>
      </c>
      <c r="E383" t="s">
        <v>13</v>
      </c>
      <c r="F383" t="s">
        <v>10</v>
      </c>
      <c r="G383" s="4">
        <v>6849.0259999999998</v>
      </c>
      <c r="H383" t="s">
        <v>496</v>
      </c>
    </row>
    <row r="384" spans="1:8" x14ac:dyDescent="0.25">
      <c r="A384">
        <v>41</v>
      </c>
      <c r="B384" t="s">
        <v>11</v>
      </c>
      <c r="C384" s="11">
        <v>32.200000000000003</v>
      </c>
      <c r="D384">
        <v>2</v>
      </c>
      <c r="E384" t="s">
        <v>13</v>
      </c>
      <c r="F384" t="s">
        <v>10</v>
      </c>
      <c r="G384" s="4">
        <v>6875.9610000000002</v>
      </c>
      <c r="H384" t="s">
        <v>496</v>
      </c>
    </row>
    <row r="385" spans="1:8" x14ac:dyDescent="0.25">
      <c r="A385">
        <v>42</v>
      </c>
      <c r="B385" t="s">
        <v>11</v>
      </c>
      <c r="C385" s="11">
        <v>26.315000000000001</v>
      </c>
      <c r="D385">
        <v>1</v>
      </c>
      <c r="E385" t="s">
        <v>13</v>
      </c>
      <c r="F385" t="s">
        <v>15</v>
      </c>
      <c r="G385" s="4">
        <v>6940.90985</v>
      </c>
      <c r="H385" t="s">
        <v>496</v>
      </c>
    </row>
    <row r="386" spans="1:8" x14ac:dyDescent="0.25">
      <c r="A386">
        <v>44</v>
      </c>
      <c r="B386" t="s">
        <v>11</v>
      </c>
      <c r="C386" s="11">
        <v>29.545000000000002</v>
      </c>
      <c r="D386">
        <v>0</v>
      </c>
      <c r="E386" t="s">
        <v>13</v>
      </c>
      <c r="F386" t="s">
        <v>15</v>
      </c>
      <c r="G386" s="4">
        <v>6948.7007999999996</v>
      </c>
      <c r="H386" t="s">
        <v>496</v>
      </c>
    </row>
    <row r="387" spans="1:8" x14ac:dyDescent="0.25">
      <c r="A387">
        <v>40</v>
      </c>
      <c r="B387" t="s">
        <v>11</v>
      </c>
      <c r="C387" s="11">
        <v>32.299999999999997</v>
      </c>
      <c r="D387">
        <v>2</v>
      </c>
      <c r="E387" t="s">
        <v>13</v>
      </c>
      <c r="F387" t="s">
        <v>15</v>
      </c>
      <c r="G387" s="4">
        <v>6986.6970000000001</v>
      </c>
      <c r="H387" t="s">
        <v>496</v>
      </c>
    </row>
    <row r="388" spans="1:8" x14ac:dyDescent="0.25">
      <c r="A388">
        <v>42</v>
      </c>
      <c r="B388" t="s">
        <v>7</v>
      </c>
      <c r="C388" s="11">
        <v>25.3</v>
      </c>
      <c r="D388">
        <v>1</v>
      </c>
      <c r="E388" t="s">
        <v>13</v>
      </c>
      <c r="F388" t="s">
        <v>10</v>
      </c>
      <c r="G388" s="4">
        <v>7045.4989999999998</v>
      </c>
      <c r="H388" t="s">
        <v>496</v>
      </c>
    </row>
    <row r="389" spans="1:8" x14ac:dyDescent="0.25">
      <c r="A389">
        <v>42</v>
      </c>
      <c r="B389" t="s">
        <v>7</v>
      </c>
      <c r="C389" s="11">
        <v>26.18</v>
      </c>
      <c r="D389">
        <v>1</v>
      </c>
      <c r="E389" t="s">
        <v>13</v>
      </c>
      <c r="F389" t="s">
        <v>14</v>
      </c>
      <c r="G389" s="4">
        <v>7046.7222000000002</v>
      </c>
      <c r="H389" t="s">
        <v>496</v>
      </c>
    </row>
    <row r="390" spans="1:8" x14ac:dyDescent="0.25">
      <c r="A390">
        <v>42</v>
      </c>
      <c r="B390" t="s">
        <v>7</v>
      </c>
      <c r="C390" s="11">
        <v>32.869999999999997</v>
      </c>
      <c r="D390">
        <v>0</v>
      </c>
      <c r="E390" t="s">
        <v>13</v>
      </c>
      <c r="F390" t="s">
        <v>21</v>
      </c>
      <c r="G390" s="4">
        <v>7050.0213000000003</v>
      </c>
      <c r="H390" t="s">
        <v>496</v>
      </c>
    </row>
    <row r="391" spans="1:8" x14ac:dyDescent="0.25">
      <c r="A391">
        <v>42</v>
      </c>
      <c r="B391" t="s">
        <v>7</v>
      </c>
      <c r="C391" s="11">
        <v>29</v>
      </c>
      <c r="D391">
        <v>1</v>
      </c>
      <c r="E391" t="s">
        <v>13</v>
      </c>
      <c r="F391" t="s">
        <v>10</v>
      </c>
      <c r="G391" s="4">
        <v>7050.6419999999998</v>
      </c>
      <c r="H391" t="s">
        <v>496</v>
      </c>
    </row>
    <row r="392" spans="1:8" x14ac:dyDescent="0.25">
      <c r="A392">
        <v>40</v>
      </c>
      <c r="B392" t="s">
        <v>7</v>
      </c>
      <c r="C392" s="11">
        <v>44.744999999999997</v>
      </c>
      <c r="D392">
        <v>1</v>
      </c>
      <c r="E392" t="s">
        <v>13</v>
      </c>
      <c r="F392" t="s">
        <v>21</v>
      </c>
      <c r="G392" s="4">
        <v>7077.1894000000002</v>
      </c>
      <c r="H392" t="s">
        <v>496</v>
      </c>
    </row>
    <row r="393" spans="1:8" x14ac:dyDescent="0.25">
      <c r="A393">
        <v>38</v>
      </c>
      <c r="B393" t="s">
        <v>7</v>
      </c>
      <c r="C393" s="11">
        <v>27.835000000000001</v>
      </c>
      <c r="D393">
        <v>2</v>
      </c>
      <c r="E393" t="s">
        <v>13</v>
      </c>
      <c r="F393" t="s">
        <v>21</v>
      </c>
      <c r="G393" s="4">
        <v>7144.86265</v>
      </c>
      <c r="H393" t="s">
        <v>496</v>
      </c>
    </row>
    <row r="394" spans="1:8" x14ac:dyDescent="0.25">
      <c r="A394">
        <v>46</v>
      </c>
      <c r="B394" t="s">
        <v>11</v>
      </c>
      <c r="C394" s="11">
        <v>32.585000000000001</v>
      </c>
      <c r="D394">
        <v>0</v>
      </c>
      <c r="E394" t="s">
        <v>13</v>
      </c>
      <c r="F394" t="s">
        <v>10</v>
      </c>
      <c r="G394" s="4">
        <v>7147.1049999999996</v>
      </c>
      <c r="H394" t="s">
        <v>496</v>
      </c>
    </row>
    <row r="395" spans="1:8" x14ac:dyDescent="0.25">
      <c r="A395">
        <v>44</v>
      </c>
      <c r="B395" t="s">
        <v>11</v>
      </c>
      <c r="C395" s="11">
        <v>34.32</v>
      </c>
      <c r="D395">
        <v>1</v>
      </c>
      <c r="E395" t="s">
        <v>13</v>
      </c>
      <c r="F395" t="s">
        <v>14</v>
      </c>
      <c r="G395" s="4">
        <v>7147.4727999999996</v>
      </c>
      <c r="H395" t="s">
        <v>496</v>
      </c>
    </row>
    <row r="396" spans="1:8" x14ac:dyDescent="0.25">
      <c r="A396">
        <v>38</v>
      </c>
      <c r="B396" t="s">
        <v>7</v>
      </c>
      <c r="C396" s="11">
        <v>28</v>
      </c>
      <c r="D396">
        <v>3</v>
      </c>
      <c r="E396" t="s">
        <v>13</v>
      </c>
      <c r="F396" t="s">
        <v>10</v>
      </c>
      <c r="G396" s="4">
        <v>7151.0919999999996</v>
      </c>
      <c r="H396" t="s">
        <v>496</v>
      </c>
    </row>
    <row r="397" spans="1:8" x14ac:dyDescent="0.25">
      <c r="A397">
        <v>41</v>
      </c>
      <c r="B397" t="s">
        <v>7</v>
      </c>
      <c r="C397" s="11">
        <v>28.31</v>
      </c>
      <c r="D397">
        <v>1</v>
      </c>
      <c r="E397" t="s">
        <v>13</v>
      </c>
      <c r="F397" t="s">
        <v>15</v>
      </c>
      <c r="G397" s="4">
        <v>7153.5538999999999</v>
      </c>
      <c r="H397" t="s">
        <v>496</v>
      </c>
    </row>
    <row r="398" spans="1:8" x14ac:dyDescent="0.25">
      <c r="A398">
        <v>42</v>
      </c>
      <c r="B398" t="s">
        <v>11</v>
      </c>
      <c r="C398" s="11">
        <v>35.799999999999997</v>
      </c>
      <c r="D398">
        <v>2</v>
      </c>
      <c r="E398" t="s">
        <v>13</v>
      </c>
      <c r="F398" t="s">
        <v>10</v>
      </c>
      <c r="G398" s="4">
        <v>7160.0940000000001</v>
      </c>
      <c r="H398" t="s">
        <v>496</v>
      </c>
    </row>
    <row r="399" spans="1:8" x14ac:dyDescent="0.25">
      <c r="A399">
        <v>42</v>
      </c>
      <c r="B399" t="s">
        <v>11</v>
      </c>
      <c r="C399" s="11">
        <v>35.97</v>
      </c>
      <c r="D399">
        <v>2</v>
      </c>
      <c r="E399" t="s">
        <v>13</v>
      </c>
      <c r="F399" t="s">
        <v>14</v>
      </c>
      <c r="G399" s="4">
        <v>7160.3302999999996</v>
      </c>
      <c r="H399" t="s">
        <v>496</v>
      </c>
    </row>
    <row r="400" spans="1:8" x14ac:dyDescent="0.25">
      <c r="A400">
        <v>42</v>
      </c>
      <c r="B400" t="s">
        <v>11</v>
      </c>
      <c r="C400" s="11">
        <v>37.18</v>
      </c>
      <c r="D400">
        <v>2</v>
      </c>
      <c r="E400" t="s">
        <v>13</v>
      </c>
      <c r="F400" t="s">
        <v>14</v>
      </c>
      <c r="G400" s="4">
        <v>7162.0122000000001</v>
      </c>
      <c r="H400" t="s">
        <v>496</v>
      </c>
    </row>
    <row r="401" spans="1:8" x14ac:dyDescent="0.25">
      <c r="A401">
        <v>40</v>
      </c>
      <c r="B401" t="s">
        <v>11</v>
      </c>
      <c r="C401" s="11">
        <v>27.265000000000001</v>
      </c>
      <c r="D401">
        <v>3</v>
      </c>
      <c r="E401" t="s">
        <v>13</v>
      </c>
      <c r="F401" t="s">
        <v>10</v>
      </c>
      <c r="G401" s="4">
        <v>7196.8670000000002</v>
      </c>
      <c r="H401" t="s">
        <v>496</v>
      </c>
    </row>
    <row r="402" spans="1:8" x14ac:dyDescent="0.25">
      <c r="A402">
        <v>39</v>
      </c>
      <c r="B402" t="s">
        <v>7</v>
      </c>
      <c r="C402" s="11">
        <v>26.315000000000001</v>
      </c>
      <c r="D402">
        <v>2</v>
      </c>
      <c r="E402" t="s">
        <v>13</v>
      </c>
      <c r="F402" t="s">
        <v>15</v>
      </c>
      <c r="G402" s="4">
        <v>7201.7008500000002</v>
      </c>
      <c r="H402" t="s">
        <v>496</v>
      </c>
    </row>
    <row r="403" spans="1:8" x14ac:dyDescent="0.25">
      <c r="A403">
        <v>39</v>
      </c>
      <c r="B403" t="s">
        <v>7</v>
      </c>
      <c r="C403" s="11">
        <v>31.92</v>
      </c>
      <c r="D403">
        <v>2</v>
      </c>
      <c r="E403" t="s">
        <v>13</v>
      </c>
      <c r="F403" t="s">
        <v>15</v>
      </c>
      <c r="G403" s="4">
        <v>7209.4917999999998</v>
      </c>
      <c r="H403" t="s">
        <v>496</v>
      </c>
    </row>
    <row r="404" spans="1:8" x14ac:dyDescent="0.25">
      <c r="A404">
        <v>36</v>
      </c>
      <c r="B404" t="s">
        <v>7</v>
      </c>
      <c r="C404" s="11">
        <v>29.04</v>
      </c>
      <c r="D404">
        <v>4</v>
      </c>
      <c r="E404" t="s">
        <v>13</v>
      </c>
      <c r="F404" t="s">
        <v>14</v>
      </c>
      <c r="G404" s="4">
        <v>7243.8136000000004</v>
      </c>
      <c r="H404" t="s">
        <v>496</v>
      </c>
    </row>
    <row r="405" spans="1:8" x14ac:dyDescent="0.25">
      <c r="A405">
        <v>41</v>
      </c>
      <c r="B405" t="s">
        <v>11</v>
      </c>
      <c r="C405" s="11">
        <v>30.59</v>
      </c>
      <c r="D405">
        <v>2</v>
      </c>
      <c r="E405" t="s">
        <v>13</v>
      </c>
      <c r="F405" t="s">
        <v>15</v>
      </c>
      <c r="G405" s="4">
        <v>7256.7231000000002</v>
      </c>
      <c r="H405" t="s">
        <v>496</v>
      </c>
    </row>
    <row r="406" spans="1:8" x14ac:dyDescent="0.25">
      <c r="A406">
        <v>41</v>
      </c>
      <c r="B406" t="s">
        <v>11</v>
      </c>
      <c r="C406" s="11">
        <v>34.200000000000003</v>
      </c>
      <c r="D406">
        <v>2</v>
      </c>
      <c r="E406" t="s">
        <v>13</v>
      </c>
      <c r="F406" t="s">
        <v>15</v>
      </c>
      <c r="G406" s="4">
        <v>7261.741</v>
      </c>
      <c r="H406" t="s">
        <v>496</v>
      </c>
    </row>
    <row r="407" spans="1:8" x14ac:dyDescent="0.25">
      <c r="A407">
        <v>41</v>
      </c>
      <c r="B407" t="s">
        <v>11</v>
      </c>
      <c r="C407" s="11">
        <v>34.865000000000002</v>
      </c>
      <c r="D407">
        <v>2</v>
      </c>
      <c r="E407" t="s">
        <v>13</v>
      </c>
      <c r="F407" t="s">
        <v>15</v>
      </c>
      <c r="G407" s="4">
        <v>7265.7025000000003</v>
      </c>
      <c r="H407" t="s">
        <v>496</v>
      </c>
    </row>
    <row r="408" spans="1:8" x14ac:dyDescent="0.25">
      <c r="A408">
        <v>37</v>
      </c>
      <c r="B408" t="s">
        <v>7</v>
      </c>
      <c r="C408" s="11">
        <v>30.114999999999998</v>
      </c>
      <c r="D408">
        <v>3</v>
      </c>
      <c r="E408" t="s">
        <v>13</v>
      </c>
      <c r="F408" t="s">
        <v>15</v>
      </c>
      <c r="G408" s="4">
        <v>7281.5056000000004</v>
      </c>
      <c r="H408" t="s">
        <v>496</v>
      </c>
    </row>
    <row r="409" spans="1:8" x14ac:dyDescent="0.25">
      <c r="A409">
        <v>18</v>
      </c>
      <c r="B409" t="s">
        <v>7</v>
      </c>
      <c r="C409" s="11">
        <v>29.164999999999999</v>
      </c>
      <c r="D409">
        <v>0</v>
      </c>
      <c r="E409" t="s">
        <v>13</v>
      </c>
      <c r="F409" t="s">
        <v>21</v>
      </c>
      <c r="G409" s="4">
        <v>7323.7348190000002</v>
      </c>
      <c r="H409" t="s">
        <v>496</v>
      </c>
    </row>
    <row r="410" spans="1:8" x14ac:dyDescent="0.25">
      <c r="A410">
        <v>43</v>
      </c>
      <c r="B410" t="s">
        <v>7</v>
      </c>
      <c r="C410" s="11">
        <v>25.08</v>
      </c>
      <c r="D410">
        <v>0</v>
      </c>
      <c r="E410" t="s">
        <v>13</v>
      </c>
      <c r="F410" t="s">
        <v>21</v>
      </c>
      <c r="G410" s="4">
        <v>7325.0482000000002</v>
      </c>
      <c r="H410" t="s">
        <v>496</v>
      </c>
    </row>
    <row r="411" spans="1:8" x14ac:dyDescent="0.25">
      <c r="A411">
        <v>43</v>
      </c>
      <c r="B411" t="s">
        <v>7</v>
      </c>
      <c r="C411" s="11">
        <v>29.9</v>
      </c>
      <c r="D411">
        <v>1</v>
      </c>
      <c r="E411" t="s">
        <v>13</v>
      </c>
      <c r="F411" t="s">
        <v>10</v>
      </c>
      <c r="G411" s="4">
        <v>7337.7479999999996</v>
      </c>
      <c r="H411" t="s">
        <v>496</v>
      </c>
    </row>
    <row r="412" spans="1:8" x14ac:dyDescent="0.25">
      <c r="A412">
        <v>45</v>
      </c>
      <c r="B412" t="s">
        <v>7</v>
      </c>
      <c r="C412" s="11">
        <v>33.1</v>
      </c>
      <c r="D412">
        <v>0</v>
      </c>
      <c r="E412" t="s">
        <v>13</v>
      </c>
      <c r="F412" t="s">
        <v>10</v>
      </c>
      <c r="G412" s="4">
        <v>7345.0839999999998</v>
      </c>
      <c r="H412" t="s">
        <v>496</v>
      </c>
    </row>
    <row r="413" spans="1:8" x14ac:dyDescent="0.25">
      <c r="A413">
        <v>43</v>
      </c>
      <c r="B413" t="s">
        <v>7</v>
      </c>
      <c r="C413" s="11">
        <v>35.64</v>
      </c>
      <c r="D413">
        <v>1</v>
      </c>
      <c r="E413" t="s">
        <v>13</v>
      </c>
      <c r="F413" t="s">
        <v>14</v>
      </c>
      <c r="G413" s="4">
        <v>7345.7266</v>
      </c>
      <c r="H413" t="s">
        <v>496</v>
      </c>
    </row>
    <row r="414" spans="1:8" x14ac:dyDescent="0.25">
      <c r="A414">
        <v>45</v>
      </c>
      <c r="B414" t="s">
        <v>7</v>
      </c>
      <c r="C414" s="11">
        <v>35.299999999999997</v>
      </c>
      <c r="D414">
        <v>0</v>
      </c>
      <c r="E414" t="s">
        <v>13</v>
      </c>
      <c r="F414" t="s">
        <v>10</v>
      </c>
      <c r="G414" s="4">
        <v>7348.1419999999998</v>
      </c>
      <c r="H414" t="s">
        <v>496</v>
      </c>
    </row>
    <row r="415" spans="1:8" x14ac:dyDescent="0.25">
      <c r="A415">
        <v>41</v>
      </c>
      <c r="B415" t="s">
        <v>7</v>
      </c>
      <c r="C415" s="11">
        <v>30.114999999999998</v>
      </c>
      <c r="D415">
        <v>1</v>
      </c>
      <c r="E415" t="s">
        <v>13</v>
      </c>
      <c r="F415" t="s">
        <v>21</v>
      </c>
      <c r="G415" s="4">
        <v>7358.1756500000001</v>
      </c>
      <c r="H415" t="s">
        <v>496</v>
      </c>
    </row>
    <row r="416" spans="1:8" x14ac:dyDescent="0.25">
      <c r="A416">
        <v>41</v>
      </c>
      <c r="B416" t="s">
        <v>7</v>
      </c>
      <c r="C416" s="11">
        <v>28.405000000000001</v>
      </c>
      <c r="D416">
        <v>2</v>
      </c>
      <c r="E416" t="s">
        <v>13</v>
      </c>
      <c r="F416" t="s">
        <v>10</v>
      </c>
      <c r="G416" s="4">
        <v>7371.7719999999999</v>
      </c>
      <c r="H416" t="s">
        <v>496</v>
      </c>
    </row>
    <row r="417" spans="1:8" x14ac:dyDescent="0.25">
      <c r="A417">
        <v>39</v>
      </c>
      <c r="B417" t="s">
        <v>7</v>
      </c>
      <c r="C417" s="11">
        <v>34.1</v>
      </c>
      <c r="D417">
        <v>3</v>
      </c>
      <c r="E417" t="s">
        <v>13</v>
      </c>
      <c r="F417" t="s">
        <v>10</v>
      </c>
      <c r="G417" s="4">
        <v>7418.5219999999999</v>
      </c>
      <c r="H417" t="s">
        <v>496</v>
      </c>
    </row>
    <row r="418" spans="1:8" x14ac:dyDescent="0.25">
      <c r="A418">
        <v>44</v>
      </c>
      <c r="B418" t="s">
        <v>7</v>
      </c>
      <c r="C418" s="11">
        <v>31.824999999999999</v>
      </c>
      <c r="D418">
        <v>0</v>
      </c>
      <c r="E418" t="s">
        <v>13</v>
      </c>
      <c r="F418" t="s">
        <v>15</v>
      </c>
      <c r="G418" s="4">
        <v>7419.4778999999999</v>
      </c>
      <c r="H418" t="s">
        <v>496</v>
      </c>
    </row>
    <row r="419" spans="1:8" x14ac:dyDescent="0.25">
      <c r="A419">
        <v>44</v>
      </c>
      <c r="B419" t="s">
        <v>7</v>
      </c>
      <c r="C419" s="11">
        <v>33.534999999999997</v>
      </c>
      <c r="D419">
        <v>0</v>
      </c>
      <c r="E419" t="s">
        <v>13</v>
      </c>
      <c r="F419" t="s">
        <v>15</v>
      </c>
      <c r="G419" s="4">
        <v>7421.1945500000002</v>
      </c>
      <c r="H419" t="s">
        <v>496</v>
      </c>
    </row>
    <row r="420" spans="1:8" x14ac:dyDescent="0.25">
      <c r="A420">
        <v>43</v>
      </c>
      <c r="B420" t="s">
        <v>11</v>
      </c>
      <c r="C420" s="11">
        <v>32.6</v>
      </c>
      <c r="D420">
        <v>2</v>
      </c>
      <c r="E420" t="s">
        <v>13</v>
      </c>
      <c r="F420" t="s">
        <v>10</v>
      </c>
      <c r="G420" s="4">
        <v>7441.5010000000002</v>
      </c>
      <c r="H420" t="s">
        <v>496</v>
      </c>
    </row>
    <row r="421" spans="1:8" x14ac:dyDescent="0.25">
      <c r="A421">
        <v>42</v>
      </c>
      <c r="B421" t="s">
        <v>7</v>
      </c>
      <c r="C421" s="11">
        <v>34.674999999999997</v>
      </c>
      <c r="D421">
        <v>1</v>
      </c>
      <c r="E421" t="s">
        <v>13</v>
      </c>
      <c r="F421" t="s">
        <v>15</v>
      </c>
      <c r="G421" s="4">
        <v>7443.6430499999997</v>
      </c>
      <c r="H421" t="s">
        <v>496</v>
      </c>
    </row>
    <row r="422" spans="1:8" x14ac:dyDescent="0.25">
      <c r="A422">
        <v>45</v>
      </c>
      <c r="B422" t="s">
        <v>11</v>
      </c>
      <c r="C422" s="11">
        <v>33.700000000000003</v>
      </c>
      <c r="D422">
        <v>1</v>
      </c>
      <c r="E422" t="s">
        <v>13</v>
      </c>
      <c r="F422" t="s">
        <v>10</v>
      </c>
      <c r="G422" s="4">
        <v>7445.9179999999997</v>
      </c>
      <c r="H422" t="s">
        <v>496</v>
      </c>
    </row>
    <row r="423" spans="1:8" x14ac:dyDescent="0.25">
      <c r="A423">
        <v>45</v>
      </c>
      <c r="B423" t="s">
        <v>11</v>
      </c>
      <c r="C423" s="11">
        <v>39.805</v>
      </c>
      <c r="D423">
        <v>0</v>
      </c>
      <c r="E423" t="s">
        <v>13</v>
      </c>
      <c r="F423" t="s">
        <v>21</v>
      </c>
      <c r="G423" s="4">
        <v>7448.4039499999999</v>
      </c>
      <c r="H423" t="s">
        <v>496</v>
      </c>
    </row>
    <row r="424" spans="1:8" x14ac:dyDescent="0.25">
      <c r="A424">
        <v>39</v>
      </c>
      <c r="B424" t="s">
        <v>11</v>
      </c>
      <c r="C424" s="11">
        <v>29.6</v>
      </c>
      <c r="D424">
        <v>4</v>
      </c>
      <c r="E424" t="s">
        <v>13</v>
      </c>
      <c r="F424" t="s">
        <v>10</v>
      </c>
      <c r="G424" s="4">
        <v>7512.2669999999998</v>
      </c>
      <c r="H424" t="s">
        <v>496</v>
      </c>
    </row>
    <row r="425" spans="1:8" x14ac:dyDescent="0.25">
      <c r="A425">
        <v>44</v>
      </c>
      <c r="B425" t="s">
        <v>11</v>
      </c>
      <c r="C425" s="11">
        <v>25.364999999999998</v>
      </c>
      <c r="D425">
        <v>1</v>
      </c>
      <c r="E425" t="s">
        <v>13</v>
      </c>
      <c r="F425" t="s">
        <v>15</v>
      </c>
      <c r="G425" s="4">
        <v>7518.0253499999999</v>
      </c>
      <c r="H425" t="s">
        <v>496</v>
      </c>
    </row>
    <row r="426" spans="1:8" x14ac:dyDescent="0.25">
      <c r="A426">
        <v>38</v>
      </c>
      <c r="B426" t="s">
        <v>7</v>
      </c>
      <c r="C426" s="11">
        <v>30.21</v>
      </c>
      <c r="D426">
        <v>3</v>
      </c>
      <c r="E426" t="s">
        <v>13</v>
      </c>
      <c r="F426" t="s">
        <v>15</v>
      </c>
      <c r="G426" s="4">
        <v>7537.1638999999996</v>
      </c>
      <c r="H426" t="s">
        <v>496</v>
      </c>
    </row>
    <row r="427" spans="1:8" x14ac:dyDescent="0.25">
      <c r="A427">
        <v>44</v>
      </c>
      <c r="B427" t="s">
        <v>7</v>
      </c>
      <c r="C427" s="11">
        <v>25</v>
      </c>
      <c r="D427">
        <v>1</v>
      </c>
      <c r="E427" t="s">
        <v>13</v>
      </c>
      <c r="F427" t="s">
        <v>10</v>
      </c>
      <c r="G427" s="4">
        <v>7623.518</v>
      </c>
      <c r="H427" t="s">
        <v>496</v>
      </c>
    </row>
    <row r="428" spans="1:8" x14ac:dyDescent="0.25">
      <c r="A428">
        <v>44</v>
      </c>
      <c r="B428" t="s">
        <v>7</v>
      </c>
      <c r="C428" s="11">
        <v>25.8</v>
      </c>
      <c r="D428">
        <v>1</v>
      </c>
      <c r="E428" t="s">
        <v>13</v>
      </c>
      <c r="F428" t="s">
        <v>10</v>
      </c>
      <c r="G428" s="4">
        <v>7624.63</v>
      </c>
      <c r="H428" t="s">
        <v>496</v>
      </c>
    </row>
    <row r="429" spans="1:8" x14ac:dyDescent="0.25">
      <c r="A429">
        <v>44</v>
      </c>
      <c r="B429" t="s">
        <v>7</v>
      </c>
      <c r="C429" s="11">
        <v>27.5</v>
      </c>
      <c r="D429">
        <v>1</v>
      </c>
      <c r="E429" t="s">
        <v>13</v>
      </c>
      <c r="F429" t="s">
        <v>10</v>
      </c>
      <c r="G429" s="4">
        <v>7626.9930000000004</v>
      </c>
      <c r="H429" t="s">
        <v>496</v>
      </c>
    </row>
    <row r="430" spans="1:8" x14ac:dyDescent="0.25">
      <c r="A430">
        <v>44</v>
      </c>
      <c r="B430" t="s">
        <v>7</v>
      </c>
      <c r="C430" s="11">
        <v>32.340000000000003</v>
      </c>
      <c r="D430">
        <v>1</v>
      </c>
      <c r="E430" t="s">
        <v>13</v>
      </c>
      <c r="F430" t="s">
        <v>14</v>
      </c>
      <c r="G430" s="4">
        <v>7633.7205999999996</v>
      </c>
      <c r="H430" t="s">
        <v>496</v>
      </c>
    </row>
    <row r="431" spans="1:8" x14ac:dyDescent="0.25">
      <c r="A431">
        <v>42</v>
      </c>
      <c r="B431" t="s">
        <v>7</v>
      </c>
      <c r="C431" s="11">
        <v>33.155000000000001</v>
      </c>
      <c r="D431">
        <v>1</v>
      </c>
      <c r="E431" t="s">
        <v>13</v>
      </c>
      <c r="F431" t="s">
        <v>21</v>
      </c>
      <c r="G431" s="4">
        <v>7639.4174499999999</v>
      </c>
      <c r="H431" t="s">
        <v>496</v>
      </c>
    </row>
    <row r="432" spans="1:8" x14ac:dyDescent="0.25">
      <c r="A432">
        <v>42</v>
      </c>
      <c r="B432" t="s">
        <v>7</v>
      </c>
      <c r="C432" s="11">
        <v>29.48</v>
      </c>
      <c r="D432">
        <v>2</v>
      </c>
      <c r="E432" t="s">
        <v>13</v>
      </c>
      <c r="F432" t="s">
        <v>14</v>
      </c>
      <c r="G432" s="4">
        <v>7640.3091999999997</v>
      </c>
      <c r="H432" t="s">
        <v>496</v>
      </c>
    </row>
    <row r="433" spans="1:8" x14ac:dyDescent="0.25">
      <c r="A433">
        <v>42</v>
      </c>
      <c r="B433" t="s">
        <v>7</v>
      </c>
      <c r="C433" s="11">
        <v>41.325000000000003</v>
      </c>
      <c r="D433">
        <v>1</v>
      </c>
      <c r="E433" t="s">
        <v>13</v>
      </c>
      <c r="F433" t="s">
        <v>21</v>
      </c>
      <c r="G433" s="4">
        <v>7650.7737500000003</v>
      </c>
      <c r="H433" t="s">
        <v>496</v>
      </c>
    </row>
    <row r="434" spans="1:8" x14ac:dyDescent="0.25">
      <c r="A434">
        <v>40</v>
      </c>
      <c r="B434" t="s">
        <v>7</v>
      </c>
      <c r="C434" s="11">
        <v>33</v>
      </c>
      <c r="D434">
        <v>3</v>
      </c>
      <c r="E434" t="s">
        <v>13</v>
      </c>
      <c r="F434" t="s">
        <v>14</v>
      </c>
      <c r="G434" s="4">
        <v>7682.67</v>
      </c>
      <c r="H434" t="s">
        <v>496</v>
      </c>
    </row>
    <row r="435" spans="1:8" x14ac:dyDescent="0.25">
      <c r="A435">
        <v>43</v>
      </c>
      <c r="B435" t="s">
        <v>7</v>
      </c>
      <c r="C435" s="11">
        <v>34.58</v>
      </c>
      <c r="D435">
        <v>1</v>
      </c>
      <c r="E435" t="s">
        <v>13</v>
      </c>
      <c r="F435" t="s">
        <v>15</v>
      </c>
      <c r="G435" s="4">
        <v>7727.2532000000001</v>
      </c>
      <c r="H435" t="s">
        <v>496</v>
      </c>
    </row>
    <row r="436" spans="1:8" x14ac:dyDescent="0.25">
      <c r="A436">
        <v>42</v>
      </c>
      <c r="B436" t="s">
        <v>11</v>
      </c>
      <c r="C436" s="11">
        <v>26.125</v>
      </c>
      <c r="D436">
        <v>2</v>
      </c>
      <c r="E436" t="s">
        <v>13</v>
      </c>
      <c r="F436" t="s">
        <v>21</v>
      </c>
      <c r="G436" s="4">
        <v>7729.6457499999997</v>
      </c>
      <c r="H436" t="s">
        <v>496</v>
      </c>
    </row>
    <row r="437" spans="1:8" x14ac:dyDescent="0.25">
      <c r="A437">
        <v>44</v>
      </c>
      <c r="B437" t="s">
        <v>11</v>
      </c>
      <c r="C437" s="11">
        <v>28.024999999999999</v>
      </c>
      <c r="D437">
        <v>2</v>
      </c>
      <c r="E437" t="s">
        <v>13</v>
      </c>
      <c r="F437" t="s">
        <v>14</v>
      </c>
      <c r="G437" s="4">
        <v>7731.4270999999999</v>
      </c>
      <c r="H437" t="s">
        <v>496</v>
      </c>
    </row>
    <row r="438" spans="1:8" x14ac:dyDescent="0.25">
      <c r="A438">
        <v>45</v>
      </c>
      <c r="B438" t="s">
        <v>7</v>
      </c>
      <c r="C438" s="11">
        <v>35.814999999999998</v>
      </c>
      <c r="D438">
        <v>0</v>
      </c>
      <c r="E438" t="s">
        <v>13</v>
      </c>
      <c r="F438" t="s">
        <v>15</v>
      </c>
      <c r="G438" s="4">
        <v>7731.8578500000003</v>
      </c>
      <c r="H438" t="s">
        <v>496</v>
      </c>
    </row>
    <row r="439" spans="1:8" x14ac:dyDescent="0.25">
      <c r="A439">
        <v>44</v>
      </c>
      <c r="B439" t="s">
        <v>11</v>
      </c>
      <c r="C439" s="11">
        <v>35.435000000000002</v>
      </c>
      <c r="D439">
        <v>2</v>
      </c>
      <c r="E439" t="s">
        <v>13</v>
      </c>
      <c r="F439" t="s">
        <v>10</v>
      </c>
      <c r="G439" s="4">
        <v>7740.3370000000004</v>
      </c>
      <c r="H439" t="s">
        <v>496</v>
      </c>
    </row>
    <row r="440" spans="1:8" x14ac:dyDescent="0.25">
      <c r="A440">
        <v>46</v>
      </c>
      <c r="B440" t="s">
        <v>11</v>
      </c>
      <c r="C440" s="11">
        <v>31.254999999999999</v>
      </c>
      <c r="D440">
        <v>1</v>
      </c>
      <c r="E440" t="s">
        <v>13</v>
      </c>
      <c r="F440" t="s">
        <v>14</v>
      </c>
      <c r="G440" s="4">
        <v>7742.1098000000002</v>
      </c>
      <c r="H440" t="s">
        <v>496</v>
      </c>
    </row>
    <row r="441" spans="1:8" x14ac:dyDescent="0.25">
      <c r="A441">
        <v>41</v>
      </c>
      <c r="B441" t="s">
        <v>7</v>
      </c>
      <c r="C441" s="11">
        <v>30.875</v>
      </c>
      <c r="D441">
        <v>2</v>
      </c>
      <c r="E441" t="s">
        <v>13</v>
      </c>
      <c r="F441" t="s">
        <v>15</v>
      </c>
      <c r="G441" s="4">
        <v>7749.1563999999998</v>
      </c>
      <c r="H441" t="s">
        <v>496</v>
      </c>
    </row>
    <row r="442" spans="1:8" x14ac:dyDescent="0.25">
      <c r="A442">
        <v>48</v>
      </c>
      <c r="B442" t="s">
        <v>11</v>
      </c>
      <c r="C442" s="11">
        <v>40.15</v>
      </c>
      <c r="D442">
        <v>0</v>
      </c>
      <c r="E442" t="s">
        <v>13</v>
      </c>
      <c r="F442" t="s">
        <v>14</v>
      </c>
      <c r="G442" s="4">
        <v>7804.1605</v>
      </c>
      <c r="H442" t="s">
        <v>496</v>
      </c>
    </row>
    <row r="443" spans="1:8" x14ac:dyDescent="0.25">
      <c r="A443">
        <v>45</v>
      </c>
      <c r="B443" t="s">
        <v>7</v>
      </c>
      <c r="C443" s="11">
        <v>27.835000000000001</v>
      </c>
      <c r="D443">
        <v>0</v>
      </c>
      <c r="E443" t="s">
        <v>13</v>
      </c>
      <c r="F443" t="s">
        <v>21</v>
      </c>
      <c r="G443" s="4">
        <v>7935.29115</v>
      </c>
      <c r="H443" t="s">
        <v>496</v>
      </c>
    </row>
    <row r="444" spans="1:8" x14ac:dyDescent="0.25">
      <c r="A444">
        <v>41</v>
      </c>
      <c r="B444" t="s">
        <v>7</v>
      </c>
      <c r="C444" s="11">
        <v>32.6</v>
      </c>
      <c r="D444">
        <v>3</v>
      </c>
      <c r="E444" t="s">
        <v>13</v>
      </c>
      <c r="F444" t="s">
        <v>10</v>
      </c>
      <c r="G444" s="4">
        <v>7954.5169999999998</v>
      </c>
      <c r="H444" t="s">
        <v>496</v>
      </c>
    </row>
    <row r="445" spans="1:8" x14ac:dyDescent="0.25">
      <c r="A445">
        <v>44</v>
      </c>
      <c r="B445" t="s">
        <v>7</v>
      </c>
      <c r="C445" s="11">
        <v>36.954999999999998</v>
      </c>
      <c r="D445">
        <v>1</v>
      </c>
      <c r="E445" t="s">
        <v>13</v>
      </c>
      <c r="F445" t="s">
        <v>15</v>
      </c>
      <c r="G445" s="4">
        <v>8023.1354499999998</v>
      </c>
      <c r="H445" t="s">
        <v>496</v>
      </c>
    </row>
    <row r="446" spans="1:8" x14ac:dyDescent="0.25">
      <c r="A446">
        <v>46</v>
      </c>
      <c r="B446" t="s">
        <v>7</v>
      </c>
      <c r="C446" s="11">
        <v>30.684999999999999</v>
      </c>
      <c r="D446">
        <v>0</v>
      </c>
      <c r="E446" t="s">
        <v>13</v>
      </c>
      <c r="F446" t="s">
        <v>15</v>
      </c>
      <c r="G446" s="4">
        <v>8026.6665999999996</v>
      </c>
      <c r="H446" t="s">
        <v>496</v>
      </c>
    </row>
    <row r="447" spans="1:8" x14ac:dyDescent="0.25">
      <c r="A447">
        <v>45</v>
      </c>
      <c r="B447" t="s">
        <v>11</v>
      </c>
      <c r="C447" s="11">
        <v>28.7</v>
      </c>
      <c r="D447">
        <v>2</v>
      </c>
      <c r="E447" t="s">
        <v>13</v>
      </c>
      <c r="F447" t="s">
        <v>10</v>
      </c>
      <c r="G447" s="4">
        <v>8027.9679999999998</v>
      </c>
      <c r="H447" t="s">
        <v>496</v>
      </c>
    </row>
    <row r="448" spans="1:8" x14ac:dyDescent="0.25">
      <c r="A448">
        <v>40</v>
      </c>
      <c r="B448" t="s">
        <v>7</v>
      </c>
      <c r="C448" s="11">
        <v>30.114999999999998</v>
      </c>
      <c r="D448">
        <v>3</v>
      </c>
      <c r="E448" t="s">
        <v>13</v>
      </c>
      <c r="F448" t="s">
        <v>15</v>
      </c>
      <c r="G448" s="4">
        <v>8059.6791000000003</v>
      </c>
      <c r="H448" t="s">
        <v>496</v>
      </c>
    </row>
    <row r="449" spans="1:8" x14ac:dyDescent="0.25">
      <c r="A449">
        <v>47</v>
      </c>
      <c r="B449" t="s">
        <v>11</v>
      </c>
      <c r="C449" s="11">
        <v>32.299999999999997</v>
      </c>
      <c r="D449">
        <v>1</v>
      </c>
      <c r="E449" t="s">
        <v>13</v>
      </c>
      <c r="F449" t="s">
        <v>10</v>
      </c>
      <c r="G449" s="4">
        <v>8062.7640000000001</v>
      </c>
      <c r="H449" t="s">
        <v>496</v>
      </c>
    </row>
    <row r="450" spans="1:8" x14ac:dyDescent="0.25">
      <c r="A450">
        <v>47</v>
      </c>
      <c r="B450" t="s">
        <v>11</v>
      </c>
      <c r="C450" s="11">
        <v>36.200000000000003</v>
      </c>
      <c r="D450">
        <v>1</v>
      </c>
      <c r="E450" t="s">
        <v>13</v>
      </c>
      <c r="F450" t="s">
        <v>10</v>
      </c>
      <c r="G450" s="4">
        <v>8068.1850000000004</v>
      </c>
      <c r="H450" t="s">
        <v>496</v>
      </c>
    </row>
    <row r="451" spans="1:8" x14ac:dyDescent="0.25">
      <c r="A451">
        <v>47</v>
      </c>
      <c r="B451" t="s">
        <v>11</v>
      </c>
      <c r="C451" s="11">
        <v>47.52</v>
      </c>
      <c r="D451">
        <v>1</v>
      </c>
      <c r="E451" t="s">
        <v>13</v>
      </c>
      <c r="F451" t="s">
        <v>14</v>
      </c>
      <c r="G451" s="4">
        <v>8083.9197999999997</v>
      </c>
      <c r="H451" t="s">
        <v>496</v>
      </c>
    </row>
    <row r="452" spans="1:8" x14ac:dyDescent="0.25">
      <c r="A452">
        <v>44</v>
      </c>
      <c r="B452" t="s">
        <v>11</v>
      </c>
      <c r="C452" s="11">
        <v>32.015000000000001</v>
      </c>
      <c r="D452">
        <v>2</v>
      </c>
      <c r="E452" t="s">
        <v>13</v>
      </c>
      <c r="F452" t="s">
        <v>15</v>
      </c>
      <c r="G452" s="4">
        <v>8116.2688500000004</v>
      </c>
      <c r="H452" t="s">
        <v>496</v>
      </c>
    </row>
    <row r="453" spans="1:8" x14ac:dyDescent="0.25">
      <c r="A453">
        <v>49</v>
      </c>
      <c r="B453" t="s">
        <v>11</v>
      </c>
      <c r="C453" s="11">
        <v>31.824999999999999</v>
      </c>
      <c r="D453">
        <v>0</v>
      </c>
      <c r="E453" t="s">
        <v>13</v>
      </c>
      <c r="F453" t="s">
        <v>10</v>
      </c>
      <c r="G453" s="4">
        <v>8116.68</v>
      </c>
      <c r="H453" t="s">
        <v>496</v>
      </c>
    </row>
    <row r="454" spans="1:8" x14ac:dyDescent="0.25">
      <c r="A454">
        <v>49</v>
      </c>
      <c r="B454" t="s">
        <v>11</v>
      </c>
      <c r="C454" s="11">
        <v>36.85</v>
      </c>
      <c r="D454">
        <v>0</v>
      </c>
      <c r="E454" t="s">
        <v>13</v>
      </c>
      <c r="F454" t="s">
        <v>14</v>
      </c>
      <c r="G454" s="4">
        <v>8125.7844999999998</v>
      </c>
      <c r="H454" t="s">
        <v>496</v>
      </c>
    </row>
    <row r="455" spans="1:8" x14ac:dyDescent="0.25">
      <c r="A455">
        <v>44</v>
      </c>
      <c r="B455" t="s">
        <v>7</v>
      </c>
      <c r="C455" s="11">
        <v>29.81</v>
      </c>
      <c r="D455">
        <v>2</v>
      </c>
      <c r="E455" t="s">
        <v>13</v>
      </c>
      <c r="F455" t="s">
        <v>14</v>
      </c>
      <c r="G455" s="4">
        <v>8219.2039000000004</v>
      </c>
      <c r="H455" t="s">
        <v>496</v>
      </c>
    </row>
    <row r="456" spans="1:8" x14ac:dyDescent="0.25">
      <c r="A456">
        <v>46</v>
      </c>
      <c r="B456" t="s">
        <v>7</v>
      </c>
      <c r="C456" s="11">
        <v>27.72</v>
      </c>
      <c r="D456">
        <v>1</v>
      </c>
      <c r="E456" t="s">
        <v>13</v>
      </c>
      <c r="F456" t="s">
        <v>14</v>
      </c>
      <c r="G456" s="4">
        <v>8232.6388000000006</v>
      </c>
      <c r="H456" t="s">
        <v>496</v>
      </c>
    </row>
    <row r="457" spans="1:8" x14ac:dyDescent="0.25">
      <c r="A457">
        <v>46</v>
      </c>
      <c r="B457" t="s">
        <v>7</v>
      </c>
      <c r="C457" s="11">
        <v>28.05</v>
      </c>
      <c r="D457">
        <v>1</v>
      </c>
      <c r="E457" t="s">
        <v>13</v>
      </c>
      <c r="F457" t="s">
        <v>14</v>
      </c>
      <c r="G457" s="4">
        <v>8233.0974999999999</v>
      </c>
      <c r="H457" t="s">
        <v>496</v>
      </c>
    </row>
    <row r="458" spans="1:8" x14ac:dyDescent="0.25">
      <c r="A458">
        <v>48</v>
      </c>
      <c r="B458" t="s">
        <v>7</v>
      </c>
      <c r="C458" s="11">
        <v>28.9</v>
      </c>
      <c r="D458">
        <v>0</v>
      </c>
      <c r="E458" t="s">
        <v>13</v>
      </c>
      <c r="F458" t="s">
        <v>10</v>
      </c>
      <c r="G458" s="4">
        <v>8277.5229999999992</v>
      </c>
      <c r="H458" t="s">
        <v>496</v>
      </c>
    </row>
    <row r="459" spans="1:8" x14ac:dyDescent="0.25">
      <c r="A459">
        <v>48</v>
      </c>
      <c r="B459" t="s">
        <v>7</v>
      </c>
      <c r="C459" s="11">
        <v>31.13</v>
      </c>
      <c r="D459">
        <v>0</v>
      </c>
      <c r="E459" t="s">
        <v>13</v>
      </c>
      <c r="F459" t="s">
        <v>14</v>
      </c>
      <c r="G459" s="4">
        <v>8280.6226999999999</v>
      </c>
      <c r="H459" t="s">
        <v>496</v>
      </c>
    </row>
    <row r="460" spans="1:8" x14ac:dyDescent="0.25">
      <c r="A460">
        <v>48</v>
      </c>
      <c r="B460" t="s">
        <v>7</v>
      </c>
      <c r="C460" s="11">
        <v>33.33</v>
      </c>
      <c r="D460">
        <v>0</v>
      </c>
      <c r="E460" t="s">
        <v>13</v>
      </c>
      <c r="F460" t="s">
        <v>14</v>
      </c>
      <c r="G460" s="4">
        <v>8283.6807000000008</v>
      </c>
      <c r="H460" t="s">
        <v>496</v>
      </c>
    </row>
    <row r="461" spans="1:8" x14ac:dyDescent="0.25">
      <c r="A461">
        <v>43</v>
      </c>
      <c r="B461" t="s">
        <v>7</v>
      </c>
      <c r="C461" s="11">
        <v>30.684999999999999</v>
      </c>
      <c r="D461">
        <v>2</v>
      </c>
      <c r="E461" t="s">
        <v>13</v>
      </c>
      <c r="F461" t="s">
        <v>15</v>
      </c>
      <c r="G461" s="4">
        <v>8310.8391499999998</v>
      </c>
      <c r="H461" t="s">
        <v>496</v>
      </c>
    </row>
    <row r="462" spans="1:8" x14ac:dyDescent="0.25">
      <c r="A462">
        <v>46</v>
      </c>
      <c r="B462" t="s">
        <v>11</v>
      </c>
      <c r="C462" s="11">
        <v>33.344999999999999</v>
      </c>
      <c r="D462">
        <v>1</v>
      </c>
      <c r="E462" t="s">
        <v>13</v>
      </c>
      <c r="F462" t="s">
        <v>21</v>
      </c>
      <c r="G462" s="4">
        <v>8334.4575499999992</v>
      </c>
      <c r="H462" t="s">
        <v>496</v>
      </c>
    </row>
    <row r="463" spans="1:8" x14ac:dyDescent="0.25">
      <c r="A463">
        <v>46</v>
      </c>
      <c r="B463" t="s">
        <v>11</v>
      </c>
      <c r="C463" s="11">
        <v>33.44</v>
      </c>
      <c r="D463">
        <v>1</v>
      </c>
      <c r="E463" t="s">
        <v>13</v>
      </c>
      <c r="F463" t="s">
        <v>21</v>
      </c>
      <c r="G463" s="4">
        <v>8334.5895999999993</v>
      </c>
      <c r="H463" t="s">
        <v>496</v>
      </c>
    </row>
    <row r="464" spans="1:8" x14ac:dyDescent="0.25">
      <c r="A464">
        <v>46</v>
      </c>
      <c r="B464" t="s">
        <v>11</v>
      </c>
      <c r="C464" s="11">
        <v>39.424999999999997</v>
      </c>
      <c r="D464">
        <v>1</v>
      </c>
      <c r="E464" t="s">
        <v>13</v>
      </c>
      <c r="F464" t="s">
        <v>21</v>
      </c>
      <c r="G464" s="4">
        <v>8342.9087500000005</v>
      </c>
      <c r="H464" t="s">
        <v>496</v>
      </c>
    </row>
    <row r="465" spans="1:8" x14ac:dyDescent="0.25">
      <c r="A465">
        <v>46</v>
      </c>
      <c r="B465" t="s">
        <v>11</v>
      </c>
      <c r="C465" s="11">
        <v>38.17</v>
      </c>
      <c r="D465">
        <v>2</v>
      </c>
      <c r="E465" t="s">
        <v>13</v>
      </c>
      <c r="F465" t="s">
        <v>14</v>
      </c>
      <c r="G465" s="4">
        <v>8347.1643000000004</v>
      </c>
      <c r="H465" t="s">
        <v>496</v>
      </c>
    </row>
    <row r="466" spans="1:8" x14ac:dyDescent="0.25">
      <c r="A466">
        <v>43</v>
      </c>
      <c r="B466" t="s">
        <v>11</v>
      </c>
      <c r="C466" s="11">
        <v>30.114999999999998</v>
      </c>
      <c r="D466">
        <v>3</v>
      </c>
      <c r="E466" t="s">
        <v>13</v>
      </c>
      <c r="F466" t="s">
        <v>15</v>
      </c>
      <c r="G466" s="4">
        <v>8410.0468500000006</v>
      </c>
      <c r="H466" t="s">
        <v>496</v>
      </c>
    </row>
    <row r="467" spans="1:8" x14ac:dyDescent="0.25">
      <c r="A467">
        <v>45</v>
      </c>
      <c r="B467" t="s">
        <v>11</v>
      </c>
      <c r="C467" s="11">
        <v>30.495000000000001</v>
      </c>
      <c r="D467">
        <v>2</v>
      </c>
      <c r="E467" t="s">
        <v>13</v>
      </c>
      <c r="F467" t="s">
        <v>15</v>
      </c>
      <c r="G467" s="4">
        <v>8413.4630500000003</v>
      </c>
      <c r="H467" t="s">
        <v>496</v>
      </c>
    </row>
    <row r="468" spans="1:8" x14ac:dyDescent="0.25">
      <c r="A468">
        <v>50</v>
      </c>
      <c r="B468" t="s">
        <v>11</v>
      </c>
      <c r="C468" s="11">
        <v>25.3</v>
      </c>
      <c r="D468">
        <v>0</v>
      </c>
      <c r="E468" t="s">
        <v>13</v>
      </c>
      <c r="F468" t="s">
        <v>14</v>
      </c>
      <c r="G468" s="4">
        <v>8442.6669999999995</v>
      </c>
      <c r="H468" t="s">
        <v>496</v>
      </c>
    </row>
    <row r="469" spans="1:8" x14ac:dyDescent="0.25">
      <c r="A469">
        <v>50</v>
      </c>
      <c r="B469" t="s">
        <v>11</v>
      </c>
      <c r="C469" s="11">
        <v>36.200000000000003</v>
      </c>
      <c r="D469">
        <v>0</v>
      </c>
      <c r="E469" t="s">
        <v>13</v>
      </c>
      <c r="F469" t="s">
        <v>10</v>
      </c>
      <c r="G469" s="4">
        <v>8457.8179999999993</v>
      </c>
      <c r="H469" t="s">
        <v>496</v>
      </c>
    </row>
    <row r="470" spans="1:8" x14ac:dyDescent="0.25">
      <c r="A470">
        <v>45</v>
      </c>
      <c r="B470" t="s">
        <v>7</v>
      </c>
      <c r="C470" s="11">
        <v>27.83</v>
      </c>
      <c r="D470">
        <v>2</v>
      </c>
      <c r="E470" t="s">
        <v>13</v>
      </c>
      <c r="F470" t="s">
        <v>14</v>
      </c>
      <c r="G470" s="4">
        <v>8515.7587000000003</v>
      </c>
      <c r="H470" t="s">
        <v>496</v>
      </c>
    </row>
    <row r="471" spans="1:8" x14ac:dyDescent="0.25">
      <c r="A471">
        <v>43</v>
      </c>
      <c r="B471" t="s">
        <v>7</v>
      </c>
      <c r="C471" s="11">
        <v>34.4</v>
      </c>
      <c r="D471">
        <v>3</v>
      </c>
      <c r="E471" t="s">
        <v>13</v>
      </c>
      <c r="F471" t="s">
        <v>10</v>
      </c>
      <c r="G471" s="4">
        <v>8522.0030000000006</v>
      </c>
      <c r="H471" t="s">
        <v>496</v>
      </c>
    </row>
    <row r="472" spans="1:8" x14ac:dyDescent="0.25">
      <c r="A472">
        <v>45</v>
      </c>
      <c r="B472" t="s">
        <v>7</v>
      </c>
      <c r="C472" s="11">
        <v>36.299999999999997</v>
      </c>
      <c r="D472">
        <v>2</v>
      </c>
      <c r="E472" t="s">
        <v>13</v>
      </c>
      <c r="F472" t="s">
        <v>14</v>
      </c>
      <c r="G472" s="4">
        <v>8527.5319999999992</v>
      </c>
      <c r="H472" t="s">
        <v>496</v>
      </c>
    </row>
    <row r="473" spans="1:8" x14ac:dyDescent="0.25">
      <c r="A473">
        <v>41</v>
      </c>
      <c r="B473" t="s">
        <v>7</v>
      </c>
      <c r="C473" s="11">
        <v>36.575000000000003</v>
      </c>
      <c r="D473">
        <v>3</v>
      </c>
      <c r="E473" t="s">
        <v>13</v>
      </c>
      <c r="F473" t="s">
        <v>21</v>
      </c>
      <c r="G473" s="4">
        <v>8538.28845</v>
      </c>
      <c r="H473" t="s">
        <v>496</v>
      </c>
    </row>
    <row r="474" spans="1:8" x14ac:dyDescent="0.25">
      <c r="A474">
        <v>47</v>
      </c>
      <c r="B474" t="s">
        <v>7</v>
      </c>
      <c r="C474" s="11">
        <v>29.37</v>
      </c>
      <c r="D474">
        <v>1</v>
      </c>
      <c r="E474" t="s">
        <v>13</v>
      </c>
      <c r="F474" t="s">
        <v>14</v>
      </c>
      <c r="G474" s="4">
        <v>8547.6913000000004</v>
      </c>
      <c r="H474" t="s">
        <v>496</v>
      </c>
    </row>
    <row r="475" spans="1:8" x14ac:dyDescent="0.25">
      <c r="A475">
        <v>47</v>
      </c>
      <c r="B475" t="s">
        <v>7</v>
      </c>
      <c r="C475" s="11">
        <v>32</v>
      </c>
      <c r="D475">
        <v>1</v>
      </c>
      <c r="E475" t="s">
        <v>13</v>
      </c>
      <c r="F475" t="s">
        <v>10</v>
      </c>
      <c r="G475" s="4">
        <v>8551.3469999999998</v>
      </c>
      <c r="H475" t="s">
        <v>496</v>
      </c>
    </row>
    <row r="476" spans="1:8" x14ac:dyDescent="0.25">
      <c r="A476">
        <v>47</v>
      </c>
      <c r="B476" t="s">
        <v>7</v>
      </c>
      <c r="C476" s="11">
        <v>36</v>
      </c>
      <c r="D476">
        <v>1</v>
      </c>
      <c r="E476" t="s">
        <v>13</v>
      </c>
      <c r="F476" t="s">
        <v>10</v>
      </c>
      <c r="G476" s="4">
        <v>8556.9069999999992</v>
      </c>
      <c r="H476" t="s">
        <v>496</v>
      </c>
    </row>
    <row r="477" spans="1:8" x14ac:dyDescent="0.25">
      <c r="A477">
        <v>47</v>
      </c>
      <c r="B477" t="s">
        <v>7</v>
      </c>
      <c r="C477" s="11">
        <v>45.32</v>
      </c>
      <c r="D477">
        <v>1</v>
      </c>
      <c r="E477" t="s">
        <v>13</v>
      </c>
      <c r="F477" t="s">
        <v>14</v>
      </c>
      <c r="G477" s="4">
        <v>8569.8618000000006</v>
      </c>
      <c r="H477" t="s">
        <v>496</v>
      </c>
    </row>
    <row r="478" spans="1:8" x14ac:dyDescent="0.25">
      <c r="A478">
        <v>39</v>
      </c>
      <c r="B478" t="s">
        <v>7</v>
      </c>
      <c r="C478" s="11">
        <v>34.32</v>
      </c>
      <c r="D478">
        <v>5</v>
      </c>
      <c r="E478" t="s">
        <v>13</v>
      </c>
      <c r="F478" t="s">
        <v>14</v>
      </c>
      <c r="G478" s="4">
        <v>8596.8277999999991</v>
      </c>
      <c r="H478" t="s">
        <v>496</v>
      </c>
    </row>
    <row r="479" spans="1:8" x14ac:dyDescent="0.25">
      <c r="A479">
        <v>49</v>
      </c>
      <c r="B479" t="s">
        <v>7</v>
      </c>
      <c r="C479" s="11">
        <v>39.424999999999997</v>
      </c>
      <c r="D479">
        <v>0</v>
      </c>
      <c r="E479" t="s">
        <v>13</v>
      </c>
      <c r="F479" t="s">
        <v>14</v>
      </c>
      <c r="G479" s="4">
        <v>8601.3292999999994</v>
      </c>
      <c r="H479" t="s">
        <v>496</v>
      </c>
    </row>
    <row r="480" spans="1:8" x14ac:dyDescent="0.25">
      <c r="A480">
        <v>43</v>
      </c>
      <c r="B480" t="s">
        <v>11</v>
      </c>
      <c r="C480" s="11">
        <v>28.975000000000001</v>
      </c>
      <c r="D480">
        <v>3</v>
      </c>
      <c r="E480" t="s">
        <v>13</v>
      </c>
      <c r="F480" t="s">
        <v>21</v>
      </c>
      <c r="G480" s="4">
        <v>8606.2173999999995</v>
      </c>
      <c r="H480" t="s">
        <v>496</v>
      </c>
    </row>
    <row r="481" spans="1:8" x14ac:dyDescent="0.25">
      <c r="A481">
        <v>45</v>
      </c>
      <c r="B481" t="s">
        <v>11</v>
      </c>
      <c r="C481" s="11">
        <v>27.5</v>
      </c>
      <c r="D481">
        <v>3</v>
      </c>
      <c r="E481" t="s">
        <v>13</v>
      </c>
      <c r="F481" t="s">
        <v>10</v>
      </c>
      <c r="G481" s="4">
        <v>8615.2999999999993</v>
      </c>
      <c r="H481" t="s">
        <v>496</v>
      </c>
    </row>
    <row r="482" spans="1:8" x14ac:dyDescent="0.25">
      <c r="A482">
        <v>48</v>
      </c>
      <c r="B482" t="s">
        <v>7</v>
      </c>
      <c r="C482" s="11">
        <v>36.575000000000003</v>
      </c>
      <c r="D482">
        <v>0</v>
      </c>
      <c r="E482" t="s">
        <v>13</v>
      </c>
      <c r="F482" t="s">
        <v>15</v>
      </c>
      <c r="G482" s="4">
        <v>8671.1912499999999</v>
      </c>
      <c r="H482" t="s">
        <v>496</v>
      </c>
    </row>
    <row r="483" spans="1:8" x14ac:dyDescent="0.25">
      <c r="A483">
        <v>49</v>
      </c>
      <c r="B483" t="s">
        <v>11</v>
      </c>
      <c r="C483" s="11">
        <v>28.7</v>
      </c>
      <c r="D483">
        <v>1</v>
      </c>
      <c r="E483" t="s">
        <v>13</v>
      </c>
      <c r="F483" t="s">
        <v>10</v>
      </c>
      <c r="G483" s="4">
        <v>8703.4560000000001</v>
      </c>
      <c r="H483" t="s">
        <v>496</v>
      </c>
    </row>
    <row r="484" spans="1:8" x14ac:dyDescent="0.25">
      <c r="A484">
        <v>46</v>
      </c>
      <c r="B484" t="s">
        <v>11</v>
      </c>
      <c r="C484" s="11">
        <v>40.375</v>
      </c>
      <c r="D484">
        <v>2</v>
      </c>
      <c r="E484" t="s">
        <v>13</v>
      </c>
      <c r="F484" t="s">
        <v>15</v>
      </c>
      <c r="G484" s="4">
        <v>8733.2292500000003</v>
      </c>
      <c r="H484" t="s">
        <v>496</v>
      </c>
    </row>
    <row r="485" spans="1:8" x14ac:dyDescent="0.25">
      <c r="A485">
        <v>48</v>
      </c>
      <c r="B485" t="s">
        <v>11</v>
      </c>
      <c r="C485" s="11">
        <v>32.299999999999997</v>
      </c>
      <c r="D485">
        <v>1</v>
      </c>
      <c r="E485" t="s">
        <v>13</v>
      </c>
      <c r="F485" t="s">
        <v>15</v>
      </c>
      <c r="G485" s="4">
        <v>8765.2489999999998</v>
      </c>
      <c r="H485" t="s">
        <v>496</v>
      </c>
    </row>
    <row r="486" spans="1:8" x14ac:dyDescent="0.25">
      <c r="A486">
        <v>51</v>
      </c>
      <c r="B486" t="s">
        <v>11</v>
      </c>
      <c r="C486" s="11">
        <v>25.4</v>
      </c>
      <c r="D486">
        <v>0</v>
      </c>
      <c r="E486" t="s">
        <v>13</v>
      </c>
      <c r="F486" t="s">
        <v>10</v>
      </c>
      <c r="G486" s="4">
        <v>8782.4689999999991</v>
      </c>
      <c r="H486" t="s">
        <v>496</v>
      </c>
    </row>
    <row r="487" spans="1:8" x14ac:dyDescent="0.25">
      <c r="A487">
        <v>51</v>
      </c>
      <c r="B487" t="s">
        <v>11</v>
      </c>
      <c r="C487" s="11">
        <v>37</v>
      </c>
      <c r="D487">
        <v>0</v>
      </c>
      <c r="E487" t="s">
        <v>13</v>
      </c>
      <c r="F487" t="s">
        <v>10</v>
      </c>
      <c r="G487" s="4">
        <v>8798.5930000000008</v>
      </c>
      <c r="H487" t="s">
        <v>496</v>
      </c>
    </row>
    <row r="488" spans="1:8" x14ac:dyDescent="0.25">
      <c r="A488">
        <v>46</v>
      </c>
      <c r="B488" t="s">
        <v>7</v>
      </c>
      <c r="C488" s="11">
        <v>35.814999999999998</v>
      </c>
      <c r="D488">
        <v>2</v>
      </c>
      <c r="E488" t="s">
        <v>13</v>
      </c>
      <c r="F488" t="s">
        <v>10</v>
      </c>
      <c r="G488" s="4">
        <v>8823.2790000000005</v>
      </c>
      <c r="H488" t="s">
        <v>496</v>
      </c>
    </row>
    <row r="489" spans="1:8" x14ac:dyDescent="0.25">
      <c r="A489">
        <v>46</v>
      </c>
      <c r="B489" t="s">
        <v>7</v>
      </c>
      <c r="C489" s="11">
        <v>33.725000000000001</v>
      </c>
      <c r="D489">
        <v>1</v>
      </c>
      <c r="E489" t="s">
        <v>13</v>
      </c>
      <c r="F489" t="s">
        <v>21</v>
      </c>
      <c r="G489" s="4">
        <v>8823.9857499999998</v>
      </c>
      <c r="H489" t="s">
        <v>496</v>
      </c>
    </row>
    <row r="490" spans="1:8" x14ac:dyDescent="0.25">
      <c r="A490">
        <v>46</v>
      </c>
      <c r="B490" t="s">
        <v>7</v>
      </c>
      <c r="C490" s="11">
        <v>30.2</v>
      </c>
      <c r="D490">
        <v>2</v>
      </c>
      <c r="E490" t="s">
        <v>13</v>
      </c>
      <c r="F490" t="s">
        <v>10</v>
      </c>
      <c r="G490" s="4">
        <v>8825.0859999999993</v>
      </c>
      <c r="H490" t="s">
        <v>496</v>
      </c>
    </row>
    <row r="491" spans="1:8" x14ac:dyDescent="0.25">
      <c r="A491">
        <v>50</v>
      </c>
      <c r="B491" t="s">
        <v>11</v>
      </c>
      <c r="C491" s="11">
        <v>26.41</v>
      </c>
      <c r="D491">
        <v>0</v>
      </c>
      <c r="E491" t="s">
        <v>13</v>
      </c>
      <c r="F491" t="s">
        <v>15</v>
      </c>
      <c r="G491" s="4">
        <v>8827.2098999999998</v>
      </c>
      <c r="H491" t="s">
        <v>496</v>
      </c>
    </row>
    <row r="492" spans="1:8" x14ac:dyDescent="0.25">
      <c r="A492">
        <v>50</v>
      </c>
      <c r="B492" t="s">
        <v>11</v>
      </c>
      <c r="C492" s="11">
        <v>26.695</v>
      </c>
      <c r="D492">
        <v>0</v>
      </c>
      <c r="E492" t="s">
        <v>13</v>
      </c>
      <c r="F492" t="s">
        <v>15</v>
      </c>
      <c r="G492" s="4">
        <v>8835.2649500000007</v>
      </c>
      <c r="H492" t="s">
        <v>496</v>
      </c>
    </row>
    <row r="493" spans="1:8" x14ac:dyDescent="0.25">
      <c r="A493">
        <v>47</v>
      </c>
      <c r="B493" t="s">
        <v>7</v>
      </c>
      <c r="C493" s="11">
        <v>29.545000000000002</v>
      </c>
      <c r="D493">
        <v>1</v>
      </c>
      <c r="E493" t="s">
        <v>13</v>
      </c>
      <c r="F493" t="s">
        <v>15</v>
      </c>
      <c r="G493" s="4">
        <v>8930.9345499999999</v>
      </c>
      <c r="H493" t="s">
        <v>496</v>
      </c>
    </row>
    <row r="494" spans="1:8" x14ac:dyDescent="0.25">
      <c r="A494">
        <v>50</v>
      </c>
      <c r="B494" t="s">
        <v>7</v>
      </c>
      <c r="C494" s="11">
        <v>25.6</v>
      </c>
      <c r="D494">
        <v>0</v>
      </c>
      <c r="E494" t="s">
        <v>13</v>
      </c>
      <c r="F494" t="s">
        <v>10</v>
      </c>
      <c r="G494" s="4">
        <v>8932.0840000000007</v>
      </c>
      <c r="H494" t="s">
        <v>496</v>
      </c>
    </row>
    <row r="495" spans="1:8" x14ac:dyDescent="0.25">
      <c r="A495">
        <v>46</v>
      </c>
      <c r="B495" t="s">
        <v>11</v>
      </c>
      <c r="C495" s="11">
        <v>43.89</v>
      </c>
      <c r="D495">
        <v>3</v>
      </c>
      <c r="E495" t="s">
        <v>13</v>
      </c>
      <c r="F495" t="s">
        <v>14</v>
      </c>
      <c r="G495" s="4">
        <v>8944.1151000000009</v>
      </c>
      <c r="H495" t="s">
        <v>496</v>
      </c>
    </row>
    <row r="496" spans="1:8" x14ac:dyDescent="0.25">
      <c r="A496">
        <v>48</v>
      </c>
      <c r="B496" t="s">
        <v>11</v>
      </c>
      <c r="C496" s="11">
        <v>31.445</v>
      </c>
      <c r="D496">
        <v>1</v>
      </c>
      <c r="E496" t="s">
        <v>13</v>
      </c>
      <c r="F496" t="s">
        <v>21</v>
      </c>
      <c r="G496" s="4">
        <v>8964.0605500000001</v>
      </c>
      <c r="H496" t="s">
        <v>496</v>
      </c>
    </row>
    <row r="497" spans="1:8" x14ac:dyDescent="0.25">
      <c r="A497">
        <v>48</v>
      </c>
      <c r="B497" t="s">
        <v>11</v>
      </c>
      <c r="C497" s="11">
        <v>30.2</v>
      </c>
      <c r="D497">
        <v>2</v>
      </c>
      <c r="E497" t="s">
        <v>13</v>
      </c>
      <c r="F497" t="s">
        <v>10</v>
      </c>
      <c r="G497" s="4">
        <v>8968.33</v>
      </c>
      <c r="H497" t="s">
        <v>496</v>
      </c>
    </row>
    <row r="498" spans="1:8" x14ac:dyDescent="0.25">
      <c r="A498">
        <v>48</v>
      </c>
      <c r="B498" t="s">
        <v>11</v>
      </c>
      <c r="C498" s="11">
        <v>37.29</v>
      </c>
      <c r="D498">
        <v>2</v>
      </c>
      <c r="E498" t="s">
        <v>13</v>
      </c>
      <c r="F498" t="s">
        <v>14</v>
      </c>
      <c r="G498" s="4">
        <v>8978.1851000000006</v>
      </c>
      <c r="H498" t="s">
        <v>496</v>
      </c>
    </row>
    <row r="499" spans="1:8" x14ac:dyDescent="0.25">
      <c r="A499">
        <v>49</v>
      </c>
      <c r="B499" t="s">
        <v>7</v>
      </c>
      <c r="C499" s="11">
        <v>29.925000000000001</v>
      </c>
      <c r="D499">
        <v>0</v>
      </c>
      <c r="E499" t="s">
        <v>13</v>
      </c>
      <c r="F499" t="s">
        <v>15</v>
      </c>
      <c r="G499" s="4">
        <v>8988.1587500000005</v>
      </c>
      <c r="H499" t="s">
        <v>496</v>
      </c>
    </row>
    <row r="500" spans="1:8" x14ac:dyDescent="0.25">
      <c r="A500">
        <v>50</v>
      </c>
      <c r="B500" t="s">
        <v>11</v>
      </c>
      <c r="C500" s="11">
        <v>37.07</v>
      </c>
      <c r="D500">
        <v>1</v>
      </c>
      <c r="E500" t="s">
        <v>13</v>
      </c>
      <c r="F500" t="s">
        <v>14</v>
      </c>
      <c r="G500" s="4">
        <v>9048.0272999999997</v>
      </c>
      <c r="H500" t="s">
        <v>496</v>
      </c>
    </row>
    <row r="501" spans="1:8" x14ac:dyDescent="0.25">
      <c r="A501">
        <v>50</v>
      </c>
      <c r="B501" t="s">
        <v>11</v>
      </c>
      <c r="C501" s="11">
        <v>44.77</v>
      </c>
      <c r="D501">
        <v>1</v>
      </c>
      <c r="E501" t="s">
        <v>13</v>
      </c>
      <c r="F501" t="s">
        <v>14</v>
      </c>
      <c r="G501" s="4">
        <v>9058.7302999999993</v>
      </c>
      <c r="H501" t="s">
        <v>496</v>
      </c>
    </row>
    <row r="502" spans="1:8" x14ac:dyDescent="0.25">
      <c r="A502">
        <v>45</v>
      </c>
      <c r="B502" t="s">
        <v>7</v>
      </c>
      <c r="C502" s="11">
        <v>25.175000000000001</v>
      </c>
      <c r="D502">
        <v>2</v>
      </c>
      <c r="E502" t="s">
        <v>13</v>
      </c>
      <c r="F502" t="s">
        <v>21</v>
      </c>
      <c r="G502" s="4">
        <v>9095.0682500000003</v>
      </c>
      <c r="H502" t="s">
        <v>496</v>
      </c>
    </row>
    <row r="503" spans="1:8" x14ac:dyDescent="0.25">
      <c r="A503">
        <v>45</v>
      </c>
      <c r="B503" t="s">
        <v>7</v>
      </c>
      <c r="C503" s="11">
        <v>25.7</v>
      </c>
      <c r="D503">
        <v>3</v>
      </c>
      <c r="E503" t="s">
        <v>13</v>
      </c>
      <c r="F503" t="s">
        <v>10</v>
      </c>
      <c r="G503" s="4">
        <v>9101.7980000000007</v>
      </c>
      <c r="H503" t="s">
        <v>496</v>
      </c>
    </row>
    <row r="504" spans="1:8" x14ac:dyDescent="0.25">
      <c r="A504">
        <v>52</v>
      </c>
      <c r="B504" t="s">
        <v>11</v>
      </c>
      <c r="C504" s="11">
        <v>34.1</v>
      </c>
      <c r="D504">
        <v>0</v>
      </c>
      <c r="E504" t="s">
        <v>13</v>
      </c>
      <c r="F504" t="s">
        <v>14</v>
      </c>
      <c r="G504" s="4">
        <v>9140.9509999999991</v>
      </c>
      <c r="H504" t="s">
        <v>496</v>
      </c>
    </row>
    <row r="505" spans="1:8" x14ac:dyDescent="0.25">
      <c r="A505">
        <v>52</v>
      </c>
      <c r="B505" t="s">
        <v>11</v>
      </c>
      <c r="C505" s="11">
        <v>36.700000000000003</v>
      </c>
      <c r="D505">
        <v>0</v>
      </c>
      <c r="E505" t="s">
        <v>13</v>
      </c>
      <c r="F505" t="s">
        <v>10</v>
      </c>
      <c r="G505" s="4">
        <v>9144.5650000000005</v>
      </c>
      <c r="H505" t="s">
        <v>496</v>
      </c>
    </row>
    <row r="506" spans="1:8" x14ac:dyDescent="0.25">
      <c r="A506">
        <v>51</v>
      </c>
      <c r="B506" t="s">
        <v>11</v>
      </c>
      <c r="C506" s="11">
        <v>31.635000000000002</v>
      </c>
      <c r="D506">
        <v>0</v>
      </c>
      <c r="E506" t="s">
        <v>13</v>
      </c>
      <c r="F506" t="s">
        <v>15</v>
      </c>
      <c r="G506" s="4">
        <v>9174.1356500000002</v>
      </c>
      <c r="H506" t="s">
        <v>496</v>
      </c>
    </row>
    <row r="507" spans="1:8" x14ac:dyDescent="0.25">
      <c r="A507">
        <v>41</v>
      </c>
      <c r="B507" t="s">
        <v>11</v>
      </c>
      <c r="C507" s="11">
        <v>29.64</v>
      </c>
      <c r="D507">
        <v>5</v>
      </c>
      <c r="E507" t="s">
        <v>13</v>
      </c>
      <c r="F507" t="s">
        <v>21</v>
      </c>
      <c r="G507" s="4">
        <v>9222.4025999999994</v>
      </c>
      <c r="H507" t="s">
        <v>496</v>
      </c>
    </row>
    <row r="508" spans="1:8" x14ac:dyDescent="0.25">
      <c r="A508">
        <v>47</v>
      </c>
      <c r="B508" t="s">
        <v>11</v>
      </c>
      <c r="C508" s="11">
        <v>27.645</v>
      </c>
      <c r="D508">
        <v>2</v>
      </c>
      <c r="E508" t="s">
        <v>13</v>
      </c>
      <c r="F508" t="s">
        <v>21</v>
      </c>
      <c r="G508" s="4">
        <v>9225.2564000000002</v>
      </c>
      <c r="H508" t="s">
        <v>496</v>
      </c>
    </row>
    <row r="509" spans="1:8" x14ac:dyDescent="0.25">
      <c r="A509">
        <v>48</v>
      </c>
      <c r="B509" t="s">
        <v>7</v>
      </c>
      <c r="C509" s="11">
        <v>33.914999999999999</v>
      </c>
      <c r="D509">
        <v>1</v>
      </c>
      <c r="E509" t="s">
        <v>13</v>
      </c>
      <c r="F509" t="s">
        <v>15</v>
      </c>
      <c r="G509" s="4">
        <v>9249.4951999999994</v>
      </c>
      <c r="H509" t="s">
        <v>496</v>
      </c>
    </row>
    <row r="510" spans="1:8" x14ac:dyDescent="0.25">
      <c r="A510">
        <v>49</v>
      </c>
      <c r="B510" t="s">
        <v>11</v>
      </c>
      <c r="C510" s="11">
        <v>28.215</v>
      </c>
      <c r="D510">
        <v>1</v>
      </c>
      <c r="E510" t="s">
        <v>13</v>
      </c>
      <c r="F510" t="s">
        <v>21</v>
      </c>
      <c r="G510" s="4">
        <v>9282.4806000000008</v>
      </c>
      <c r="H510" t="s">
        <v>496</v>
      </c>
    </row>
    <row r="511" spans="1:8" x14ac:dyDescent="0.25">
      <c r="A511">
        <v>51</v>
      </c>
      <c r="B511" t="s">
        <v>7</v>
      </c>
      <c r="C511" s="11">
        <v>34.1</v>
      </c>
      <c r="D511">
        <v>0</v>
      </c>
      <c r="E511" t="s">
        <v>13</v>
      </c>
      <c r="F511" t="s">
        <v>14</v>
      </c>
      <c r="G511" s="4">
        <v>9283.5619999999999</v>
      </c>
      <c r="H511" t="s">
        <v>496</v>
      </c>
    </row>
    <row r="512" spans="1:8" x14ac:dyDescent="0.25">
      <c r="A512">
        <v>49</v>
      </c>
      <c r="B512" t="s">
        <v>11</v>
      </c>
      <c r="C512" s="11">
        <v>29.83</v>
      </c>
      <c r="D512">
        <v>1</v>
      </c>
      <c r="E512" t="s">
        <v>13</v>
      </c>
      <c r="F512" t="s">
        <v>21</v>
      </c>
      <c r="G512" s="4">
        <v>9288.0267000000003</v>
      </c>
      <c r="H512" t="s">
        <v>496</v>
      </c>
    </row>
    <row r="513" spans="1:8" x14ac:dyDescent="0.25">
      <c r="A513">
        <v>49</v>
      </c>
      <c r="B513" t="s">
        <v>11</v>
      </c>
      <c r="C513" s="11">
        <v>31.35</v>
      </c>
      <c r="D513">
        <v>1</v>
      </c>
      <c r="E513" t="s">
        <v>13</v>
      </c>
      <c r="F513" t="s">
        <v>21</v>
      </c>
      <c r="G513" s="4">
        <v>9290.1394999999993</v>
      </c>
      <c r="H513" t="s">
        <v>496</v>
      </c>
    </row>
    <row r="514" spans="1:8" x14ac:dyDescent="0.25">
      <c r="A514">
        <v>46</v>
      </c>
      <c r="B514" t="s">
        <v>11</v>
      </c>
      <c r="C514" s="11">
        <v>25.745000000000001</v>
      </c>
      <c r="D514">
        <v>3</v>
      </c>
      <c r="E514" t="s">
        <v>13</v>
      </c>
      <c r="F514" t="s">
        <v>15</v>
      </c>
      <c r="G514" s="4">
        <v>9301.8935500000007</v>
      </c>
      <c r="H514" t="s">
        <v>496</v>
      </c>
    </row>
    <row r="515" spans="1:8" x14ac:dyDescent="0.25">
      <c r="A515">
        <v>49</v>
      </c>
      <c r="B515" t="s">
        <v>11</v>
      </c>
      <c r="C515" s="11">
        <v>37.51</v>
      </c>
      <c r="D515">
        <v>2</v>
      </c>
      <c r="E515" t="s">
        <v>13</v>
      </c>
      <c r="F515" t="s">
        <v>14</v>
      </c>
      <c r="G515" s="4">
        <v>9304.7019</v>
      </c>
      <c r="H515" t="s">
        <v>496</v>
      </c>
    </row>
    <row r="516" spans="1:8" x14ac:dyDescent="0.25">
      <c r="A516">
        <v>51</v>
      </c>
      <c r="B516" t="s">
        <v>11</v>
      </c>
      <c r="C516" s="11">
        <v>30.03</v>
      </c>
      <c r="D516">
        <v>1</v>
      </c>
      <c r="E516" t="s">
        <v>13</v>
      </c>
      <c r="F516" t="s">
        <v>14</v>
      </c>
      <c r="G516" s="4">
        <v>9377.9046999999991</v>
      </c>
      <c r="H516" t="s">
        <v>496</v>
      </c>
    </row>
    <row r="517" spans="1:8" x14ac:dyDescent="0.25">
      <c r="A517">
        <v>51</v>
      </c>
      <c r="B517" t="s">
        <v>11</v>
      </c>
      <c r="C517" s="11">
        <v>35.97</v>
      </c>
      <c r="D517">
        <v>1</v>
      </c>
      <c r="E517" t="s">
        <v>13</v>
      </c>
      <c r="F517" t="s">
        <v>14</v>
      </c>
      <c r="G517" s="4">
        <v>9386.1612999999998</v>
      </c>
      <c r="H517" t="s">
        <v>496</v>
      </c>
    </row>
    <row r="518" spans="1:8" x14ac:dyDescent="0.25">
      <c r="A518">
        <v>51</v>
      </c>
      <c r="B518" t="s">
        <v>11</v>
      </c>
      <c r="C518" s="11">
        <v>39.700000000000003</v>
      </c>
      <c r="D518">
        <v>1</v>
      </c>
      <c r="E518" t="s">
        <v>13</v>
      </c>
      <c r="F518" t="s">
        <v>10</v>
      </c>
      <c r="G518" s="4">
        <v>9391.3459999999995</v>
      </c>
      <c r="H518" t="s">
        <v>496</v>
      </c>
    </row>
    <row r="519" spans="1:8" x14ac:dyDescent="0.25">
      <c r="A519">
        <v>46</v>
      </c>
      <c r="B519" t="s">
        <v>7</v>
      </c>
      <c r="C519" s="11">
        <v>32.299999999999997</v>
      </c>
      <c r="D519">
        <v>2</v>
      </c>
      <c r="E519" t="s">
        <v>13</v>
      </c>
      <c r="F519" t="s">
        <v>21</v>
      </c>
      <c r="G519" s="4">
        <v>9411.0049999999992</v>
      </c>
      <c r="H519" t="s">
        <v>496</v>
      </c>
    </row>
    <row r="520" spans="1:8" x14ac:dyDescent="0.25">
      <c r="A520">
        <v>46</v>
      </c>
      <c r="B520" t="s">
        <v>7</v>
      </c>
      <c r="C520" s="11">
        <v>30.8</v>
      </c>
      <c r="D520">
        <v>3</v>
      </c>
      <c r="E520" t="s">
        <v>13</v>
      </c>
      <c r="F520" t="s">
        <v>10</v>
      </c>
      <c r="G520" s="4">
        <v>9414.92</v>
      </c>
      <c r="H520" t="s">
        <v>496</v>
      </c>
    </row>
    <row r="521" spans="1:8" x14ac:dyDescent="0.25">
      <c r="A521">
        <v>48</v>
      </c>
      <c r="B521" t="s">
        <v>7</v>
      </c>
      <c r="C521" s="11">
        <v>27.265000000000001</v>
      </c>
      <c r="D521">
        <v>1</v>
      </c>
      <c r="E521" t="s">
        <v>13</v>
      </c>
      <c r="F521" t="s">
        <v>21</v>
      </c>
      <c r="G521" s="4">
        <v>9447.2503500000003</v>
      </c>
      <c r="H521" t="s">
        <v>496</v>
      </c>
    </row>
    <row r="522" spans="1:8" x14ac:dyDescent="0.25">
      <c r="A522">
        <v>48</v>
      </c>
      <c r="B522" t="s">
        <v>7</v>
      </c>
      <c r="C522" s="11">
        <v>27.36</v>
      </c>
      <c r="D522">
        <v>1</v>
      </c>
      <c r="E522" t="s">
        <v>13</v>
      </c>
      <c r="F522" t="s">
        <v>21</v>
      </c>
      <c r="G522" s="4">
        <v>9447.3824000000004</v>
      </c>
      <c r="H522" t="s">
        <v>496</v>
      </c>
    </row>
    <row r="523" spans="1:8" x14ac:dyDescent="0.25">
      <c r="A523">
        <v>53</v>
      </c>
      <c r="B523" t="s">
        <v>11</v>
      </c>
      <c r="C523" s="11">
        <v>29.48</v>
      </c>
      <c r="D523">
        <v>0</v>
      </c>
      <c r="E523" t="s">
        <v>13</v>
      </c>
      <c r="F523" t="s">
        <v>14</v>
      </c>
      <c r="G523" s="4">
        <v>9487.6442000000006</v>
      </c>
      <c r="H523" t="s">
        <v>496</v>
      </c>
    </row>
    <row r="524" spans="1:8" x14ac:dyDescent="0.25">
      <c r="A524">
        <v>53</v>
      </c>
      <c r="B524" t="s">
        <v>11</v>
      </c>
      <c r="C524" s="11">
        <v>41.47</v>
      </c>
      <c r="D524">
        <v>0</v>
      </c>
      <c r="E524" t="s">
        <v>13</v>
      </c>
      <c r="F524" t="s">
        <v>14</v>
      </c>
      <c r="G524" s="4">
        <v>9504.3102999999992</v>
      </c>
      <c r="H524" t="s">
        <v>496</v>
      </c>
    </row>
    <row r="525" spans="1:8" x14ac:dyDescent="0.25">
      <c r="A525">
        <v>50</v>
      </c>
      <c r="B525" t="s">
        <v>7</v>
      </c>
      <c r="C525" s="11">
        <v>44.744999999999997</v>
      </c>
      <c r="D525">
        <v>0</v>
      </c>
      <c r="E525" t="s">
        <v>13</v>
      </c>
      <c r="F525" t="s">
        <v>21</v>
      </c>
      <c r="G525" s="4">
        <v>9541.6955500000004</v>
      </c>
      <c r="H525" t="s">
        <v>496</v>
      </c>
    </row>
    <row r="526" spans="1:8" x14ac:dyDescent="0.25">
      <c r="A526">
        <v>50</v>
      </c>
      <c r="B526" t="s">
        <v>7</v>
      </c>
      <c r="C526" s="11">
        <v>46.09</v>
      </c>
      <c r="D526">
        <v>1</v>
      </c>
      <c r="E526" t="s">
        <v>13</v>
      </c>
      <c r="F526" t="s">
        <v>14</v>
      </c>
      <c r="G526" s="4">
        <v>9549.5650999999998</v>
      </c>
      <c r="H526" t="s">
        <v>496</v>
      </c>
    </row>
    <row r="527" spans="1:8" x14ac:dyDescent="0.25">
      <c r="A527">
        <v>48</v>
      </c>
      <c r="B527" t="s">
        <v>11</v>
      </c>
      <c r="C527" s="11">
        <v>34.299999999999997</v>
      </c>
      <c r="D527">
        <v>3</v>
      </c>
      <c r="E527" t="s">
        <v>13</v>
      </c>
      <c r="F527" t="s">
        <v>10</v>
      </c>
      <c r="G527" s="4">
        <v>9563.0290000000005</v>
      </c>
      <c r="H527" t="s">
        <v>496</v>
      </c>
    </row>
    <row r="528" spans="1:8" x14ac:dyDescent="0.25">
      <c r="A528">
        <v>49</v>
      </c>
      <c r="B528" t="s">
        <v>7</v>
      </c>
      <c r="C528" s="11">
        <v>34.770000000000003</v>
      </c>
      <c r="D528">
        <v>1</v>
      </c>
      <c r="E528" t="s">
        <v>13</v>
      </c>
      <c r="F528" t="s">
        <v>15</v>
      </c>
      <c r="G528" s="4">
        <v>9583.8932999999997</v>
      </c>
      <c r="H528" t="s">
        <v>496</v>
      </c>
    </row>
    <row r="529" spans="1:8" x14ac:dyDescent="0.25">
      <c r="A529">
        <v>50</v>
      </c>
      <c r="B529" t="s">
        <v>11</v>
      </c>
      <c r="C529" s="11">
        <v>41.325000000000003</v>
      </c>
      <c r="D529">
        <v>1</v>
      </c>
      <c r="E529" t="s">
        <v>13</v>
      </c>
      <c r="F529" t="s">
        <v>21</v>
      </c>
      <c r="G529" s="4">
        <v>9617.6624499999998</v>
      </c>
      <c r="H529" t="s">
        <v>496</v>
      </c>
    </row>
    <row r="530" spans="1:8" x14ac:dyDescent="0.25">
      <c r="A530">
        <v>47</v>
      </c>
      <c r="B530" t="s">
        <v>11</v>
      </c>
      <c r="C530" s="11">
        <v>29.83</v>
      </c>
      <c r="D530">
        <v>3</v>
      </c>
      <c r="E530" t="s">
        <v>13</v>
      </c>
      <c r="F530" t="s">
        <v>15</v>
      </c>
      <c r="G530" s="4">
        <v>9620.3307000000004</v>
      </c>
      <c r="H530" t="s">
        <v>496</v>
      </c>
    </row>
    <row r="531" spans="1:8" x14ac:dyDescent="0.25">
      <c r="A531">
        <v>52</v>
      </c>
      <c r="B531" t="s">
        <v>7</v>
      </c>
      <c r="C531" s="11">
        <v>30.875</v>
      </c>
      <c r="D531">
        <v>0</v>
      </c>
      <c r="E531" t="s">
        <v>13</v>
      </c>
      <c r="F531" t="s">
        <v>10</v>
      </c>
      <c r="G531" s="4">
        <v>9625.92</v>
      </c>
      <c r="H531" t="s">
        <v>496</v>
      </c>
    </row>
    <row r="532" spans="1:8" x14ac:dyDescent="0.25">
      <c r="A532">
        <v>50</v>
      </c>
      <c r="B532" t="s">
        <v>11</v>
      </c>
      <c r="C532" s="11">
        <v>32.299999999999997</v>
      </c>
      <c r="D532">
        <v>2</v>
      </c>
      <c r="E532" t="s">
        <v>13</v>
      </c>
      <c r="F532" t="s">
        <v>10</v>
      </c>
      <c r="G532" s="4">
        <v>9630.3970000000008</v>
      </c>
      <c r="H532" t="s">
        <v>496</v>
      </c>
    </row>
    <row r="533" spans="1:8" x14ac:dyDescent="0.25">
      <c r="A533">
        <v>52</v>
      </c>
      <c r="B533" t="s">
        <v>7</v>
      </c>
      <c r="C533" s="11">
        <v>34.295000000000002</v>
      </c>
      <c r="D533">
        <v>0</v>
      </c>
      <c r="E533" t="s">
        <v>13</v>
      </c>
      <c r="F533" t="s">
        <v>10</v>
      </c>
      <c r="G533" s="4">
        <v>9634.5380000000005</v>
      </c>
      <c r="H533" t="s">
        <v>496</v>
      </c>
    </row>
    <row r="534" spans="1:8" x14ac:dyDescent="0.25">
      <c r="A534">
        <v>45</v>
      </c>
      <c r="B534" t="s">
        <v>7</v>
      </c>
      <c r="C534" s="11">
        <v>39.994999999999997</v>
      </c>
      <c r="D534">
        <v>3</v>
      </c>
      <c r="E534" t="s">
        <v>13</v>
      </c>
      <c r="F534" t="s">
        <v>21</v>
      </c>
      <c r="G534" s="4">
        <v>9704.6680500000002</v>
      </c>
      <c r="H534" t="s">
        <v>496</v>
      </c>
    </row>
    <row r="535" spans="1:8" x14ac:dyDescent="0.25">
      <c r="A535">
        <v>47</v>
      </c>
      <c r="B535" t="s">
        <v>7</v>
      </c>
      <c r="C535" s="11">
        <v>35.625</v>
      </c>
      <c r="D535">
        <v>2</v>
      </c>
      <c r="E535" t="s">
        <v>13</v>
      </c>
      <c r="F535" t="s">
        <v>21</v>
      </c>
      <c r="G535" s="4">
        <v>9715.8410000000003</v>
      </c>
      <c r="H535" t="s">
        <v>496</v>
      </c>
    </row>
    <row r="536" spans="1:8" x14ac:dyDescent="0.25">
      <c r="A536">
        <v>52</v>
      </c>
      <c r="B536" t="s">
        <v>11</v>
      </c>
      <c r="C536" s="11">
        <v>31.065000000000001</v>
      </c>
      <c r="D536">
        <v>0</v>
      </c>
      <c r="E536" t="s">
        <v>13</v>
      </c>
      <c r="F536" t="s">
        <v>21</v>
      </c>
      <c r="G536" s="4">
        <v>9722.7695000000003</v>
      </c>
      <c r="H536" t="s">
        <v>496</v>
      </c>
    </row>
    <row r="537" spans="1:8" x14ac:dyDescent="0.25">
      <c r="A537">
        <v>52</v>
      </c>
      <c r="B537" t="s">
        <v>11</v>
      </c>
      <c r="C537" s="11">
        <v>30.2</v>
      </c>
      <c r="D537">
        <v>1</v>
      </c>
      <c r="E537" t="s">
        <v>13</v>
      </c>
      <c r="F537" t="s">
        <v>10</v>
      </c>
      <c r="G537" s="4">
        <v>9724.5300000000007</v>
      </c>
      <c r="H537" t="s">
        <v>496</v>
      </c>
    </row>
    <row r="538" spans="1:8" x14ac:dyDescent="0.25">
      <c r="A538">
        <v>52</v>
      </c>
      <c r="B538" t="s">
        <v>11</v>
      </c>
      <c r="C538" s="11">
        <v>47.74</v>
      </c>
      <c r="D538">
        <v>1</v>
      </c>
      <c r="E538" t="s">
        <v>13</v>
      </c>
      <c r="F538" t="s">
        <v>14</v>
      </c>
      <c r="G538" s="4">
        <v>9748.9105999999992</v>
      </c>
      <c r="H538" t="s">
        <v>496</v>
      </c>
    </row>
    <row r="539" spans="1:8" x14ac:dyDescent="0.25">
      <c r="A539">
        <v>49</v>
      </c>
      <c r="B539" t="s">
        <v>7</v>
      </c>
      <c r="C539" s="11">
        <v>30.78</v>
      </c>
      <c r="D539">
        <v>1</v>
      </c>
      <c r="E539" t="s">
        <v>13</v>
      </c>
      <c r="F539" t="s">
        <v>21</v>
      </c>
      <c r="G539" s="4">
        <v>9778.3472000000002</v>
      </c>
      <c r="H539" t="s">
        <v>496</v>
      </c>
    </row>
    <row r="540" spans="1:8" x14ac:dyDescent="0.25">
      <c r="A540">
        <v>49</v>
      </c>
      <c r="B540" t="s">
        <v>7</v>
      </c>
      <c r="C540" s="11">
        <v>42.68</v>
      </c>
      <c r="D540">
        <v>2</v>
      </c>
      <c r="E540" t="s">
        <v>13</v>
      </c>
      <c r="F540" t="s">
        <v>14</v>
      </c>
      <c r="G540" s="4">
        <v>9800.8881999999994</v>
      </c>
      <c r="H540" t="s">
        <v>496</v>
      </c>
    </row>
    <row r="541" spans="1:8" x14ac:dyDescent="0.25">
      <c r="A541">
        <v>54</v>
      </c>
      <c r="B541" t="s">
        <v>11</v>
      </c>
      <c r="C541" s="11">
        <v>31.6</v>
      </c>
      <c r="D541">
        <v>0</v>
      </c>
      <c r="E541" t="s">
        <v>13</v>
      </c>
      <c r="F541" t="s">
        <v>10</v>
      </c>
      <c r="G541" s="4">
        <v>9850.4320000000007</v>
      </c>
      <c r="H541" t="s">
        <v>496</v>
      </c>
    </row>
    <row r="542" spans="1:8" x14ac:dyDescent="0.25">
      <c r="A542">
        <v>51</v>
      </c>
      <c r="B542" t="s">
        <v>7</v>
      </c>
      <c r="C542" s="11">
        <v>36.575000000000003</v>
      </c>
      <c r="D542">
        <v>1</v>
      </c>
      <c r="E542" t="s">
        <v>13</v>
      </c>
      <c r="F542" t="s">
        <v>14</v>
      </c>
      <c r="G542" s="4">
        <v>9855.1314000000002</v>
      </c>
      <c r="H542" t="s">
        <v>496</v>
      </c>
    </row>
    <row r="543" spans="1:8" x14ac:dyDescent="0.25">
      <c r="A543">
        <v>51</v>
      </c>
      <c r="B543" t="s">
        <v>7</v>
      </c>
      <c r="C543" s="11">
        <v>25.8</v>
      </c>
      <c r="D543">
        <v>1</v>
      </c>
      <c r="E543" t="s">
        <v>13</v>
      </c>
      <c r="F543" t="s">
        <v>10</v>
      </c>
      <c r="G543" s="4">
        <v>9861.0249999999996</v>
      </c>
      <c r="H543" t="s">
        <v>496</v>
      </c>
    </row>
    <row r="544" spans="1:8" x14ac:dyDescent="0.25">
      <c r="A544">
        <v>51</v>
      </c>
      <c r="B544" t="s">
        <v>7</v>
      </c>
      <c r="C544" s="11">
        <v>33.914999999999999</v>
      </c>
      <c r="D544">
        <v>0</v>
      </c>
      <c r="E544" t="s">
        <v>13</v>
      </c>
      <c r="F544" t="s">
        <v>21</v>
      </c>
      <c r="G544" s="4">
        <v>9866.3048500000004</v>
      </c>
      <c r="H544" t="s">
        <v>496</v>
      </c>
    </row>
    <row r="545" spans="1:8" x14ac:dyDescent="0.25">
      <c r="A545">
        <v>53</v>
      </c>
      <c r="B545" t="s">
        <v>11</v>
      </c>
      <c r="C545" s="11">
        <v>28.88</v>
      </c>
      <c r="D545">
        <v>0</v>
      </c>
      <c r="E545" t="s">
        <v>13</v>
      </c>
      <c r="F545" t="s">
        <v>15</v>
      </c>
      <c r="G545" s="4">
        <v>9869.8101999999999</v>
      </c>
      <c r="H545" t="s">
        <v>496</v>
      </c>
    </row>
    <row r="546" spans="1:8" x14ac:dyDescent="0.25">
      <c r="A546">
        <v>51</v>
      </c>
      <c r="B546" t="s">
        <v>7</v>
      </c>
      <c r="C546" s="11">
        <v>34.200000000000003</v>
      </c>
      <c r="D546">
        <v>1</v>
      </c>
      <c r="E546" t="s">
        <v>13</v>
      </c>
      <c r="F546" t="s">
        <v>10</v>
      </c>
      <c r="G546" s="4">
        <v>9872.7009999999991</v>
      </c>
      <c r="H546" t="s">
        <v>496</v>
      </c>
    </row>
    <row r="547" spans="1:8" x14ac:dyDescent="0.25">
      <c r="A547">
        <v>51</v>
      </c>
      <c r="B547" t="s">
        <v>7</v>
      </c>
      <c r="C547" s="11">
        <v>40.659999999999997</v>
      </c>
      <c r="D547">
        <v>0</v>
      </c>
      <c r="E547" t="s">
        <v>13</v>
      </c>
      <c r="F547" t="s">
        <v>21</v>
      </c>
      <c r="G547" s="4">
        <v>9875.6803999999993</v>
      </c>
      <c r="H547" t="s">
        <v>496</v>
      </c>
    </row>
    <row r="548" spans="1:8" x14ac:dyDescent="0.25">
      <c r="A548">
        <v>51</v>
      </c>
      <c r="B548" t="s">
        <v>7</v>
      </c>
      <c r="C548" s="11">
        <v>32.015000000000001</v>
      </c>
      <c r="D548">
        <v>1</v>
      </c>
      <c r="E548" t="s">
        <v>13</v>
      </c>
      <c r="F548" t="s">
        <v>14</v>
      </c>
      <c r="G548" s="4">
        <v>9877.6077000000005</v>
      </c>
      <c r="H548" t="s">
        <v>496</v>
      </c>
    </row>
    <row r="549" spans="1:8" x14ac:dyDescent="0.25">
      <c r="A549">
        <v>51</v>
      </c>
      <c r="B549" t="s">
        <v>7</v>
      </c>
      <c r="C549" s="11">
        <v>39.5</v>
      </c>
      <c r="D549">
        <v>1</v>
      </c>
      <c r="E549" t="s">
        <v>13</v>
      </c>
      <c r="F549" t="s">
        <v>10</v>
      </c>
      <c r="G549" s="4">
        <v>9880.0679999999993</v>
      </c>
      <c r="H549" t="s">
        <v>496</v>
      </c>
    </row>
    <row r="550" spans="1:8" x14ac:dyDescent="0.25">
      <c r="A550">
        <v>50</v>
      </c>
      <c r="B550" t="s">
        <v>7</v>
      </c>
      <c r="C550" s="11">
        <v>30.114999999999998</v>
      </c>
      <c r="D550">
        <v>1</v>
      </c>
      <c r="E550" t="s">
        <v>13</v>
      </c>
      <c r="F550" t="s">
        <v>15</v>
      </c>
      <c r="G550" s="4">
        <v>9910.3598500000007</v>
      </c>
      <c r="H550" t="s">
        <v>496</v>
      </c>
    </row>
    <row r="551" spans="1:8" x14ac:dyDescent="0.25">
      <c r="A551">
        <v>51</v>
      </c>
      <c r="B551" t="s">
        <v>11</v>
      </c>
      <c r="C551" s="11">
        <v>27.74</v>
      </c>
      <c r="D551">
        <v>1</v>
      </c>
      <c r="E551" t="s">
        <v>13</v>
      </c>
      <c r="F551" t="s">
        <v>21</v>
      </c>
      <c r="G551" s="4">
        <v>9957.7216000000008</v>
      </c>
      <c r="H551" t="s">
        <v>496</v>
      </c>
    </row>
    <row r="552" spans="1:8" x14ac:dyDescent="0.25">
      <c r="A552">
        <v>51</v>
      </c>
      <c r="B552" t="s">
        <v>11</v>
      </c>
      <c r="C552" s="11">
        <v>32.299999999999997</v>
      </c>
      <c r="D552">
        <v>1</v>
      </c>
      <c r="E552" t="s">
        <v>13</v>
      </c>
      <c r="F552" t="s">
        <v>21</v>
      </c>
      <c r="G552" s="4">
        <v>9964.06</v>
      </c>
      <c r="H552" t="s">
        <v>496</v>
      </c>
    </row>
    <row r="553" spans="1:8" x14ac:dyDescent="0.25">
      <c r="A553">
        <v>48</v>
      </c>
      <c r="B553" t="s">
        <v>7</v>
      </c>
      <c r="C553" s="11">
        <v>32.299999999999997</v>
      </c>
      <c r="D553">
        <v>2</v>
      </c>
      <c r="E553" t="s">
        <v>13</v>
      </c>
      <c r="F553" t="s">
        <v>21</v>
      </c>
      <c r="G553" s="4">
        <v>10043.249</v>
      </c>
      <c r="H553" t="s">
        <v>496</v>
      </c>
    </row>
    <row r="554" spans="1:8" x14ac:dyDescent="0.25">
      <c r="A554">
        <v>53</v>
      </c>
      <c r="B554" t="s">
        <v>11</v>
      </c>
      <c r="C554" s="11">
        <v>30.495000000000001</v>
      </c>
      <c r="D554">
        <v>0</v>
      </c>
      <c r="E554" t="s">
        <v>13</v>
      </c>
      <c r="F554" t="s">
        <v>21</v>
      </c>
      <c r="G554" s="4">
        <v>10072.055050000001</v>
      </c>
      <c r="H554" t="s">
        <v>496</v>
      </c>
    </row>
    <row r="555" spans="1:8" x14ac:dyDescent="0.25">
      <c r="A555">
        <v>53</v>
      </c>
      <c r="B555" t="s">
        <v>11</v>
      </c>
      <c r="C555" s="11">
        <v>36.1</v>
      </c>
      <c r="D555">
        <v>1</v>
      </c>
      <c r="E555" t="s">
        <v>13</v>
      </c>
      <c r="F555" t="s">
        <v>10</v>
      </c>
      <c r="G555" s="4">
        <v>10085.846</v>
      </c>
      <c r="H555" t="s">
        <v>496</v>
      </c>
    </row>
    <row r="556" spans="1:8" x14ac:dyDescent="0.25">
      <c r="A556">
        <v>46</v>
      </c>
      <c r="B556" t="s">
        <v>11</v>
      </c>
      <c r="C556" s="11">
        <v>25.8</v>
      </c>
      <c r="D556">
        <v>5</v>
      </c>
      <c r="E556" t="s">
        <v>13</v>
      </c>
      <c r="F556" t="s">
        <v>10</v>
      </c>
      <c r="G556" s="4">
        <v>10096.969999999999</v>
      </c>
      <c r="H556" t="s">
        <v>496</v>
      </c>
    </row>
    <row r="557" spans="1:8" x14ac:dyDescent="0.25">
      <c r="A557">
        <v>50</v>
      </c>
      <c r="B557" t="s">
        <v>7</v>
      </c>
      <c r="C557" s="11">
        <v>27.074999999999999</v>
      </c>
      <c r="D557">
        <v>1</v>
      </c>
      <c r="E557" t="s">
        <v>13</v>
      </c>
      <c r="F557" t="s">
        <v>21</v>
      </c>
      <c r="G557" s="4">
        <v>10106.134249999999</v>
      </c>
      <c r="H557" t="s">
        <v>496</v>
      </c>
    </row>
    <row r="558" spans="1:8" x14ac:dyDescent="0.25">
      <c r="A558">
        <v>47</v>
      </c>
      <c r="B558" t="s">
        <v>7</v>
      </c>
      <c r="C558" s="11">
        <v>30.495000000000001</v>
      </c>
      <c r="D558">
        <v>3</v>
      </c>
      <c r="E558" t="s">
        <v>13</v>
      </c>
      <c r="F558" t="s">
        <v>15</v>
      </c>
      <c r="G558" s="4">
        <v>10115.00885</v>
      </c>
      <c r="H558" t="s">
        <v>496</v>
      </c>
    </row>
    <row r="559" spans="1:8" x14ac:dyDescent="0.25">
      <c r="A559">
        <v>50</v>
      </c>
      <c r="B559" t="s">
        <v>7</v>
      </c>
      <c r="C559" s="11">
        <v>31.6</v>
      </c>
      <c r="D559">
        <v>2</v>
      </c>
      <c r="E559" t="s">
        <v>13</v>
      </c>
      <c r="F559" t="s">
        <v>10</v>
      </c>
      <c r="G559" s="4">
        <v>10118.424000000001</v>
      </c>
      <c r="H559" t="s">
        <v>496</v>
      </c>
    </row>
    <row r="560" spans="1:8" x14ac:dyDescent="0.25">
      <c r="A560">
        <v>48</v>
      </c>
      <c r="B560" t="s">
        <v>11</v>
      </c>
      <c r="C560" s="11">
        <v>30.78</v>
      </c>
      <c r="D560">
        <v>3</v>
      </c>
      <c r="E560" t="s">
        <v>13</v>
      </c>
      <c r="F560" t="s">
        <v>21</v>
      </c>
      <c r="G560" s="4">
        <v>10141.136200000001</v>
      </c>
      <c r="H560" t="s">
        <v>496</v>
      </c>
    </row>
    <row r="561" spans="1:8" x14ac:dyDescent="0.25">
      <c r="A561">
        <v>55</v>
      </c>
      <c r="B561" t="s">
        <v>11</v>
      </c>
      <c r="C561" s="11">
        <v>29.9</v>
      </c>
      <c r="D561">
        <v>0</v>
      </c>
      <c r="E561" t="s">
        <v>13</v>
      </c>
      <c r="F561" t="s">
        <v>10</v>
      </c>
      <c r="G561" s="4">
        <v>10214.636</v>
      </c>
      <c r="H561" t="s">
        <v>496</v>
      </c>
    </row>
    <row r="562" spans="1:8" x14ac:dyDescent="0.25">
      <c r="A562">
        <v>55</v>
      </c>
      <c r="B562" t="s">
        <v>11</v>
      </c>
      <c r="C562" s="11">
        <v>32.774999999999999</v>
      </c>
      <c r="D562">
        <v>0</v>
      </c>
      <c r="E562" t="s">
        <v>13</v>
      </c>
      <c r="F562" t="s">
        <v>14</v>
      </c>
      <c r="G562" s="4">
        <v>10226.2842</v>
      </c>
      <c r="H562" t="s">
        <v>496</v>
      </c>
    </row>
    <row r="563" spans="1:8" x14ac:dyDescent="0.25">
      <c r="A563">
        <v>54</v>
      </c>
      <c r="B563" t="s">
        <v>11</v>
      </c>
      <c r="C563" s="11">
        <v>30.21</v>
      </c>
      <c r="D563">
        <v>0</v>
      </c>
      <c r="E563" t="s">
        <v>13</v>
      </c>
      <c r="F563" t="s">
        <v>15</v>
      </c>
      <c r="G563" s="4">
        <v>10231.499900000001</v>
      </c>
      <c r="H563" t="s">
        <v>496</v>
      </c>
    </row>
    <row r="564" spans="1:8" x14ac:dyDescent="0.25">
      <c r="A564">
        <v>49</v>
      </c>
      <c r="B564" t="s">
        <v>11</v>
      </c>
      <c r="C564" s="11">
        <v>28.69</v>
      </c>
      <c r="D564">
        <v>3</v>
      </c>
      <c r="E564" t="s">
        <v>13</v>
      </c>
      <c r="F564" t="s">
        <v>15</v>
      </c>
      <c r="G564" s="4">
        <v>10264.4421</v>
      </c>
      <c r="H564" t="s">
        <v>496</v>
      </c>
    </row>
    <row r="565" spans="1:8" x14ac:dyDescent="0.25">
      <c r="A565">
        <v>49</v>
      </c>
      <c r="B565" t="s">
        <v>11</v>
      </c>
      <c r="C565" s="11">
        <v>32.299999999999997</v>
      </c>
      <c r="D565">
        <v>3</v>
      </c>
      <c r="E565" t="s">
        <v>13</v>
      </c>
      <c r="F565" t="s">
        <v>15</v>
      </c>
      <c r="G565" s="4">
        <v>10269.459999999999</v>
      </c>
      <c r="H565" t="s">
        <v>496</v>
      </c>
    </row>
    <row r="566" spans="1:8" x14ac:dyDescent="0.25">
      <c r="A566">
        <v>52</v>
      </c>
      <c r="B566" t="s">
        <v>11</v>
      </c>
      <c r="C566" s="11">
        <v>38.6</v>
      </c>
      <c r="D566">
        <v>2</v>
      </c>
      <c r="E566" t="s">
        <v>13</v>
      </c>
      <c r="F566" t="s">
        <v>10</v>
      </c>
      <c r="G566" s="4">
        <v>10325.206</v>
      </c>
      <c r="H566" t="s">
        <v>496</v>
      </c>
    </row>
    <row r="567" spans="1:8" x14ac:dyDescent="0.25">
      <c r="A567">
        <v>54</v>
      </c>
      <c r="B567" t="s">
        <v>7</v>
      </c>
      <c r="C567" s="11">
        <v>31.24</v>
      </c>
      <c r="D567">
        <v>0</v>
      </c>
      <c r="E567" t="s">
        <v>13</v>
      </c>
      <c r="F567" t="s">
        <v>14</v>
      </c>
      <c r="G567" s="4">
        <v>10338.9316</v>
      </c>
      <c r="H567" t="s">
        <v>496</v>
      </c>
    </row>
    <row r="568" spans="1:8" x14ac:dyDescent="0.25">
      <c r="A568">
        <v>53</v>
      </c>
      <c r="B568" t="s">
        <v>7</v>
      </c>
      <c r="C568" s="11">
        <v>27.835000000000001</v>
      </c>
      <c r="D568">
        <v>0</v>
      </c>
      <c r="E568" t="s">
        <v>13</v>
      </c>
      <c r="F568" t="s">
        <v>15</v>
      </c>
      <c r="G568" s="4">
        <v>10355.641</v>
      </c>
      <c r="H568" t="s">
        <v>496</v>
      </c>
    </row>
    <row r="569" spans="1:8" x14ac:dyDescent="0.25">
      <c r="A569">
        <v>49</v>
      </c>
      <c r="B569" t="s">
        <v>7</v>
      </c>
      <c r="C569" s="11">
        <v>33.344999999999999</v>
      </c>
      <c r="D569">
        <v>2</v>
      </c>
      <c r="E569" t="s">
        <v>13</v>
      </c>
      <c r="F569" t="s">
        <v>21</v>
      </c>
      <c r="G569" s="4">
        <v>10370.912549999999</v>
      </c>
      <c r="H569" t="s">
        <v>496</v>
      </c>
    </row>
    <row r="570" spans="1:8" x14ac:dyDescent="0.25">
      <c r="A570">
        <v>49</v>
      </c>
      <c r="B570" t="s">
        <v>7</v>
      </c>
      <c r="C570" s="11">
        <v>36.630000000000003</v>
      </c>
      <c r="D570">
        <v>3</v>
      </c>
      <c r="E570" t="s">
        <v>13</v>
      </c>
      <c r="F570" t="s">
        <v>14</v>
      </c>
      <c r="G570" s="4">
        <v>10381.4787</v>
      </c>
      <c r="H570" t="s">
        <v>496</v>
      </c>
    </row>
    <row r="571" spans="1:8" x14ac:dyDescent="0.25">
      <c r="A571">
        <v>54</v>
      </c>
      <c r="B571" t="s">
        <v>11</v>
      </c>
      <c r="C571" s="11">
        <v>25.934999999999999</v>
      </c>
      <c r="D571">
        <v>0</v>
      </c>
      <c r="E571" t="s">
        <v>13</v>
      </c>
      <c r="F571" t="s">
        <v>21</v>
      </c>
      <c r="G571" s="4">
        <v>10435.06525</v>
      </c>
      <c r="H571" t="s">
        <v>496</v>
      </c>
    </row>
    <row r="572" spans="1:8" x14ac:dyDescent="0.25">
      <c r="A572">
        <v>53</v>
      </c>
      <c r="B572" t="s">
        <v>11</v>
      </c>
      <c r="C572" s="11">
        <v>31.16</v>
      </c>
      <c r="D572">
        <v>1</v>
      </c>
      <c r="E572" t="s">
        <v>13</v>
      </c>
      <c r="F572" t="s">
        <v>15</v>
      </c>
      <c r="G572" s="4">
        <v>10461.9794</v>
      </c>
      <c r="H572" t="s">
        <v>496</v>
      </c>
    </row>
    <row r="573" spans="1:8" x14ac:dyDescent="0.25">
      <c r="A573">
        <v>50</v>
      </c>
      <c r="B573" t="s">
        <v>7</v>
      </c>
      <c r="C573" s="11">
        <v>26.22</v>
      </c>
      <c r="D573">
        <v>2</v>
      </c>
      <c r="E573" t="s">
        <v>13</v>
      </c>
      <c r="F573" t="s">
        <v>15</v>
      </c>
      <c r="G573" s="4">
        <v>10493.9458</v>
      </c>
      <c r="H573" t="s">
        <v>496</v>
      </c>
    </row>
    <row r="574" spans="1:8" x14ac:dyDescent="0.25">
      <c r="A574">
        <v>51</v>
      </c>
      <c r="B574" t="s">
        <v>11</v>
      </c>
      <c r="C574" s="11">
        <v>33.33</v>
      </c>
      <c r="D574">
        <v>3</v>
      </c>
      <c r="E574" t="s">
        <v>13</v>
      </c>
      <c r="F574" t="s">
        <v>14</v>
      </c>
      <c r="G574" s="4">
        <v>10560.4917</v>
      </c>
      <c r="H574" t="s">
        <v>496</v>
      </c>
    </row>
    <row r="575" spans="1:8" x14ac:dyDescent="0.25">
      <c r="A575">
        <v>53</v>
      </c>
      <c r="B575" t="s">
        <v>7</v>
      </c>
      <c r="C575" s="11">
        <v>25.364999999999998</v>
      </c>
      <c r="D575">
        <v>0</v>
      </c>
      <c r="E575" t="s">
        <v>13</v>
      </c>
      <c r="F575" t="s">
        <v>21</v>
      </c>
      <c r="G575" s="4">
        <v>10564.8845</v>
      </c>
      <c r="H575" t="s">
        <v>496</v>
      </c>
    </row>
    <row r="576" spans="1:8" x14ac:dyDescent="0.25">
      <c r="A576">
        <v>53</v>
      </c>
      <c r="B576" t="s">
        <v>7</v>
      </c>
      <c r="C576" s="11">
        <v>39.6</v>
      </c>
      <c r="D576">
        <v>1</v>
      </c>
      <c r="E576" t="s">
        <v>13</v>
      </c>
      <c r="F576" t="s">
        <v>14</v>
      </c>
      <c r="G576" s="4">
        <v>10579.710999999999</v>
      </c>
      <c r="H576" t="s">
        <v>496</v>
      </c>
    </row>
    <row r="577" spans="1:8" x14ac:dyDescent="0.25">
      <c r="A577">
        <v>56</v>
      </c>
      <c r="B577" t="s">
        <v>11</v>
      </c>
      <c r="C577" s="11">
        <v>34.43</v>
      </c>
      <c r="D577">
        <v>0</v>
      </c>
      <c r="E577" t="s">
        <v>13</v>
      </c>
      <c r="F577" t="s">
        <v>14</v>
      </c>
      <c r="G577" s="4">
        <v>10594.225700000001</v>
      </c>
      <c r="H577" t="s">
        <v>496</v>
      </c>
    </row>
    <row r="578" spans="1:8" x14ac:dyDescent="0.25">
      <c r="A578">
        <v>55</v>
      </c>
      <c r="B578" t="s">
        <v>11</v>
      </c>
      <c r="C578" s="11">
        <v>27.645</v>
      </c>
      <c r="D578">
        <v>0</v>
      </c>
      <c r="E578" t="s">
        <v>13</v>
      </c>
      <c r="F578" t="s">
        <v>15</v>
      </c>
      <c r="G578" s="4">
        <v>10594.501550000001</v>
      </c>
      <c r="H578" t="s">
        <v>496</v>
      </c>
    </row>
    <row r="579" spans="1:8" x14ac:dyDescent="0.25">
      <c r="A579">
        <v>50</v>
      </c>
      <c r="B579" t="s">
        <v>11</v>
      </c>
      <c r="C579" s="11">
        <v>30.97</v>
      </c>
      <c r="D579">
        <v>3</v>
      </c>
      <c r="E579" t="s">
        <v>13</v>
      </c>
      <c r="F579" t="s">
        <v>15</v>
      </c>
      <c r="G579" s="4">
        <v>10600.5483</v>
      </c>
      <c r="H579" t="s">
        <v>496</v>
      </c>
    </row>
    <row r="580" spans="1:8" x14ac:dyDescent="0.25">
      <c r="A580">
        <v>56</v>
      </c>
      <c r="B580" t="s">
        <v>11</v>
      </c>
      <c r="C580" s="11">
        <v>39.6</v>
      </c>
      <c r="D580">
        <v>0</v>
      </c>
      <c r="E580" t="s">
        <v>13</v>
      </c>
      <c r="F580" t="s">
        <v>10</v>
      </c>
      <c r="G580" s="4">
        <v>10601.412</v>
      </c>
      <c r="H580" t="s">
        <v>496</v>
      </c>
    </row>
    <row r="581" spans="1:8" x14ac:dyDescent="0.25">
      <c r="A581">
        <v>55</v>
      </c>
      <c r="B581" t="s">
        <v>11</v>
      </c>
      <c r="C581" s="11">
        <v>32.774999999999999</v>
      </c>
      <c r="D581">
        <v>0</v>
      </c>
      <c r="E581" t="s">
        <v>13</v>
      </c>
      <c r="F581" t="s">
        <v>15</v>
      </c>
      <c r="G581" s="4">
        <v>10601.632250000001</v>
      </c>
      <c r="H581" t="s">
        <v>496</v>
      </c>
    </row>
    <row r="582" spans="1:8" x14ac:dyDescent="0.25">
      <c r="A582">
        <v>56</v>
      </c>
      <c r="B582" t="s">
        <v>11</v>
      </c>
      <c r="C582" s="11">
        <v>27.454999999999998</v>
      </c>
      <c r="D582">
        <v>0</v>
      </c>
      <c r="E582" t="s">
        <v>13</v>
      </c>
      <c r="F582" t="s">
        <v>10</v>
      </c>
      <c r="G582" s="4">
        <v>10602.385</v>
      </c>
      <c r="H582" t="s">
        <v>496</v>
      </c>
    </row>
    <row r="583" spans="1:8" x14ac:dyDescent="0.25">
      <c r="A583">
        <v>50</v>
      </c>
      <c r="B583" t="s">
        <v>7</v>
      </c>
      <c r="C583" s="11">
        <v>28.16</v>
      </c>
      <c r="D583">
        <v>3</v>
      </c>
      <c r="E583" t="s">
        <v>13</v>
      </c>
      <c r="F583" t="s">
        <v>14</v>
      </c>
      <c r="G583" s="4">
        <v>10702.642400000001</v>
      </c>
      <c r="H583" t="s">
        <v>496</v>
      </c>
    </row>
    <row r="584" spans="1:8" x14ac:dyDescent="0.25">
      <c r="A584">
        <v>55</v>
      </c>
      <c r="B584" t="s">
        <v>7</v>
      </c>
      <c r="C584" s="11">
        <v>30.5</v>
      </c>
      <c r="D584">
        <v>0</v>
      </c>
      <c r="E584" t="s">
        <v>13</v>
      </c>
      <c r="F584" t="s">
        <v>10</v>
      </c>
      <c r="G584" s="4">
        <v>10704.47</v>
      </c>
      <c r="H584" t="s">
        <v>496</v>
      </c>
    </row>
    <row r="585" spans="1:8" x14ac:dyDescent="0.25">
      <c r="A585">
        <v>55</v>
      </c>
      <c r="B585" t="s">
        <v>7</v>
      </c>
      <c r="C585" s="11">
        <v>37.1</v>
      </c>
      <c r="D585">
        <v>0</v>
      </c>
      <c r="E585" t="s">
        <v>13</v>
      </c>
      <c r="F585" t="s">
        <v>10</v>
      </c>
      <c r="G585" s="4">
        <v>10713.644</v>
      </c>
      <c r="H585" t="s">
        <v>496</v>
      </c>
    </row>
    <row r="586" spans="1:8" x14ac:dyDescent="0.25">
      <c r="A586">
        <v>48</v>
      </c>
      <c r="B586" t="s">
        <v>11</v>
      </c>
      <c r="C586" s="11">
        <v>35.625</v>
      </c>
      <c r="D586">
        <v>4</v>
      </c>
      <c r="E586" t="s">
        <v>13</v>
      </c>
      <c r="F586" t="s">
        <v>21</v>
      </c>
      <c r="G586" s="4">
        <v>10736.87075</v>
      </c>
      <c r="H586" t="s">
        <v>496</v>
      </c>
    </row>
    <row r="587" spans="1:8" x14ac:dyDescent="0.25">
      <c r="A587">
        <v>23</v>
      </c>
      <c r="B587" t="s">
        <v>7</v>
      </c>
      <c r="C587" s="11">
        <v>33.4</v>
      </c>
      <c r="D587">
        <v>0</v>
      </c>
      <c r="E587" t="s">
        <v>13</v>
      </c>
      <c r="F587" t="s">
        <v>10</v>
      </c>
      <c r="G587" s="4">
        <v>10795.937330000001</v>
      </c>
      <c r="H587" t="s">
        <v>496</v>
      </c>
    </row>
    <row r="588" spans="1:8" x14ac:dyDescent="0.25">
      <c r="A588">
        <v>55</v>
      </c>
      <c r="B588" t="s">
        <v>11</v>
      </c>
      <c r="C588" s="11">
        <v>28.975000000000001</v>
      </c>
      <c r="D588">
        <v>0</v>
      </c>
      <c r="E588" t="s">
        <v>13</v>
      </c>
      <c r="F588" t="s">
        <v>21</v>
      </c>
      <c r="G588" s="4">
        <v>10796.35025</v>
      </c>
      <c r="H588" t="s">
        <v>496</v>
      </c>
    </row>
    <row r="589" spans="1:8" x14ac:dyDescent="0.25">
      <c r="A589">
        <v>52</v>
      </c>
      <c r="B589" t="s">
        <v>7</v>
      </c>
      <c r="C589" s="11">
        <v>33.299999999999997</v>
      </c>
      <c r="D589">
        <v>2</v>
      </c>
      <c r="E589" t="s">
        <v>13</v>
      </c>
      <c r="F589" t="s">
        <v>10</v>
      </c>
      <c r="G589" s="4">
        <v>10806.839</v>
      </c>
      <c r="H589" t="s">
        <v>496</v>
      </c>
    </row>
    <row r="590" spans="1:8" x14ac:dyDescent="0.25">
      <c r="A590">
        <v>55</v>
      </c>
      <c r="B590" t="s">
        <v>11</v>
      </c>
      <c r="C590" s="11">
        <v>32.67</v>
      </c>
      <c r="D590">
        <v>1</v>
      </c>
      <c r="E590" t="s">
        <v>13</v>
      </c>
      <c r="F590" t="s">
        <v>14</v>
      </c>
      <c r="G590" s="4">
        <v>10807.4863</v>
      </c>
      <c r="H590" t="s">
        <v>496</v>
      </c>
    </row>
    <row r="591" spans="1:8" x14ac:dyDescent="0.25">
      <c r="A591">
        <v>54</v>
      </c>
      <c r="B591" t="s">
        <v>11</v>
      </c>
      <c r="C591" s="11">
        <v>33.344999999999999</v>
      </c>
      <c r="D591">
        <v>1</v>
      </c>
      <c r="E591" t="s">
        <v>13</v>
      </c>
      <c r="F591" t="s">
        <v>15</v>
      </c>
      <c r="G591" s="4">
        <v>10825.253699999999</v>
      </c>
      <c r="H591" t="s">
        <v>496</v>
      </c>
    </row>
    <row r="592" spans="1:8" x14ac:dyDescent="0.25">
      <c r="A592">
        <v>51</v>
      </c>
      <c r="B592" t="s">
        <v>7</v>
      </c>
      <c r="C592" s="11">
        <v>36.67</v>
      </c>
      <c r="D592">
        <v>2</v>
      </c>
      <c r="E592" t="s">
        <v>13</v>
      </c>
      <c r="F592" t="s">
        <v>15</v>
      </c>
      <c r="G592" s="4">
        <v>10848.1343</v>
      </c>
      <c r="H592" t="s">
        <v>496</v>
      </c>
    </row>
    <row r="593" spans="1:8" x14ac:dyDescent="0.25">
      <c r="A593">
        <v>54</v>
      </c>
      <c r="B593" t="s">
        <v>7</v>
      </c>
      <c r="C593" s="11">
        <v>32.68</v>
      </c>
      <c r="D593">
        <v>0</v>
      </c>
      <c r="E593" t="s">
        <v>13</v>
      </c>
      <c r="F593" t="s">
        <v>21</v>
      </c>
      <c r="G593" s="4">
        <v>10923.933199999999</v>
      </c>
      <c r="H593" t="s">
        <v>496</v>
      </c>
    </row>
    <row r="594" spans="1:8" x14ac:dyDescent="0.25">
      <c r="A594">
        <v>54</v>
      </c>
      <c r="B594" t="s">
        <v>7</v>
      </c>
      <c r="C594" s="11">
        <v>31.9</v>
      </c>
      <c r="D594">
        <v>1</v>
      </c>
      <c r="E594" t="s">
        <v>13</v>
      </c>
      <c r="F594" t="s">
        <v>14</v>
      </c>
      <c r="G594" s="4">
        <v>10928.849</v>
      </c>
      <c r="H594" t="s">
        <v>496</v>
      </c>
    </row>
    <row r="595" spans="1:8" x14ac:dyDescent="0.25">
      <c r="A595">
        <v>53</v>
      </c>
      <c r="B595" t="s">
        <v>7</v>
      </c>
      <c r="C595" s="11">
        <v>35.625</v>
      </c>
      <c r="D595">
        <v>1</v>
      </c>
      <c r="E595" t="s">
        <v>13</v>
      </c>
      <c r="F595" t="s">
        <v>15</v>
      </c>
      <c r="G595" s="4">
        <v>10942.13205</v>
      </c>
      <c r="H595" t="s">
        <v>496</v>
      </c>
    </row>
    <row r="596" spans="1:8" x14ac:dyDescent="0.25">
      <c r="A596">
        <v>57</v>
      </c>
      <c r="B596" t="s">
        <v>11</v>
      </c>
      <c r="C596" s="11">
        <v>28.1</v>
      </c>
      <c r="D596">
        <v>0</v>
      </c>
      <c r="E596" t="s">
        <v>13</v>
      </c>
      <c r="F596" t="s">
        <v>10</v>
      </c>
      <c r="G596" s="4">
        <v>10965.446</v>
      </c>
      <c r="H596" t="s">
        <v>496</v>
      </c>
    </row>
    <row r="597" spans="1:8" x14ac:dyDescent="0.25">
      <c r="A597">
        <v>56</v>
      </c>
      <c r="B597" t="s">
        <v>11</v>
      </c>
      <c r="C597" s="11">
        <v>33.725000000000001</v>
      </c>
      <c r="D597">
        <v>0</v>
      </c>
      <c r="E597" t="s">
        <v>13</v>
      </c>
      <c r="F597" t="s">
        <v>15</v>
      </c>
      <c r="G597" s="4">
        <v>10976.24575</v>
      </c>
      <c r="H597" t="s">
        <v>496</v>
      </c>
    </row>
    <row r="598" spans="1:8" x14ac:dyDescent="0.25">
      <c r="A598">
        <v>49</v>
      </c>
      <c r="B598" t="s">
        <v>7</v>
      </c>
      <c r="C598" s="11">
        <v>41.47</v>
      </c>
      <c r="D598">
        <v>4</v>
      </c>
      <c r="E598" t="s">
        <v>13</v>
      </c>
      <c r="F598" t="s">
        <v>14</v>
      </c>
      <c r="G598" s="4">
        <v>10977.2063</v>
      </c>
      <c r="H598" t="s">
        <v>496</v>
      </c>
    </row>
    <row r="599" spans="1:8" x14ac:dyDescent="0.25">
      <c r="A599">
        <v>57</v>
      </c>
      <c r="B599" t="s">
        <v>11</v>
      </c>
      <c r="C599" s="11">
        <v>40.369999999999997</v>
      </c>
      <c r="D599">
        <v>0</v>
      </c>
      <c r="E599" t="s">
        <v>13</v>
      </c>
      <c r="F599" t="s">
        <v>14</v>
      </c>
      <c r="G599" s="4">
        <v>10982.5013</v>
      </c>
      <c r="H599" t="s">
        <v>496</v>
      </c>
    </row>
    <row r="600" spans="1:8" x14ac:dyDescent="0.25">
      <c r="A600">
        <v>48</v>
      </c>
      <c r="B600" t="s">
        <v>7</v>
      </c>
      <c r="C600" s="11">
        <v>27.93</v>
      </c>
      <c r="D600">
        <v>4</v>
      </c>
      <c r="E600" t="s">
        <v>13</v>
      </c>
      <c r="F600" t="s">
        <v>15</v>
      </c>
      <c r="G600" s="4">
        <v>11015.1747</v>
      </c>
      <c r="H600" t="s">
        <v>496</v>
      </c>
    </row>
    <row r="601" spans="1:8" x14ac:dyDescent="0.25">
      <c r="A601">
        <v>56</v>
      </c>
      <c r="B601" t="s">
        <v>7</v>
      </c>
      <c r="C601" s="11">
        <v>25.3</v>
      </c>
      <c r="D601">
        <v>0</v>
      </c>
      <c r="E601" t="s">
        <v>13</v>
      </c>
      <c r="F601" t="s">
        <v>10</v>
      </c>
      <c r="G601" s="4">
        <v>11070.535</v>
      </c>
      <c r="H601" t="s">
        <v>496</v>
      </c>
    </row>
    <row r="602" spans="1:8" x14ac:dyDescent="0.25">
      <c r="A602">
        <v>50</v>
      </c>
      <c r="B602" t="s">
        <v>7</v>
      </c>
      <c r="C602" s="11">
        <v>28.12</v>
      </c>
      <c r="D602">
        <v>3</v>
      </c>
      <c r="E602" t="s">
        <v>13</v>
      </c>
      <c r="F602" t="s">
        <v>15</v>
      </c>
      <c r="G602" s="4">
        <v>11085.586799999999</v>
      </c>
      <c r="H602" t="s">
        <v>496</v>
      </c>
    </row>
    <row r="603" spans="1:8" x14ac:dyDescent="0.25">
      <c r="A603">
        <v>56</v>
      </c>
      <c r="B603" t="s">
        <v>7</v>
      </c>
      <c r="C603" s="11">
        <v>41.91</v>
      </c>
      <c r="D603">
        <v>0</v>
      </c>
      <c r="E603" t="s">
        <v>13</v>
      </c>
      <c r="F603" t="s">
        <v>14</v>
      </c>
      <c r="G603" s="4">
        <v>11093.6229</v>
      </c>
      <c r="H603" t="s">
        <v>496</v>
      </c>
    </row>
    <row r="604" spans="1:8" x14ac:dyDescent="0.25">
      <c r="A604">
        <v>53</v>
      </c>
      <c r="B604" t="s">
        <v>7</v>
      </c>
      <c r="C604" s="11">
        <v>26.7</v>
      </c>
      <c r="D604">
        <v>2</v>
      </c>
      <c r="E604" t="s">
        <v>13</v>
      </c>
      <c r="F604" t="s">
        <v>10</v>
      </c>
      <c r="G604" s="4">
        <v>11150.78</v>
      </c>
      <c r="H604" t="s">
        <v>496</v>
      </c>
    </row>
    <row r="605" spans="1:8" x14ac:dyDescent="0.25">
      <c r="A605">
        <v>53</v>
      </c>
      <c r="B605" t="s">
        <v>7</v>
      </c>
      <c r="C605" s="11">
        <v>37.524999999999999</v>
      </c>
      <c r="D605">
        <v>2</v>
      </c>
      <c r="E605" t="s">
        <v>13</v>
      </c>
      <c r="F605" t="s">
        <v>10</v>
      </c>
      <c r="G605" s="4">
        <v>11163.567999999999</v>
      </c>
      <c r="H605" t="s">
        <v>496</v>
      </c>
    </row>
    <row r="606" spans="1:8" x14ac:dyDescent="0.25">
      <c r="A606">
        <v>56</v>
      </c>
      <c r="B606" t="s">
        <v>11</v>
      </c>
      <c r="C606" s="11">
        <v>25.934999999999999</v>
      </c>
      <c r="D606">
        <v>0</v>
      </c>
      <c r="E606" t="s">
        <v>13</v>
      </c>
      <c r="F606" t="s">
        <v>21</v>
      </c>
      <c r="G606" s="4">
        <v>11165.417649999999</v>
      </c>
      <c r="H606" t="s">
        <v>496</v>
      </c>
    </row>
    <row r="607" spans="1:8" x14ac:dyDescent="0.25">
      <c r="A607">
        <v>52</v>
      </c>
      <c r="B607" t="s">
        <v>7</v>
      </c>
      <c r="C607" s="11">
        <v>31.73</v>
      </c>
      <c r="D607">
        <v>2</v>
      </c>
      <c r="E607" t="s">
        <v>13</v>
      </c>
      <c r="F607" t="s">
        <v>15</v>
      </c>
      <c r="G607" s="4">
        <v>11187.6567</v>
      </c>
      <c r="H607" t="s">
        <v>496</v>
      </c>
    </row>
    <row r="608" spans="1:8" x14ac:dyDescent="0.25">
      <c r="A608">
        <v>53</v>
      </c>
      <c r="B608" t="s">
        <v>11</v>
      </c>
      <c r="C608" s="11">
        <v>26.41</v>
      </c>
      <c r="D608">
        <v>2</v>
      </c>
      <c r="E608" t="s">
        <v>13</v>
      </c>
      <c r="F608" t="s">
        <v>21</v>
      </c>
      <c r="G608" s="4">
        <v>11244.376899999999</v>
      </c>
      <c r="H608" t="s">
        <v>496</v>
      </c>
    </row>
    <row r="609" spans="1:8" x14ac:dyDescent="0.25">
      <c r="A609">
        <v>53</v>
      </c>
      <c r="B609" t="s">
        <v>11</v>
      </c>
      <c r="C609" s="11">
        <v>28.6</v>
      </c>
      <c r="D609">
        <v>3</v>
      </c>
      <c r="E609" t="s">
        <v>13</v>
      </c>
      <c r="F609" t="s">
        <v>10</v>
      </c>
      <c r="G609" s="4">
        <v>11253.421</v>
      </c>
      <c r="H609" t="s">
        <v>496</v>
      </c>
    </row>
    <row r="610" spans="1:8" x14ac:dyDescent="0.25">
      <c r="A610">
        <v>53</v>
      </c>
      <c r="B610" t="s">
        <v>11</v>
      </c>
      <c r="C610" s="11">
        <v>36.6</v>
      </c>
      <c r="D610">
        <v>3</v>
      </c>
      <c r="E610" t="s">
        <v>13</v>
      </c>
      <c r="F610" t="s">
        <v>10</v>
      </c>
      <c r="G610" s="4">
        <v>11264.540999999999</v>
      </c>
      <c r="H610" t="s">
        <v>496</v>
      </c>
    </row>
    <row r="611" spans="1:8" x14ac:dyDescent="0.25">
      <c r="A611">
        <v>18</v>
      </c>
      <c r="B611" t="s">
        <v>11</v>
      </c>
      <c r="C611" s="11">
        <v>28.31</v>
      </c>
      <c r="D611">
        <v>1</v>
      </c>
      <c r="E611" t="s">
        <v>13</v>
      </c>
      <c r="F611" t="s">
        <v>21</v>
      </c>
      <c r="G611" s="4">
        <v>11272.331389999999</v>
      </c>
      <c r="H611" t="s">
        <v>496</v>
      </c>
    </row>
    <row r="612" spans="1:8" x14ac:dyDescent="0.25">
      <c r="A612">
        <v>55</v>
      </c>
      <c r="B612" t="s">
        <v>7</v>
      </c>
      <c r="C612" s="11">
        <v>29.83</v>
      </c>
      <c r="D612">
        <v>0</v>
      </c>
      <c r="E612" t="s">
        <v>13</v>
      </c>
      <c r="F612" t="s">
        <v>21</v>
      </c>
      <c r="G612" s="4">
        <v>11286.538699999999</v>
      </c>
      <c r="H612" t="s">
        <v>496</v>
      </c>
    </row>
    <row r="613" spans="1:8" x14ac:dyDescent="0.25">
      <c r="A613">
        <v>52</v>
      </c>
      <c r="B613" t="s">
        <v>11</v>
      </c>
      <c r="C613" s="11">
        <v>32.774999999999999</v>
      </c>
      <c r="D613">
        <v>3</v>
      </c>
      <c r="E613" t="s">
        <v>13</v>
      </c>
      <c r="F613" t="s">
        <v>15</v>
      </c>
      <c r="G613" s="4">
        <v>11289.10925</v>
      </c>
      <c r="H613" t="s">
        <v>496</v>
      </c>
    </row>
    <row r="614" spans="1:8" x14ac:dyDescent="0.25">
      <c r="A614">
        <v>50</v>
      </c>
      <c r="B614" t="s">
        <v>7</v>
      </c>
      <c r="C614" s="11">
        <v>33.700000000000003</v>
      </c>
      <c r="D614">
        <v>4</v>
      </c>
      <c r="E614" t="s">
        <v>13</v>
      </c>
      <c r="F614" t="s">
        <v>10</v>
      </c>
      <c r="G614" s="4">
        <v>11299.343000000001</v>
      </c>
      <c r="H614" t="s">
        <v>496</v>
      </c>
    </row>
    <row r="615" spans="1:8" x14ac:dyDescent="0.25">
      <c r="A615">
        <v>54</v>
      </c>
      <c r="B615" t="s">
        <v>7</v>
      </c>
      <c r="C615" s="11">
        <v>27.645</v>
      </c>
      <c r="D615">
        <v>1</v>
      </c>
      <c r="E615" t="s">
        <v>13</v>
      </c>
      <c r="F615" t="s">
        <v>15</v>
      </c>
      <c r="G615" s="4">
        <v>11305.93455</v>
      </c>
      <c r="H615" t="s">
        <v>496</v>
      </c>
    </row>
    <row r="616" spans="1:8" x14ac:dyDescent="0.25">
      <c r="A616">
        <v>33</v>
      </c>
      <c r="B616" t="s">
        <v>11</v>
      </c>
      <c r="C616" s="11">
        <v>42.46</v>
      </c>
      <c r="D616">
        <v>1</v>
      </c>
      <c r="E616" t="s">
        <v>13</v>
      </c>
      <c r="F616" t="s">
        <v>14</v>
      </c>
      <c r="G616" s="4">
        <v>11326.71487</v>
      </c>
      <c r="H616" t="s">
        <v>496</v>
      </c>
    </row>
    <row r="617" spans="1:8" x14ac:dyDescent="0.25">
      <c r="A617">
        <v>57</v>
      </c>
      <c r="B617" t="s">
        <v>11</v>
      </c>
      <c r="C617" s="11">
        <v>31.54</v>
      </c>
      <c r="D617">
        <v>0</v>
      </c>
      <c r="E617" t="s">
        <v>13</v>
      </c>
      <c r="F617" t="s">
        <v>15</v>
      </c>
      <c r="G617" s="4">
        <v>11353.2276</v>
      </c>
      <c r="H617" t="s">
        <v>496</v>
      </c>
    </row>
    <row r="618" spans="1:8" x14ac:dyDescent="0.25">
      <c r="A618">
        <v>57</v>
      </c>
      <c r="B618" t="s">
        <v>11</v>
      </c>
      <c r="C618" s="11">
        <v>40.945</v>
      </c>
      <c r="D618">
        <v>0</v>
      </c>
      <c r="E618" t="s">
        <v>13</v>
      </c>
      <c r="F618" t="s">
        <v>15</v>
      </c>
      <c r="G618" s="4">
        <v>11356.660900000001</v>
      </c>
      <c r="H618" t="s">
        <v>496</v>
      </c>
    </row>
    <row r="619" spans="1:8" x14ac:dyDescent="0.25">
      <c r="A619">
        <v>58</v>
      </c>
      <c r="B619" t="s">
        <v>11</v>
      </c>
      <c r="C619" s="11">
        <v>35.700000000000003</v>
      </c>
      <c r="D619">
        <v>0</v>
      </c>
      <c r="E619" t="s">
        <v>13</v>
      </c>
      <c r="F619" t="s">
        <v>10</v>
      </c>
      <c r="G619" s="4">
        <v>11362.754999999999</v>
      </c>
      <c r="H619" t="s">
        <v>496</v>
      </c>
    </row>
    <row r="620" spans="1:8" x14ac:dyDescent="0.25">
      <c r="A620">
        <v>58</v>
      </c>
      <c r="B620" t="s">
        <v>11</v>
      </c>
      <c r="C620" s="11">
        <v>36.08</v>
      </c>
      <c r="D620">
        <v>0</v>
      </c>
      <c r="E620" t="s">
        <v>13</v>
      </c>
      <c r="F620" t="s">
        <v>14</v>
      </c>
      <c r="G620" s="4">
        <v>11363.2832</v>
      </c>
      <c r="H620" t="s">
        <v>496</v>
      </c>
    </row>
    <row r="621" spans="1:8" x14ac:dyDescent="0.25">
      <c r="A621">
        <v>58</v>
      </c>
      <c r="B621" t="s">
        <v>11</v>
      </c>
      <c r="C621" s="11">
        <v>38</v>
      </c>
      <c r="D621">
        <v>0</v>
      </c>
      <c r="E621" t="s">
        <v>13</v>
      </c>
      <c r="F621" t="s">
        <v>10</v>
      </c>
      <c r="G621" s="4">
        <v>11365.951999999999</v>
      </c>
      <c r="H621" t="s">
        <v>496</v>
      </c>
    </row>
    <row r="622" spans="1:8" x14ac:dyDescent="0.25">
      <c r="A622">
        <v>58</v>
      </c>
      <c r="B622" t="s">
        <v>11</v>
      </c>
      <c r="C622" s="11">
        <v>30.875</v>
      </c>
      <c r="D622">
        <v>0</v>
      </c>
      <c r="E622" t="s">
        <v>13</v>
      </c>
      <c r="F622" t="s">
        <v>14</v>
      </c>
      <c r="G622" s="4">
        <v>11381.3254</v>
      </c>
      <c r="H622" t="s">
        <v>496</v>
      </c>
    </row>
    <row r="623" spans="1:8" x14ac:dyDescent="0.25">
      <c r="A623">
        <v>55</v>
      </c>
      <c r="B623" t="s">
        <v>11</v>
      </c>
      <c r="C623" s="11">
        <v>35.244999999999997</v>
      </c>
      <c r="D623">
        <v>1</v>
      </c>
      <c r="E623" t="s">
        <v>13</v>
      </c>
      <c r="F623" t="s">
        <v>21</v>
      </c>
      <c r="G623" s="4">
        <v>11394.065549999999</v>
      </c>
      <c r="H623" t="s">
        <v>496</v>
      </c>
    </row>
    <row r="624" spans="1:8" x14ac:dyDescent="0.25">
      <c r="A624">
        <v>52</v>
      </c>
      <c r="B624" t="s">
        <v>7</v>
      </c>
      <c r="C624" s="11">
        <v>38.380000000000003</v>
      </c>
      <c r="D624">
        <v>2</v>
      </c>
      <c r="E624" t="s">
        <v>13</v>
      </c>
      <c r="F624" t="s">
        <v>21</v>
      </c>
      <c r="G624" s="4">
        <v>11396.9002</v>
      </c>
      <c r="H624" t="s">
        <v>496</v>
      </c>
    </row>
    <row r="625" spans="1:8" x14ac:dyDescent="0.25">
      <c r="A625">
        <v>52</v>
      </c>
      <c r="B625" t="s">
        <v>7</v>
      </c>
      <c r="C625" s="11">
        <v>44.7</v>
      </c>
      <c r="D625">
        <v>3</v>
      </c>
      <c r="E625" t="s">
        <v>13</v>
      </c>
      <c r="F625" t="s">
        <v>10</v>
      </c>
      <c r="G625" s="4">
        <v>11411.684999999999</v>
      </c>
      <c r="H625" t="s">
        <v>496</v>
      </c>
    </row>
    <row r="626" spans="1:8" x14ac:dyDescent="0.25">
      <c r="A626">
        <v>51</v>
      </c>
      <c r="B626" t="s">
        <v>7</v>
      </c>
      <c r="C626" s="11">
        <v>36.384999999999998</v>
      </c>
      <c r="D626">
        <v>3</v>
      </c>
      <c r="E626" t="s">
        <v>13</v>
      </c>
      <c r="F626" t="s">
        <v>15</v>
      </c>
      <c r="G626" s="4">
        <v>11436.738149999999</v>
      </c>
      <c r="H626" t="s">
        <v>496</v>
      </c>
    </row>
    <row r="627" spans="1:8" x14ac:dyDescent="0.25">
      <c r="A627">
        <v>56</v>
      </c>
      <c r="B627" t="s">
        <v>7</v>
      </c>
      <c r="C627" s="11">
        <v>25.65</v>
      </c>
      <c r="D627">
        <v>0</v>
      </c>
      <c r="E627" t="s">
        <v>13</v>
      </c>
      <c r="F627" t="s">
        <v>15</v>
      </c>
      <c r="G627" s="4">
        <v>11454.021500000001</v>
      </c>
      <c r="H627" t="s">
        <v>496</v>
      </c>
    </row>
    <row r="628" spans="1:8" x14ac:dyDescent="0.25">
      <c r="A628">
        <v>57</v>
      </c>
      <c r="B628" t="s">
        <v>7</v>
      </c>
      <c r="C628" s="11">
        <v>28.7</v>
      </c>
      <c r="D628">
        <v>0</v>
      </c>
      <c r="E628" t="s">
        <v>13</v>
      </c>
      <c r="F628" t="s">
        <v>10</v>
      </c>
      <c r="G628" s="4">
        <v>11455.28</v>
      </c>
      <c r="H628" t="s">
        <v>496</v>
      </c>
    </row>
    <row r="629" spans="1:8" x14ac:dyDescent="0.25">
      <c r="A629">
        <v>18</v>
      </c>
      <c r="B629" t="s">
        <v>7</v>
      </c>
      <c r="C629" s="11">
        <v>33.880000000000003</v>
      </c>
      <c r="D629">
        <v>0</v>
      </c>
      <c r="E629" t="s">
        <v>13</v>
      </c>
      <c r="F629" t="s">
        <v>14</v>
      </c>
      <c r="G629" s="4">
        <v>11482.63485</v>
      </c>
      <c r="H629" t="s">
        <v>496</v>
      </c>
    </row>
    <row r="630" spans="1:8" x14ac:dyDescent="0.25">
      <c r="A630">
        <v>52</v>
      </c>
      <c r="B630" t="s">
        <v>11</v>
      </c>
      <c r="C630" s="11">
        <v>30.875</v>
      </c>
      <c r="D630">
        <v>3</v>
      </c>
      <c r="E630" t="s">
        <v>13</v>
      </c>
      <c r="F630" t="s">
        <v>21</v>
      </c>
      <c r="G630" s="4">
        <v>11488.31695</v>
      </c>
      <c r="H630" t="s">
        <v>496</v>
      </c>
    </row>
    <row r="631" spans="1:8" x14ac:dyDescent="0.25">
      <c r="A631">
        <v>54</v>
      </c>
      <c r="B631" t="s">
        <v>7</v>
      </c>
      <c r="C631" s="11">
        <v>32.299999999999997</v>
      </c>
      <c r="D631">
        <v>1</v>
      </c>
      <c r="E631" t="s">
        <v>13</v>
      </c>
      <c r="F631" t="s">
        <v>21</v>
      </c>
      <c r="G631" s="4">
        <v>11512.405000000001</v>
      </c>
      <c r="H631" t="s">
        <v>496</v>
      </c>
    </row>
    <row r="632" spans="1:8" x14ac:dyDescent="0.25">
      <c r="A632">
        <v>51</v>
      </c>
      <c r="B632" t="s">
        <v>11</v>
      </c>
      <c r="C632" s="11">
        <v>28.975000000000001</v>
      </c>
      <c r="D632">
        <v>4</v>
      </c>
      <c r="E632" t="s">
        <v>13</v>
      </c>
      <c r="F632" t="s">
        <v>15</v>
      </c>
      <c r="G632" s="4">
        <v>11520.099850000001</v>
      </c>
      <c r="H632" t="s">
        <v>496</v>
      </c>
    </row>
    <row r="633" spans="1:8" x14ac:dyDescent="0.25">
      <c r="A633">
        <v>54</v>
      </c>
      <c r="B633" t="s">
        <v>7</v>
      </c>
      <c r="C633" s="11">
        <v>46.7</v>
      </c>
      <c r="D633">
        <v>2</v>
      </c>
      <c r="E633" t="s">
        <v>13</v>
      </c>
      <c r="F633" t="s">
        <v>10</v>
      </c>
      <c r="G633" s="4">
        <v>11538.421</v>
      </c>
      <c r="H633" t="s">
        <v>496</v>
      </c>
    </row>
    <row r="634" spans="1:8" x14ac:dyDescent="0.25">
      <c r="A634">
        <v>49</v>
      </c>
      <c r="B634" t="s">
        <v>7</v>
      </c>
      <c r="C634" s="11">
        <v>31.9</v>
      </c>
      <c r="D634">
        <v>5</v>
      </c>
      <c r="E634" t="s">
        <v>13</v>
      </c>
      <c r="F634" t="s">
        <v>10</v>
      </c>
      <c r="G634" s="4">
        <v>11552.904</v>
      </c>
      <c r="H634" t="s">
        <v>496</v>
      </c>
    </row>
    <row r="635" spans="1:8" x14ac:dyDescent="0.25">
      <c r="A635">
        <v>57</v>
      </c>
      <c r="B635" t="s">
        <v>11</v>
      </c>
      <c r="C635" s="11">
        <v>27.94</v>
      </c>
      <c r="D635">
        <v>1</v>
      </c>
      <c r="E635" t="s">
        <v>13</v>
      </c>
      <c r="F635" t="s">
        <v>14</v>
      </c>
      <c r="G635" s="4">
        <v>11554.223599999999</v>
      </c>
      <c r="H635" t="s">
        <v>496</v>
      </c>
    </row>
    <row r="636" spans="1:8" x14ac:dyDescent="0.25">
      <c r="A636">
        <v>57</v>
      </c>
      <c r="B636" t="s">
        <v>11</v>
      </c>
      <c r="C636" s="11">
        <v>40.945</v>
      </c>
      <c r="D636">
        <v>0</v>
      </c>
      <c r="E636" t="s">
        <v>13</v>
      </c>
      <c r="F636" t="s">
        <v>21</v>
      </c>
      <c r="G636" s="4">
        <v>11566.30055</v>
      </c>
      <c r="H636" t="s">
        <v>496</v>
      </c>
    </row>
    <row r="637" spans="1:8" x14ac:dyDescent="0.25">
      <c r="A637">
        <v>57</v>
      </c>
      <c r="B637" t="s">
        <v>11</v>
      </c>
      <c r="C637" s="11">
        <v>43.7</v>
      </c>
      <c r="D637">
        <v>1</v>
      </c>
      <c r="E637" t="s">
        <v>13</v>
      </c>
      <c r="F637" t="s">
        <v>10</v>
      </c>
      <c r="G637" s="4">
        <v>11576.13</v>
      </c>
      <c r="H637" t="s">
        <v>496</v>
      </c>
    </row>
    <row r="638" spans="1:8" x14ac:dyDescent="0.25">
      <c r="A638">
        <v>56</v>
      </c>
      <c r="B638" t="s">
        <v>7</v>
      </c>
      <c r="C638" s="11">
        <v>28.31</v>
      </c>
      <c r="D638">
        <v>0</v>
      </c>
      <c r="E638" t="s">
        <v>13</v>
      </c>
      <c r="F638" t="s">
        <v>21</v>
      </c>
      <c r="G638" s="4">
        <v>11657.7189</v>
      </c>
      <c r="H638" t="s">
        <v>496</v>
      </c>
    </row>
    <row r="639" spans="1:8" x14ac:dyDescent="0.25">
      <c r="A639">
        <v>56</v>
      </c>
      <c r="B639" t="s">
        <v>7</v>
      </c>
      <c r="C639" s="11">
        <v>28.594999999999999</v>
      </c>
      <c r="D639">
        <v>0</v>
      </c>
      <c r="E639" t="s">
        <v>13</v>
      </c>
      <c r="F639" t="s">
        <v>21</v>
      </c>
      <c r="G639" s="4">
        <v>11658.11505</v>
      </c>
      <c r="H639" t="s">
        <v>496</v>
      </c>
    </row>
    <row r="640" spans="1:8" x14ac:dyDescent="0.25">
      <c r="A640">
        <v>56</v>
      </c>
      <c r="B640" t="s">
        <v>7</v>
      </c>
      <c r="C640" s="11">
        <v>28.785</v>
      </c>
      <c r="D640">
        <v>0</v>
      </c>
      <c r="E640" t="s">
        <v>13</v>
      </c>
      <c r="F640" t="s">
        <v>21</v>
      </c>
      <c r="G640" s="4">
        <v>11658.379150000001</v>
      </c>
      <c r="H640" t="s">
        <v>496</v>
      </c>
    </row>
    <row r="641" spans="1:8" x14ac:dyDescent="0.25">
      <c r="A641">
        <v>56</v>
      </c>
      <c r="B641" t="s">
        <v>7</v>
      </c>
      <c r="C641" s="11">
        <v>35.799999999999997</v>
      </c>
      <c r="D641">
        <v>1</v>
      </c>
      <c r="E641" t="s">
        <v>13</v>
      </c>
      <c r="F641" t="s">
        <v>10</v>
      </c>
      <c r="G641" s="4">
        <v>11674.13</v>
      </c>
      <c r="H641" t="s">
        <v>496</v>
      </c>
    </row>
    <row r="642" spans="1:8" x14ac:dyDescent="0.25">
      <c r="A642">
        <v>34</v>
      </c>
      <c r="B642" t="s">
        <v>11</v>
      </c>
      <c r="C642" s="11">
        <v>27</v>
      </c>
      <c r="D642">
        <v>2</v>
      </c>
      <c r="E642" t="s">
        <v>13</v>
      </c>
      <c r="F642" t="s">
        <v>10</v>
      </c>
      <c r="G642" s="4">
        <v>11737.848840000001</v>
      </c>
      <c r="H642" t="s">
        <v>496</v>
      </c>
    </row>
    <row r="643" spans="1:8" x14ac:dyDescent="0.25">
      <c r="A643">
        <v>53</v>
      </c>
      <c r="B643" t="s">
        <v>7</v>
      </c>
      <c r="C643" s="11">
        <v>25.934999999999999</v>
      </c>
      <c r="D643">
        <v>3</v>
      </c>
      <c r="E643" t="s">
        <v>13</v>
      </c>
      <c r="F643" t="s">
        <v>10</v>
      </c>
      <c r="G643" s="4">
        <v>11741.726000000001</v>
      </c>
      <c r="H643" t="s">
        <v>496</v>
      </c>
    </row>
    <row r="644" spans="1:8" x14ac:dyDescent="0.25">
      <c r="A644">
        <v>58</v>
      </c>
      <c r="B644" t="s">
        <v>11</v>
      </c>
      <c r="C644" s="11">
        <v>34.39</v>
      </c>
      <c r="D644">
        <v>0</v>
      </c>
      <c r="E644" t="s">
        <v>13</v>
      </c>
      <c r="F644" t="s">
        <v>15</v>
      </c>
      <c r="G644" s="4">
        <v>11743.9341</v>
      </c>
      <c r="H644" t="s">
        <v>496</v>
      </c>
    </row>
    <row r="645" spans="1:8" x14ac:dyDescent="0.25">
      <c r="A645">
        <v>56</v>
      </c>
      <c r="B645" t="s">
        <v>11</v>
      </c>
      <c r="C645" s="11">
        <v>32.11</v>
      </c>
      <c r="D645">
        <v>1</v>
      </c>
      <c r="E645" t="s">
        <v>13</v>
      </c>
      <c r="F645" t="s">
        <v>21</v>
      </c>
      <c r="G645" s="4">
        <v>11763.000899999999</v>
      </c>
      <c r="H645" t="s">
        <v>496</v>
      </c>
    </row>
    <row r="646" spans="1:8" x14ac:dyDescent="0.25">
      <c r="A646">
        <v>57</v>
      </c>
      <c r="B646" t="s">
        <v>7</v>
      </c>
      <c r="C646" s="11">
        <v>30.495000000000001</v>
      </c>
      <c r="D646">
        <v>0</v>
      </c>
      <c r="E646" t="s">
        <v>13</v>
      </c>
      <c r="F646" t="s">
        <v>15</v>
      </c>
      <c r="G646" s="4">
        <v>11840.77505</v>
      </c>
      <c r="H646" t="s">
        <v>496</v>
      </c>
    </row>
    <row r="647" spans="1:8" x14ac:dyDescent="0.25">
      <c r="A647">
        <v>58</v>
      </c>
      <c r="B647" t="s">
        <v>7</v>
      </c>
      <c r="C647" s="11">
        <v>29</v>
      </c>
      <c r="D647">
        <v>0</v>
      </c>
      <c r="E647" t="s">
        <v>13</v>
      </c>
      <c r="F647" t="s">
        <v>10</v>
      </c>
      <c r="G647" s="4">
        <v>11842.441999999999</v>
      </c>
      <c r="H647" t="s">
        <v>496</v>
      </c>
    </row>
    <row r="648" spans="1:8" x14ac:dyDescent="0.25">
      <c r="A648">
        <v>57</v>
      </c>
      <c r="B648" t="s">
        <v>7</v>
      </c>
      <c r="C648" s="11">
        <v>31.824999999999999</v>
      </c>
      <c r="D648">
        <v>0</v>
      </c>
      <c r="E648" t="s">
        <v>13</v>
      </c>
      <c r="F648" t="s">
        <v>15</v>
      </c>
      <c r="G648" s="4">
        <v>11842.623750000001</v>
      </c>
      <c r="H648" t="s">
        <v>496</v>
      </c>
    </row>
    <row r="649" spans="1:8" x14ac:dyDescent="0.25">
      <c r="A649">
        <v>58</v>
      </c>
      <c r="B649" t="s">
        <v>7</v>
      </c>
      <c r="C649" s="11">
        <v>33.1</v>
      </c>
      <c r="D649">
        <v>0</v>
      </c>
      <c r="E649" t="s">
        <v>13</v>
      </c>
      <c r="F649" t="s">
        <v>10</v>
      </c>
      <c r="G649" s="4">
        <v>11848.141</v>
      </c>
      <c r="H649" t="s">
        <v>496</v>
      </c>
    </row>
    <row r="650" spans="1:8" x14ac:dyDescent="0.25">
      <c r="A650">
        <v>58</v>
      </c>
      <c r="B650" t="s">
        <v>7</v>
      </c>
      <c r="C650" s="11">
        <v>39.049999999999997</v>
      </c>
      <c r="D650">
        <v>0</v>
      </c>
      <c r="E650" t="s">
        <v>13</v>
      </c>
      <c r="F650" t="s">
        <v>14</v>
      </c>
      <c r="G650" s="4">
        <v>11856.4115</v>
      </c>
      <c r="H650" t="s">
        <v>496</v>
      </c>
    </row>
    <row r="651" spans="1:8" x14ac:dyDescent="0.25">
      <c r="A651">
        <v>55</v>
      </c>
      <c r="B651" t="s">
        <v>7</v>
      </c>
      <c r="C651" s="11">
        <v>25.555</v>
      </c>
      <c r="D651">
        <v>1</v>
      </c>
      <c r="E651" t="s">
        <v>13</v>
      </c>
      <c r="F651" t="s">
        <v>21</v>
      </c>
      <c r="G651" s="4">
        <v>11879.10405</v>
      </c>
      <c r="H651" t="s">
        <v>496</v>
      </c>
    </row>
    <row r="652" spans="1:8" x14ac:dyDescent="0.25">
      <c r="A652">
        <v>55</v>
      </c>
      <c r="B652" t="s">
        <v>7</v>
      </c>
      <c r="C652" s="11">
        <v>35.625</v>
      </c>
      <c r="D652">
        <v>2</v>
      </c>
      <c r="E652" t="s">
        <v>13</v>
      </c>
      <c r="F652" t="s">
        <v>10</v>
      </c>
      <c r="G652" s="4">
        <v>11881.358</v>
      </c>
      <c r="H652" t="s">
        <v>496</v>
      </c>
    </row>
    <row r="653" spans="1:8" x14ac:dyDescent="0.25">
      <c r="A653">
        <v>55</v>
      </c>
      <c r="B653" t="s">
        <v>7</v>
      </c>
      <c r="C653" s="11">
        <v>30.14</v>
      </c>
      <c r="D653">
        <v>2</v>
      </c>
      <c r="E653" t="s">
        <v>13</v>
      </c>
      <c r="F653" t="s">
        <v>14</v>
      </c>
      <c r="G653" s="4">
        <v>11881.9696</v>
      </c>
      <c r="H653" t="s">
        <v>496</v>
      </c>
    </row>
    <row r="654" spans="1:8" x14ac:dyDescent="0.25">
      <c r="A654">
        <v>58</v>
      </c>
      <c r="B654" t="s">
        <v>11</v>
      </c>
      <c r="C654" s="11">
        <v>25.175000000000001</v>
      </c>
      <c r="D654">
        <v>0</v>
      </c>
      <c r="E654" t="s">
        <v>13</v>
      </c>
      <c r="F654" t="s">
        <v>21</v>
      </c>
      <c r="G654" s="4">
        <v>11931.125249999999</v>
      </c>
      <c r="H654" t="s">
        <v>496</v>
      </c>
    </row>
    <row r="655" spans="1:8" x14ac:dyDescent="0.25">
      <c r="A655">
        <v>58</v>
      </c>
      <c r="B655" t="s">
        <v>11</v>
      </c>
      <c r="C655" s="11">
        <v>30.305</v>
      </c>
      <c r="D655">
        <v>0</v>
      </c>
      <c r="E655" t="s">
        <v>13</v>
      </c>
      <c r="F655" t="s">
        <v>21</v>
      </c>
      <c r="G655" s="4">
        <v>11938.255950000001</v>
      </c>
      <c r="H655" t="s">
        <v>496</v>
      </c>
    </row>
    <row r="656" spans="1:8" x14ac:dyDescent="0.25">
      <c r="A656">
        <v>58</v>
      </c>
      <c r="B656" t="s">
        <v>11</v>
      </c>
      <c r="C656" s="11">
        <v>25.745000000000001</v>
      </c>
      <c r="D656">
        <v>0</v>
      </c>
      <c r="E656" t="s">
        <v>13</v>
      </c>
      <c r="F656" t="s">
        <v>21</v>
      </c>
      <c r="G656" s="4">
        <v>11944.594349999999</v>
      </c>
      <c r="H656" t="s">
        <v>496</v>
      </c>
    </row>
    <row r="657" spans="1:8" x14ac:dyDescent="0.25">
      <c r="A657">
        <v>57</v>
      </c>
      <c r="B657" t="s">
        <v>11</v>
      </c>
      <c r="C657" s="11">
        <v>33.630000000000003</v>
      </c>
      <c r="D657">
        <v>1</v>
      </c>
      <c r="E657" t="s">
        <v>13</v>
      </c>
      <c r="F657" t="s">
        <v>15</v>
      </c>
      <c r="G657" s="4">
        <v>11945.1327</v>
      </c>
      <c r="H657" t="s">
        <v>496</v>
      </c>
    </row>
    <row r="658" spans="1:8" x14ac:dyDescent="0.25">
      <c r="A658">
        <v>58</v>
      </c>
      <c r="B658" t="s">
        <v>11</v>
      </c>
      <c r="C658" s="11">
        <v>33.534999999999997</v>
      </c>
      <c r="D658">
        <v>1</v>
      </c>
      <c r="E658" t="s">
        <v>13</v>
      </c>
      <c r="F658" t="s">
        <v>14</v>
      </c>
      <c r="G658" s="4">
        <v>11946.625899999999</v>
      </c>
      <c r="H658" t="s">
        <v>496</v>
      </c>
    </row>
    <row r="659" spans="1:8" x14ac:dyDescent="0.25">
      <c r="A659">
        <v>55</v>
      </c>
      <c r="B659" t="s">
        <v>11</v>
      </c>
      <c r="C659" s="11">
        <v>39.994999999999997</v>
      </c>
      <c r="D659">
        <v>3</v>
      </c>
      <c r="E659" t="s">
        <v>13</v>
      </c>
      <c r="F659" t="s">
        <v>14</v>
      </c>
      <c r="G659" s="4">
        <v>11987.1682</v>
      </c>
      <c r="H659" t="s">
        <v>496</v>
      </c>
    </row>
    <row r="660" spans="1:8" x14ac:dyDescent="0.25">
      <c r="A660">
        <v>54</v>
      </c>
      <c r="B660" t="s">
        <v>7</v>
      </c>
      <c r="C660" s="11">
        <v>28.88</v>
      </c>
      <c r="D660">
        <v>2</v>
      </c>
      <c r="E660" t="s">
        <v>13</v>
      </c>
      <c r="F660" t="s">
        <v>21</v>
      </c>
      <c r="G660" s="4">
        <v>12096.6512</v>
      </c>
      <c r="H660" t="s">
        <v>496</v>
      </c>
    </row>
    <row r="661" spans="1:8" x14ac:dyDescent="0.25">
      <c r="A661">
        <v>59</v>
      </c>
      <c r="B661" t="s">
        <v>11</v>
      </c>
      <c r="C661" s="11">
        <v>25.46</v>
      </c>
      <c r="D661">
        <v>0</v>
      </c>
      <c r="E661" t="s">
        <v>13</v>
      </c>
      <c r="F661" t="s">
        <v>15</v>
      </c>
      <c r="G661" s="4">
        <v>12124.992399999999</v>
      </c>
      <c r="H661" t="s">
        <v>496</v>
      </c>
    </row>
    <row r="662" spans="1:8" x14ac:dyDescent="0.25">
      <c r="A662">
        <v>59</v>
      </c>
      <c r="B662" t="s">
        <v>11</v>
      </c>
      <c r="C662" s="11">
        <v>28.785</v>
      </c>
      <c r="D662">
        <v>0</v>
      </c>
      <c r="E662" t="s">
        <v>13</v>
      </c>
      <c r="F662" t="s">
        <v>15</v>
      </c>
      <c r="G662" s="4">
        <v>12129.614149999999</v>
      </c>
      <c r="H662" t="s">
        <v>496</v>
      </c>
    </row>
    <row r="663" spans="1:8" x14ac:dyDescent="0.25">
      <c r="A663">
        <v>60</v>
      </c>
      <c r="B663" t="s">
        <v>11</v>
      </c>
      <c r="C663" s="11">
        <v>25.74</v>
      </c>
      <c r="D663">
        <v>0</v>
      </c>
      <c r="E663" t="s">
        <v>13</v>
      </c>
      <c r="F663" t="s">
        <v>14</v>
      </c>
      <c r="G663" s="4">
        <v>12142.578600000001</v>
      </c>
      <c r="H663" t="s">
        <v>496</v>
      </c>
    </row>
    <row r="664" spans="1:8" x14ac:dyDescent="0.25">
      <c r="A664">
        <v>60</v>
      </c>
      <c r="B664" t="s">
        <v>11</v>
      </c>
      <c r="C664" s="11">
        <v>28.9</v>
      </c>
      <c r="D664">
        <v>0</v>
      </c>
      <c r="E664" t="s">
        <v>13</v>
      </c>
      <c r="F664" t="s">
        <v>10</v>
      </c>
      <c r="G664" s="4">
        <v>12146.971</v>
      </c>
      <c r="H664" t="s">
        <v>496</v>
      </c>
    </row>
    <row r="665" spans="1:8" x14ac:dyDescent="0.25">
      <c r="A665">
        <v>58</v>
      </c>
      <c r="B665" t="s">
        <v>7</v>
      </c>
      <c r="C665" s="11">
        <v>27.17</v>
      </c>
      <c r="D665">
        <v>0</v>
      </c>
      <c r="E665" t="s">
        <v>13</v>
      </c>
      <c r="F665" t="s">
        <v>15</v>
      </c>
      <c r="G665" s="4">
        <v>12222.898300000001</v>
      </c>
      <c r="H665" t="s">
        <v>496</v>
      </c>
    </row>
    <row r="666" spans="1:8" x14ac:dyDescent="0.25">
      <c r="A666">
        <v>58</v>
      </c>
      <c r="B666" t="s">
        <v>7</v>
      </c>
      <c r="C666" s="11">
        <v>28.215</v>
      </c>
      <c r="D666">
        <v>0</v>
      </c>
      <c r="E666" t="s">
        <v>13</v>
      </c>
      <c r="F666" t="s">
        <v>15</v>
      </c>
      <c r="G666" s="4">
        <v>12224.350850000001</v>
      </c>
      <c r="H666" t="s">
        <v>496</v>
      </c>
    </row>
    <row r="667" spans="1:8" x14ac:dyDescent="0.25">
      <c r="A667">
        <v>58</v>
      </c>
      <c r="B667" t="s">
        <v>7</v>
      </c>
      <c r="C667" s="11">
        <v>33.44</v>
      </c>
      <c r="D667">
        <v>0</v>
      </c>
      <c r="E667" t="s">
        <v>13</v>
      </c>
      <c r="F667" t="s">
        <v>15</v>
      </c>
      <c r="G667" s="4">
        <v>12231.613600000001</v>
      </c>
      <c r="H667" t="s">
        <v>496</v>
      </c>
    </row>
    <row r="668" spans="1:8" x14ac:dyDescent="0.25">
      <c r="A668">
        <v>59</v>
      </c>
      <c r="B668" t="s">
        <v>7</v>
      </c>
      <c r="C668" s="11">
        <v>27.5</v>
      </c>
      <c r="D668">
        <v>0</v>
      </c>
      <c r="E668" t="s">
        <v>13</v>
      </c>
      <c r="F668" t="s">
        <v>10</v>
      </c>
      <c r="G668" s="4">
        <v>12233.828</v>
      </c>
      <c r="H668" t="s">
        <v>496</v>
      </c>
    </row>
    <row r="669" spans="1:8" x14ac:dyDescent="0.25">
      <c r="A669">
        <v>58</v>
      </c>
      <c r="B669" t="s">
        <v>7</v>
      </c>
      <c r="C669" s="11">
        <v>36.479999999999997</v>
      </c>
      <c r="D669">
        <v>0</v>
      </c>
      <c r="E669" t="s">
        <v>13</v>
      </c>
      <c r="F669" t="s">
        <v>15</v>
      </c>
      <c r="G669" s="4">
        <v>12235.8392</v>
      </c>
      <c r="H669" t="s">
        <v>496</v>
      </c>
    </row>
    <row r="670" spans="1:8" x14ac:dyDescent="0.25">
      <c r="A670">
        <v>59</v>
      </c>
      <c r="B670" t="s">
        <v>7</v>
      </c>
      <c r="C670" s="11">
        <v>35.200000000000003</v>
      </c>
      <c r="D670">
        <v>0</v>
      </c>
      <c r="E670" t="s">
        <v>13</v>
      </c>
      <c r="F670" t="s">
        <v>14</v>
      </c>
      <c r="G670" s="4">
        <v>12244.531000000001</v>
      </c>
      <c r="H670" t="s">
        <v>496</v>
      </c>
    </row>
    <row r="671" spans="1:8" x14ac:dyDescent="0.25">
      <c r="A671">
        <v>56</v>
      </c>
      <c r="B671" t="s">
        <v>7</v>
      </c>
      <c r="C671" s="11">
        <v>29.925000000000001</v>
      </c>
      <c r="D671">
        <v>2</v>
      </c>
      <c r="E671" t="s">
        <v>13</v>
      </c>
      <c r="F671" t="s">
        <v>14</v>
      </c>
      <c r="G671" s="4">
        <v>12265.5069</v>
      </c>
      <c r="H671" t="s">
        <v>496</v>
      </c>
    </row>
    <row r="672" spans="1:8" x14ac:dyDescent="0.25">
      <c r="A672">
        <v>55</v>
      </c>
      <c r="B672" t="s">
        <v>7</v>
      </c>
      <c r="C672" s="11">
        <v>30.495000000000001</v>
      </c>
      <c r="D672">
        <v>2</v>
      </c>
      <c r="E672" t="s">
        <v>13</v>
      </c>
      <c r="F672" t="s">
        <v>15</v>
      </c>
      <c r="G672" s="4">
        <v>12268.632250000001</v>
      </c>
      <c r="H672" t="s">
        <v>496</v>
      </c>
    </row>
    <row r="673" spans="1:8" x14ac:dyDescent="0.25">
      <c r="A673">
        <v>55</v>
      </c>
      <c r="B673" t="s">
        <v>7</v>
      </c>
      <c r="C673" s="11">
        <v>33.534999999999997</v>
      </c>
      <c r="D673">
        <v>2</v>
      </c>
      <c r="E673" t="s">
        <v>13</v>
      </c>
      <c r="F673" t="s">
        <v>15</v>
      </c>
      <c r="G673" s="4">
        <v>12269.68865</v>
      </c>
      <c r="H673" t="s">
        <v>496</v>
      </c>
    </row>
    <row r="674" spans="1:8" x14ac:dyDescent="0.25">
      <c r="A674">
        <v>59</v>
      </c>
      <c r="B674" t="s">
        <v>11</v>
      </c>
      <c r="C674" s="11">
        <v>37.1</v>
      </c>
      <c r="D674">
        <v>1</v>
      </c>
      <c r="E674" t="s">
        <v>13</v>
      </c>
      <c r="F674" t="s">
        <v>10</v>
      </c>
      <c r="G674" s="4">
        <v>12347.172</v>
      </c>
      <c r="H674" t="s">
        <v>496</v>
      </c>
    </row>
    <row r="675" spans="1:8" x14ac:dyDescent="0.25">
      <c r="A675">
        <v>56</v>
      </c>
      <c r="B675" t="s">
        <v>11</v>
      </c>
      <c r="C675" s="11">
        <v>36.1</v>
      </c>
      <c r="D675">
        <v>3</v>
      </c>
      <c r="E675" t="s">
        <v>13</v>
      </c>
      <c r="F675" t="s">
        <v>10</v>
      </c>
      <c r="G675" s="4">
        <v>12363.547</v>
      </c>
      <c r="H675" t="s">
        <v>496</v>
      </c>
    </row>
    <row r="676" spans="1:8" x14ac:dyDescent="0.25">
      <c r="A676">
        <v>33</v>
      </c>
      <c r="B676" t="s">
        <v>11</v>
      </c>
      <c r="C676" s="11">
        <v>35.244999999999997</v>
      </c>
      <c r="D676">
        <v>0</v>
      </c>
      <c r="E676" t="s">
        <v>13</v>
      </c>
      <c r="F676" t="s">
        <v>21</v>
      </c>
      <c r="G676" s="4">
        <v>12404.8791</v>
      </c>
      <c r="H676" t="s">
        <v>496</v>
      </c>
    </row>
    <row r="677" spans="1:8" x14ac:dyDescent="0.25">
      <c r="A677">
        <v>58</v>
      </c>
      <c r="B677" t="s">
        <v>7</v>
      </c>
      <c r="C677" s="11">
        <v>32.965000000000003</v>
      </c>
      <c r="D677">
        <v>0</v>
      </c>
      <c r="E677" t="s">
        <v>13</v>
      </c>
      <c r="F677" t="s">
        <v>21</v>
      </c>
      <c r="G677" s="4">
        <v>12430.95335</v>
      </c>
      <c r="H677" t="s">
        <v>496</v>
      </c>
    </row>
    <row r="678" spans="1:8" x14ac:dyDescent="0.25">
      <c r="A678">
        <v>55</v>
      </c>
      <c r="B678" t="s">
        <v>7</v>
      </c>
      <c r="C678" s="11">
        <v>40.81</v>
      </c>
      <c r="D678">
        <v>3</v>
      </c>
      <c r="E678" t="s">
        <v>13</v>
      </c>
      <c r="F678" t="s">
        <v>14</v>
      </c>
      <c r="G678" s="4">
        <v>12485.8009</v>
      </c>
      <c r="H678" t="s">
        <v>496</v>
      </c>
    </row>
    <row r="679" spans="1:8" x14ac:dyDescent="0.25">
      <c r="A679">
        <v>54</v>
      </c>
      <c r="B679" t="s">
        <v>7</v>
      </c>
      <c r="C679" s="11">
        <v>35.814999999999998</v>
      </c>
      <c r="D679">
        <v>3</v>
      </c>
      <c r="E679" t="s">
        <v>13</v>
      </c>
      <c r="F679" t="s">
        <v>15</v>
      </c>
      <c r="G679" s="4">
        <v>12495.290849999999</v>
      </c>
      <c r="H679" t="s">
        <v>496</v>
      </c>
    </row>
    <row r="680" spans="1:8" x14ac:dyDescent="0.25">
      <c r="A680">
        <v>61</v>
      </c>
      <c r="B680" t="s">
        <v>11</v>
      </c>
      <c r="C680" s="11">
        <v>33.534999999999997</v>
      </c>
      <c r="D680">
        <v>0</v>
      </c>
      <c r="E680" t="s">
        <v>13</v>
      </c>
      <c r="F680" t="s">
        <v>14</v>
      </c>
      <c r="G680" s="4">
        <v>12557.605299999999</v>
      </c>
      <c r="H680" t="s">
        <v>496</v>
      </c>
    </row>
    <row r="681" spans="1:8" x14ac:dyDescent="0.25">
      <c r="A681">
        <v>61</v>
      </c>
      <c r="B681" t="s">
        <v>11</v>
      </c>
      <c r="C681" s="11">
        <v>43.4</v>
      </c>
      <c r="D681">
        <v>0</v>
      </c>
      <c r="E681" t="s">
        <v>13</v>
      </c>
      <c r="F681" t="s">
        <v>10</v>
      </c>
      <c r="G681" s="4">
        <v>12574.049000000001</v>
      </c>
      <c r="H681" t="s">
        <v>496</v>
      </c>
    </row>
    <row r="682" spans="1:8" x14ac:dyDescent="0.25">
      <c r="A682">
        <v>52</v>
      </c>
      <c r="B682" t="s">
        <v>7</v>
      </c>
      <c r="C682" s="11">
        <v>46.75</v>
      </c>
      <c r="D682">
        <v>5</v>
      </c>
      <c r="E682" t="s">
        <v>13</v>
      </c>
      <c r="F682" t="s">
        <v>14</v>
      </c>
      <c r="G682" s="4">
        <v>12592.5345</v>
      </c>
      <c r="H682" t="s">
        <v>496</v>
      </c>
    </row>
    <row r="683" spans="1:8" x14ac:dyDescent="0.25">
      <c r="A683">
        <v>24</v>
      </c>
      <c r="B683" t="s">
        <v>11</v>
      </c>
      <c r="C683" s="11">
        <v>26.79</v>
      </c>
      <c r="D683">
        <v>1</v>
      </c>
      <c r="E683" t="s">
        <v>13</v>
      </c>
      <c r="F683" t="s">
        <v>15</v>
      </c>
      <c r="G683" s="4">
        <v>12609.88702</v>
      </c>
      <c r="H683" t="s">
        <v>496</v>
      </c>
    </row>
    <row r="684" spans="1:8" x14ac:dyDescent="0.25">
      <c r="A684">
        <v>59</v>
      </c>
      <c r="B684" t="s">
        <v>7</v>
      </c>
      <c r="C684" s="11">
        <v>31.35</v>
      </c>
      <c r="D684">
        <v>0</v>
      </c>
      <c r="E684" t="s">
        <v>13</v>
      </c>
      <c r="F684" t="s">
        <v>15</v>
      </c>
      <c r="G684" s="4">
        <v>12622.1795</v>
      </c>
      <c r="H684" t="s">
        <v>496</v>
      </c>
    </row>
    <row r="685" spans="1:8" x14ac:dyDescent="0.25">
      <c r="A685">
        <v>57</v>
      </c>
      <c r="B685" t="s">
        <v>7</v>
      </c>
      <c r="C685" s="11">
        <v>25.74</v>
      </c>
      <c r="D685">
        <v>2</v>
      </c>
      <c r="E685" t="s">
        <v>13</v>
      </c>
      <c r="F685" t="s">
        <v>14</v>
      </c>
      <c r="G685" s="4">
        <v>12629.1656</v>
      </c>
      <c r="H685" t="s">
        <v>496</v>
      </c>
    </row>
    <row r="686" spans="1:8" x14ac:dyDescent="0.25">
      <c r="A686">
        <v>60</v>
      </c>
      <c r="B686" t="s">
        <v>7</v>
      </c>
      <c r="C686" s="11">
        <v>30.5</v>
      </c>
      <c r="D686">
        <v>0</v>
      </c>
      <c r="E686" t="s">
        <v>13</v>
      </c>
      <c r="F686" t="s">
        <v>10</v>
      </c>
      <c r="G686" s="4">
        <v>12638.195</v>
      </c>
      <c r="H686" t="s">
        <v>496</v>
      </c>
    </row>
    <row r="687" spans="1:8" x14ac:dyDescent="0.25">
      <c r="A687">
        <v>56</v>
      </c>
      <c r="B687" t="s">
        <v>7</v>
      </c>
      <c r="C687" s="11">
        <v>33.82</v>
      </c>
      <c r="D687">
        <v>2</v>
      </c>
      <c r="E687" t="s">
        <v>13</v>
      </c>
      <c r="F687" t="s">
        <v>15</v>
      </c>
      <c r="G687" s="4">
        <v>12643.3778</v>
      </c>
      <c r="H687" t="s">
        <v>496</v>
      </c>
    </row>
    <row r="688" spans="1:8" x14ac:dyDescent="0.25">
      <c r="A688">
        <v>60</v>
      </c>
      <c r="B688" t="s">
        <v>7</v>
      </c>
      <c r="C688" s="11">
        <v>35.1</v>
      </c>
      <c r="D688">
        <v>0</v>
      </c>
      <c r="E688" t="s">
        <v>13</v>
      </c>
      <c r="F688" t="s">
        <v>10</v>
      </c>
      <c r="G688" s="4">
        <v>12644.589</v>
      </c>
      <c r="H688" t="s">
        <v>496</v>
      </c>
    </row>
    <row r="689" spans="1:8" x14ac:dyDescent="0.25">
      <c r="A689">
        <v>57</v>
      </c>
      <c r="B689" t="s">
        <v>7</v>
      </c>
      <c r="C689" s="11">
        <v>25.745000000000001</v>
      </c>
      <c r="D689">
        <v>2</v>
      </c>
      <c r="E689" t="s">
        <v>13</v>
      </c>
      <c r="F689" t="s">
        <v>10</v>
      </c>
      <c r="G689" s="4">
        <v>12646.207</v>
      </c>
      <c r="H689" t="s">
        <v>496</v>
      </c>
    </row>
    <row r="690" spans="1:8" x14ac:dyDescent="0.25">
      <c r="A690">
        <v>60</v>
      </c>
      <c r="B690" t="s">
        <v>7</v>
      </c>
      <c r="C690" s="11">
        <v>30.684999999999999</v>
      </c>
      <c r="D690">
        <v>0</v>
      </c>
      <c r="E690" t="s">
        <v>13</v>
      </c>
      <c r="F690" t="s">
        <v>14</v>
      </c>
      <c r="G690" s="4">
        <v>12648.7034</v>
      </c>
      <c r="H690" t="s">
        <v>496</v>
      </c>
    </row>
    <row r="691" spans="1:8" x14ac:dyDescent="0.25">
      <c r="A691">
        <v>60</v>
      </c>
      <c r="B691" t="s">
        <v>11</v>
      </c>
      <c r="C691" s="11">
        <v>29.64</v>
      </c>
      <c r="D691">
        <v>0</v>
      </c>
      <c r="E691" t="s">
        <v>13</v>
      </c>
      <c r="F691" t="s">
        <v>21</v>
      </c>
      <c r="G691" s="4">
        <v>12730.999599999999</v>
      </c>
      <c r="H691" t="s">
        <v>496</v>
      </c>
    </row>
    <row r="692" spans="1:8" x14ac:dyDescent="0.25">
      <c r="A692">
        <v>60</v>
      </c>
      <c r="B692" t="s">
        <v>11</v>
      </c>
      <c r="C692" s="11">
        <v>36.954999999999998</v>
      </c>
      <c r="D692">
        <v>0</v>
      </c>
      <c r="E692" t="s">
        <v>13</v>
      </c>
      <c r="F692" t="s">
        <v>21</v>
      </c>
      <c r="G692" s="4">
        <v>12741.167450000001</v>
      </c>
      <c r="H692" t="s">
        <v>496</v>
      </c>
    </row>
    <row r="693" spans="1:8" x14ac:dyDescent="0.25">
      <c r="A693">
        <v>44</v>
      </c>
      <c r="B693" t="s">
        <v>7</v>
      </c>
      <c r="C693" s="11">
        <v>36.479999999999997</v>
      </c>
      <c r="D693">
        <v>0</v>
      </c>
      <c r="E693" t="s">
        <v>13</v>
      </c>
      <c r="F693" t="s">
        <v>21</v>
      </c>
      <c r="G693" s="4">
        <v>12797.20962</v>
      </c>
      <c r="H693" t="s">
        <v>496</v>
      </c>
    </row>
    <row r="694" spans="1:8" x14ac:dyDescent="0.25">
      <c r="A694">
        <v>18</v>
      </c>
      <c r="B694" t="s">
        <v>11</v>
      </c>
      <c r="C694" s="11">
        <v>27.645</v>
      </c>
      <c r="D694">
        <v>2</v>
      </c>
      <c r="E694" t="s">
        <v>9</v>
      </c>
      <c r="F694" t="s">
        <v>21</v>
      </c>
      <c r="G694" s="4">
        <v>12829.455099999999</v>
      </c>
      <c r="H694" t="s">
        <v>496</v>
      </c>
    </row>
    <row r="695" spans="1:8" x14ac:dyDescent="0.25">
      <c r="A695">
        <v>18</v>
      </c>
      <c r="B695" t="s">
        <v>11</v>
      </c>
      <c r="C695" s="11">
        <v>39.14</v>
      </c>
      <c r="D695">
        <v>0</v>
      </c>
      <c r="E695" t="s">
        <v>13</v>
      </c>
      <c r="F695" t="s">
        <v>21</v>
      </c>
      <c r="G695" s="4">
        <v>12890.057650000001</v>
      </c>
      <c r="H695" t="s">
        <v>496</v>
      </c>
    </row>
    <row r="696" spans="1:8" x14ac:dyDescent="0.25">
      <c r="A696">
        <v>59</v>
      </c>
      <c r="B696" t="s">
        <v>11</v>
      </c>
      <c r="C696" s="11">
        <v>25.46</v>
      </c>
      <c r="D696">
        <v>1</v>
      </c>
      <c r="E696" t="s">
        <v>13</v>
      </c>
      <c r="F696" t="s">
        <v>21</v>
      </c>
      <c r="G696" s="4">
        <v>12913.992399999999</v>
      </c>
      <c r="H696" t="s">
        <v>496</v>
      </c>
    </row>
    <row r="697" spans="1:8" x14ac:dyDescent="0.25">
      <c r="A697">
        <v>59</v>
      </c>
      <c r="B697" t="s">
        <v>11</v>
      </c>
      <c r="C697" s="11">
        <v>29.7</v>
      </c>
      <c r="D697">
        <v>2</v>
      </c>
      <c r="E697" t="s">
        <v>13</v>
      </c>
      <c r="F697" t="s">
        <v>14</v>
      </c>
      <c r="G697" s="4">
        <v>12925.886</v>
      </c>
      <c r="H697" t="s">
        <v>496</v>
      </c>
    </row>
    <row r="698" spans="1:8" x14ac:dyDescent="0.25">
      <c r="A698">
        <v>59</v>
      </c>
      <c r="B698" t="s">
        <v>11</v>
      </c>
      <c r="C698" s="11">
        <v>32.395000000000003</v>
      </c>
      <c r="D698">
        <v>2</v>
      </c>
      <c r="E698" t="s">
        <v>13</v>
      </c>
      <c r="F698" t="s">
        <v>14</v>
      </c>
      <c r="G698" s="4">
        <v>12928.7911</v>
      </c>
      <c r="H698" t="s">
        <v>496</v>
      </c>
    </row>
    <row r="699" spans="1:8" x14ac:dyDescent="0.25">
      <c r="A699">
        <v>56</v>
      </c>
      <c r="B699" t="s">
        <v>11</v>
      </c>
      <c r="C699" s="11">
        <v>33.659999999999997</v>
      </c>
      <c r="D699">
        <v>4</v>
      </c>
      <c r="E699" t="s">
        <v>13</v>
      </c>
      <c r="F699" t="s">
        <v>14</v>
      </c>
      <c r="G699" s="4">
        <v>12949.1554</v>
      </c>
      <c r="H699" t="s">
        <v>496</v>
      </c>
    </row>
    <row r="700" spans="1:8" x14ac:dyDescent="0.25">
      <c r="A700">
        <v>61</v>
      </c>
      <c r="B700" t="s">
        <v>11</v>
      </c>
      <c r="C700" s="11">
        <v>38.380000000000003</v>
      </c>
      <c r="D700">
        <v>0</v>
      </c>
      <c r="E700" t="s">
        <v>13</v>
      </c>
      <c r="F700" t="s">
        <v>15</v>
      </c>
      <c r="G700" s="4">
        <v>12950.0712</v>
      </c>
      <c r="H700" t="s">
        <v>496</v>
      </c>
    </row>
    <row r="701" spans="1:8" x14ac:dyDescent="0.25">
      <c r="A701">
        <v>62</v>
      </c>
      <c r="B701" t="s">
        <v>11</v>
      </c>
      <c r="C701" s="11">
        <v>37.4</v>
      </c>
      <c r="D701">
        <v>0</v>
      </c>
      <c r="E701" t="s">
        <v>13</v>
      </c>
      <c r="F701" t="s">
        <v>10</v>
      </c>
      <c r="G701" s="4">
        <v>12979.358</v>
      </c>
      <c r="H701" t="s">
        <v>496</v>
      </c>
    </row>
    <row r="702" spans="1:8" x14ac:dyDescent="0.25">
      <c r="A702">
        <v>62</v>
      </c>
      <c r="B702" t="s">
        <v>11</v>
      </c>
      <c r="C702" s="11">
        <v>38.83</v>
      </c>
      <c r="D702">
        <v>0</v>
      </c>
      <c r="E702" t="s">
        <v>13</v>
      </c>
      <c r="F702" t="s">
        <v>14</v>
      </c>
      <c r="G702" s="4">
        <v>12981.3457</v>
      </c>
      <c r="H702" t="s">
        <v>496</v>
      </c>
    </row>
    <row r="703" spans="1:8" x14ac:dyDescent="0.25">
      <c r="A703">
        <v>62</v>
      </c>
      <c r="B703" t="s">
        <v>11</v>
      </c>
      <c r="C703" s="11">
        <v>39.93</v>
      </c>
      <c r="D703">
        <v>0</v>
      </c>
      <c r="E703" t="s">
        <v>13</v>
      </c>
      <c r="F703" t="s">
        <v>14</v>
      </c>
      <c r="G703" s="4">
        <v>12982.8747</v>
      </c>
      <c r="H703" t="s">
        <v>496</v>
      </c>
    </row>
    <row r="704" spans="1:8" x14ac:dyDescent="0.25">
      <c r="A704">
        <v>60</v>
      </c>
      <c r="B704" t="s">
        <v>7</v>
      </c>
      <c r="C704" s="11">
        <v>27.265000000000001</v>
      </c>
      <c r="D704">
        <v>0</v>
      </c>
      <c r="E704" t="s">
        <v>13</v>
      </c>
      <c r="F704" t="s">
        <v>15</v>
      </c>
      <c r="G704" s="4">
        <v>13012.20865</v>
      </c>
      <c r="H704" t="s">
        <v>496</v>
      </c>
    </row>
    <row r="705" spans="1:8" x14ac:dyDescent="0.25">
      <c r="A705">
        <v>58</v>
      </c>
      <c r="B705" t="s">
        <v>7</v>
      </c>
      <c r="C705" s="11">
        <v>32.395000000000003</v>
      </c>
      <c r="D705">
        <v>1</v>
      </c>
      <c r="E705" t="s">
        <v>13</v>
      </c>
      <c r="F705" t="s">
        <v>21</v>
      </c>
      <c r="G705" s="4">
        <v>13019.161050000001</v>
      </c>
      <c r="H705" t="s">
        <v>496</v>
      </c>
    </row>
    <row r="706" spans="1:8" x14ac:dyDescent="0.25">
      <c r="A706">
        <v>61</v>
      </c>
      <c r="B706" t="s">
        <v>7</v>
      </c>
      <c r="C706" s="11">
        <v>28.2</v>
      </c>
      <c r="D706">
        <v>0</v>
      </c>
      <c r="E706" t="s">
        <v>13</v>
      </c>
      <c r="F706" t="s">
        <v>10</v>
      </c>
      <c r="G706" s="4">
        <v>13041.921</v>
      </c>
      <c r="H706" t="s">
        <v>496</v>
      </c>
    </row>
    <row r="707" spans="1:8" x14ac:dyDescent="0.25">
      <c r="A707">
        <v>61</v>
      </c>
      <c r="B707" t="s">
        <v>7</v>
      </c>
      <c r="C707" s="11">
        <v>44</v>
      </c>
      <c r="D707">
        <v>0</v>
      </c>
      <c r="E707" t="s">
        <v>13</v>
      </c>
      <c r="F707" t="s">
        <v>10</v>
      </c>
      <c r="G707" s="4">
        <v>13063.883</v>
      </c>
      <c r="H707" t="s">
        <v>496</v>
      </c>
    </row>
    <row r="708" spans="1:8" x14ac:dyDescent="0.25">
      <c r="A708">
        <v>23</v>
      </c>
      <c r="B708" t="s">
        <v>7</v>
      </c>
      <c r="C708" s="11">
        <v>28</v>
      </c>
      <c r="D708">
        <v>0</v>
      </c>
      <c r="E708" t="s">
        <v>13</v>
      </c>
      <c r="F708" t="s">
        <v>10</v>
      </c>
      <c r="G708" s="4">
        <v>13126.677449999999</v>
      </c>
      <c r="H708" t="s">
        <v>496</v>
      </c>
    </row>
    <row r="709" spans="1:8" x14ac:dyDescent="0.25">
      <c r="A709">
        <v>61</v>
      </c>
      <c r="B709" t="s">
        <v>11</v>
      </c>
      <c r="C709" s="11">
        <v>33.534999999999997</v>
      </c>
      <c r="D709">
        <v>0</v>
      </c>
      <c r="E709" t="s">
        <v>13</v>
      </c>
      <c r="F709" t="s">
        <v>21</v>
      </c>
      <c r="G709" s="4">
        <v>13143.336649999999</v>
      </c>
      <c r="H709" t="s">
        <v>496</v>
      </c>
    </row>
    <row r="710" spans="1:8" x14ac:dyDescent="0.25">
      <c r="A710">
        <v>61</v>
      </c>
      <c r="B710" t="s">
        <v>11</v>
      </c>
      <c r="C710" s="11">
        <v>33.914999999999999</v>
      </c>
      <c r="D710">
        <v>0</v>
      </c>
      <c r="E710" t="s">
        <v>13</v>
      </c>
      <c r="F710" t="s">
        <v>21</v>
      </c>
      <c r="G710" s="4">
        <v>13143.86485</v>
      </c>
      <c r="H710" t="s">
        <v>496</v>
      </c>
    </row>
    <row r="711" spans="1:8" x14ac:dyDescent="0.25">
      <c r="A711">
        <v>60</v>
      </c>
      <c r="B711" t="s">
        <v>7</v>
      </c>
      <c r="C711" s="11">
        <v>27.55</v>
      </c>
      <c r="D711">
        <v>0</v>
      </c>
      <c r="E711" t="s">
        <v>13</v>
      </c>
      <c r="F711" t="s">
        <v>21</v>
      </c>
      <c r="G711" s="4">
        <v>13217.094499999999</v>
      </c>
      <c r="H711" t="s">
        <v>496</v>
      </c>
    </row>
    <row r="712" spans="1:8" x14ac:dyDescent="0.25">
      <c r="A712">
        <v>57</v>
      </c>
      <c r="B712" t="s">
        <v>7</v>
      </c>
      <c r="C712" s="11">
        <v>34.295000000000002</v>
      </c>
      <c r="D712">
        <v>2</v>
      </c>
      <c r="E712" t="s">
        <v>13</v>
      </c>
      <c r="F712" t="s">
        <v>21</v>
      </c>
      <c r="G712" s="4">
        <v>13224.057049999999</v>
      </c>
      <c r="H712" t="s">
        <v>496</v>
      </c>
    </row>
    <row r="713" spans="1:8" x14ac:dyDescent="0.25">
      <c r="A713">
        <v>60</v>
      </c>
      <c r="B713" t="s">
        <v>7</v>
      </c>
      <c r="C713" s="11">
        <v>28.7</v>
      </c>
      <c r="D713">
        <v>1</v>
      </c>
      <c r="E713" t="s">
        <v>13</v>
      </c>
      <c r="F713" t="s">
        <v>10</v>
      </c>
      <c r="G713" s="4">
        <v>13224.692999999999</v>
      </c>
      <c r="H713" t="s">
        <v>496</v>
      </c>
    </row>
    <row r="714" spans="1:8" x14ac:dyDescent="0.25">
      <c r="A714">
        <v>60</v>
      </c>
      <c r="B714" t="s">
        <v>7</v>
      </c>
      <c r="C714" s="11">
        <v>28.785</v>
      </c>
      <c r="D714">
        <v>0</v>
      </c>
      <c r="E714" t="s">
        <v>13</v>
      </c>
      <c r="F714" t="s">
        <v>21</v>
      </c>
      <c r="G714" s="4">
        <v>13228.846949999999</v>
      </c>
      <c r="H714" t="s">
        <v>496</v>
      </c>
    </row>
    <row r="715" spans="1:8" x14ac:dyDescent="0.25">
      <c r="A715">
        <v>62</v>
      </c>
      <c r="B715" t="s">
        <v>11</v>
      </c>
      <c r="C715" s="11">
        <v>30.02</v>
      </c>
      <c r="D715">
        <v>0</v>
      </c>
      <c r="E715" t="s">
        <v>13</v>
      </c>
      <c r="F715" t="s">
        <v>15</v>
      </c>
      <c r="G715" s="4">
        <v>13352.0998</v>
      </c>
      <c r="H715" t="s">
        <v>496</v>
      </c>
    </row>
    <row r="716" spans="1:8" x14ac:dyDescent="0.25">
      <c r="A716">
        <v>63</v>
      </c>
      <c r="B716" t="s">
        <v>11</v>
      </c>
      <c r="C716" s="11">
        <v>30.8</v>
      </c>
      <c r="D716">
        <v>0</v>
      </c>
      <c r="E716" t="s">
        <v>13</v>
      </c>
      <c r="F716" t="s">
        <v>10</v>
      </c>
      <c r="G716" s="4">
        <v>13390.558999999999</v>
      </c>
      <c r="H716" t="s">
        <v>496</v>
      </c>
    </row>
    <row r="717" spans="1:8" x14ac:dyDescent="0.25">
      <c r="A717">
        <v>63</v>
      </c>
      <c r="B717" t="s">
        <v>11</v>
      </c>
      <c r="C717" s="11">
        <v>33.1</v>
      </c>
      <c r="D717">
        <v>0</v>
      </c>
      <c r="E717" t="s">
        <v>13</v>
      </c>
      <c r="F717" t="s">
        <v>10</v>
      </c>
      <c r="G717" s="4">
        <v>13393.755999999999</v>
      </c>
      <c r="H717" t="s">
        <v>496</v>
      </c>
    </row>
    <row r="718" spans="1:8" x14ac:dyDescent="0.25">
      <c r="A718">
        <v>63</v>
      </c>
      <c r="B718" t="s">
        <v>11</v>
      </c>
      <c r="C718" s="11">
        <v>25.175000000000001</v>
      </c>
      <c r="D718">
        <v>0</v>
      </c>
      <c r="E718" t="s">
        <v>13</v>
      </c>
      <c r="F718" t="s">
        <v>14</v>
      </c>
      <c r="G718" s="4">
        <v>13405.390299999999</v>
      </c>
      <c r="H718" t="s">
        <v>496</v>
      </c>
    </row>
    <row r="719" spans="1:8" x14ac:dyDescent="0.25">
      <c r="A719">
        <v>61</v>
      </c>
      <c r="B719" t="s">
        <v>7</v>
      </c>
      <c r="C719" s="11">
        <v>31.16</v>
      </c>
      <c r="D719">
        <v>0</v>
      </c>
      <c r="E719" t="s">
        <v>13</v>
      </c>
      <c r="F719" t="s">
        <v>15</v>
      </c>
      <c r="G719" s="4">
        <v>13429.035400000001</v>
      </c>
      <c r="H719" t="s">
        <v>496</v>
      </c>
    </row>
    <row r="720" spans="1:8" x14ac:dyDescent="0.25">
      <c r="A720">
        <v>56</v>
      </c>
      <c r="B720" t="s">
        <v>7</v>
      </c>
      <c r="C720" s="11">
        <v>32.299999999999997</v>
      </c>
      <c r="D720">
        <v>3</v>
      </c>
      <c r="E720" t="s">
        <v>13</v>
      </c>
      <c r="F720" t="s">
        <v>21</v>
      </c>
      <c r="G720" s="4">
        <v>13430.264999999999</v>
      </c>
      <c r="H720" t="s">
        <v>496</v>
      </c>
    </row>
    <row r="721" spans="1:8" x14ac:dyDescent="0.25">
      <c r="A721">
        <v>62</v>
      </c>
      <c r="B721" t="s">
        <v>7</v>
      </c>
      <c r="C721" s="11">
        <v>25</v>
      </c>
      <c r="D721">
        <v>0</v>
      </c>
      <c r="E721" t="s">
        <v>13</v>
      </c>
      <c r="F721" t="s">
        <v>10</v>
      </c>
      <c r="G721" s="4">
        <v>13451.121999999999</v>
      </c>
      <c r="H721" t="s">
        <v>496</v>
      </c>
    </row>
    <row r="722" spans="1:8" x14ac:dyDescent="0.25">
      <c r="A722">
        <v>62</v>
      </c>
      <c r="B722" t="s">
        <v>7</v>
      </c>
      <c r="C722" s="11">
        <v>29.92</v>
      </c>
      <c r="D722">
        <v>0</v>
      </c>
      <c r="E722" t="s">
        <v>13</v>
      </c>
      <c r="F722" t="s">
        <v>14</v>
      </c>
      <c r="G722" s="4">
        <v>13457.960800000001</v>
      </c>
      <c r="H722" t="s">
        <v>496</v>
      </c>
    </row>
    <row r="723" spans="1:8" x14ac:dyDescent="0.25">
      <c r="A723">
        <v>62</v>
      </c>
      <c r="B723" t="s">
        <v>7</v>
      </c>
      <c r="C723" s="11">
        <v>33.200000000000003</v>
      </c>
      <c r="D723">
        <v>0</v>
      </c>
      <c r="E723" t="s">
        <v>13</v>
      </c>
      <c r="F723" t="s">
        <v>10</v>
      </c>
      <c r="G723" s="4">
        <v>13462.52</v>
      </c>
      <c r="H723" t="s">
        <v>496</v>
      </c>
    </row>
    <row r="724" spans="1:8" x14ac:dyDescent="0.25">
      <c r="A724">
        <v>62</v>
      </c>
      <c r="B724" t="s">
        <v>7</v>
      </c>
      <c r="C724" s="11">
        <v>39.159999999999997</v>
      </c>
      <c r="D724">
        <v>0</v>
      </c>
      <c r="E724" t="s">
        <v>13</v>
      </c>
      <c r="F724" t="s">
        <v>14</v>
      </c>
      <c r="G724" s="4">
        <v>13470.804400000001</v>
      </c>
      <c r="H724" t="s">
        <v>496</v>
      </c>
    </row>
    <row r="725" spans="1:8" x14ac:dyDescent="0.25">
      <c r="A725">
        <v>62</v>
      </c>
      <c r="B725" t="s">
        <v>7</v>
      </c>
      <c r="C725" s="11">
        <v>39.200000000000003</v>
      </c>
      <c r="D725">
        <v>0</v>
      </c>
      <c r="E725" t="s">
        <v>13</v>
      </c>
      <c r="F725" t="s">
        <v>10</v>
      </c>
      <c r="G725" s="4">
        <v>13470.86</v>
      </c>
      <c r="H725" t="s">
        <v>496</v>
      </c>
    </row>
    <row r="726" spans="1:8" x14ac:dyDescent="0.25">
      <c r="A726">
        <v>62</v>
      </c>
      <c r="B726" t="s">
        <v>11</v>
      </c>
      <c r="C726" s="11">
        <v>32.11</v>
      </c>
      <c r="D726">
        <v>0</v>
      </c>
      <c r="E726" t="s">
        <v>13</v>
      </c>
      <c r="F726" t="s">
        <v>21</v>
      </c>
      <c r="G726" s="4">
        <v>13555.0049</v>
      </c>
      <c r="H726" t="s">
        <v>496</v>
      </c>
    </row>
    <row r="727" spans="1:8" x14ac:dyDescent="0.25">
      <c r="A727">
        <v>61</v>
      </c>
      <c r="B727" t="s">
        <v>7</v>
      </c>
      <c r="C727" s="11">
        <v>33.725000000000001</v>
      </c>
      <c r="D727">
        <v>0</v>
      </c>
      <c r="E727" t="s">
        <v>13</v>
      </c>
      <c r="F727" t="s">
        <v>21</v>
      </c>
      <c r="G727" s="4">
        <v>13616.3586</v>
      </c>
      <c r="H727" t="s">
        <v>496</v>
      </c>
    </row>
    <row r="728" spans="1:8" x14ac:dyDescent="0.25">
      <c r="A728">
        <v>61</v>
      </c>
      <c r="B728" t="s">
        <v>7</v>
      </c>
      <c r="C728" s="11">
        <v>35.909999999999997</v>
      </c>
      <c r="D728">
        <v>0</v>
      </c>
      <c r="E728" t="s">
        <v>13</v>
      </c>
      <c r="F728" t="s">
        <v>21</v>
      </c>
      <c r="G728" s="4">
        <v>13635.6379</v>
      </c>
      <c r="H728" t="s">
        <v>496</v>
      </c>
    </row>
    <row r="729" spans="1:8" x14ac:dyDescent="0.25">
      <c r="A729">
        <v>63</v>
      </c>
      <c r="B729" t="s">
        <v>11</v>
      </c>
      <c r="C729" s="11">
        <v>40.564999999999998</v>
      </c>
      <c r="D729">
        <v>0</v>
      </c>
      <c r="E729" t="s">
        <v>13</v>
      </c>
      <c r="F729" t="s">
        <v>15</v>
      </c>
      <c r="G729" s="4">
        <v>13770.097900000001</v>
      </c>
      <c r="H729" t="s">
        <v>496</v>
      </c>
    </row>
    <row r="730" spans="1:8" x14ac:dyDescent="0.25">
      <c r="A730">
        <v>64</v>
      </c>
      <c r="B730" t="s">
        <v>11</v>
      </c>
      <c r="C730" s="11">
        <v>34.5</v>
      </c>
      <c r="D730">
        <v>0</v>
      </c>
      <c r="E730" t="s">
        <v>13</v>
      </c>
      <c r="F730" t="s">
        <v>10</v>
      </c>
      <c r="G730" s="4">
        <v>13822.803</v>
      </c>
      <c r="H730" t="s">
        <v>496</v>
      </c>
    </row>
    <row r="731" spans="1:8" x14ac:dyDescent="0.25">
      <c r="A731">
        <v>64</v>
      </c>
      <c r="B731" t="s">
        <v>11</v>
      </c>
      <c r="C731" s="11">
        <v>40.479999999999997</v>
      </c>
      <c r="D731">
        <v>0</v>
      </c>
      <c r="E731" t="s">
        <v>13</v>
      </c>
      <c r="F731" t="s">
        <v>14</v>
      </c>
      <c r="G731" s="4">
        <v>13831.1152</v>
      </c>
      <c r="H731" t="s">
        <v>496</v>
      </c>
    </row>
    <row r="732" spans="1:8" x14ac:dyDescent="0.25">
      <c r="A732">
        <v>62</v>
      </c>
      <c r="B732" t="s">
        <v>7</v>
      </c>
      <c r="C732" s="11">
        <v>32.68</v>
      </c>
      <c r="D732">
        <v>0</v>
      </c>
      <c r="E732" t="s">
        <v>13</v>
      </c>
      <c r="F732" t="s">
        <v>15</v>
      </c>
      <c r="G732" s="4">
        <v>13844.797200000001</v>
      </c>
      <c r="H732" t="s">
        <v>496</v>
      </c>
    </row>
    <row r="733" spans="1:8" x14ac:dyDescent="0.25">
      <c r="A733">
        <v>63</v>
      </c>
      <c r="B733" t="s">
        <v>7</v>
      </c>
      <c r="C733" s="11">
        <v>36.299999999999997</v>
      </c>
      <c r="D733">
        <v>0</v>
      </c>
      <c r="E733" t="s">
        <v>13</v>
      </c>
      <c r="F733" t="s">
        <v>14</v>
      </c>
      <c r="G733" s="4">
        <v>13887.204</v>
      </c>
      <c r="H733" t="s">
        <v>496</v>
      </c>
    </row>
    <row r="734" spans="1:8" x14ac:dyDescent="0.25">
      <c r="A734">
        <v>63</v>
      </c>
      <c r="B734" t="s">
        <v>7</v>
      </c>
      <c r="C734" s="11">
        <v>36.85</v>
      </c>
      <c r="D734">
        <v>0</v>
      </c>
      <c r="E734" t="s">
        <v>13</v>
      </c>
      <c r="F734" t="s">
        <v>14</v>
      </c>
      <c r="G734" s="4">
        <v>13887.968500000001</v>
      </c>
      <c r="H734" t="s">
        <v>496</v>
      </c>
    </row>
    <row r="735" spans="1:8" x14ac:dyDescent="0.25">
      <c r="A735">
        <v>60</v>
      </c>
      <c r="B735" t="s">
        <v>11</v>
      </c>
      <c r="C735" s="11">
        <v>33.11</v>
      </c>
      <c r="D735">
        <v>3</v>
      </c>
      <c r="E735" t="s">
        <v>13</v>
      </c>
      <c r="F735" t="s">
        <v>14</v>
      </c>
      <c r="G735" s="4">
        <v>13919.822899999999</v>
      </c>
      <c r="H735" t="s">
        <v>496</v>
      </c>
    </row>
    <row r="736" spans="1:8" x14ac:dyDescent="0.25">
      <c r="A736">
        <v>62</v>
      </c>
      <c r="B736" t="s">
        <v>11</v>
      </c>
      <c r="C736" s="11">
        <v>27.55</v>
      </c>
      <c r="D736">
        <v>1</v>
      </c>
      <c r="E736" t="s">
        <v>13</v>
      </c>
      <c r="F736" t="s">
        <v>15</v>
      </c>
      <c r="G736" s="4">
        <v>13937.666499999999</v>
      </c>
      <c r="H736" t="s">
        <v>496</v>
      </c>
    </row>
    <row r="737" spans="1:8" x14ac:dyDescent="0.25">
      <c r="A737">
        <v>63</v>
      </c>
      <c r="B737" t="s">
        <v>11</v>
      </c>
      <c r="C737" s="11">
        <v>31.445</v>
      </c>
      <c r="D737">
        <v>0</v>
      </c>
      <c r="E737" t="s">
        <v>13</v>
      </c>
      <c r="F737" t="s">
        <v>21</v>
      </c>
      <c r="G737" s="4">
        <v>13974.455550000001</v>
      </c>
      <c r="H737" t="s">
        <v>496</v>
      </c>
    </row>
    <row r="738" spans="1:8" x14ac:dyDescent="0.25">
      <c r="A738">
        <v>63</v>
      </c>
      <c r="B738" t="s">
        <v>11</v>
      </c>
      <c r="C738" s="11">
        <v>36.765000000000001</v>
      </c>
      <c r="D738">
        <v>0</v>
      </c>
      <c r="E738" t="s">
        <v>13</v>
      </c>
      <c r="F738" t="s">
        <v>21</v>
      </c>
      <c r="G738" s="4">
        <v>13981.850350000001</v>
      </c>
      <c r="H738" t="s">
        <v>496</v>
      </c>
    </row>
    <row r="739" spans="1:8" x14ac:dyDescent="0.25">
      <c r="A739">
        <v>59</v>
      </c>
      <c r="B739" t="s">
        <v>7</v>
      </c>
      <c r="C739" s="11">
        <v>35.625</v>
      </c>
      <c r="D739">
        <v>3</v>
      </c>
      <c r="E739" t="s">
        <v>13</v>
      </c>
      <c r="F739" t="s">
        <v>14</v>
      </c>
      <c r="G739" s="4">
        <v>14001.1338</v>
      </c>
      <c r="H739" t="s">
        <v>496</v>
      </c>
    </row>
    <row r="740" spans="1:8" x14ac:dyDescent="0.25">
      <c r="A740">
        <v>59</v>
      </c>
      <c r="B740" t="s">
        <v>7</v>
      </c>
      <c r="C740" s="11">
        <v>27.835000000000001</v>
      </c>
      <c r="D740">
        <v>3</v>
      </c>
      <c r="E740" t="s">
        <v>13</v>
      </c>
      <c r="F740" t="s">
        <v>14</v>
      </c>
      <c r="G740" s="4">
        <v>14001.286700000001</v>
      </c>
      <c r="H740" t="s">
        <v>496</v>
      </c>
    </row>
    <row r="741" spans="1:8" x14ac:dyDescent="0.25">
      <c r="A741">
        <v>59</v>
      </c>
      <c r="B741" t="s">
        <v>7</v>
      </c>
      <c r="C741" s="11">
        <v>32.1</v>
      </c>
      <c r="D741">
        <v>3</v>
      </c>
      <c r="E741" t="s">
        <v>13</v>
      </c>
      <c r="F741" t="s">
        <v>10</v>
      </c>
      <c r="G741" s="4">
        <v>14007.222</v>
      </c>
      <c r="H741" t="s">
        <v>496</v>
      </c>
    </row>
    <row r="742" spans="1:8" x14ac:dyDescent="0.25">
      <c r="A742">
        <v>62</v>
      </c>
      <c r="B742" t="s">
        <v>7</v>
      </c>
      <c r="C742" s="11">
        <v>31.73</v>
      </c>
      <c r="D742">
        <v>0</v>
      </c>
      <c r="E742" t="s">
        <v>13</v>
      </c>
      <c r="F742" t="s">
        <v>21</v>
      </c>
      <c r="G742" s="4">
        <v>14043.476699999999</v>
      </c>
      <c r="H742" t="s">
        <v>496</v>
      </c>
    </row>
    <row r="743" spans="1:8" x14ac:dyDescent="0.25">
      <c r="A743">
        <v>61</v>
      </c>
      <c r="B743" t="s">
        <v>11</v>
      </c>
      <c r="C743" s="11">
        <v>32.299999999999997</v>
      </c>
      <c r="D743">
        <v>2</v>
      </c>
      <c r="E743" t="s">
        <v>13</v>
      </c>
      <c r="F743" t="s">
        <v>15</v>
      </c>
      <c r="G743" s="4">
        <v>14119.62</v>
      </c>
      <c r="H743" t="s">
        <v>496</v>
      </c>
    </row>
    <row r="744" spans="1:8" x14ac:dyDescent="0.25">
      <c r="A744">
        <v>18</v>
      </c>
      <c r="B744" t="s">
        <v>7</v>
      </c>
      <c r="C744" s="11">
        <v>38.28</v>
      </c>
      <c r="D744">
        <v>0</v>
      </c>
      <c r="E744" t="s">
        <v>13</v>
      </c>
      <c r="F744" t="s">
        <v>14</v>
      </c>
      <c r="G744" s="4">
        <v>14133.03775</v>
      </c>
      <c r="H744" t="s">
        <v>496</v>
      </c>
    </row>
    <row r="745" spans="1:8" x14ac:dyDescent="0.25">
      <c r="A745">
        <v>64</v>
      </c>
      <c r="B745" t="s">
        <v>11</v>
      </c>
      <c r="C745" s="11">
        <v>37.905000000000001</v>
      </c>
      <c r="D745">
        <v>0</v>
      </c>
      <c r="E745" t="s">
        <v>13</v>
      </c>
      <c r="F745" t="s">
        <v>15</v>
      </c>
      <c r="G745" s="4">
        <v>14210.53595</v>
      </c>
      <c r="H745" t="s">
        <v>496</v>
      </c>
    </row>
    <row r="746" spans="1:8" x14ac:dyDescent="0.25">
      <c r="A746">
        <v>61</v>
      </c>
      <c r="B746" t="s">
        <v>7</v>
      </c>
      <c r="C746" s="11">
        <v>40.375</v>
      </c>
      <c r="D746">
        <v>2</v>
      </c>
      <c r="E746" t="s">
        <v>13</v>
      </c>
      <c r="F746" t="s">
        <v>10</v>
      </c>
      <c r="G746" s="4">
        <v>14235.072</v>
      </c>
      <c r="H746" t="s">
        <v>496</v>
      </c>
    </row>
    <row r="747" spans="1:8" x14ac:dyDescent="0.25">
      <c r="A747">
        <v>63</v>
      </c>
      <c r="B747" t="s">
        <v>7</v>
      </c>
      <c r="C747" s="11">
        <v>25.08</v>
      </c>
      <c r="D747">
        <v>0</v>
      </c>
      <c r="E747" t="s">
        <v>13</v>
      </c>
      <c r="F747" t="s">
        <v>15</v>
      </c>
      <c r="G747" s="4">
        <v>14254.608200000001</v>
      </c>
      <c r="H747" t="s">
        <v>496</v>
      </c>
    </row>
    <row r="748" spans="1:8" x14ac:dyDescent="0.25">
      <c r="A748">
        <v>64</v>
      </c>
      <c r="B748" t="s">
        <v>7</v>
      </c>
      <c r="C748" s="11">
        <v>35.97</v>
      </c>
      <c r="D748">
        <v>0</v>
      </c>
      <c r="E748" t="s">
        <v>13</v>
      </c>
      <c r="F748" t="s">
        <v>14</v>
      </c>
      <c r="G748" s="4">
        <v>14313.846299999999</v>
      </c>
      <c r="H748" t="s">
        <v>496</v>
      </c>
    </row>
    <row r="749" spans="1:8" x14ac:dyDescent="0.25">
      <c r="A749">
        <v>64</v>
      </c>
      <c r="B749" t="s">
        <v>7</v>
      </c>
      <c r="C749" s="11">
        <v>39.700000000000003</v>
      </c>
      <c r="D749">
        <v>0</v>
      </c>
      <c r="E749" t="s">
        <v>13</v>
      </c>
      <c r="F749" t="s">
        <v>10</v>
      </c>
      <c r="G749" s="4">
        <v>14319.031000000001</v>
      </c>
      <c r="H749" t="s">
        <v>496</v>
      </c>
    </row>
    <row r="750" spans="1:8" x14ac:dyDescent="0.25">
      <c r="A750">
        <v>34</v>
      </c>
      <c r="B750" t="s">
        <v>11</v>
      </c>
      <c r="C750" s="11">
        <v>32.799999999999997</v>
      </c>
      <c r="D750">
        <v>1</v>
      </c>
      <c r="E750" t="s">
        <v>13</v>
      </c>
      <c r="F750" t="s">
        <v>10</v>
      </c>
      <c r="G750" s="4">
        <v>14358.364369999999</v>
      </c>
      <c r="H750" t="s">
        <v>496</v>
      </c>
    </row>
    <row r="751" spans="1:8" x14ac:dyDescent="0.25">
      <c r="A751">
        <v>59</v>
      </c>
      <c r="B751" t="s">
        <v>7</v>
      </c>
      <c r="C751" s="11">
        <v>26.695</v>
      </c>
      <c r="D751">
        <v>3</v>
      </c>
      <c r="E751" t="s">
        <v>13</v>
      </c>
      <c r="F751" t="s">
        <v>15</v>
      </c>
      <c r="G751" s="4">
        <v>14382.709049999999</v>
      </c>
      <c r="H751" t="s">
        <v>496</v>
      </c>
    </row>
    <row r="752" spans="1:8" x14ac:dyDescent="0.25">
      <c r="A752">
        <v>57</v>
      </c>
      <c r="B752" t="s">
        <v>7</v>
      </c>
      <c r="C752" s="11">
        <v>28.785</v>
      </c>
      <c r="D752">
        <v>4</v>
      </c>
      <c r="E752" t="s">
        <v>13</v>
      </c>
      <c r="F752" t="s">
        <v>21</v>
      </c>
      <c r="G752" s="4">
        <v>14394.398150000001</v>
      </c>
      <c r="H752" t="s">
        <v>496</v>
      </c>
    </row>
    <row r="753" spans="1:8" x14ac:dyDescent="0.25">
      <c r="A753">
        <v>64</v>
      </c>
      <c r="B753" t="s">
        <v>11</v>
      </c>
      <c r="C753" s="11">
        <v>26.41</v>
      </c>
      <c r="D753">
        <v>0</v>
      </c>
      <c r="E753" t="s">
        <v>13</v>
      </c>
      <c r="F753" t="s">
        <v>21</v>
      </c>
      <c r="G753" s="4">
        <v>14394.5579</v>
      </c>
      <c r="H753" t="s">
        <v>496</v>
      </c>
    </row>
    <row r="754" spans="1:8" x14ac:dyDescent="0.25">
      <c r="A754">
        <v>64</v>
      </c>
      <c r="B754" t="s">
        <v>11</v>
      </c>
      <c r="C754" s="11">
        <v>38.19</v>
      </c>
      <c r="D754">
        <v>0</v>
      </c>
      <c r="E754" t="s">
        <v>13</v>
      </c>
      <c r="F754" t="s">
        <v>21</v>
      </c>
      <c r="G754" s="4">
        <v>14410.9321</v>
      </c>
      <c r="H754" t="s">
        <v>496</v>
      </c>
    </row>
    <row r="755" spans="1:8" x14ac:dyDescent="0.25">
      <c r="A755">
        <v>64</v>
      </c>
      <c r="B755" t="s">
        <v>11</v>
      </c>
      <c r="C755" s="11">
        <v>39.159999999999997</v>
      </c>
      <c r="D755">
        <v>1</v>
      </c>
      <c r="E755" t="s">
        <v>13</v>
      </c>
      <c r="F755" t="s">
        <v>14</v>
      </c>
      <c r="G755" s="4">
        <v>14418.2804</v>
      </c>
      <c r="H755" t="s">
        <v>496</v>
      </c>
    </row>
    <row r="756" spans="1:8" x14ac:dyDescent="0.25">
      <c r="A756">
        <v>63</v>
      </c>
      <c r="B756" t="s">
        <v>7</v>
      </c>
      <c r="C756" s="11">
        <v>28.594999999999999</v>
      </c>
      <c r="D756">
        <v>0</v>
      </c>
      <c r="E756" t="s">
        <v>13</v>
      </c>
      <c r="F756" t="s">
        <v>21</v>
      </c>
      <c r="G756" s="4">
        <v>14451.835150000001</v>
      </c>
      <c r="H756" t="s">
        <v>496</v>
      </c>
    </row>
    <row r="757" spans="1:8" x14ac:dyDescent="0.25">
      <c r="A757">
        <v>63</v>
      </c>
      <c r="B757" t="s">
        <v>7</v>
      </c>
      <c r="C757" s="11">
        <v>35.200000000000003</v>
      </c>
      <c r="D757">
        <v>1</v>
      </c>
      <c r="E757" t="s">
        <v>13</v>
      </c>
      <c r="F757" t="s">
        <v>14</v>
      </c>
      <c r="G757" s="4">
        <v>14474.674999999999</v>
      </c>
      <c r="H757" t="s">
        <v>496</v>
      </c>
    </row>
    <row r="758" spans="1:8" x14ac:dyDescent="0.25">
      <c r="A758">
        <v>43</v>
      </c>
      <c r="B758" t="s">
        <v>11</v>
      </c>
      <c r="C758" s="11">
        <v>25.52</v>
      </c>
      <c r="D758">
        <v>5</v>
      </c>
      <c r="E758" t="s">
        <v>13</v>
      </c>
      <c r="F758" t="s">
        <v>14</v>
      </c>
      <c r="G758" s="4">
        <v>14478.33015</v>
      </c>
      <c r="H758" t="s">
        <v>496</v>
      </c>
    </row>
    <row r="759" spans="1:8" x14ac:dyDescent="0.25">
      <c r="A759">
        <v>59</v>
      </c>
      <c r="B759" t="s">
        <v>7</v>
      </c>
      <c r="C759" s="11">
        <v>35.814999999999998</v>
      </c>
      <c r="D759">
        <v>3</v>
      </c>
      <c r="E759" t="s">
        <v>13</v>
      </c>
      <c r="F759" t="s">
        <v>21</v>
      </c>
      <c r="G759" s="4">
        <v>14590.63205</v>
      </c>
      <c r="H759" t="s">
        <v>496</v>
      </c>
    </row>
    <row r="760" spans="1:8" x14ac:dyDescent="0.25">
      <c r="A760">
        <v>64</v>
      </c>
      <c r="B760" t="s">
        <v>7</v>
      </c>
      <c r="C760" s="11">
        <v>32.965000000000003</v>
      </c>
      <c r="D760">
        <v>0</v>
      </c>
      <c r="E760" t="s">
        <v>13</v>
      </c>
      <c r="F760" t="s">
        <v>15</v>
      </c>
      <c r="G760" s="4">
        <v>14692.66935</v>
      </c>
      <c r="H760" t="s">
        <v>496</v>
      </c>
    </row>
    <row r="761" spans="1:8" x14ac:dyDescent="0.25">
      <c r="A761">
        <v>20</v>
      </c>
      <c r="B761" t="s">
        <v>7</v>
      </c>
      <c r="C761" s="11">
        <v>32.774999999999999</v>
      </c>
      <c r="D761">
        <v>0</v>
      </c>
      <c r="E761" t="s">
        <v>9</v>
      </c>
      <c r="F761" t="s">
        <v>15</v>
      </c>
      <c r="G761" s="4">
        <v>14711.7438</v>
      </c>
      <c r="H761" t="s">
        <v>496</v>
      </c>
    </row>
    <row r="762" spans="1:8" x14ac:dyDescent="0.25">
      <c r="A762">
        <v>64</v>
      </c>
      <c r="B762" t="s">
        <v>7</v>
      </c>
      <c r="C762" s="11">
        <v>25.555</v>
      </c>
      <c r="D762">
        <v>0</v>
      </c>
      <c r="E762" t="s">
        <v>13</v>
      </c>
      <c r="F762" t="s">
        <v>21</v>
      </c>
      <c r="G762" s="4">
        <v>14901.5167</v>
      </c>
      <c r="H762" t="s">
        <v>496</v>
      </c>
    </row>
    <row r="763" spans="1:8" x14ac:dyDescent="0.25">
      <c r="A763">
        <v>64</v>
      </c>
      <c r="B763" t="s">
        <v>11</v>
      </c>
      <c r="C763" s="11">
        <v>25.6</v>
      </c>
      <c r="D763">
        <v>2</v>
      </c>
      <c r="E763" t="s">
        <v>13</v>
      </c>
      <c r="F763" t="s">
        <v>10</v>
      </c>
      <c r="G763" s="4">
        <v>14988.432000000001</v>
      </c>
      <c r="H763" t="s">
        <v>496</v>
      </c>
    </row>
    <row r="764" spans="1:8" x14ac:dyDescent="0.25">
      <c r="A764">
        <v>62</v>
      </c>
      <c r="B764" t="s">
        <v>7</v>
      </c>
      <c r="C764" s="11">
        <v>30.495000000000001</v>
      </c>
      <c r="D764">
        <v>2</v>
      </c>
      <c r="E764" t="s">
        <v>13</v>
      </c>
      <c r="F764" t="s">
        <v>15</v>
      </c>
      <c r="G764" s="4">
        <v>15019.760050000001</v>
      </c>
      <c r="H764" t="s">
        <v>496</v>
      </c>
    </row>
    <row r="765" spans="1:8" x14ac:dyDescent="0.25">
      <c r="A765">
        <v>63</v>
      </c>
      <c r="B765" t="s">
        <v>11</v>
      </c>
      <c r="C765" s="11">
        <v>33.659999999999997</v>
      </c>
      <c r="D765">
        <v>3</v>
      </c>
      <c r="E765" t="s">
        <v>13</v>
      </c>
      <c r="F765" t="s">
        <v>14</v>
      </c>
      <c r="G765" s="4">
        <v>15161.5344</v>
      </c>
      <c r="H765" t="s">
        <v>496</v>
      </c>
    </row>
    <row r="766" spans="1:8" x14ac:dyDescent="0.25">
      <c r="A766">
        <v>63</v>
      </c>
      <c r="B766" t="s">
        <v>11</v>
      </c>
      <c r="C766" s="11">
        <v>39.799999999999997</v>
      </c>
      <c r="D766">
        <v>3</v>
      </c>
      <c r="E766" t="s">
        <v>13</v>
      </c>
      <c r="F766" t="s">
        <v>10</v>
      </c>
      <c r="G766" s="4">
        <v>15170.069</v>
      </c>
      <c r="H766" t="s">
        <v>496</v>
      </c>
    </row>
    <row r="767" spans="1:8" x14ac:dyDescent="0.25">
      <c r="A767">
        <v>62</v>
      </c>
      <c r="B767" t="s">
        <v>7</v>
      </c>
      <c r="C767" s="11">
        <v>38.094999999999999</v>
      </c>
      <c r="D767">
        <v>2</v>
      </c>
      <c r="E767" t="s">
        <v>13</v>
      </c>
      <c r="F767" t="s">
        <v>21</v>
      </c>
      <c r="G767" s="4">
        <v>15230.324049999999</v>
      </c>
      <c r="H767" t="s">
        <v>496</v>
      </c>
    </row>
    <row r="768" spans="1:8" x14ac:dyDescent="0.25">
      <c r="A768">
        <v>18</v>
      </c>
      <c r="B768" t="s">
        <v>11</v>
      </c>
      <c r="C768" s="11">
        <v>30.684999999999999</v>
      </c>
      <c r="D768">
        <v>0</v>
      </c>
      <c r="E768" t="s">
        <v>9</v>
      </c>
      <c r="F768" t="s">
        <v>21</v>
      </c>
      <c r="G768" s="4">
        <v>15518.180249999999</v>
      </c>
      <c r="H768" t="s">
        <v>496</v>
      </c>
    </row>
    <row r="769" spans="1:8" x14ac:dyDescent="0.25">
      <c r="A769">
        <v>63</v>
      </c>
      <c r="B769" t="s">
        <v>11</v>
      </c>
      <c r="C769" s="11">
        <v>41.325000000000003</v>
      </c>
      <c r="D769">
        <v>3</v>
      </c>
      <c r="E769" t="s">
        <v>13</v>
      </c>
      <c r="F769" t="s">
        <v>15</v>
      </c>
      <c r="G769" s="4">
        <v>15555.188749999999</v>
      </c>
      <c r="H769" t="s">
        <v>496</v>
      </c>
    </row>
    <row r="770" spans="1:8" x14ac:dyDescent="0.25">
      <c r="A770">
        <v>62</v>
      </c>
      <c r="B770" t="s">
        <v>7</v>
      </c>
      <c r="C770" s="11">
        <v>31.635000000000005</v>
      </c>
      <c r="D770">
        <v>3</v>
      </c>
      <c r="E770" t="s">
        <v>13</v>
      </c>
      <c r="F770" t="s">
        <v>15</v>
      </c>
      <c r="G770" s="4">
        <v>15612.19335</v>
      </c>
      <c r="H770" t="s">
        <v>496</v>
      </c>
    </row>
    <row r="771" spans="1:8" x14ac:dyDescent="0.25">
      <c r="A771">
        <v>38</v>
      </c>
      <c r="B771" t="s">
        <v>11</v>
      </c>
      <c r="C771" s="11">
        <v>29.164999999999999</v>
      </c>
      <c r="D771">
        <v>0</v>
      </c>
      <c r="E771" t="s">
        <v>9</v>
      </c>
      <c r="F771" t="s">
        <v>10</v>
      </c>
      <c r="G771" s="4">
        <v>15820.699000000001</v>
      </c>
      <c r="H771" t="s">
        <v>496</v>
      </c>
    </row>
    <row r="772" spans="1:8" x14ac:dyDescent="0.25">
      <c r="A772">
        <v>40</v>
      </c>
      <c r="B772" t="s">
        <v>7</v>
      </c>
      <c r="C772" s="11">
        <v>29.3</v>
      </c>
      <c r="D772">
        <v>4</v>
      </c>
      <c r="E772" t="s">
        <v>13</v>
      </c>
      <c r="F772" t="s">
        <v>10</v>
      </c>
      <c r="G772" s="4">
        <v>15828.82173</v>
      </c>
      <c r="H772" t="s">
        <v>496</v>
      </c>
    </row>
    <row r="773" spans="1:8" x14ac:dyDescent="0.25">
      <c r="A773">
        <v>64</v>
      </c>
      <c r="B773" t="s">
        <v>7</v>
      </c>
      <c r="C773" s="11">
        <v>31.824999999999999</v>
      </c>
      <c r="D773">
        <v>2</v>
      </c>
      <c r="E773" t="s">
        <v>13</v>
      </c>
      <c r="F773" t="s">
        <v>21</v>
      </c>
      <c r="G773" s="4">
        <v>16069.08475</v>
      </c>
      <c r="H773" t="s">
        <v>496</v>
      </c>
    </row>
    <row r="774" spans="1:8" x14ac:dyDescent="0.25">
      <c r="A774">
        <v>64</v>
      </c>
      <c r="B774" t="s">
        <v>7</v>
      </c>
      <c r="C774" s="11">
        <v>39.049999999999997</v>
      </c>
      <c r="D774">
        <v>3</v>
      </c>
      <c r="E774" t="s">
        <v>13</v>
      </c>
      <c r="F774" t="s">
        <v>14</v>
      </c>
      <c r="G774" s="4">
        <v>16085.127500000001</v>
      </c>
      <c r="H774" t="s">
        <v>496</v>
      </c>
    </row>
    <row r="775" spans="1:8" x14ac:dyDescent="0.25">
      <c r="A775">
        <v>20</v>
      </c>
      <c r="B775" t="s">
        <v>11</v>
      </c>
      <c r="C775" s="11">
        <v>27.3</v>
      </c>
      <c r="D775">
        <v>0</v>
      </c>
      <c r="E775" t="s">
        <v>9</v>
      </c>
      <c r="F775" t="s">
        <v>10</v>
      </c>
      <c r="G775" s="4">
        <v>16232.847</v>
      </c>
      <c r="H775" t="s">
        <v>496</v>
      </c>
    </row>
    <row r="776" spans="1:8" x14ac:dyDescent="0.25">
      <c r="A776">
        <v>19</v>
      </c>
      <c r="B776" t="s">
        <v>11</v>
      </c>
      <c r="C776" s="11">
        <v>37.715000000000003</v>
      </c>
      <c r="D776">
        <v>0</v>
      </c>
      <c r="E776" t="s">
        <v>9</v>
      </c>
      <c r="F776" t="s">
        <v>10</v>
      </c>
      <c r="G776" s="4">
        <v>16297.846</v>
      </c>
      <c r="H776" t="s">
        <v>496</v>
      </c>
    </row>
    <row r="777" spans="1:8" x14ac:dyDescent="0.25">
      <c r="A777">
        <v>19</v>
      </c>
      <c r="B777" t="s">
        <v>11</v>
      </c>
      <c r="C777" s="11">
        <v>26.03</v>
      </c>
      <c r="D777">
        <v>1</v>
      </c>
      <c r="E777" t="s">
        <v>9</v>
      </c>
      <c r="F777" t="s">
        <v>15</v>
      </c>
      <c r="G777" s="4">
        <v>16450.894700000001</v>
      </c>
      <c r="H777" t="s">
        <v>496</v>
      </c>
    </row>
    <row r="778" spans="1:8" x14ac:dyDescent="0.25">
      <c r="A778">
        <v>64</v>
      </c>
      <c r="B778" t="s">
        <v>7</v>
      </c>
      <c r="C778" s="11">
        <v>30.114999999999998</v>
      </c>
      <c r="D778">
        <v>3</v>
      </c>
      <c r="E778" t="s">
        <v>13</v>
      </c>
      <c r="F778" t="s">
        <v>15</v>
      </c>
      <c r="G778" s="4">
        <v>16455.707849999999</v>
      </c>
      <c r="H778" t="s">
        <v>496</v>
      </c>
    </row>
    <row r="779" spans="1:8" x14ac:dyDescent="0.25">
      <c r="A779">
        <v>27</v>
      </c>
      <c r="B779" t="s">
        <v>7</v>
      </c>
      <c r="C779" s="11">
        <v>25.745000000000001</v>
      </c>
      <c r="D779">
        <v>0</v>
      </c>
      <c r="E779" t="s">
        <v>9</v>
      </c>
      <c r="F779" t="s">
        <v>14</v>
      </c>
      <c r="G779" s="4">
        <v>16577.779500000001</v>
      </c>
      <c r="H779" t="s">
        <v>496</v>
      </c>
    </row>
    <row r="780" spans="1:8" x14ac:dyDescent="0.25">
      <c r="A780">
        <v>21</v>
      </c>
      <c r="B780" t="s">
        <v>11</v>
      </c>
      <c r="C780" s="11">
        <v>31.02</v>
      </c>
      <c r="D780">
        <v>0</v>
      </c>
      <c r="E780" t="s">
        <v>13</v>
      </c>
      <c r="F780" t="s">
        <v>14</v>
      </c>
      <c r="G780" s="4">
        <v>16586.49771</v>
      </c>
      <c r="H780" t="s">
        <v>496</v>
      </c>
    </row>
    <row r="781" spans="1:8" x14ac:dyDescent="0.25">
      <c r="A781">
        <v>27</v>
      </c>
      <c r="B781" t="s">
        <v>7</v>
      </c>
      <c r="C781" s="11">
        <v>30.59</v>
      </c>
      <c r="D781">
        <v>1</v>
      </c>
      <c r="E781" t="s">
        <v>13</v>
      </c>
      <c r="F781" t="s">
        <v>21</v>
      </c>
      <c r="G781" s="4">
        <v>16796.411940000002</v>
      </c>
      <c r="H781" t="s">
        <v>496</v>
      </c>
    </row>
    <row r="782" spans="1:8" x14ac:dyDescent="0.25">
      <c r="A782">
        <v>19</v>
      </c>
      <c r="B782" t="s">
        <v>7</v>
      </c>
      <c r="C782">
        <v>27.9</v>
      </c>
      <c r="D782">
        <v>0</v>
      </c>
      <c r="E782" t="s">
        <v>9</v>
      </c>
      <c r="F782" t="s">
        <v>10</v>
      </c>
      <c r="G782" s="4">
        <v>16884.923999999999</v>
      </c>
      <c r="H782" t="s">
        <v>496</v>
      </c>
    </row>
    <row r="783" spans="1:8" x14ac:dyDescent="0.25">
      <c r="A783">
        <v>26</v>
      </c>
      <c r="B783" t="s">
        <v>11</v>
      </c>
      <c r="C783" s="11">
        <v>27.06</v>
      </c>
      <c r="D783">
        <v>0</v>
      </c>
      <c r="E783" t="s">
        <v>9</v>
      </c>
      <c r="F783" t="s">
        <v>14</v>
      </c>
      <c r="G783" s="4">
        <v>17043.341400000001</v>
      </c>
      <c r="H783" t="s">
        <v>496</v>
      </c>
    </row>
    <row r="784" spans="1:8" x14ac:dyDescent="0.25">
      <c r="A784">
        <v>19</v>
      </c>
      <c r="B784" t="s">
        <v>7</v>
      </c>
      <c r="C784" s="11">
        <v>40.564999999999998</v>
      </c>
      <c r="D784">
        <v>0</v>
      </c>
      <c r="E784" t="s">
        <v>9</v>
      </c>
      <c r="F784" t="s">
        <v>10</v>
      </c>
      <c r="G784" s="4">
        <v>17081.080000000002</v>
      </c>
      <c r="H784" t="s">
        <v>496</v>
      </c>
    </row>
    <row r="785" spans="1:8" x14ac:dyDescent="0.25">
      <c r="A785">
        <v>20</v>
      </c>
      <c r="B785" t="s">
        <v>7</v>
      </c>
      <c r="C785" s="11">
        <v>29.925000000000001</v>
      </c>
      <c r="D785">
        <v>1</v>
      </c>
      <c r="E785" t="s">
        <v>9</v>
      </c>
      <c r="F785" t="s">
        <v>14</v>
      </c>
      <c r="G785" s="4">
        <v>17085.267599999999</v>
      </c>
      <c r="H785" t="s">
        <v>496</v>
      </c>
    </row>
    <row r="786" spans="1:8" x14ac:dyDescent="0.25">
      <c r="A786">
        <v>24</v>
      </c>
      <c r="B786" t="s">
        <v>11</v>
      </c>
      <c r="C786" s="11">
        <v>33.630000000000003</v>
      </c>
      <c r="D786">
        <v>4</v>
      </c>
      <c r="E786" t="s">
        <v>13</v>
      </c>
      <c r="F786" t="s">
        <v>21</v>
      </c>
      <c r="G786" s="4">
        <v>17128.426080000001</v>
      </c>
      <c r="H786" t="s">
        <v>496</v>
      </c>
    </row>
    <row r="787" spans="1:8" x14ac:dyDescent="0.25">
      <c r="A787">
        <v>18</v>
      </c>
      <c r="B787" t="s">
        <v>11</v>
      </c>
      <c r="C787" s="11">
        <v>27.36</v>
      </c>
      <c r="D787">
        <v>1</v>
      </c>
      <c r="E787" t="s">
        <v>9</v>
      </c>
      <c r="F787" t="s">
        <v>21</v>
      </c>
      <c r="G787" s="4">
        <v>17178.682400000002</v>
      </c>
      <c r="H787" t="s">
        <v>496</v>
      </c>
    </row>
    <row r="788" spans="1:8" x14ac:dyDescent="0.25">
      <c r="A788">
        <v>40</v>
      </c>
      <c r="B788" t="s">
        <v>11</v>
      </c>
      <c r="C788" s="11">
        <v>30.305</v>
      </c>
      <c r="D788">
        <v>1</v>
      </c>
      <c r="E788" t="s">
        <v>9</v>
      </c>
      <c r="F788" t="s">
        <v>14</v>
      </c>
      <c r="G788" s="4">
        <v>17179.522000000001</v>
      </c>
      <c r="H788" t="s">
        <v>496</v>
      </c>
    </row>
    <row r="789" spans="1:8" x14ac:dyDescent="0.25">
      <c r="A789">
        <v>19</v>
      </c>
      <c r="B789" t="s">
        <v>11</v>
      </c>
      <c r="C789" s="11">
        <v>35.814999999999998</v>
      </c>
      <c r="D789">
        <v>0</v>
      </c>
      <c r="E789" t="s">
        <v>9</v>
      </c>
      <c r="F789" t="s">
        <v>15</v>
      </c>
      <c r="G789" s="4">
        <v>17352.6803</v>
      </c>
      <c r="H789" t="s">
        <v>496</v>
      </c>
    </row>
    <row r="790" spans="1:8" x14ac:dyDescent="0.25">
      <c r="A790">
        <v>19</v>
      </c>
      <c r="B790" t="s">
        <v>7</v>
      </c>
      <c r="C790" s="11">
        <v>28.31</v>
      </c>
      <c r="D790">
        <v>0</v>
      </c>
      <c r="E790" t="s">
        <v>9</v>
      </c>
      <c r="F790" t="s">
        <v>15</v>
      </c>
      <c r="G790" s="4">
        <v>17468.983899999999</v>
      </c>
      <c r="H790" t="s">
        <v>496</v>
      </c>
    </row>
    <row r="791" spans="1:8" x14ac:dyDescent="0.25">
      <c r="A791">
        <v>20</v>
      </c>
      <c r="B791" t="s">
        <v>11</v>
      </c>
      <c r="C791" s="11">
        <v>30.495000000000001</v>
      </c>
      <c r="D791">
        <v>1</v>
      </c>
      <c r="E791" t="s">
        <v>9</v>
      </c>
      <c r="F791" t="s">
        <v>15</v>
      </c>
      <c r="G791" s="4">
        <v>17560.37975</v>
      </c>
      <c r="H791" t="s">
        <v>496</v>
      </c>
    </row>
    <row r="792" spans="1:8" x14ac:dyDescent="0.25">
      <c r="A792">
        <v>28</v>
      </c>
      <c r="B792" t="s">
        <v>11</v>
      </c>
      <c r="C792" s="11">
        <v>25.175000000000001</v>
      </c>
      <c r="D792">
        <v>3</v>
      </c>
      <c r="E792" t="s">
        <v>9</v>
      </c>
      <c r="F792" t="s">
        <v>14</v>
      </c>
      <c r="G792" s="4">
        <v>17663.144199999999</v>
      </c>
      <c r="H792" t="s">
        <v>496</v>
      </c>
    </row>
    <row r="793" spans="1:8" x14ac:dyDescent="0.25">
      <c r="A793">
        <v>19</v>
      </c>
      <c r="B793" t="s">
        <v>7</v>
      </c>
      <c r="C793" s="11">
        <v>28.88</v>
      </c>
      <c r="D793">
        <v>0</v>
      </c>
      <c r="E793" t="s">
        <v>9</v>
      </c>
      <c r="F793" t="s">
        <v>15</v>
      </c>
      <c r="G793" s="4">
        <v>17748.5062</v>
      </c>
      <c r="H793" t="s">
        <v>496</v>
      </c>
    </row>
    <row r="794" spans="1:8" x14ac:dyDescent="0.25">
      <c r="A794">
        <v>25</v>
      </c>
      <c r="B794" t="s">
        <v>7</v>
      </c>
      <c r="C794" s="11">
        <v>41.325000000000003</v>
      </c>
      <c r="D794">
        <v>0</v>
      </c>
      <c r="E794" t="s">
        <v>13</v>
      </c>
      <c r="F794" t="s">
        <v>21</v>
      </c>
      <c r="G794" s="4">
        <v>17878.900679999999</v>
      </c>
      <c r="H794" t="s">
        <v>496</v>
      </c>
    </row>
    <row r="795" spans="1:8" x14ac:dyDescent="0.25">
      <c r="A795">
        <v>45</v>
      </c>
      <c r="B795" t="s">
        <v>7</v>
      </c>
      <c r="C795" s="11">
        <v>31.79</v>
      </c>
      <c r="D795">
        <v>0</v>
      </c>
      <c r="E795" t="s">
        <v>13</v>
      </c>
      <c r="F795" t="s">
        <v>14</v>
      </c>
      <c r="G795" s="4">
        <v>17929.303370000001</v>
      </c>
      <c r="H795" t="s">
        <v>496</v>
      </c>
    </row>
    <row r="796" spans="1:8" x14ac:dyDescent="0.25">
      <c r="A796">
        <v>21</v>
      </c>
      <c r="B796" t="s">
        <v>11</v>
      </c>
      <c r="C796" s="11">
        <v>25.7</v>
      </c>
      <c r="D796">
        <v>4</v>
      </c>
      <c r="E796" t="s">
        <v>9</v>
      </c>
      <c r="F796" t="s">
        <v>10</v>
      </c>
      <c r="G796" s="4">
        <v>17942.106</v>
      </c>
      <c r="H796" t="s">
        <v>496</v>
      </c>
    </row>
    <row r="797" spans="1:8" x14ac:dyDescent="0.25">
      <c r="A797">
        <v>23</v>
      </c>
      <c r="B797" t="s">
        <v>7</v>
      </c>
      <c r="C797" s="11">
        <v>28.31</v>
      </c>
      <c r="D797">
        <v>0</v>
      </c>
      <c r="E797" t="s">
        <v>9</v>
      </c>
      <c r="F797" t="s">
        <v>15</v>
      </c>
      <c r="G797" s="4">
        <v>18033.9679</v>
      </c>
      <c r="H797" t="s">
        <v>496</v>
      </c>
    </row>
    <row r="798" spans="1:8" x14ac:dyDescent="0.25">
      <c r="A798">
        <v>29</v>
      </c>
      <c r="B798" t="s">
        <v>11</v>
      </c>
      <c r="C798" s="11">
        <v>32.965000000000003</v>
      </c>
      <c r="D798">
        <v>2</v>
      </c>
      <c r="E798" t="s">
        <v>13</v>
      </c>
      <c r="F798" t="s">
        <v>15</v>
      </c>
      <c r="G798" s="4">
        <v>18157.876</v>
      </c>
      <c r="H798" t="s">
        <v>496</v>
      </c>
    </row>
    <row r="799" spans="1:8" x14ac:dyDescent="0.25">
      <c r="A799">
        <v>25</v>
      </c>
      <c r="B799" t="s">
        <v>7</v>
      </c>
      <c r="C799" s="11">
        <v>32.229999999999997</v>
      </c>
      <c r="D799">
        <v>1</v>
      </c>
      <c r="E799" t="s">
        <v>13</v>
      </c>
      <c r="F799" t="s">
        <v>14</v>
      </c>
      <c r="G799" s="4">
        <v>18218.161390000001</v>
      </c>
      <c r="H799" t="s">
        <v>496</v>
      </c>
    </row>
    <row r="800" spans="1:8" x14ac:dyDescent="0.25">
      <c r="A800">
        <v>18</v>
      </c>
      <c r="B800" t="s">
        <v>7</v>
      </c>
      <c r="C800" s="11">
        <v>27.28</v>
      </c>
      <c r="D800">
        <v>3</v>
      </c>
      <c r="E800" t="s">
        <v>9</v>
      </c>
      <c r="F800" t="s">
        <v>14</v>
      </c>
      <c r="G800" s="4">
        <v>18223.4512</v>
      </c>
      <c r="H800" t="s">
        <v>496</v>
      </c>
    </row>
    <row r="801" spans="1:8" x14ac:dyDescent="0.25">
      <c r="A801">
        <v>27</v>
      </c>
      <c r="B801" t="s">
        <v>11</v>
      </c>
      <c r="C801" s="11">
        <v>29.15</v>
      </c>
      <c r="D801">
        <v>0</v>
      </c>
      <c r="E801" t="s">
        <v>9</v>
      </c>
      <c r="F801" t="s">
        <v>14</v>
      </c>
      <c r="G801" s="4">
        <v>18246.495500000001</v>
      </c>
      <c r="H801" t="s">
        <v>496</v>
      </c>
    </row>
    <row r="802" spans="1:8" x14ac:dyDescent="0.25">
      <c r="A802">
        <v>27</v>
      </c>
      <c r="B802" t="s">
        <v>11</v>
      </c>
      <c r="C802" s="11">
        <v>28.5</v>
      </c>
      <c r="D802">
        <v>0</v>
      </c>
      <c r="E802" t="s">
        <v>9</v>
      </c>
      <c r="F802" t="s">
        <v>15</v>
      </c>
      <c r="G802" s="4">
        <v>18310.741999999998</v>
      </c>
      <c r="H802" t="s">
        <v>496</v>
      </c>
    </row>
    <row r="803" spans="1:8" x14ac:dyDescent="0.25">
      <c r="A803">
        <v>23</v>
      </c>
      <c r="B803" t="s">
        <v>7</v>
      </c>
      <c r="C803" s="11">
        <v>28.49</v>
      </c>
      <c r="D803">
        <v>1</v>
      </c>
      <c r="E803" t="s">
        <v>9</v>
      </c>
      <c r="F803" t="s">
        <v>14</v>
      </c>
      <c r="G803" s="4">
        <v>18328.238099999999</v>
      </c>
      <c r="H803" t="s">
        <v>496</v>
      </c>
    </row>
    <row r="804" spans="1:8" x14ac:dyDescent="0.25">
      <c r="A804">
        <v>24</v>
      </c>
      <c r="B804" t="s">
        <v>11</v>
      </c>
      <c r="C804" s="11">
        <v>29.83</v>
      </c>
      <c r="D804">
        <v>0</v>
      </c>
      <c r="E804" t="s">
        <v>9</v>
      </c>
      <c r="F804" t="s">
        <v>21</v>
      </c>
      <c r="G804" s="4">
        <v>18648.421699999999</v>
      </c>
      <c r="H804" t="s">
        <v>496</v>
      </c>
    </row>
    <row r="805" spans="1:8" x14ac:dyDescent="0.25">
      <c r="A805">
        <v>27</v>
      </c>
      <c r="B805" t="s">
        <v>7</v>
      </c>
      <c r="C805" s="11">
        <v>30.4</v>
      </c>
      <c r="D805">
        <v>3</v>
      </c>
      <c r="E805" t="s">
        <v>13</v>
      </c>
      <c r="F805" t="s">
        <v>15</v>
      </c>
      <c r="G805" s="4">
        <v>18804.752400000001</v>
      </c>
      <c r="H805" t="s">
        <v>496</v>
      </c>
    </row>
    <row r="806" spans="1:8" x14ac:dyDescent="0.25">
      <c r="A806">
        <v>43</v>
      </c>
      <c r="B806" t="s">
        <v>11</v>
      </c>
      <c r="C806" s="11">
        <v>35.31</v>
      </c>
      <c r="D806">
        <v>2</v>
      </c>
      <c r="E806" t="s">
        <v>13</v>
      </c>
      <c r="F806" t="s">
        <v>14</v>
      </c>
      <c r="G806" s="4">
        <v>18806.145469999999</v>
      </c>
      <c r="H806" t="s">
        <v>496</v>
      </c>
    </row>
    <row r="807" spans="1:8" x14ac:dyDescent="0.25">
      <c r="A807">
        <v>19</v>
      </c>
      <c r="B807" t="s">
        <v>7</v>
      </c>
      <c r="C807" s="11">
        <v>27.93</v>
      </c>
      <c r="D807">
        <v>3</v>
      </c>
      <c r="E807" t="s">
        <v>13</v>
      </c>
      <c r="F807" t="s">
        <v>15</v>
      </c>
      <c r="G807" s="4">
        <v>18838.703659999999</v>
      </c>
      <c r="H807" t="s">
        <v>496</v>
      </c>
    </row>
    <row r="808" spans="1:8" x14ac:dyDescent="0.25">
      <c r="A808">
        <v>27</v>
      </c>
      <c r="B808" t="s">
        <v>7</v>
      </c>
      <c r="C808" s="11">
        <v>32.395000000000003</v>
      </c>
      <c r="D808">
        <v>1</v>
      </c>
      <c r="E808" t="s">
        <v>13</v>
      </c>
      <c r="F808" t="s">
        <v>21</v>
      </c>
      <c r="G808" s="4">
        <v>18903.491409999999</v>
      </c>
      <c r="H808" t="s">
        <v>496</v>
      </c>
    </row>
    <row r="809" spans="1:8" x14ac:dyDescent="0.25">
      <c r="A809">
        <v>24</v>
      </c>
      <c r="B809" t="s">
        <v>7</v>
      </c>
      <c r="C809" s="11">
        <v>27.6</v>
      </c>
      <c r="D809">
        <v>0</v>
      </c>
      <c r="E809" t="s">
        <v>13</v>
      </c>
      <c r="F809" t="s">
        <v>10</v>
      </c>
      <c r="G809" s="4">
        <v>18955.220170000001</v>
      </c>
      <c r="H809" t="s">
        <v>496</v>
      </c>
    </row>
    <row r="810" spans="1:8" x14ac:dyDescent="0.25">
      <c r="A810">
        <v>30</v>
      </c>
      <c r="B810" t="s">
        <v>11</v>
      </c>
      <c r="C810" s="11">
        <v>38.83</v>
      </c>
      <c r="D810">
        <v>1</v>
      </c>
      <c r="E810" t="s">
        <v>13</v>
      </c>
      <c r="F810" t="s">
        <v>14</v>
      </c>
      <c r="G810" s="4">
        <v>18963.171920000001</v>
      </c>
      <c r="H810" t="s">
        <v>496</v>
      </c>
    </row>
    <row r="811" spans="1:8" x14ac:dyDescent="0.25">
      <c r="A811">
        <v>34</v>
      </c>
      <c r="B811" t="s">
        <v>11</v>
      </c>
      <c r="C811" s="11">
        <v>33.914999999999999</v>
      </c>
      <c r="D811">
        <v>2</v>
      </c>
      <c r="E811" t="s">
        <v>9</v>
      </c>
      <c r="F811" t="s">
        <v>14</v>
      </c>
      <c r="G811" s="4">
        <v>18972.494999999999</v>
      </c>
      <c r="H811" t="s">
        <v>496</v>
      </c>
    </row>
    <row r="812" spans="1:8" x14ac:dyDescent="0.25">
      <c r="A812">
        <v>33</v>
      </c>
      <c r="B812" t="s">
        <v>11</v>
      </c>
      <c r="C812" s="11">
        <v>27.1</v>
      </c>
      <c r="D812">
        <v>1</v>
      </c>
      <c r="E812" t="s">
        <v>9</v>
      </c>
      <c r="F812" t="s">
        <v>10</v>
      </c>
      <c r="G812" s="4">
        <v>19040.876</v>
      </c>
      <c r="H812" t="s">
        <v>496</v>
      </c>
    </row>
    <row r="813" spans="1:8" x14ac:dyDescent="0.25">
      <c r="A813">
        <v>29</v>
      </c>
      <c r="B813" t="s">
        <v>7</v>
      </c>
      <c r="C813" s="11">
        <v>33.914999999999999</v>
      </c>
      <c r="D813">
        <v>1</v>
      </c>
      <c r="E813" t="s">
        <v>9</v>
      </c>
      <c r="F813" t="s">
        <v>14</v>
      </c>
      <c r="G813" s="4">
        <v>19107.779600000002</v>
      </c>
      <c r="H813" t="s">
        <v>496</v>
      </c>
    </row>
    <row r="814" spans="1:8" x14ac:dyDescent="0.25">
      <c r="A814">
        <v>43</v>
      </c>
      <c r="B814" t="s">
        <v>7</v>
      </c>
      <c r="C814" s="11">
        <v>35.72</v>
      </c>
      <c r="D814">
        <v>2</v>
      </c>
      <c r="E814" t="s">
        <v>13</v>
      </c>
      <c r="F814" t="s">
        <v>21</v>
      </c>
      <c r="G814" s="4">
        <v>19144.576519999999</v>
      </c>
      <c r="H814" t="s">
        <v>496</v>
      </c>
    </row>
    <row r="815" spans="1:8" x14ac:dyDescent="0.25">
      <c r="A815">
        <v>31</v>
      </c>
      <c r="B815" t="s">
        <v>11</v>
      </c>
      <c r="C815" s="11">
        <v>25.9</v>
      </c>
      <c r="D815">
        <v>3</v>
      </c>
      <c r="E815" t="s">
        <v>9</v>
      </c>
      <c r="F815" t="s">
        <v>10</v>
      </c>
      <c r="G815" s="4">
        <v>19199.944</v>
      </c>
      <c r="H815" t="s">
        <v>496</v>
      </c>
    </row>
    <row r="816" spans="1:8" x14ac:dyDescent="0.25">
      <c r="A816">
        <v>37</v>
      </c>
      <c r="B816" t="s">
        <v>11</v>
      </c>
      <c r="C816" s="11">
        <v>36.19</v>
      </c>
      <c r="D816">
        <v>0</v>
      </c>
      <c r="E816" t="s">
        <v>13</v>
      </c>
      <c r="F816" t="s">
        <v>14</v>
      </c>
      <c r="G816" s="4">
        <v>19214.705529999999</v>
      </c>
      <c r="H816" t="s">
        <v>496</v>
      </c>
    </row>
    <row r="817" spans="1:8" x14ac:dyDescent="0.25">
      <c r="A817">
        <v>31</v>
      </c>
      <c r="B817" t="s">
        <v>11</v>
      </c>
      <c r="C817" s="11">
        <v>29.81</v>
      </c>
      <c r="D817">
        <v>0</v>
      </c>
      <c r="E817" t="s">
        <v>9</v>
      </c>
      <c r="F817" t="s">
        <v>14</v>
      </c>
      <c r="G817" s="4">
        <v>19350.368900000001</v>
      </c>
      <c r="H817" t="s">
        <v>496</v>
      </c>
    </row>
    <row r="818" spans="1:8" x14ac:dyDescent="0.25">
      <c r="A818">
        <v>29</v>
      </c>
      <c r="B818" t="s">
        <v>11</v>
      </c>
      <c r="C818" s="11">
        <v>25.175000000000001</v>
      </c>
      <c r="D818">
        <v>2</v>
      </c>
      <c r="E818" t="s">
        <v>13</v>
      </c>
      <c r="F818" t="s">
        <v>15</v>
      </c>
      <c r="G818" s="4">
        <v>19442.353500000001</v>
      </c>
      <c r="H818" t="s">
        <v>496</v>
      </c>
    </row>
    <row r="819" spans="1:8" x14ac:dyDescent="0.25">
      <c r="A819">
        <v>40</v>
      </c>
      <c r="B819" t="s">
        <v>7</v>
      </c>
      <c r="C819" s="11">
        <v>28.215</v>
      </c>
      <c r="D819">
        <v>2</v>
      </c>
      <c r="E819" t="s">
        <v>9</v>
      </c>
      <c r="F819" t="s">
        <v>14</v>
      </c>
      <c r="G819" s="4">
        <v>19444.265800000001</v>
      </c>
      <c r="H819" t="s">
        <v>496</v>
      </c>
    </row>
    <row r="820" spans="1:8" x14ac:dyDescent="0.25">
      <c r="A820">
        <v>35</v>
      </c>
      <c r="B820" t="s">
        <v>11</v>
      </c>
      <c r="C820" s="11">
        <v>39.71</v>
      </c>
      <c r="D820">
        <v>4</v>
      </c>
      <c r="E820" t="s">
        <v>13</v>
      </c>
      <c r="F820" t="s">
        <v>21</v>
      </c>
      <c r="G820" s="4">
        <v>19496.71917</v>
      </c>
      <c r="H820" t="s">
        <v>496</v>
      </c>
    </row>
    <row r="821" spans="1:8" x14ac:dyDescent="0.25">
      <c r="A821">
        <v>30</v>
      </c>
      <c r="B821" t="s">
        <v>7</v>
      </c>
      <c r="C821" s="11">
        <v>28.38</v>
      </c>
      <c r="D821">
        <v>1</v>
      </c>
      <c r="E821" t="s">
        <v>9</v>
      </c>
      <c r="F821" t="s">
        <v>14</v>
      </c>
      <c r="G821" s="4">
        <v>19521.968199999999</v>
      </c>
      <c r="H821" t="s">
        <v>496</v>
      </c>
    </row>
    <row r="822" spans="1:8" x14ac:dyDescent="0.25">
      <c r="A822">
        <v>37</v>
      </c>
      <c r="B822" t="s">
        <v>7</v>
      </c>
      <c r="C822" s="11">
        <v>26.4</v>
      </c>
      <c r="D822">
        <v>0</v>
      </c>
      <c r="E822" t="s">
        <v>9</v>
      </c>
      <c r="F822" t="s">
        <v>14</v>
      </c>
      <c r="G822" s="4">
        <v>19539.242999999999</v>
      </c>
      <c r="H822" t="s">
        <v>496</v>
      </c>
    </row>
    <row r="823" spans="1:8" x14ac:dyDescent="0.25">
      <c r="A823">
        <v>28</v>
      </c>
      <c r="B823" t="s">
        <v>11</v>
      </c>
      <c r="C823" s="11">
        <v>33.82</v>
      </c>
      <c r="D823">
        <v>0</v>
      </c>
      <c r="E823" t="s">
        <v>13</v>
      </c>
      <c r="F823" t="s">
        <v>15</v>
      </c>
      <c r="G823" s="4">
        <v>19673.335729999999</v>
      </c>
      <c r="H823" t="s">
        <v>496</v>
      </c>
    </row>
    <row r="824" spans="1:8" x14ac:dyDescent="0.25">
      <c r="A824">
        <v>32</v>
      </c>
      <c r="B824" t="s">
        <v>11</v>
      </c>
      <c r="C824" s="11">
        <v>28.93</v>
      </c>
      <c r="D824">
        <v>1</v>
      </c>
      <c r="E824" t="s">
        <v>9</v>
      </c>
      <c r="F824" t="s">
        <v>14</v>
      </c>
      <c r="G824" s="4">
        <v>19719.6947</v>
      </c>
      <c r="H824" t="s">
        <v>496</v>
      </c>
    </row>
    <row r="825" spans="1:8" x14ac:dyDescent="0.25">
      <c r="A825">
        <v>50</v>
      </c>
      <c r="B825" t="s">
        <v>7</v>
      </c>
      <c r="C825" s="11">
        <v>28.405000000000001</v>
      </c>
      <c r="D825">
        <v>3</v>
      </c>
      <c r="E825" t="s">
        <v>13</v>
      </c>
      <c r="F825" t="s">
        <v>14</v>
      </c>
      <c r="G825" s="4">
        <v>19749.383379999999</v>
      </c>
      <c r="H825" t="s">
        <v>496</v>
      </c>
    </row>
    <row r="826" spans="1:8" x14ac:dyDescent="0.25">
      <c r="A826">
        <v>25</v>
      </c>
      <c r="B826" t="s">
        <v>11</v>
      </c>
      <c r="C826" s="11">
        <v>29.7</v>
      </c>
      <c r="D826">
        <v>3</v>
      </c>
      <c r="E826" t="s">
        <v>9</v>
      </c>
      <c r="F826" t="s">
        <v>10</v>
      </c>
      <c r="G826" s="4">
        <v>19933.457999999999</v>
      </c>
      <c r="H826" t="s">
        <v>496</v>
      </c>
    </row>
    <row r="827" spans="1:8" x14ac:dyDescent="0.25">
      <c r="A827">
        <v>42</v>
      </c>
      <c r="B827" t="s">
        <v>7</v>
      </c>
      <c r="C827" s="11">
        <v>33.725000000000001</v>
      </c>
      <c r="D827">
        <v>0</v>
      </c>
      <c r="E827" t="s">
        <v>9</v>
      </c>
      <c r="F827" t="s">
        <v>21</v>
      </c>
      <c r="G827" s="4">
        <v>19964.746299999999</v>
      </c>
      <c r="H827" t="s">
        <v>496</v>
      </c>
    </row>
    <row r="828" spans="1:8" x14ac:dyDescent="0.25">
      <c r="A828">
        <v>34</v>
      </c>
      <c r="B828" t="s">
        <v>11</v>
      </c>
      <c r="C828" s="11">
        <v>27.835000000000001</v>
      </c>
      <c r="D828">
        <v>1</v>
      </c>
      <c r="E828" t="s">
        <v>9</v>
      </c>
      <c r="F828" t="s">
        <v>15</v>
      </c>
      <c r="G828" s="4">
        <v>20009.63365</v>
      </c>
      <c r="H828" t="s">
        <v>496</v>
      </c>
    </row>
    <row r="829" spans="1:8" x14ac:dyDescent="0.25">
      <c r="A829">
        <v>39</v>
      </c>
      <c r="B829" t="s">
        <v>11</v>
      </c>
      <c r="C829" s="11">
        <v>26.41</v>
      </c>
      <c r="D829">
        <v>0</v>
      </c>
      <c r="E829" t="s">
        <v>9</v>
      </c>
      <c r="F829" t="s">
        <v>21</v>
      </c>
      <c r="G829" s="4">
        <v>20149.322899999999</v>
      </c>
      <c r="H829" t="s">
        <v>496</v>
      </c>
    </row>
    <row r="830" spans="1:8" x14ac:dyDescent="0.25">
      <c r="A830">
        <v>28</v>
      </c>
      <c r="B830" t="s">
        <v>7</v>
      </c>
      <c r="C830" s="11">
        <v>26.125</v>
      </c>
      <c r="D830">
        <v>2</v>
      </c>
      <c r="E830" t="s">
        <v>13</v>
      </c>
      <c r="F830" t="s">
        <v>10</v>
      </c>
      <c r="G830" s="4">
        <v>20177.671129999999</v>
      </c>
      <c r="H830" t="s">
        <v>496</v>
      </c>
    </row>
    <row r="831" spans="1:8" x14ac:dyDescent="0.25">
      <c r="A831">
        <v>35</v>
      </c>
      <c r="B831" t="s">
        <v>7</v>
      </c>
      <c r="C831" s="11">
        <v>28.024999999999999</v>
      </c>
      <c r="D831">
        <v>0</v>
      </c>
      <c r="E831" t="s">
        <v>9</v>
      </c>
      <c r="F831" t="s">
        <v>15</v>
      </c>
      <c r="G831" s="4">
        <v>20234.854749999999</v>
      </c>
      <c r="H831" t="s">
        <v>496</v>
      </c>
    </row>
    <row r="832" spans="1:8" x14ac:dyDescent="0.25">
      <c r="A832">
        <v>29</v>
      </c>
      <c r="B832" t="s">
        <v>11</v>
      </c>
      <c r="C832" s="11">
        <v>31.065000000000001</v>
      </c>
      <c r="D832">
        <v>1</v>
      </c>
      <c r="E832" t="s">
        <v>13</v>
      </c>
      <c r="F832" t="s">
        <v>21</v>
      </c>
      <c r="G832" s="4">
        <v>20277.807509999999</v>
      </c>
      <c r="H832" t="s">
        <v>496</v>
      </c>
    </row>
    <row r="833" spans="1:8" x14ac:dyDescent="0.25">
      <c r="A833">
        <v>37</v>
      </c>
      <c r="B833" t="s">
        <v>7</v>
      </c>
      <c r="C833" s="11">
        <v>25.555</v>
      </c>
      <c r="D833">
        <v>1</v>
      </c>
      <c r="E833" t="s">
        <v>9</v>
      </c>
      <c r="F833" t="s">
        <v>21</v>
      </c>
      <c r="G833" s="4">
        <v>20296.863450000001</v>
      </c>
      <c r="H833" t="s">
        <v>496</v>
      </c>
    </row>
    <row r="834" spans="1:8" x14ac:dyDescent="0.25">
      <c r="A834">
        <v>37</v>
      </c>
      <c r="B834" t="s">
        <v>11</v>
      </c>
      <c r="C834" s="11">
        <v>29.8</v>
      </c>
      <c r="D834">
        <v>0</v>
      </c>
      <c r="E834" t="s">
        <v>13</v>
      </c>
      <c r="F834" t="s">
        <v>10</v>
      </c>
      <c r="G834" s="4">
        <v>20420.604650000001</v>
      </c>
      <c r="H834" t="s">
        <v>496</v>
      </c>
    </row>
    <row r="835" spans="1:8" x14ac:dyDescent="0.25">
      <c r="A835">
        <v>55</v>
      </c>
      <c r="B835" t="s">
        <v>11</v>
      </c>
      <c r="C835" s="11">
        <v>37.905000000000001</v>
      </c>
      <c r="D835">
        <v>0</v>
      </c>
      <c r="E835" t="s">
        <v>13</v>
      </c>
      <c r="F835" t="s">
        <v>10</v>
      </c>
      <c r="G835" s="4">
        <v>20630.283510000001</v>
      </c>
      <c r="H835" t="s">
        <v>496</v>
      </c>
    </row>
    <row r="836" spans="1:8" x14ac:dyDescent="0.25">
      <c r="A836">
        <v>57</v>
      </c>
      <c r="B836" t="s">
        <v>11</v>
      </c>
      <c r="C836" s="11">
        <v>40.28</v>
      </c>
      <c r="D836">
        <v>0</v>
      </c>
      <c r="E836" t="s">
        <v>13</v>
      </c>
      <c r="F836" t="s">
        <v>21</v>
      </c>
      <c r="G836" s="4">
        <v>20709.020339999999</v>
      </c>
      <c r="H836" t="s">
        <v>496</v>
      </c>
    </row>
    <row r="837" spans="1:8" x14ac:dyDescent="0.25">
      <c r="A837">
        <v>30</v>
      </c>
      <c r="B837" t="s">
        <v>11</v>
      </c>
      <c r="C837" s="11">
        <v>33.155000000000001</v>
      </c>
      <c r="D837">
        <v>3</v>
      </c>
      <c r="E837" t="s">
        <v>9</v>
      </c>
      <c r="F837" t="s">
        <v>15</v>
      </c>
      <c r="G837" s="4">
        <v>20745.989099999999</v>
      </c>
      <c r="H837" t="s">
        <v>496</v>
      </c>
    </row>
    <row r="838" spans="1:8" x14ac:dyDescent="0.25">
      <c r="A838">
        <v>36</v>
      </c>
      <c r="B838" t="s">
        <v>11</v>
      </c>
      <c r="C838" s="11">
        <v>28.024999999999999</v>
      </c>
      <c r="D838">
        <v>1</v>
      </c>
      <c r="E838" t="s">
        <v>9</v>
      </c>
      <c r="F838" t="s">
        <v>21</v>
      </c>
      <c r="G838" s="4">
        <v>20773.62775</v>
      </c>
      <c r="H838" t="s">
        <v>496</v>
      </c>
    </row>
    <row r="839" spans="1:8" x14ac:dyDescent="0.25">
      <c r="A839">
        <v>55</v>
      </c>
      <c r="B839" t="s">
        <v>11</v>
      </c>
      <c r="C839" s="11">
        <v>33</v>
      </c>
      <c r="D839">
        <v>0</v>
      </c>
      <c r="E839" t="s">
        <v>13</v>
      </c>
      <c r="F839" t="s">
        <v>14</v>
      </c>
      <c r="G839" s="4">
        <v>20781.48892</v>
      </c>
      <c r="H839" t="s">
        <v>496</v>
      </c>
    </row>
    <row r="840" spans="1:8" x14ac:dyDescent="0.25">
      <c r="A840">
        <v>47</v>
      </c>
      <c r="B840" t="s">
        <v>7</v>
      </c>
      <c r="C840" s="11">
        <v>33.344999999999999</v>
      </c>
      <c r="D840">
        <v>0</v>
      </c>
      <c r="E840" t="s">
        <v>13</v>
      </c>
      <c r="F840" t="s">
        <v>21</v>
      </c>
      <c r="G840" s="4">
        <v>20878.78443</v>
      </c>
      <c r="H840" t="s">
        <v>496</v>
      </c>
    </row>
    <row r="841" spans="1:8" x14ac:dyDescent="0.25">
      <c r="A841">
        <v>35</v>
      </c>
      <c r="B841" t="s">
        <v>11</v>
      </c>
      <c r="C841" s="11">
        <v>26.885000000000002</v>
      </c>
      <c r="D841">
        <v>2</v>
      </c>
      <c r="E841" t="s">
        <v>9</v>
      </c>
      <c r="F841" t="s">
        <v>21</v>
      </c>
      <c r="G841" s="4">
        <v>20984.0936</v>
      </c>
      <c r="H841" t="s">
        <v>496</v>
      </c>
    </row>
    <row r="842" spans="1:8" x14ac:dyDescent="0.25">
      <c r="A842">
        <v>39</v>
      </c>
      <c r="B842" t="s">
        <v>11</v>
      </c>
      <c r="C842" s="11">
        <v>28.3</v>
      </c>
      <c r="D842">
        <v>1</v>
      </c>
      <c r="E842" t="s">
        <v>9</v>
      </c>
      <c r="F842" t="s">
        <v>10</v>
      </c>
      <c r="G842" s="4">
        <v>21082.16</v>
      </c>
      <c r="H842" t="s">
        <v>496</v>
      </c>
    </row>
    <row r="843" spans="1:8" x14ac:dyDescent="0.25">
      <c r="A843">
        <v>45</v>
      </c>
      <c r="B843" t="s">
        <v>11</v>
      </c>
      <c r="C843" s="11">
        <v>33.155000000000001</v>
      </c>
      <c r="D843">
        <v>2</v>
      </c>
      <c r="E843" t="s">
        <v>9</v>
      </c>
      <c r="F843" t="s">
        <v>15</v>
      </c>
      <c r="G843" s="4">
        <v>21098.554049999999</v>
      </c>
      <c r="H843" t="s">
        <v>496</v>
      </c>
    </row>
    <row r="844" spans="1:8" x14ac:dyDescent="0.25">
      <c r="A844">
        <v>48</v>
      </c>
      <c r="B844" t="s">
        <v>11</v>
      </c>
      <c r="C844" s="11">
        <v>30.495000000000001</v>
      </c>
      <c r="D844">
        <v>0</v>
      </c>
      <c r="E844" t="s">
        <v>9</v>
      </c>
      <c r="F844" t="s">
        <v>14</v>
      </c>
      <c r="G844" s="4">
        <v>21223.675800000001</v>
      </c>
      <c r="H844" t="s">
        <v>496</v>
      </c>
    </row>
    <row r="845" spans="1:8" x14ac:dyDescent="0.25">
      <c r="A845">
        <v>48</v>
      </c>
      <c r="B845" t="s">
        <v>11</v>
      </c>
      <c r="C845" s="11">
        <v>29.6</v>
      </c>
      <c r="D845">
        <v>0</v>
      </c>
      <c r="E845" t="s">
        <v>13</v>
      </c>
      <c r="F845" t="s">
        <v>10</v>
      </c>
      <c r="G845" s="4">
        <v>21232.182260000001</v>
      </c>
      <c r="H845" t="s">
        <v>496</v>
      </c>
    </row>
    <row r="846" spans="1:8" x14ac:dyDescent="0.25">
      <c r="A846">
        <v>18</v>
      </c>
      <c r="B846" t="s">
        <v>7</v>
      </c>
      <c r="C846" s="11">
        <v>28.594999999999999</v>
      </c>
      <c r="D846">
        <v>0</v>
      </c>
      <c r="E846" t="s">
        <v>13</v>
      </c>
      <c r="F846" t="s">
        <v>21</v>
      </c>
      <c r="G846" s="4">
        <v>21344.846699999998</v>
      </c>
      <c r="H846" t="s">
        <v>496</v>
      </c>
    </row>
    <row r="847" spans="1:8" x14ac:dyDescent="0.25">
      <c r="A847">
        <v>32</v>
      </c>
      <c r="B847" t="s">
        <v>11</v>
      </c>
      <c r="C847" s="11">
        <v>28.12</v>
      </c>
      <c r="D847">
        <v>4</v>
      </c>
      <c r="E847" t="s">
        <v>9</v>
      </c>
      <c r="F847" t="s">
        <v>15</v>
      </c>
      <c r="G847" s="4">
        <v>21472.478800000001</v>
      </c>
      <c r="H847" t="s">
        <v>496</v>
      </c>
    </row>
    <row r="848" spans="1:8" x14ac:dyDescent="0.25">
      <c r="A848">
        <v>43</v>
      </c>
      <c r="B848" t="s">
        <v>7</v>
      </c>
      <c r="C848" s="11">
        <v>25.27</v>
      </c>
      <c r="D848">
        <v>1</v>
      </c>
      <c r="E848" t="s">
        <v>9</v>
      </c>
      <c r="F848" t="s">
        <v>21</v>
      </c>
      <c r="G848" s="4">
        <v>21771.3423</v>
      </c>
      <c r="H848" t="s">
        <v>496</v>
      </c>
    </row>
    <row r="849" spans="1:8" x14ac:dyDescent="0.25">
      <c r="A849">
        <v>43</v>
      </c>
      <c r="B849" t="s">
        <v>7</v>
      </c>
      <c r="C849" s="11">
        <v>26.885000000000002</v>
      </c>
      <c r="D849">
        <v>0</v>
      </c>
      <c r="E849" t="s">
        <v>9</v>
      </c>
      <c r="F849" t="s">
        <v>15</v>
      </c>
      <c r="G849" s="4">
        <v>21774.32215</v>
      </c>
      <c r="H849" t="s">
        <v>496</v>
      </c>
    </row>
    <row r="850" spans="1:8" x14ac:dyDescent="0.25">
      <c r="A850">
        <v>59</v>
      </c>
      <c r="B850" t="s">
        <v>11</v>
      </c>
      <c r="C850" s="11">
        <v>37.4</v>
      </c>
      <c r="D850">
        <v>0</v>
      </c>
      <c r="E850" t="s">
        <v>13</v>
      </c>
      <c r="F850" t="s">
        <v>10</v>
      </c>
      <c r="G850" s="4">
        <v>21797.000400000001</v>
      </c>
      <c r="H850" t="s">
        <v>496</v>
      </c>
    </row>
    <row r="851" spans="1:8" x14ac:dyDescent="0.25">
      <c r="A851">
        <v>47</v>
      </c>
      <c r="B851" t="s">
        <v>11</v>
      </c>
      <c r="C851" s="11">
        <v>33.344999999999999</v>
      </c>
      <c r="D851">
        <v>1</v>
      </c>
      <c r="E851" t="s">
        <v>9</v>
      </c>
      <c r="F851" t="s">
        <v>14</v>
      </c>
      <c r="G851" s="4">
        <v>21978.676899999999</v>
      </c>
      <c r="H851" t="s">
        <v>496</v>
      </c>
    </row>
    <row r="852" spans="1:8" x14ac:dyDescent="0.25">
      <c r="A852">
        <v>42</v>
      </c>
      <c r="B852" t="s">
        <v>11</v>
      </c>
      <c r="C852" s="11">
        <v>30</v>
      </c>
      <c r="D852">
        <v>0</v>
      </c>
      <c r="E852" t="s">
        <v>9</v>
      </c>
      <c r="F852" t="s">
        <v>10</v>
      </c>
      <c r="G852" s="4">
        <v>22144.031999999999</v>
      </c>
      <c r="H852" t="s">
        <v>496</v>
      </c>
    </row>
    <row r="853" spans="1:8" x14ac:dyDescent="0.25">
      <c r="A853">
        <v>56</v>
      </c>
      <c r="B853" t="s">
        <v>11</v>
      </c>
      <c r="C853" s="11">
        <v>27.265000000000001</v>
      </c>
      <c r="D853">
        <v>0</v>
      </c>
      <c r="E853" t="s">
        <v>9</v>
      </c>
      <c r="F853" t="s">
        <v>21</v>
      </c>
      <c r="G853" s="4">
        <v>22412.648499999999</v>
      </c>
      <c r="H853" t="s">
        <v>496</v>
      </c>
    </row>
    <row r="854" spans="1:8" x14ac:dyDescent="0.25">
      <c r="A854">
        <v>39</v>
      </c>
      <c r="B854" t="s">
        <v>11</v>
      </c>
      <c r="C854" s="11">
        <v>29.925000000000001</v>
      </c>
      <c r="D854">
        <v>1</v>
      </c>
      <c r="E854" t="s">
        <v>9</v>
      </c>
      <c r="F854" t="s">
        <v>21</v>
      </c>
      <c r="G854" s="4">
        <v>22462.043750000001</v>
      </c>
      <c r="H854" t="s">
        <v>496</v>
      </c>
    </row>
    <row r="855" spans="1:8" x14ac:dyDescent="0.25">
      <c r="A855">
        <v>43</v>
      </c>
      <c r="B855" t="s">
        <v>7</v>
      </c>
      <c r="C855" s="11">
        <v>26.7</v>
      </c>
      <c r="D855">
        <v>2</v>
      </c>
      <c r="E855" t="s">
        <v>9</v>
      </c>
      <c r="F855" t="s">
        <v>10</v>
      </c>
      <c r="G855" s="4">
        <v>22478.6</v>
      </c>
      <c r="H855" t="s">
        <v>496</v>
      </c>
    </row>
    <row r="856" spans="1:8" x14ac:dyDescent="0.25">
      <c r="A856">
        <v>19</v>
      </c>
      <c r="B856" t="s">
        <v>11</v>
      </c>
      <c r="C856" s="11">
        <v>27.265000000000001</v>
      </c>
      <c r="D856">
        <v>2</v>
      </c>
      <c r="E856" t="s">
        <v>13</v>
      </c>
      <c r="F856" t="s">
        <v>15</v>
      </c>
      <c r="G856" s="4">
        <v>22493.659640000002</v>
      </c>
      <c r="H856" t="s">
        <v>496</v>
      </c>
    </row>
    <row r="857" spans="1:8" x14ac:dyDescent="0.25">
      <c r="A857">
        <v>52</v>
      </c>
      <c r="B857" t="s">
        <v>7</v>
      </c>
      <c r="C857" s="11">
        <v>30.875</v>
      </c>
      <c r="D857">
        <v>0</v>
      </c>
      <c r="E857" t="s">
        <v>13</v>
      </c>
      <c r="F857" t="s">
        <v>21</v>
      </c>
      <c r="G857" s="4">
        <v>23045.566159999998</v>
      </c>
      <c r="H857" t="s">
        <v>496</v>
      </c>
    </row>
    <row r="858" spans="1:8" x14ac:dyDescent="0.25">
      <c r="A858">
        <v>47</v>
      </c>
      <c r="B858" t="s">
        <v>7</v>
      </c>
      <c r="C858" s="11">
        <v>27.83</v>
      </c>
      <c r="D858">
        <v>0</v>
      </c>
      <c r="E858" t="s">
        <v>9</v>
      </c>
      <c r="F858" t="s">
        <v>14</v>
      </c>
      <c r="G858" s="4">
        <v>23065.420699999999</v>
      </c>
      <c r="H858" t="s">
        <v>496</v>
      </c>
    </row>
    <row r="859" spans="1:8" x14ac:dyDescent="0.25">
      <c r="A859">
        <v>19</v>
      </c>
      <c r="B859" t="s">
        <v>11</v>
      </c>
      <c r="C859" s="11">
        <v>33.1</v>
      </c>
      <c r="D859">
        <v>0</v>
      </c>
      <c r="E859" t="s">
        <v>13</v>
      </c>
      <c r="F859" t="s">
        <v>10</v>
      </c>
      <c r="G859" s="4">
        <v>23082.955330000001</v>
      </c>
      <c r="H859" t="s">
        <v>496</v>
      </c>
    </row>
    <row r="860" spans="1:8" x14ac:dyDescent="0.25">
      <c r="A860">
        <v>53</v>
      </c>
      <c r="B860" t="s">
        <v>7</v>
      </c>
      <c r="C860" s="11">
        <v>31.254999999999999</v>
      </c>
      <c r="D860">
        <v>1</v>
      </c>
      <c r="E860" t="s">
        <v>9</v>
      </c>
      <c r="F860" t="s">
        <v>14</v>
      </c>
      <c r="G860" s="4">
        <v>23244.790199999999</v>
      </c>
      <c r="H860" t="s">
        <v>496</v>
      </c>
    </row>
    <row r="861" spans="1:8" x14ac:dyDescent="0.25">
      <c r="A861">
        <v>49</v>
      </c>
      <c r="B861" t="s">
        <v>11</v>
      </c>
      <c r="C861" s="11">
        <v>25.6</v>
      </c>
      <c r="D861">
        <v>2</v>
      </c>
      <c r="E861" t="s">
        <v>9</v>
      </c>
      <c r="F861" t="s">
        <v>10</v>
      </c>
      <c r="G861" s="4">
        <v>23306.546999999999</v>
      </c>
      <c r="H861" t="s">
        <v>496</v>
      </c>
    </row>
    <row r="862" spans="1:8" x14ac:dyDescent="0.25">
      <c r="A862">
        <v>47</v>
      </c>
      <c r="B862" t="s">
        <v>7</v>
      </c>
      <c r="C862" s="11">
        <v>26.125</v>
      </c>
      <c r="D862">
        <v>1</v>
      </c>
      <c r="E862" t="s">
        <v>9</v>
      </c>
      <c r="F862" t="s">
        <v>21</v>
      </c>
      <c r="G862" s="4">
        <v>23401.30575</v>
      </c>
      <c r="H862" t="s">
        <v>496</v>
      </c>
    </row>
    <row r="863" spans="1:8" x14ac:dyDescent="0.25">
      <c r="A863">
        <v>39</v>
      </c>
      <c r="B863" t="s">
        <v>11</v>
      </c>
      <c r="C863" s="11">
        <v>34.1</v>
      </c>
      <c r="D863">
        <v>2</v>
      </c>
      <c r="E863" t="s">
        <v>13</v>
      </c>
      <c r="F863" t="s">
        <v>14</v>
      </c>
      <c r="G863" s="4">
        <v>23563.016179999999</v>
      </c>
      <c r="H863" t="s">
        <v>496</v>
      </c>
    </row>
    <row r="864" spans="1:8" x14ac:dyDescent="0.25">
      <c r="A864">
        <v>48</v>
      </c>
      <c r="B864" t="s">
        <v>11</v>
      </c>
      <c r="C864" s="11">
        <v>27.265000000000001</v>
      </c>
      <c r="D864">
        <v>1</v>
      </c>
      <c r="E864" t="s">
        <v>9</v>
      </c>
      <c r="F864" t="s">
        <v>10</v>
      </c>
      <c r="G864" s="4">
        <v>23568.272000000001</v>
      </c>
      <c r="H864" t="s">
        <v>496</v>
      </c>
    </row>
    <row r="865" spans="1:8" x14ac:dyDescent="0.25">
      <c r="A865">
        <v>49</v>
      </c>
      <c r="B865" t="s">
        <v>11</v>
      </c>
      <c r="C865" s="11">
        <v>25.84</v>
      </c>
      <c r="D865">
        <v>2</v>
      </c>
      <c r="E865" t="s">
        <v>9</v>
      </c>
      <c r="F865" t="s">
        <v>15</v>
      </c>
      <c r="G865" s="4">
        <v>23807.240600000001</v>
      </c>
      <c r="H865" t="s">
        <v>496</v>
      </c>
    </row>
    <row r="866" spans="1:8" x14ac:dyDescent="0.25">
      <c r="A866">
        <v>19</v>
      </c>
      <c r="B866" t="s">
        <v>7</v>
      </c>
      <c r="C866" s="11">
        <v>30.59</v>
      </c>
      <c r="D866">
        <v>2</v>
      </c>
      <c r="E866" t="s">
        <v>13</v>
      </c>
      <c r="F866" t="s">
        <v>15</v>
      </c>
      <c r="G866" s="4">
        <v>24059.680189999999</v>
      </c>
      <c r="H866" t="s">
        <v>496</v>
      </c>
    </row>
    <row r="867" spans="1:8" x14ac:dyDescent="0.25">
      <c r="A867">
        <v>48</v>
      </c>
      <c r="B867" t="s">
        <v>7</v>
      </c>
      <c r="C867" s="11">
        <v>25.85</v>
      </c>
      <c r="D867">
        <v>3</v>
      </c>
      <c r="E867" t="s">
        <v>9</v>
      </c>
      <c r="F867" t="s">
        <v>14</v>
      </c>
      <c r="G867" s="4">
        <v>24180.933499999999</v>
      </c>
      <c r="H867" t="s">
        <v>496</v>
      </c>
    </row>
    <row r="868" spans="1:8" x14ac:dyDescent="0.25">
      <c r="A868">
        <v>58</v>
      </c>
      <c r="B868" t="s">
        <v>7</v>
      </c>
      <c r="C868" s="11">
        <v>30.114999999999998</v>
      </c>
      <c r="D868">
        <v>0</v>
      </c>
      <c r="E868" t="s">
        <v>13</v>
      </c>
      <c r="F868" t="s">
        <v>14</v>
      </c>
      <c r="G868" s="4">
        <v>24227.337240000001</v>
      </c>
      <c r="H868" t="s">
        <v>496</v>
      </c>
    </row>
    <row r="869" spans="1:8" x14ac:dyDescent="0.25">
      <c r="A869">
        <v>52</v>
      </c>
      <c r="B869" t="s">
        <v>11</v>
      </c>
      <c r="C869" s="11">
        <v>27.36</v>
      </c>
      <c r="D869">
        <v>0</v>
      </c>
      <c r="E869" t="s">
        <v>9</v>
      </c>
      <c r="F869" t="s">
        <v>15</v>
      </c>
      <c r="G869" s="4">
        <v>24393.6224</v>
      </c>
      <c r="H869" t="s">
        <v>496</v>
      </c>
    </row>
    <row r="870" spans="1:8" x14ac:dyDescent="0.25">
      <c r="A870">
        <v>61</v>
      </c>
      <c r="B870" t="s">
        <v>7</v>
      </c>
      <c r="C870" s="11">
        <v>25.08</v>
      </c>
      <c r="D870">
        <v>0</v>
      </c>
      <c r="E870" t="s">
        <v>13</v>
      </c>
      <c r="F870" t="s">
        <v>14</v>
      </c>
      <c r="G870" s="4">
        <v>24513.091260000001</v>
      </c>
      <c r="H870" t="s">
        <v>496</v>
      </c>
    </row>
    <row r="871" spans="1:8" x14ac:dyDescent="0.25">
      <c r="A871">
        <v>50</v>
      </c>
      <c r="B871" t="s">
        <v>7</v>
      </c>
      <c r="C871" s="11">
        <v>27.6</v>
      </c>
      <c r="D871">
        <v>1</v>
      </c>
      <c r="E871" t="s">
        <v>9</v>
      </c>
      <c r="F871" t="s">
        <v>10</v>
      </c>
      <c r="G871" s="4">
        <v>24520.263999999999</v>
      </c>
      <c r="H871" t="s">
        <v>496</v>
      </c>
    </row>
    <row r="872" spans="1:8" x14ac:dyDescent="0.25">
      <c r="A872">
        <v>47</v>
      </c>
      <c r="B872" t="s">
        <v>7</v>
      </c>
      <c r="C872" s="11">
        <v>27.645</v>
      </c>
      <c r="D872">
        <v>2</v>
      </c>
      <c r="E872" t="s">
        <v>9</v>
      </c>
      <c r="F872" t="s">
        <v>15</v>
      </c>
      <c r="G872" s="4">
        <v>24535.698550000001</v>
      </c>
      <c r="H872" t="s">
        <v>496</v>
      </c>
    </row>
    <row r="873" spans="1:8" x14ac:dyDescent="0.25">
      <c r="A873">
        <v>46</v>
      </c>
      <c r="B873" t="s">
        <v>11</v>
      </c>
      <c r="C873" s="11">
        <v>27.6</v>
      </c>
      <c r="D873">
        <v>0</v>
      </c>
      <c r="E873" t="s">
        <v>13</v>
      </c>
      <c r="F873" t="s">
        <v>10</v>
      </c>
      <c r="G873" s="4">
        <v>24603.04837</v>
      </c>
      <c r="H873" t="s">
        <v>496</v>
      </c>
    </row>
    <row r="874" spans="1:8" x14ac:dyDescent="0.25">
      <c r="A874">
        <v>52</v>
      </c>
      <c r="B874" t="s">
        <v>7</v>
      </c>
      <c r="C874" s="11">
        <v>25.3</v>
      </c>
      <c r="D874">
        <v>2</v>
      </c>
      <c r="E874" t="s">
        <v>9</v>
      </c>
      <c r="F874" t="s">
        <v>14</v>
      </c>
      <c r="G874" s="4">
        <v>24667.419000000002</v>
      </c>
      <c r="H874" t="s">
        <v>496</v>
      </c>
    </row>
    <row r="875" spans="1:8" x14ac:dyDescent="0.25">
      <c r="A875">
        <v>26</v>
      </c>
      <c r="B875" t="s">
        <v>7</v>
      </c>
      <c r="C875" s="11">
        <v>29.64</v>
      </c>
      <c r="D875">
        <v>4</v>
      </c>
      <c r="E875" t="s">
        <v>13</v>
      </c>
      <c r="F875" t="s">
        <v>21</v>
      </c>
      <c r="G875" s="4">
        <v>24671.663339999999</v>
      </c>
      <c r="H875" t="s">
        <v>496</v>
      </c>
    </row>
    <row r="876" spans="1:8" x14ac:dyDescent="0.25">
      <c r="A876">
        <v>52</v>
      </c>
      <c r="B876" t="s">
        <v>11</v>
      </c>
      <c r="C876" s="11">
        <v>26.315000000000001</v>
      </c>
      <c r="D876">
        <v>3</v>
      </c>
      <c r="E876" t="s">
        <v>9</v>
      </c>
      <c r="F876" t="s">
        <v>21</v>
      </c>
      <c r="G876" s="4">
        <v>24869.836800000001</v>
      </c>
      <c r="H876" t="s">
        <v>496</v>
      </c>
    </row>
    <row r="877" spans="1:8" x14ac:dyDescent="0.25">
      <c r="A877">
        <v>53</v>
      </c>
      <c r="B877" t="s">
        <v>7</v>
      </c>
      <c r="C877" s="11">
        <v>29.734999999999999</v>
      </c>
      <c r="D877">
        <v>3</v>
      </c>
      <c r="E877" t="s">
        <v>9</v>
      </c>
      <c r="F877" t="s">
        <v>21</v>
      </c>
      <c r="G877" s="4">
        <v>24873.384900000001</v>
      </c>
      <c r="H877" t="s">
        <v>496</v>
      </c>
    </row>
    <row r="878" spans="1:8" x14ac:dyDescent="0.25">
      <c r="A878">
        <v>35</v>
      </c>
      <c r="B878" t="s">
        <v>7</v>
      </c>
      <c r="C878" s="11">
        <v>38.094999999999999</v>
      </c>
      <c r="D878">
        <v>2</v>
      </c>
      <c r="E878" t="s">
        <v>13</v>
      </c>
      <c r="F878" t="s">
        <v>21</v>
      </c>
      <c r="G878" s="4">
        <v>24915.046259999999</v>
      </c>
      <c r="H878" t="s">
        <v>496</v>
      </c>
    </row>
    <row r="879" spans="1:8" x14ac:dyDescent="0.25">
      <c r="A879">
        <v>47</v>
      </c>
      <c r="B879" t="s">
        <v>11</v>
      </c>
      <c r="C879" s="11">
        <v>28.215</v>
      </c>
      <c r="D879">
        <v>3</v>
      </c>
      <c r="E879" t="s">
        <v>9</v>
      </c>
      <c r="F879" t="s">
        <v>15</v>
      </c>
      <c r="G879" s="4">
        <v>24915.220850000002</v>
      </c>
      <c r="H879" t="s">
        <v>496</v>
      </c>
    </row>
    <row r="880" spans="1:8" x14ac:dyDescent="0.25">
      <c r="A880">
        <v>24</v>
      </c>
      <c r="B880" t="s">
        <v>7</v>
      </c>
      <c r="C880" s="11">
        <v>36.765000000000001</v>
      </c>
      <c r="D880">
        <v>0</v>
      </c>
      <c r="E880" t="s">
        <v>13</v>
      </c>
      <c r="F880" t="s">
        <v>14</v>
      </c>
      <c r="G880" s="4">
        <v>25081.76784</v>
      </c>
      <c r="H880" t="s">
        <v>496</v>
      </c>
    </row>
    <row r="881" spans="1:8" x14ac:dyDescent="0.25">
      <c r="A881">
        <v>47</v>
      </c>
      <c r="B881" t="s">
        <v>11</v>
      </c>
      <c r="C881" s="11">
        <v>29.8</v>
      </c>
      <c r="D881">
        <v>3</v>
      </c>
      <c r="E881" t="s">
        <v>9</v>
      </c>
      <c r="F881" t="s">
        <v>10</v>
      </c>
      <c r="G881" s="4">
        <v>25309.489000000001</v>
      </c>
      <c r="H881" t="s">
        <v>496</v>
      </c>
    </row>
    <row r="882" spans="1:8" x14ac:dyDescent="0.25">
      <c r="A882">
        <v>50</v>
      </c>
      <c r="B882" t="s">
        <v>11</v>
      </c>
      <c r="C882" s="11">
        <v>32.11</v>
      </c>
      <c r="D882">
        <v>2</v>
      </c>
      <c r="E882" t="s">
        <v>13</v>
      </c>
      <c r="F882" t="s">
        <v>21</v>
      </c>
      <c r="G882" s="4">
        <v>25333.332839999999</v>
      </c>
      <c r="H882" t="s">
        <v>496</v>
      </c>
    </row>
    <row r="883" spans="1:8" x14ac:dyDescent="0.25">
      <c r="A883">
        <v>54</v>
      </c>
      <c r="B883" t="s">
        <v>11</v>
      </c>
      <c r="C883" s="11">
        <v>25.1</v>
      </c>
      <c r="D883">
        <v>3</v>
      </c>
      <c r="E883" t="s">
        <v>9</v>
      </c>
      <c r="F883" t="s">
        <v>10</v>
      </c>
      <c r="G883" s="4">
        <v>25382.296999999999</v>
      </c>
      <c r="H883" t="s">
        <v>496</v>
      </c>
    </row>
    <row r="884" spans="1:8" x14ac:dyDescent="0.25">
      <c r="A884">
        <v>54</v>
      </c>
      <c r="B884" t="s">
        <v>11</v>
      </c>
      <c r="C884" s="11">
        <v>25.46</v>
      </c>
      <c r="D884">
        <v>1</v>
      </c>
      <c r="E884" t="s">
        <v>13</v>
      </c>
      <c r="F884" t="s">
        <v>21</v>
      </c>
      <c r="G884" s="4">
        <v>25517.11363</v>
      </c>
      <c r="H884" t="s">
        <v>496</v>
      </c>
    </row>
    <row r="885" spans="1:8" x14ac:dyDescent="0.25">
      <c r="A885">
        <v>50</v>
      </c>
      <c r="B885" t="s">
        <v>7</v>
      </c>
      <c r="C885" s="11">
        <v>27.36</v>
      </c>
      <c r="D885">
        <v>0</v>
      </c>
      <c r="E885" t="s">
        <v>13</v>
      </c>
      <c r="F885" t="s">
        <v>21</v>
      </c>
      <c r="G885" s="4">
        <v>25656.575260000001</v>
      </c>
      <c r="H885" t="s">
        <v>496</v>
      </c>
    </row>
    <row r="886" spans="1:8" x14ac:dyDescent="0.25">
      <c r="A886">
        <v>52</v>
      </c>
      <c r="B886" t="s">
        <v>11</v>
      </c>
      <c r="C886" s="11">
        <v>34.484999999999999</v>
      </c>
      <c r="D886">
        <v>3</v>
      </c>
      <c r="E886" t="s">
        <v>13</v>
      </c>
      <c r="F886" t="s">
        <v>14</v>
      </c>
      <c r="G886" s="4">
        <v>25992.821039999999</v>
      </c>
      <c r="H886" t="s">
        <v>496</v>
      </c>
    </row>
    <row r="887" spans="1:8" x14ac:dyDescent="0.25">
      <c r="A887">
        <v>21</v>
      </c>
      <c r="B887" t="s">
        <v>7</v>
      </c>
      <c r="C887" s="11">
        <v>32.68</v>
      </c>
      <c r="D887">
        <v>2</v>
      </c>
      <c r="E887" t="s">
        <v>13</v>
      </c>
      <c r="F887" t="s">
        <v>15</v>
      </c>
      <c r="G887" s="4">
        <v>26018.950519999999</v>
      </c>
      <c r="H887" t="s">
        <v>496</v>
      </c>
    </row>
    <row r="888" spans="1:8" x14ac:dyDescent="0.25">
      <c r="A888">
        <v>56</v>
      </c>
      <c r="B888" t="s">
        <v>11</v>
      </c>
      <c r="C888" s="11">
        <v>26.695</v>
      </c>
      <c r="D888">
        <v>1</v>
      </c>
      <c r="E888" t="s">
        <v>9</v>
      </c>
      <c r="F888" t="s">
        <v>15</v>
      </c>
      <c r="G888" s="4">
        <v>26109.32905</v>
      </c>
      <c r="H888" t="s">
        <v>496</v>
      </c>
    </row>
    <row r="889" spans="1:8" x14ac:dyDescent="0.25">
      <c r="A889">
        <v>49</v>
      </c>
      <c r="B889" t="s">
        <v>7</v>
      </c>
      <c r="C889" s="11">
        <v>27.1</v>
      </c>
      <c r="D889">
        <v>1</v>
      </c>
      <c r="E889" t="s">
        <v>13</v>
      </c>
      <c r="F889" t="s">
        <v>10</v>
      </c>
      <c r="G889" s="4">
        <v>26140.3603</v>
      </c>
      <c r="H889" t="s">
        <v>496</v>
      </c>
    </row>
    <row r="890" spans="1:8" x14ac:dyDescent="0.25">
      <c r="A890">
        <v>48</v>
      </c>
      <c r="B890" t="s">
        <v>7</v>
      </c>
      <c r="C890" s="11">
        <v>35.909999999999997</v>
      </c>
      <c r="D890">
        <v>1</v>
      </c>
      <c r="E890" t="s">
        <v>13</v>
      </c>
      <c r="F890" t="s">
        <v>21</v>
      </c>
      <c r="G890" s="4">
        <v>26392.260289999998</v>
      </c>
      <c r="H890" t="s">
        <v>496</v>
      </c>
    </row>
    <row r="891" spans="1:8" x14ac:dyDescent="0.25">
      <c r="A891">
        <v>52</v>
      </c>
      <c r="B891" t="s">
        <v>11</v>
      </c>
      <c r="C891" s="11">
        <v>36.765000000000001</v>
      </c>
      <c r="D891">
        <v>2</v>
      </c>
      <c r="E891" t="s">
        <v>13</v>
      </c>
      <c r="F891" t="s">
        <v>15</v>
      </c>
      <c r="G891" s="4">
        <v>26467.09737</v>
      </c>
      <c r="H891" t="s">
        <v>496</v>
      </c>
    </row>
    <row r="892" spans="1:8" x14ac:dyDescent="0.25">
      <c r="A892">
        <v>62</v>
      </c>
      <c r="B892" t="s">
        <v>11</v>
      </c>
      <c r="C892" s="11">
        <v>31.46</v>
      </c>
      <c r="D892">
        <v>1</v>
      </c>
      <c r="E892" t="s">
        <v>13</v>
      </c>
      <c r="F892" t="s">
        <v>14</v>
      </c>
      <c r="G892" s="4">
        <v>27000.98473</v>
      </c>
      <c r="H892" t="s">
        <v>496</v>
      </c>
    </row>
    <row r="893" spans="1:8" x14ac:dyDescent="0.25">
      <c r="A893">
        <v>57</v>
      </c>
      <c r="B893" t="s">
        <v>11</v>
      </c>
      <c r="C893" s="11">
        <v>28.975000000000001</v>
      </c>
      <c r="D893">
        <v>0</v>
      </c>
      <c r="E893" t="s">
        <v>9</v>
      </c>
      <c r="F893" t="s">
        <v>21</v>
      </c>
      <c r="G893" s="4">
        <v>27218.437249999999</v>
      </c>
      <c r="H893" t="s">
        <v>496</v>
      </c>
    </row>
    <row r="894" spans="1:8" x14ac:dyDescent="0.25">
      <c r="A894">
        <v>54</v>
      </c>
      <c r="B894" t="s">
        <v>7</v>
      </c>
      <c r="C894" s="11">
        <v>33.534999999999997</v>
      </c>
      <c r="D894">
        <v>3</v>
      </c>
      <c r="E894" t="s">
        <v>13</v>
      </c>
      <c r="F894" t="s">
        <v>14</v>
      </c>
      <c r="G894" s="4">
        <v>27322.73386</v>
      </c>
      <c r="H894" t="s">
        <v>496</v>
      </c>
    </row>
    <row r="895" spans="1:8" x14ac:dyDescent="0.25">
      <c r="A895">
        <v>53</v>
      </c>
      <c r="B895" t="s">
        <v>11</v>
      </c>
      <c r="C895" s="11">
        <v>31.35</v>
      </c>
      <c r="D895">
        <v>0</v>
      </c>
      <c r="E895" t="s">
        <v>13</v>
      </c>
      <c r="F895" t="s">
        <v>14</v>
      </c>
      <c r="G895" s="4">
        <v>27346.04207</v>
      </c>
      <c r="H895" t="s">
        <v>496</v>
      </c>
    </row>
    <row r="896" spans="1:8" x14ac:dyDescent="0.25">
      <c r="A896">
        <v>57</v>
      </c>
      <c r="B896" t="s">
        <v>7</v>
      </c>
      <c r="C896" s="11">
        <v>29.81</v>
      </c>
      <c r="D896">
        <v>0</v>
      </c>
      <c r="E896" t="s">
        <v>9</v>
      </c>
      <c r="F896" t="s">
        <v>14</v>
      </c>
      <c r="G896" s="4">
        <v>27533.912899999999</v>
      </c>
      <c r="H896" t="s">
        <v>496</v>
      </c>
    </row>
    <row r="897" spans="1:8" x14ac:dyDescent="0.25">
      <c r="A897">
        <v>20</v>
      </c>
      <c r="B897" t="s">
        <v>11</v>
      </c>
      <c r="C897" s="11">
        <v>35.31</v>
      </c>
      <c r="D897">
        <v>1</v>
      </c>
      <c r="E897" t="s">
        <v>13</v>
      </c>
      <c r="F897" t="s">
        <v>14</v>
      </c>
      <c r="G897" s="4">
        <v>27724.28875</v>
      </c>
      <c r="H897" t="s">
        <v>496</v>
      </c>
    </row>
    <row r="898" spans="1:8" x14ac:dyDescent="0.25">
      <c r="A898">
        <v>62</v>
      </c>
      <c r="B898" t="s">
        <v>7</v>
      </c>
      <c r="C898" s="11">
        <v>26.504999999999999</v>
      </c>
      <c r="D898">
        <v>0</v>
      </c>
      <c r="E898" t="s">
        <v>9</v>
      </c>
      <c r="F898" t="s">
        <v>14</v>
      </c>
      <c r="G898" s="4">
        <v>27808.7251</v>
      </c>
      <c r="H898" t="s">
        <v>496</v>
      </c>
    </row>
    <row r="899" spans="1:8" x14ac:dyDescent="0.25">
      <c r="A899">
        <v>61</v>
      </c>
      <c r="B899" t="s">
        <v>11</v>
      </c>
      <c r="C899" s="11">
        <v>36.1</v>
      </c>
      <c r="D899">
        <v>3</v>
      </c>
      <c r="E899" t="s">
        <v>13</v>
      </c>
      <c r="F899" t="s">
        <v>10</v>
      </c>
      <c r="G899" s="4">
        <v>27941.28758</v>
      </c>
      <c r="H899" t="s">
        <v>496</v>
      </c>
    </row>
    <row r="900" spans="1:8" x14ac:dyDescent="0.25">
      <c r="A900">
        <v>62</v>
      </c>
      <c r="B900" t="s">
        <v>11</v>
      </c>
      <c r="C900" s="11">
        <v>26.695</v>
      </c>
      <c r="D900">
        <v>0</v>
      </c>
      <c r="E900" t="s">
        <v>9</v>
      </c>
      <c r="F900" t="s">
        <v>21</v>
      </c>
      <c r="G900" s="4">
        <v>28101.333050000001</v>
      </c>
      <c r="H900" t="s">
        <v>496</v>
      </c>
    </row>
    <row r="901" spans="1:8" x14ac:dyDescent="0.25">
      <c r="A901">
        <v>59</v>
      </c>
      <c r="B901" t="s">
        <v>7</v>
      </c>
      <c r="C901" s="11">
        <v>36.520000000000003</v>
      </c>
      <c r="D901">
        <v>1</v>
      </c>
      <c r="E901" t="s">
        <v>13</v>
      </c>
      <c r="F901" t="s">
        <v>14</v>
      </c>
      <c r="G901" s="4">
        <v>28287.897659999999</v>
      </c>
      <c r="H901" t="s">
        <v>496</v>
      </c>
    </row>
    <row r="902" spans="1:8" x14ac:dyDescent="0.25">
      <c r="A902">
        <v>45</v>
      </c>
      <c r="B902" t="s">
        <v>7</v>
      </c>
      <c r="C902" s="11">
        <v>27.645</v>
      </c>
      <c r="D902">
        <v>1</v>
      </c>
      <c r="E902" t="s">
        <v>13</v>
      </c>
      <c r="F902" t="s">
        <v>15</v>
      </c>
      <c r="G902" s="4">
        <v>28340.188849999999</v>
      </c>
      <c r="H902" t="s">
        <v>496</v>
      </c>
    </row>
    <row r="903" spans="1:8" x14ac:dyDescent="0.25">
      <c r="A903">
        <v>48</v>
      </c>
      <c r="B903" t="s">
        <v>11</v>
      </c>
      <c r="C903" s="11">
        <v>36.67</v>
      </c>
      <c r="D903">
        <v>1</v>
      </c>
      <c r="E903" t="s">
        <v>13</v>
      </c>
      <c r="F903" t="s">
        <v>15</v>
      </c>
      <c r="G903" s="4">
        <v>28468.919010000001</v>
      </c>
      <c r="H903" t="s">
        <v>496</v>
      </c>
    </row>
    <row r="904" spans="1:8" x14ac:dyDescent="0.25">
      <c r="A904">
        <v>40</v>
      </c>
      <c r="B904" t="s">
        <v>7</v>
      </c>
      <c r="C904" s="11">
        <v>41.42</v>
      </c>
      <c r="D904">
        <v>1</v>
      </c>
      <c r="E904" t="s">
        <v>13</v>
      </c>
      <c r="F904" t="s">
        <v>15</v>
      </c>
      <c r="G904" s="4">
        <v>28476.734990000001</v>
      </c>
      <c r="H904" t="s">
        <v>496</v>
      </c>
    </row>
    <row r="905" spans="1:8" x14ac:dyDescent="0.25">
      <c r="A905">
        <v>61</v>
      </c>
      <c r="B905" t="s">
        <v>11</v>
      </c>
      <c r="C905" s="11">
        <v>28.31</v>
      </c>
      <c r="D905">
        <v>1</v>
      </c>
      <c r="E905" t="s">
        <v>9</v>
      </c>
      <c r="F905" t="s">
        <v>15</v>
      </c>
      <c r="G905" s="4">
        <v>28868.6639</v>
      </c>
      <c r="H905" t="s">
        <v>496</v>
      </c>
    </row>
    <row r="906" spans="1:8" x14ac:dyDescent="0.25">
      <c r="A906">
        <v>60</v>
      </c>
      <c r="B906" t="s">
        <v>7</v>
      </c>
      <c r="C906" s="11">
        <v>30.875</v>
      </c>
      <c r="D906">
        <v>0</v>
      </c>
      <c r="E906" t="s">
        <v>13</v>
      </c>
      <c r="F906" t="s">
        <v>15</v>
      </c>
      <c r="G906" s="4">
        <v>28923.136920000001</v>
      </c>
      <c r="H906" t="s">
        <v>496</v>
      </c>
    </row>
    <row r="907" spans="1:8" x14ac:dyDescent="0.25">
      <c r="A907">
        <v>63</v>
      </c>
      <c r="B907" t="s">
        <v>7</v>
      </c>
      <c r="C907" s="11">
        <v>26.98</v>
      </c>
      <c r="D907">
        <v>0</v>
      </c>
      <c r="E907" t="s">
        <v>9</v>
      </c>
      <c r="F907" t="s">
        <v>15</v>
      </c>
      <c r="G907" s="4">
        <v>28950.4692</v>
      </c>
      <c r="H907" t="s">
        <v>496</v>
      </c>
    </row>
    <row r="908" spans="1:8" x14ac:dyDescent="0.25">
      <c r="A908">
        <v>61</v>
      </c>
      <c r="B908" t="s">
        <v>7</v>
      </c>
      <c r="C908" s="11">
        <v>29.07</v>
      </c>
      <c r="D908">
        <v>0</v>
      </c>
      <c r="E908" t="s">
        <v>9</v>
      </c>
      <c r="F908" t="s">
        <v>15</v>
      </c>
      <c r="G908" s="4">
        <v>29141.3603</v>
      </c>
      <c r="H908" t="s">
        <v>496</v>
      </c>
    </row>
    <row r="909" spans="1:8" x14ac:dyDescent="0.25">
      <c r="A909">
        <v>53</v>
      </c>
      <c r="B909" t="s">
        <v>7</v>
      </c>
      <c r="C909" s="11">
        <v>32.299999999999997</v>
      </c>
      <c r="D909">
        <v>2</v>
      </c>
      <c r="E909" t="s">
        <v>13</v>
      </c>
      <c r="F909" t="s">
        <v>21</v>
      </c>
      <c r="G909" s="4">
        <v>29186.482360000002</v>
      </c>
      <c r="H909" t="s">
        <v>496</v>
      </c>
    </row>
    <row r="910" spans="1:8" x14ac:dyDescent="0.25">
      <c r="A910">
        <v>64</v>
      </c>
      <c r="B910" t="s">
        <v>7</v>
      </c>
      <c r="C910" s="11">
        <v>26.885000000000002</v>
      </c>
      <c r="D910">
        <v>0</v>
      </c>
      <c r="E910" t="s">
        <v>9</v>
      </c>
      <c r="F910" t="s">
        <v>15</v>
      </c>
      <c r="G910" s="4">
        <v>29330.98315</v>
      </c>
      <c r="H910" t="s">
        <v>496</v>
      </c>
    </row>
    <row r="911" spans="1:8" x14ac:dyDescent="0.25">
      <c r="A911">
        <v>63</v>
      </c>
      <c r="B911" t="s">
        <v>7</v>
      </c>
      <c r="C911" s="11">
        <v>28.024999999999999</v>
      </c>
      <c r="D911">
        <v>0</v>
      </c>
      <c r="E911" t="s">
        <v>9</v>
      </c>
      <c r="F911" t="s">
        <v>21</v>
      </c>
      <c r="G911" s="4">
        <v>29523.1656</v>
      </c>
      <c r="H911" t="s">
        <v>496</v>
      </c>
    </row>
    <row r="912" spans="1:8" x14ac:dyDescent="0.25">
      <c r="A912">
        <v>55</v>
      </c>
      <c r="B912" t="s">
        <v>11</v>
      </c>
      <c r="C912" s="11">
        <v>37.715000000000003</v>
      </c>
      <c r="D912">
        <v>3</v>
      </c>
      <c r="E912" t="s">
        <v>13</v>
      </c>
      <c r="F912" t="s">
        <v>15</v>
      </c>
      <c r="G912" s="4">
        <v>30063.580549999999</v>
      </c>
      <c r="H912" t="s">
        <v>496</v>
      </c>
    </row>
    <row r="913" spans="1:8" x14ac:dyDescent="0.25">
      <c r="A913">
        <v>64</v>
      </c>
      <c r="B913" t="s">
        <v>11</v>
      </c>
      <c r="C913" s="11">
        <v>35.814999999999998</v>
      </c>
      <c r="D913">
        <v>1</v>
      </c>
      <c r="E913" t="s">
        <v>13</v>
      </c>
      <c r="F913" t="s">
        <v>15</v>
      </c>
      <c r="G913" s="4">
        <v>30166.618170000002</v>
      </c>
      <c r="H913" t="s">
        <v>496</v>
      </c>
    </row>
    <row r="914" spans="1:8" x14ac:dyDescent="0.25">
      <c r="A914">
        <v>59</v>
      </c>
      <c r="B914" t="s">
        <v>11</v>
      </c>
      <c r="C914" s="11">
        <v>31.445</v>
      </c>
      <c r="D914">
        <v>3</v>
      </c>
      <c r="E914" t="s">
        <v>9</v>
      </c>
      <c r="F914" t="s">
        <v>21</v>
      </c>
      <c r="G914" s="4">
        <v>30184.936699999998</v>
      </c>
      <c r="H914" t="s">
        <v>496</v>
      </c>
    </row>
    <row r="915" spans="1:8" x14ac:dyDescent="0.25">
      <c r="A915">
        <v>60</v>
      </c>
      <c r="B915" t="s">
        <v>11</v>
      </c>
      <c r="C915" s="11">
        <v>30.495000000000001</v>
      </c>
      <c r="D915">
        <v>0</v>
      </c>
      <c r="E915" t="s">
        <v>13</v>
      </c>
      <c r="F915" t="s">
        <v>21</v>
      </c>
      <c r="G915" s="4">
        <v>30259.995559999999</v>
      </c>
      <c r="H915" t="s">
        <v>496</v>
      </c>
    </row>
    <row r="916" spans="1:8" x14ac:dyDescent="0.25">
      <c r="A916">
        <v>50</v>
      </c>
      <c r="B916" t="s">
        <v>11</v>
      </c>
      <c r="C916" s="11">
        <v>25.364999999999998</v>
      </c>
      <c r="D916">
        <v>2</v>
      </c>
      <c r="E916" t="s">
        <v>13</v>
      </c>
      <c r="F916" t="s">
        <v>15</v>
      </c>
      <c r="G916" s="4">
        <v>30284.642940000002</v>
      </c>
      <c r="H916" t="s">
        <v>496</v>
      </c>
    </row>
    <row r="917" spans="1:8" x14ac:dyDescent="0.25">
      <c r="A917">
        <v>61</v>
      </c>
      <c r="B917" t="s">
        <v>7</v>
      </c>
      <c r="C917" s="11">
        <v>26.695</v>
      </c>
      <c r="D917">
        <v>3</v>
      </c>
      <c r="E917" t="s">
        <v>9</v>
      </c>
      <c r="F917" t="s">
        <v>14</v>
      </c>
      <c r="G917" s="4">
        <v>30942.191800000001</v>
      </c>
      <c r="H917" t="s">
        <v>496</v>
      </c>
    </row>
    <row r="918" spans="1:8" x14ac:dyDescent="0.25">
      <c r="A918">
        <v>62</v>
      </c>
      <c r="B918" t="s">
        <v>7</v>
      </c>
      <c r="C918" s="11">
        <v>36.86</v>
      </c>
      <c r="D918">
        <v>1</v>
      </c>
      <c r="E918" t="s">
        <v>13</v>
      </c>
      <c r="F918" t="s">
        <v>21</v>
      </c>
      <c r="G918" s="4">
        <v>31620.001059999999</v>
      </c>
      <c r="H918" t="s">
        <v>496</v>
      </c>
    </row>
    <row r="919" spans="1:8" x14ac:dyDescent="0.25">
      <c r="A919">
        <v>44</v>
      </c>
      <c r="B919" t="s">
        <v>11</v>
      </c>
      <c r="C919" s="11">
        <v>29.734999999999999</v>
      </c>
      <c r="D919">
        <v>2</v>
      </c>
      <c r="E919" t="s">
        <v>13</v>
      </c>
      <c r="F919" t="s">
        <v>21</v>
      </c>
      <c r="G919" s="4">
        <v>32108.662820000001</v>
      </c>
      <c r="H919" t="s">
        <v>496</v>
      </c>
    </row>
    <row r="920" spans="1:8" x14ac:dyDescent="0.25">
      <c r="A920">
        <v>19</v>
      </c>
      <c r="B920" t="s">
        <v>11</v>
      </c>
      <c r="C920" s="11">
        <v>30.25</v>
      </c>
      <c r="D920">
        <v>0</v>
      </c>
      <c r="E920" t="s">
        <v>9</v>
      </c>
      <c r="F920" t="s">
        <v>14</v>
      </c>
      <c r="G920" s="4">
        <v>32548.340499999998</v>
      </c>
      <c r="H920" t="s">
        <v>496</v>
      </c>
    </row>
    <row r="921" spans="1:8" x14ac:dyDescent="0.25">
      <c r="A921">
        <v>32</v>
      </c>
      <c r="B921" t="s">
        <v>7</v>
      </c>
      <c r="C921" s="11">
        <v>38.094999999999999</v>
      </c>
      <c r="D921">
        <v>2</v>
      </c>
      <c r="E921" t="s">
        <v>9</v>
      </c>
      <c r="F921" t="s">
        <v>15</v>
      </c>
      <c r="G921" s="4">
        <v>32734.186300000001</v>
      </c>
      <c r="H921" t="s">
        <v>496</v>
      </c>
    </row>
    <row r="922" spans="1:8" x14ac:dyDescent="0.25">
      <c r="A922">
        <v>42</v>
      </c>
      <c r="B922" t="s">
        <v>11</v>
      </c>
      <c r="C922" s="11">
        <v>28.31</v>
      </c>
      <c r="D922">
        <v>3</v>
      </c>
      <c r="E922" t="s">
        <v>9</v>
      </c>
      <c r="F922" t="s">
        <v>15</v>
      </c>
      <c r="G922" s="4">
        <v>32787.458590000002</v>
      </c>
      <c r="H922" t="s">
        <v>496</v>
      </c>
    </row>
    <row r="923" spans="1:8" x14ac:dyDescent="0.25">
      <c r="A923">
        <v>19</v>
      </c>
      <c r="B923" t="s">
        <v>7</v>
      </c>
      <c r="C923" s="11">
        <v>30.02</v>
      </c>
      <c r="D923">
        <v>0</v>
      </c>
      <c r="E923" t="s">
        <v>9</v>
      </c>
      <c r="F923" t="s">
        <v>15</v>
      </c>
      <c r="G923" s="4">
        <v>33307.550799999997</v>
      </c>
      <c r="H923" t="s">
        <v>496</v>
      </c>
    </row>
    <row r="924" spans="1:8" x14ac:dyDescent="0.25">
      <c r="A924">
        <v>52</v>
      </c>
      <c r="B924" t="s">
        <v>7</v>
      </c>
      <c r="C924" s="11">
        <v>37.524999999999999</v>
      </c>
      <c r="D924">
        <v>2</v>
      </c>
      <c r="E924" t="s">
        <v>13</v>
      </c>
      <c r="F924" t="s">
        <v>15</v>
      </c>
      <c r="G924" s="4">
        <v>33471.971890000001</v>
      </c>
      <c r="H924" t="s">
        <v>496</v>
      </c>
    </row>
    <row r="925" spans="1:8" x14ac:dyDescent="0.25">
      <c r="A925">
        <v>20</v>
      </c>
      <c r="B925" t="s">
        <v>11</v>
      </c>
      <c r="C925" s="11">
        <v>30.684999999999999</v>
      </c>
      <c r="D925">
        <v>0</v>
      </c>
      <c r="E925" t="s">
        <v>9</v>
      </c>
      <c r="F925" t="s">
        <v>21</v>
      </c>
      <c r="G925" s="4">
        <v>33475.817150000003</v>
      </c>
      <c r="H925" t="s">
        <v>496</v>
      </c>
    </row>
    <row r="926" spans="1:8" x14ac:dyDescent="0.25">
      <c r="A926">
        <v>18</v>
      </c>
      <c r="B926" t="s">
        <v>11</v>
      </c>
      <c r="C926" s="11">
        <v>31.73</v>
      </c>
      <c r="D926">
        <v>0</v>
      </c>
      <c r="E926" t="s">
        <v>9</v>
      </c>
      <c r="F926" t="s">
        <v>21</v>
      </c>
      <c r="G926" s="4">
        <v>33732.686699999998</v>
      </c>
      <c r="H926" t="s">
        <v>496</v>
      </c>
    </row>
    <row r="927" spans="1:8" x14ac:dyDescent="0.25">
      <c r="A927">
        <v>19</v>
      </c>
      <c r="B927" t="s">
        <v>11</v>
      </c>
      <c r="C927" s="11">
        <v>30.875</v>
      </c>
      <c r="D927">
        <v>0</v>
      </c>
      <c r="E927" t="s">
        <v>9</v>
      </c>
      <c r="F927" t="s">
        <v>15</v>
      </c>
      <c r="G927" s="4">
        <v>33750.291799999999</v>
      </c>
      <c r="H927" t="s">
        <v>496</v>
      </c>
    </row>
    <row r="928" spans="1:8" x14ac:dyDescent="0.25">
      <c r="A928">
        <v>25</v>
      </c>
      <c r="B928" t="s">
        <v>7</v>
      </c>
      <c r="C928" s="11">
        <v>30.2</v>
      </c>
      <c r="D928">
        <v>0</v>
      </c>
      <c r="E928" t="s">
        <v>9</v>
      </c>
      <c r="F928" t="s">
        <v>10</v>
      </c>
      <c r="G928" s="4">
        <v>33900.652999999998</v>
      </c>
      <c r="H928" t="s">
        <v>496</v>
      </c>
    </row>
    <row r="929" spans="1:8" x14ac:dyDescent="0.25">
      <c r="A929">
        <v>22</v>
      </c>
      <c r="B929" t="s">
        <v>7</v>
      </c>
      <c r="C929" s="11">
        <v>30.4</v>
      </c>
      <c r="D929">
        <v>0</v>
      </c>
      <c r="E929" t="s">
        <v>9</v>
      </c>
      <c r="F929" t="s">
        <v>15</v>
      </c>
      <c r="G929" s="4">
        <v>33907.548000000003</v>
      </c>
      <c r="H929" t="s">
        <v>496</v>
      </c>
    </row>
    <row r="930" spans="1:8" x14ac:dyDescent="0.25">
      <c r="A930">
        <v>23</v>
      </c>
      <c r="B930" t="s">
        <v>7</v>
      </c>
      <c r="C930" s="11">
        <v>31.4</v>
      </c>
      <c r="D930">
        <v>0</v>
      </c>
      <c r="E930" t="s">
        <v>9</v>
      </c>
      <c r="F930" t="s">
        <v>10</v>
      </c>
      <c r="G930" s="4">
        <v>34166.273000000001</v>
      </c>
      <c r="H930" t="s">
        <v>496</v>
      </c>
    </row>
    <row r="931" spans="1:8" x14ac:dyDescent="0.25">
      <c r="A931">
        <v>24</v>
      </c>
      <c r="B931" t="s">
        <v>11</v>
      </c>
      <c r="C931" s="11">
        <v>31.065000000000001</v>
      </c>
      <c r="D931">
        <v>0</v>
      </c>
      <c r="E931" t="s">
        <v>9</v>
      </c>
      <c r="F931" t="s">
        <v>21</v>
      </c>
      <c r="G931" s="4">
        <v>34254.053350000002</v>
      </c>
      <c r="H931" t="s">
        <v>496</v>
      </c>
    </row>
    <row r="932" spans="1:8" x14ac:dyDescent="0.25">
      <c r="A932">
        <v>18</v>
      </c>
      <c r="B932" t="s">
        <v>11</v>
      </c>
      <c r="C932" s="11">
        <v>36.954999999999998</v>
      </c>
      <c r="D932">
        <v>2</v>
      </c>
      <c r="E932" t="s">
        <v>9</v>
      </c>
      <c r="F932" t="s">
        <v>14</v>
      </c>
      <c r="G932" s="4">
        <v>34303.167200000004</v>
      </c>
      <c r="H932" t="s">
        <v>496</v>
      </c>
    </row>
    <row r="933" spans="1:8" x14ac:dyDescent="0.25">
      <c r="A933">
        <v>19</v>
      </c>
      <c r="B933" t="s">
        <v>7</v>
      </c>
      <c r="C933" s="11">
        <v>33.11</v>
      </c>
      <c r="D933">
        <v>0</v>
      </c>
      <c r="E933" t="s">
        <v>9</v>
      </c>
      <c r="F933" t="s">
        <v>14</v>
      </c>
      <c r="G933" s="4">
        <v>34439.855900000002</v>
      </c>
      <c r="H933" t="s">
        <v>496</v>
      </c>
    </row>
    <row r="934" spans="1:8" x14ac:dyDescent="0.25">
      <c r="A934">
        <v>24</v>
      </c>
      <c r="B934" t="s">
        <v>11</v>
      </c>
      <c r="C934" s="11">
        <v>32.700000000000003</v>
      </c>
      <c r="D934">
        <v>0</v>
      </c>
      <c r="E934" t="s">
        <v>9</v>
      </c>
      <c r="F934" t="s">
        <v>10</v>
      </c>
      <c r="G934" s="4">
        <v>34472.841</v>
      </c>
      <c r="H934" t="s">
        <v>496</v>
      </c>
    </row>
    <row r="935" spans="1:8" x14ac:dyDescent="0.25">
      <c r="A935">
        <v>18</v>
      </c>
      <c r="B935" t="s">
        <v>11</v>
      </c>
      <c r="C935" s="11">
        <v>33.534999999999997</v>
      </c>
      <c r="D935">
        <v>0</v>
      </c>
      <c r="E935" t="s">
        <v>9</v>
      </c>
      <c r="F935" t="s">
        <v>21</v>
      </c>
      <c r="G935" s="4">
        <v>34617.840649999998</v>
      </c>
      <c r="H935" t="s">
        <v>496</v>
      </c>
    </row>
    <row r="936" spans="1:8" x14ac:dyDescent="0.25">
      <c r="A936">
        <v>28</v>
      </c>
      <c r="B936" t="s">
        <v>11</v>
      </c>
      <c r="C936" s="11">
        <v>31.68</v>
      </c>
      <c r="D936">
        <v>0</v>
      </c>
      <c r="E936" t="s">
        <v>9</v>
      </c>
      <c r="F936" t="s">
        <v>14</v>
      </c>
      <c r="G936" s="4">
        <v>34672.147199999999</v>
      </c>
      <c r="H936" t="s">
        <v>496</v>
      </c>
    </row>
    <row r="937" spans="1:8" x14ac:dyDescent="0.25">
      <c r="A937">
        <v>27</v>
      </c>
      <c r="B937" t="s">
        <v>11</v>
      </c>
      <c r="C937" s="11">
        <v>31.13</v>
      </c>
      <c r="D937">
        <v>1</v>
      </c>
      <c r="E937" t="s">
        <v>9</v>
      </c>
      <c r="F937" t="s">
        <v>14</v>
      </c>
      <c r="G937" s="4">
        <v>34806.467700000001</v>
      </c>
      <c r="H937" t="s">
        <v>496</v>
      </c>
    </row>
    <row r="938" spans="1:8" x14ac:dyDescent="0.25">
      <c r="A938">
        <v>19</v>
      </c>
      <c r="B938" t="s">
        <v>11</v>
      </c>
      <c r="C938" s="11">
        <v>34.9</v>
      </c>
      <c r="D938">
        <v>0</v>
      </c>
      <c r="E938" t="s">
        <v>9</v>
      </c>
      <c r="F938" t="s">
        <v>10</v>
      </c>
      <c r="G938" s="4">
        <v>34828.654000000002</v>
      </c>
      <c r="H938" t="s">
        <v>496</v>
      </c>
    </row>
    <row r="939" spans="1:8" x14ac:dyDescent="0.25">
      <c r="A939">
        <v>27</v>
      </c>
      <c r="B939" t="s">
        <v>7</v>
      </c>
      <c r="C939" s="11">
        <v>26.315000000000001</v>
      </c>
      <c r="D939">
        <v>0</v>
      </c>
      <c r="E939" t="s">
        <v>9</v>
      </c>
      <c r="F939" t="s">
        <v>10</v>
      </c>
      <c r="G939" s="4">
        <v>34838.873</v>
      </c>
      <c r="H939" t="s">
        <v>496</v>
      </c>
    </row>
    <row r="940" spans="1:8" x14ac:dyDescent="0.25">
      <c r="A940">
        <v>24</v>
      </c>
      <c r="B940" t="s">
        <v>11</v>
      </c>
      <c r="C940" s="11">
        <v>28.5</v>
      </c>
      <c r="D940">
        <v>0</v>
      </c>
      <c r="E940" t="s">
        <v>9</v>
      </c>
      <c r="F940" t="s">
        <v>21</v>
      </c>
      <c r="G940" s="4">
        <v>35147.528480000001</v>
      </c>
      <c r="H940" t="s">
        <v>496</v>
      </c>
    </row>
    <row r="941" spans="1:8" x14ac:dyDescent="0.25">
      <c r="A941">
        <v>55</v>
      </c>
      <c r="B941" t="s">
        <v>7</v>
      </c>
      <c r="C941" s="11">
        <v>30.495000000000001</v>
      </c>
      <c r="D941">
        <v>1</v>
      </c>
      <c r="E941" t="s">
        <v>13</v>
      </c>
      <c r="F941" t="s">
        <v>10</v>
      </c>
      <c r="G941" s="4">
        <v>35160.134570000002</v>
      </c>
      <c r="H941" t="s">
        <v>496</v>
      </c>
    </row>
    <row r="942" spans="1:8" x14ac:dyDescent="0.25">
      <c r="A942">
        <v>34</v>
      </c>
      <c r="B942" t="s">
        <v>11</v>
      </c>
      <c r="C942" s="11">
        <v>30.8</v>
      </c>
      <c r="D942">
        <v>0</v>
      </c>
      <c r="E942" t="s">
        <v>9</v>
      </c>
      <c r="F942" t="s">
        <v>10</v>
      </c>
      <c r="G942" s="4">
        <v>35491.64</v>
      </c>
      <c r="H942" t="s">
        <v>496</v>
      </c>
    </row>
    <row r="943" spans="1:8" x14ac:dyDescent="0.25">
      <c r="A943">
        <v>22</v>
      </c>
      <c r="B943" t="s">
        <v>11</v>
      </c>
      <c r="C943" s="11">
        <v>30.495000000000001</v>
      </c>
      <c r="D943">
        <v>0</v>
      </c>
      <c r="E943" t="s">
        <v>9</v>
      </c>
      <c r="F943" t="s">
        <v>10</v>
      </c>
      <c r="G943" s="4">
        <v>35585.576000000001</v>
      </c>
      <c r="H943" t="s">
        <v>496</v>
      </c>
    </row>
    <row r="944" spans="1:8" x14ac:dyDescent="0.25">
      <c r="A944">
        <v>22</v>
      </c>
      <c r="B944" t="s">
        <v>7</v>
      </c>
      <c r="C944" s="11">
        <v>31.02</v>
      </c>
      <c r="D944">
        <v>3</v>
      </c>
      <c r="E944" t="s">
        <v>9</v>
      </c>
      <c r="F944" t="s">
        <v>14</v>
      </c>
      <c r="G944" s="4">
        <v>35595.589800000002</v>
      </c>
      <c r="H944" t="s">
        <v>496</v>
      </c>
    </row>
    <row r="945" spans="1:8" x14ac:dyDescent="0.25">
      <c r="A945">
        <v>23</v>
      </c>
      <c r="B945" t="s">
        <v>7</v>
      </c>
      <c r="C945" s="11">
        <v>32.78</v>
      </c>
      <c r="D945">
        <v>2</v>
      </c>
      <c r="E945" t="s">
        <v>9</v>
      </c>
      <c r="F945" t="s">
        <v>14</v>
      </c>
      <c r="G945" s="4">
        <v>36021.011200000001</v>
      </c>
      <c r="H945" t="s">
        <v>496</v>
      </c>
    </row>
    <row r="946" spans="1:8" x14ac:dyDescent="0.25">
      <c r="A946">
        <v>26</v>
      </c>
      <c r="B946" t="s">
        <v>11</v>
      </c>
      <c r="C946" s="11">
        <v>32.9</v>
      </c>
      <c r="D946">
        <v>2</v>
      </c>
      <c r="E946" t="s">
        <v>9</v>
      </c>
      <c r="F946" t="s">
        <v>10</v>
      </c>
      <c r="G946" s="4">
        <v>36085.218999999997</v>
      </c>
      <c r="H946" t="s">
        <v>496</v>
      </c>
    </row>
    <row r="947" spans="1:8" x14ac:dyDescent="0.25">
      <c r="A947">
        <v>25</v>
      </c>
      <c r="B947" t="s">
        <v>11</v>
      </c>
      <c r="C947" s="11">
        <v>33.33</v>
      </c>
      <c r="D947">
        <v>2</v>
      </c>
      <c r="E947" t="s">
        <v>9</v>
      </c>
      <c r="F947" t="s">
        <v>14</v>
      </c>
      <c r="G947" s="4">
        <v>36124.573700000001</v>
      </c>
      <c r="H947" t="s">
        <v>496</v>
      </c>
    </row>
    <row r="948" spans="1:8" x14ac:dyDescent="0.25">
      <c r="A948">
        <v>18</v>
      </c>
      <c r="B948" t="s">
        <v>7</v>
      </c>
      <c r="C948" s="11">
        <v>27.265000000000001</v>
      </c>
      <c r="D948">
        <v>0</v>
      </c>
      <c r="E948" t="s">
        <v>9</v>
      </c>
      <c r="F948" t="s">
        <v>14</v>
      </c>
      <c r="G948" s="4">
        <v>36149.483500000002</v>
      </c>
      <c r="H948" t="s">
        <v>496</v>
      </c>
    </row>
    <row r="949" spans="1:8" x14ac:dyDescent="0.25">
      <c r="A949">
        <v>23</v>
      </c>
      <c r="B949" t="s">
        <v>11</v>
      </c>
      <c r="C949" s="11">
        <v>31.73</v>
      </c>
      <c r="D949">
        <v>3</v>
      </c>
      <c r="E949" t="s">
        <v>9</v>
      </c>
      <c r="F949" t="s">
        <v>21</v>
      </c>
      <c r="G949" s="4">
        <v>36189.101699999999</v>
      </c>
      <c r="H949" t="s">
        <v>496</v>
      </c>
    </row>
    <row r="950" spans="1:8" x14ac:dyDescent="0.25">
      <c r="A950">
        <v>29</v>
      </c>
      <c r="B950" t="s">
        <v>11</v>
      </c>
      <c r="C950" s="11">
        <v>34.4</v>
      </c>
      <c r="D950">
        <v>0</v>
      </c>
      <c r="E950" t="s">
        <v>9</v>
      </c>
      <c r="F950" t="s">
        <v>10</v>
      </c>
      <c r="G950" s="4">
        <v>36197.699000000001</v>
      </c>
      <c r="H950" t="s">
        <v>496</v>
      </c>
    </row>
    <row r="951" spans="1:8" x14ac:dyDescent="0.25">
      <c r="A951">
        <v>19</v>
      </c>
      <c r="B951" t="s">
        <v>11</v>
      </c>
      <c r="C951" s="11">
        <v>32.395000000000003</v>
      </c>
      <c r="D951">
        <v>0</v>
      </c>
      <c r="E951" t="s">
        <v>9</v>
      </c>
      <c r="F951" t="s">
        <v>15</v>
      </c>
      <c r="G951" s="4">
        <v>36219.405449999998</v>
      </c>
      <c r="H951" t="s">
        <v>496</v>
      </c>
    </row>
    <row r="952" spans="1:8" x14ac:dyDescent="0.25">
      <c r="A952">
        <v>18</v>
      </c>
      <c r="B952" t="s">
        <v>11</v>
      </c>
      <c r="C952" s="11">
        <v>38.17</v>
      </c>
      <c r="D952">
        <v>0</v>
      </c>
      <c r="E952" t="s">
        <v>9</v>
      </c>
      <c r="F952" t="s">
        <v>14</v>
      </c>
      <c r="G952" s="4">
        <v>36307.798300000002</v>
      </c>
      <c r="H952" t="s">
        <v>496</v>
      </c>
    </row>
    <row r="953" spans="1:8" x14ac:dyDescent="0.25">
      <c r="A953">
        <v>19</v>
      </c>
      <c r="B953" t="s">
        <v>7</v>
      </c>
      <c r="C953" s="11">
        <v>34.700000000000003</v>
      </c>
      <c r="D953">
        <v>2</v>
      </c>
      <c r="E953" t="s">
        <v>9</v>
      </c>
      <c r="F953" t="s">
        <v>10</v>
      </c>
      <c r="G953" s="4">
        <v>36397.576000000001</v>
      </c>
      <c r="H953" t="s">
        <v>496</v>
      </c>
    </row>
    <row r="954" spans="1:8" x14ac:dyDescent="0.25">
      <c r="A954">
        <v>61</v>
      </c>
      <c r="B954" t="s">
        <v>7</v>
      </c>
      <c r="C954" s="11">
        <v>33.33</v>
      </c>
      <c r="D954">
        <v>4</v>
      </c>
      <c r="E954" t="s">
        <v>13</v>
      </c>
      <c r="F954" t="s">
        <v>14</v>
      </c>
      <c r="G954" s="4">
        <v>36580.282160000002</v>
      </c>
      <c r="H954" t="s">
        <v>496</v>
      </c>
    </row>
    <row r="955" spans="1:8" x14ac:dyDescent="0.25">
      <c r="A955">
        <v>30</v>
      </c>
      <c r="B955" t="s">
        <v>11</v>
      </c>
      <c r="C955" s="11">
        <v>32.395000000000003</v>
      </c>
      <c r="D955">
        <v>0</v>
      </c>
      <c r="E955" t="s">
        <v>9</v>
      </c>
      <c r="F955" t="s">
        <v>10</v>
      </c>
      <c r="G955" s="4">
        <v>36837.466999999997</v>
      </c>
      <c r="H955" t="s">
        <v>496</v>
      </c>
    </row>
    <row r="956" spans="1:8" x14ac:dyDescent="0.25">
      <c r="A956">
        <v>19</v>
      </c>
      <c r="B956" t="s">
        <v>7</v>
      </c>
      <c r="C956" s="11">
        <v>32.49</v>
      </c>
      <c r="D956">
        <v>0</v>
      </c>
      <c r="E956" t="s">
        <v>9</v>
      </c>
      <c r="F956" t="s">
        <v>15</v>
      </c>
      <c r="G956" s="4">
        <v>36898.733079999998</v>
      </c>
      <c r="H956" t="s">
        <v>496</v>
      </c>
    </row>
    <row r="957" spans="1:8" x14ac:dyDescent="0.25">
      <c r="A957">
        <v>59</v>
      </c>
      <c r="B957" t="s">
        <v>7</v>
      </c>
      <c r="C957" s="11">
        <v>34.799999999999997</v>
      </c>
      <c r="D957">
        <v>2</v>
      </c>
      <c r="E957" t="s">
        <v>13</v>
      </c>
      <c r="F957" t="s">
        <v>10</v>
      </c>
      <c r="G957" s="4">
        <v>36910.608030000003</v>
      </c>
      <c r="H957" t="s">
        <v>496</v>
      </c>
    </row>
    <row r="958" spans="1:8" x14ac:dyDescent="0.25">
      <c r="A958">
        <v>30</v>
      </c>
      <c r="B958" t="s">
        <v>11</v>
      </c>
      <c r="C958" s="11">
        <v>27.074999999999999</v>
      </c>
      <c r="D958">
        <v>0</v>
      </c>
      <c r="E958" t="s">
        <v>9</v>
      </c>
      <c r="F958" t="s">
        <v>14</v>
      </c>
      <c r="G958" s="4">
        <v>36950.256699999998</v>
      </c>
      <c r="H958" t="s">
        <v>496</v>
      </c>
    </row>
    <row r="959" spans="1:8" x14ac:dyDescent="0.25">
      <c r="A959">
        <v>33</v>
      </c>
      <c r="B959" t="s">
        <v>7</v>
      </c>
      <c r="C959" s="11">
        <v>33.5</v>
      </c>
      <c r="D959">
        <v>0</v>
      </c>
      <c r="E959" t="s">
        <v>9</v>
      </c>
      <c r="F959" t="s">
        <v>10</v>
      </c>
      <c r="G959" s="4">
        <v>37079.372000000003</v>
      </c>
      <c r="H959" t="s">
        <v>496</v>
      </c>
    </row>
    <row r="960" spans="1:8" x14ac:dyDescent="0.25">
      <c r="A960">
        <v>27</v>
      </c>
      <c r="B960" t="s">
        <v>7</v>
      </c>
      <c r="C960" s="11">
        <v>29.355</v>
      </c>
      <c r="D960">
        <v>0</v>
      </c>
      <c r="E960" t="s">
        <v>9</v>
      </c>
      <c r="F960" t="s">
        <v>14</v>
      </c>
      <c r="G960" s="4">
        <v>37133.898200000003</v>
      </c>
      <c r="H960" t="s">
        <v>496</v>
      </c>
    </row>
    <row r="961" spans="1:8" x14ac:dyDescent="0.25">
      <c r="A961">
        <v>22</v>
      </c>
      <c r="B961" t="s">
        <v>11</v>
      </c>
      <c r="C961" s="11">
        <v>35.244999999999997</v>
      </c>
      <c r="D961">
        <v>1</v>
      </c>
      <c r="E961" t="s">
        <v>9</v>
      </c>
      <c r="F961" t="s">
        <v>14</v>
      </c>
      <c r="G961" s="4">
        <v>37165.163800000002</v>
      </c>
      <c r="H961" t="s">
        <v>496</v>
      </c>
    </row>
    <row r="962" spans="1:8" x14ac:dyDescent="0.25">
      <c r="A962">
        <v>37</v>
      </c>
      <c r="B962" t="s">
        <v>7</v>
      </c>
      <c r="C962" s="11">
        <v>30.78</v>
      </c>
      <c r="D962">
        <v>0</v>
      </c>
      <c r="E962" t="s">
        <v>9</v>
      </c>
      <c r="F962" t="s">
        <v>21</v>
      </c>
      <c r="G962" s="4">
        <v>37270.1512</v>
      </c>
      <c r="H962" t="s">
        <v>496</v>
      </c>
    </row>
    <row r="963" spans="1:8" x14ac:dyDescent="0.25">
      <c r="A963">
        <v>20</v>
      </c>
      <c r="B963" t="s">
        <v>11</v>
      </c>
      <c r="C963" s="11">
        <v>35.625</v>
      </c>
      <c r="D963">
        <v>3</v>
      </c>
      <c r="E963" t="s">
        <v>9</v>
      </c>
      <c r="F963" t="s">
        <v>15</v>
      </c>
      <c r="G963" s="4">
        <v>37465.34375</v>
      </c>
      <c r="H963" t="s">
        <v>496</v>
      </c>
    </row>
    <row r="964" spans="1:8" x14ac:dyDescent="0.25">
      <c r="A964">
        <v>22</v>
      </c>
      <c r="B964" t="s">
        <v>11</v>
      </c>
      <c r="C964" s="11">
        <v>37.07</v>
      </c>
      <c r="D964">
        <v>2</v>
      </c>
      <c r="E964" t="s">
        <v>9</v>
      </c>
      <c r="F964" t="s">
        <v>14</v>
      </c>
      <c r="G964" s="4">
        <v>37484.4493</v>
      </c>
      <c r="H964" t="s">
        <v>496</v>
      </c>
    </row>
    <row r="965" spans="1:8" x14ac:dyDescent="0.25">
      <c r="A965">
        <v>32</v>
      </c>
      <c r="B965" t="s">
        <v>11</v>
      </c>
      <c r="C965" s="11">
        <v>33.630000000000003</v>
      </c>
      <c r="D965">
        <v>1</v>
      </c>
      <c r="E965" t="s">
        <v>9</v>
      </c>
      <c r="F965" t="s">
        <v>21</v>
      </c>
      <c r="G965" s="4">
        <v>37607.527699999999</v>
      </c>
      <c r="H965" t="s">
        <v>496</v>
      </c>
    </row>
    <row r="966" spans="1:8" x14ac:dyDescent="0.25">
      <c r="A966">
        <v>34</v>
      </c>
      <c r="B966" t="s">
        <v>7</v>
      </c>
      <c r="C966" s="11">
        <v>27.835000000000001</v>
      </c>
      <c r="D966">
        <v>1</v>
      </c>
      <c r="E966" t="s">
        <v>9</v>
      </c>
      <c r="F966" t="s">
        <v>21</v>
      </c>
      <c r="G966" s="4">
        <v>37701.876799999998</v>
      </c>
      <c r="H966" t="s">
        <v>496</v>
      </c>
    </row>
    <row r="967" spans="1:8" x14ac:dyDescent="0.25">
      <c r="A967">
        <v>43</v>
      </c>
      <c r="B967" t="s">
        <v>11</v>
      </c>
      <c r="C967" s="11">
        <v>27.8</v>
      </c>
      <c r="D967">
        <v>0</v>
      </c>
      <c r="E967" t="s">
        <v>9</v>
      </c>
      <c r="F967" t="s">
        <v>10</v>
      </c>
      <c r="G967" s="4">
        <v>37829.724199999997</v>
      </c>
      <c r="H967" t="s">
        <v>496</v>
      </c>
    </row>
    <row r="968" spans="1:8" x14ac:dyDescent="0.25">
      <c r="A968">
        <v>24</v>
      </c>
      <c r="B968" t="s">
        <v>11</v>
      </c>
      <c r="C968" s="11">
        <v>40.15</v>
      </c>
      <c r="D968">
        <v>0</v>
      </c>
      <c r="E968" t="s">
        <v>9</v>
      </c>
      <c r="F968" t="s">
        <v>14</v>
      </c>
      <c r="G968" s="4">
        <v>38126.246500000001</v>
      </c>
      <c r="H968" t="s">
        <v>496</v>
      </c>
    </row>
    <row r="969" spans="1:8" x14ac:dyDescent="0.25">
      <c r="A969">
        <v>42</v>
      </c>
      <c r="B969" t="s">
        <v>11</v>
      </c>
      <c r="C969" s="11">
        <v>26.07</v>
      </c>
      <c r="D969">
        <v>1</v>
      </c>
      <c r="E969" t="s">
        <v>9</v>
      </c>
      <c r="F969" t="s">
        <v>14</v>
      </c>
      <c r="G969" s="4">
        <v>38245.593269999998</v>
      </c>
      <c r="H969" t="s">
        <v>496</v>
      </c>
    </row>
    <row r="970" spans="1:8" x14ac:dyDescent="0.25">
      <c r="A970">
        <v>33</v>
      </c>
      <c r="B970" t="s">
        <v>11</v>
      </c>
      <c r="C970" s="11">
        <v>35.75</v>
      </c>
      <c r="D970">
        <v>1</v>
      </c>
      <c r="E970" t="s">
        <v>9</v>
      </c>
      <c r="F970" t="s">
        <v>14</v>
      </c>
      <c r="G970" s="4">
        <v>38282.749499999998</v>
      </c>
      <c r="H970" t="s">
        <v>496</v>
      </c>
    </row>
    <row r="971" spans="1:8" x14ac:dyDescent="0.25">
      <c r="A971">
        <v>20</v>
      </c>
      <c r="B971" t="s">
        <v>11</v>
      </c>
      <c r="C971" s="11">
        <v>39.4</v>
      </c>
      <c r="D971">
        <v>2</v>
      </c>
      <c r="E971" t="s">
        <v>9</v>
      </c>
      <c r="F971" t="s">
        <v>10</v>
      </c>
      <c r="G971" s="4">
        <v>38344.565999999999</v>
      </c>
      <c r="H971" t="s">
        <v>496</v>
      </c>
    </row>
    <row r="972" spans="1:8" x14ac:dyDescent="0.25">
      <c r="A972">
        <v>36</v>
      </c>
      <c r="B972" t="s">
        <v>11</v>
      </c>
      <c r="C972" s="11">
        <v>33.4</v>
      </c>
      <c r="D972">
        <v>2</v>
      </c>
      <c r="E972" t="s">
        <v>9</v>
      </c>
      <c r="F972" t="s">
        <v>10</v>
      </c>
      <c r="G972" s="4">
        <v>38415.474000000002</v>
      </c>
      <c r="H972" t="s">
        <v>496</v>
      </c>
    </row>
    <row r="973" spans="1:8" x14ac:dyDescent="0.25">
      <c r="A973">
        <v>36</v>
      </c>
      <c r="B973" t="s">
        <v>11</v>
      </c>
      <c r="C973" s="11">
        <v>36.575000000000003</v>
      </c>
      <c r="D973">
        <v>1</v>
      </c>
      <c r="E973" t="s">
        <v>9</v>
      </c>
      <c r="F973" t="s">
        <v>14</v>
      </c>
      <c r="G973" s="4">
        <v>38709.175999999999</v>
      </c>
      <c r="H973" t="s">
        <v>496</v>
      </c>
    </row>
    <row r="974" spans="1:8" x14ac:dyDescent="0.25">
      <c r="A974">
        <v>31</v>
      </c>
      <c r="B974" t="s">
        <v>11</v>
      </c>
      <c r="C974" s="11">
        <v>30.875</v>
      </c>
      <c r="D974">
        <v>2</v>
      </c>
      <c r="E974" t="s">
        <v>9</v>
      </c>
      <c r="F974" t="s">
        <v>10</v>
      </c>
      <c r="G974" s="4">
        <v>38711</v>
      </c>
      <c r="H974" t="s">
        <v>496</v>
      </c>
    </row>
    <row r="975" spans="1:8" x14ac:dyDescent="0.25">
      <c r="A975">
        <v>31</v>
      </c>
      <c r="B975" t="s">
        <v>11</v>
      </c>
      <c r="C975" s="11">
        <v>31.065000000000001</v>
      </c>
      <c r="D975">
        <v>3</v>
      </c>
      <c r="E975" t="s">
        <v>9</v>
      </c>
      <c r="F975" t="s">
        <v>15</v>
      </c>
      <c r="G975" s="4">
        <v>38746.355100000001</v>
      </c>
      <c r="H975" t="s">
        <v>496</v>
      </c>
    </row>
    <row r="976" spans="1:8" x14ac:dyDescent="0.25">
      <c r="A976">
        <v>18</v>
      </c>
      <c r="B976" t="s">
        <v>7</v>
      </c>
      <c r="C976" s="11">
        <v>42.24</v>
      </c>
      <c r="D976">
        <v>0</v>
      </c>
      <c r="E976" t="s">
        <v>9</v>
      </c>
      <c r="F976" t="s">
        <v>14</v>
      </c>
      <c r="G976" s="4">
        <v>38792.685599999997</v>
      </c>
      <c r="H976" t="s">
        <v>496</v>
      </c>
    </row>
    <row r="977" spans="1:8" x14ac:dyDescent="0.25">
      <c r="A977">
        <v>44</v>
      </c>
      <c r="B977" t="s">
        <v>11</v>
      </c>
      <c r="C977" s="11">
        <v>30.2</v>
      </c>
      <c r="D977">
        <v>2</v>
      </c>
      <c r="E977" t="s">
        <v>9</v>
      </c>
      <c r="F977" t="s">
        <v>10</v>
      </c>
      <c r="G977" s="4">
        <v>38998.546000000002</v>
      </c>
      <c r="H977" t="s">
        <v>496</v>
      </c>
    </row>
    <row r="978" spans="1:8" x14ac:dyDescent="0.25">
      <c r="A978">
        <v>37</v>
      </c>
      <c r="B978" t="s">
        <v>11</v>
      </c>
      <c r="C978" s="11">
        <v>34.200000000000003</v>
      </c>
      <c r="D978">
        <v>1</v>
      </c>
      <c r="E978" t="s">
        <v>9</v>
      </c>
      <c r="F978" t="s">
        <v>21</v>
      </c>
      <c r="G978" s="4">
        <v>39047.285000000003</v>
      </c>
      <c r="H978" t="s">
        <v>496</v>
      </c>
    </row>
    <row r="979" spans="1:8" x14ac:dyDescent="0.25">
      <c r="A979">
        <v>40</v>
      </c>
      <c r="B979" t="s">
        <v>11</v>
      </c>
      <c r="C979" s="11">
        <v>32.774999999999999</v>
      </c>
      <c r="D979">
        <v>1</v>
      </c>
      <c r="E979" t="s">
        <v>9</v>
      </c>
      <c r="F979" t="s">
        <v>21</v>
      </c>
      <c r="G979" s="4">
        <v>39125.332249999999</v>
      </c>
      <c r="H979" t="s">
        <v>496</v>
      </c>
    </row>
    <row r="980" spans="1:8" x14ac:dyDescent="0.25">
      <c r="A980">
        <v>30</v>
      </c>
      <c r="B980" t="s">
        <v>11</v>
      </c>
      <c r="C980" s="11">
        <v>37.799999999999997</v>
      </c>
      <c r="D980">
        <v>2</v>
      </c>
      <c r="E980" t="s">
        <v>9</v>
      </c>
      <c r="F980" t="s">
        <v>10</v>
      </c>
      <c r="G980" s="4">
        <v>39241.442000000003</v>
      </c>
      <c r="H980" t="s">
        <v>496</v>
      </c>
    </row>
    <row r="981" spans="1:8" x14ac:dyDescent="0.25">
      <c r="A981">
        <v>44</v>
      </c>
      <c r="B981" t="s">
        <v>11</v>
      </c>
      <c r="C981" s="11">
        <v>34.104999999999997</v>
      </c>
      <c r="D981">
        <v>1</v>
      </c>
      <c r="E981" t="s">
        <v>9</v>
      </c>
      <c r="F981" t="s">
        <v>21</v>
      </c>
      <c r="G981" s="4">
        <v>39556.494500000001</v>
      </c>
      <c r="H981" t="s">
        <v>496</v>
      </c>
    </row>
    <row r="982" spans="1:8" x14ac:dyDescent="0.25">
      <c r="A982">
        <v>41</v>
      </c>
      <c r="B982" t="s">
        <v>11</v>
      </c>
      <c r="C982" s="11">
        <v>30.78</v>
      </c>
      <c r="D982">
        <v>3</v>
      </c>
      <c r="E982" t="s">
        <v>9</v>
      </c>
      <c r="F982" t="s">
        <v>21</v>
      </c>
      <c r="G982" s="4">
        <v>39597.407200000001</v>
      </c>
      <c r="H982" t="s">
        <v>496</v>
      </c>
    </row>
    <row r="983" spans="1:8" x14ac:dyDescent="0.25">
      <c r="A983">
        <v>27</v>
      </c>
      <c r="B983" t="s">
        <v>11</v>
      </c>
      <c r="C983" s="11">
        <v>28.594999999999999</v>
      </c>
      <c r="D983">
        <v>0</v>
      </c>
      <c r="E983" t="s">
        <v>9</v>
      </c>
      <c r="F983" t="s">
        <v>14</v>
      </c>
      <c r="G983" s="4">
        <v>39611.757700000002</v>
      </c>
      <c r="H983" t="s">
        <v>496</v>
      </c>
    </row>
    <row r="984" spans="1:8" x14ac:dyDescent="0.25">
      <c r="A984">
        <v>19</v>
      </c>
      <c r="B984" t="s">
        <v>11</v>
      </c>
      <c r="C984" s="11">
        <v>44.88</v>
      </c>
      <c r="D984">
        <v>0</v>
      </c>
      <c r="E984" t="s">
        <v>9</v>
      </c>
      <c r="F984" t="s">
        <v>14</v>
      </c>
      <c r="G984" s="4">
        <v>39722.746200000001</v>
      </c>
      <c r="H984" t="s">
        <v>496</v>
      </c>
    </row>
    <row r="985" spans="1:8" x14ac:dyDescent="0.25">
      <c r="A985">
        <v>45</v>
      </c>
      <c r="B985" t="s">
        <v>7</v>
      </c>
      <c r="C985" s="11">
        <v>30.495000000000001</v>
      </c>
      <c r="D985">
        <v>1</v>
      </c>
      <c r="E985" t="s">
        <v>9</v>
      </c>
      <c r="F985" t="s">
        <v>15</v>
      </c>
      <c r="G985" s="4">
        <v>39725.518049999999</v>
      </c>
      <c r="H985" t="s">
        <v>496</v>
      </c>
    </row>
    <row r="986" spans="1:8" x14ac:dyDescent="0.25">
      <c r="A986">
        <v>49</v>
      </c>
      <c r="B986" t="s">
        <v>11</v>
      </c>
      <c r="C986" s="11">
        <v>30.9</v>
      </c>
      <c r="D986">
        <v>0</v>
      </c>
      <c r="E986" t="s">
        <v>9</v>
      </c>
      <c r="F986" t="s">
        <v>10</v>
      </c>
      <c r="G986" s="4">
        <v>39727.614000000001</v>
      </c>
      <c r="H986" t="s">
        <v>496</v>
      </c>
    </row>
    <row r="987" spans="1:8" x14ac:dyDescent="0.25">
      <c r="A987">
        <v>35</v>
      </c>
      <c r="B987" t="s">
        <v>11</v>
      </c>
      <c r="C987" s="11">
        <v>28.594999999999999</v>
      </c>
      <c r="D987">
        <v>1</v>
      </c>
      <c r="E987" t="s">
        <v>9</v>
      </c>
      <c r="F987" t="s">
        <v>21</v>
      </c>
      <c r="G987" s="4">
        <v>39774.276299999998</v>
      </c>
      <c r="H987" t="s">
        <v>496</v>
      </c>
    </row>
    <row r="988" spans="1:8" x14ac:dyDescent="0.25">
      <c r="A988">
        <v>37</v>
      </c>
      <c r="B988" t="s">
        <v>7</v>
      </c>
      <c r="C988" s="11">
        <v>32.015000000000001</v>
      </c>
      <c r="D988">
        <v>2</v>
      </c>
      <c r="E988" t="s">
        <v>9</v>
      </c>
      <c r="F988" t="s">
        <v>10</v>
      </c>
      <c r="G988" s="4">
        <v>39836.519</v>
      </c>
      <c r="H988" t="s">
        <v>496</v>
      </c>
    </row>
    <row r="989" spans="1:8" x14ac:dyDescent="0.25">
      <c r="A989">
        <v>37</v>
      </c>
      <c r="B989" t="s">
        <v>11</v>
      </c>
      <c r="C989" s="11">
        <v>37.07</v>
      </c>
      <c r="D989">
        <v>1</v>
      </c>
      <c r="E989" t="s">
        <v>9</v>
      </c>
      <c r="F989" t="s">
        <v>14</v>
      </c>
      <c r="G989" s="4">
        <v>39871.704299999998</v>
      </c>
      <c r="H989" t="s">
        <v>496</v>
      </c>
    </row>
    <row r="990" spans="1:8" x14ac:dyDescent="0.25">
      <c r="A990">
        <v>35</v>
      </c>
      <c r="B990" t="s">
        <v>7</v>
      </c>
      <c r="C990" s="11">
        <v>34.104999999999997</v>
      </c>
      <c r="D990">
        <v>3</v>
      </c>
      <c r="E990" t="s">
        <v>9</v>
      </c>
      <c r="F990" t="s">
        <v>15</v>
      </c>
      <c r="G990" s="4">
        <v>39983.425949999997</v>
      </c>
      <c r="H990" t="s">
        <v>496</v>
      </c>
    </row>
    <row r="991" spans="1:8" x14ac:dyDescent="0.25">
      <c r="A991">
        <v>40</v>
      </c>
      <c r="B991" t="s">
        <v>7</v>
      </c>
      <c r="C991" s="11">
        <v>32.774999999999999</v>
      </c>
      <c r="D991">
        <v>2</v>
      </c>
      <c r="E991" t="s">
        <v>9</v>
      </c>
      <c r="F991" t="s">
        <v>15</v>
      </c>
      <c r="G991" s="4">
        <v>40003.332249999999</v>
      </c>
      <c r="H991" t="s">
        <v>496</v>
      </c>
    </row>
    <row r="992" spans="1:8" x14ac:dyDescent="0.25">
      <c r="A992">
        <v>39</v>
      </c>
      <c r="B992" t="s">
        <v>11</v>
      </c>
      <c r="C992" s="11">
        <v>35.299999999999997</v>
      </c>
      <c r="D992">
        <v>2</v>
      </c>
      <c r="E992" t="s">
        <v>9</v>
      </c>
      <c r="F992" t="s">
        <v>10</v>
      </c>
      <c r="G992" s="4">
        <v>40103.89</v>
      </c>
      <c r="H992" t="s">
        <v>496</v>
      </c>
    </row>
    <row r="993" spans="1:8" x14ac:dyDescent="0.25">
      <c r="A993">
        <v>37</v>
      </c>
      <c r="B993" t="s">
        <v>11</v>
      </c>
      <c r="C993" s="11">
        <v>34.1</v>
      </c>
      <c r="D993">
        <v>4</v>
      </c>
      <c r="E993" t="s">
        <v>9</v>
      </c>
      <c r="F993" t="s">
        <v>10</v>
      </c>
      <c r="G993" s="4">
        <v>40182.245999999999</v>
      </c>
      <c r="H993" t="s">
        <v>496</v>
      </c>
    </row>
    <row r="994" spans="1:8" x14ac:dyDescent="0.25">
      <c r="A994">
        <v>41</v>
      </c>
      <c r="B994" t="s">
        <v>11</v>
      </c>
      <c r="C994" s="11">
        <v>35.75</v>
      </c>
      <c r="D994">
        <v>1</v>
      </c>
      <c r="E994" t="s">
        <v>9</v>
      </c>
      <c r="F994" t="s">
        <v>14</v>
      </c>
      <c r="G994" s="4">
        <v>40273.645499999999</v>
      </c>
      <c r="H994" t="s">
        <v>496</v>
      </c>
    </row>
    <row r="995" spans="1:8" x14ac:dyDescent="0.25">
      <c r="A995">
        <v>37</v>
      </c>
      <c r="B995" t="s">
        <v>7</v>
      </c>
      <c r="C995" s="11">
        <v>38.39</v>
      </c>
      <c r="D995">
        <v>0</v>
      </c>
      <c r="E995" t="s">
        <v>9</v>
      </c>
      <c r="F995" t="s">
        <v>14</v>
      </c>
      <c r="G995" s="4">
        <v>40419.019099999998</v>
      </c>
      <c r="H995" t="s">
        <v>496</v>
      </c>
    </row>
    <row r="996" spans="1:8" x14ac:dyDescent="0.25">
      <c r="A996">
        <v>46</v>
      </c>
      <c r="B996" t="s">
        <v>11</v>
      </c>
      <c r="C996" s="11">
        <v>32.774999999999999</v>
      </c>
      <c r="D996">
        <v>3</v>
      </c>
      <c r="E996" t="s">
        <v>9</v>
      </c>
      <c r="F996" t="s">
        <v>15</v>
      </c>
      <c r="G996" s="4">
        <v>40720.551050000002</v>
      </c>
      <c r="H996" t="s">
        <v>496</v>
      </c>
    </row>
    <row r="997" spans="1:8" x14ac:dyDescent="0.25">
      <c r="A997">
        <v>23</v>
      </c>
      <c r="B997" t="s">
        <v>7</v>
      </c>
      <c r="C997" s="11">
        <v>42.75</v>
      </c>
      <c r="D997">
        <v>1</v>
      </c>
      <c r="E997" t="s">
        <v>9</v>
      </c>
      <c r="F997" t="s">
        <v>21</v>
      </c>
      <c r="G997" s="4">
        <v>40904.199500000002</v>
      </c>
      <c r="H997" t="s">
        <v>496</v>
      </c>
    </row>
    <row r="998" spans="1:8" x14ac:dyDescent="0.25">
      <c r="A998">
        <v>30</v>
      </c>
      <c r="B998" t="s">
        <v>7</v>
      </c>
      <c r="C998" s="11">
        <v>39.049999999999997</v>
      </c>
      <c r="D998">
        <v>3</v>
      </c>
      <c r="E998" t="s">
        <v>9</v>
      </c>
      <c r="F998" t="s">
        <v>14</v>
      </c>
      <c r="G998" s="4">
        <v>40932.429499999998</v>
      </c>
      <c r="H998" t="s">
        <v>496</v>
      </c>
    </row>
    <row r="999" spans="1:8" x14ac:dyDescent="0.25">
      <c r="A999">
        <v>43</v>
      </c>
      <c r="B999" t="s">
        <v>7</v>
      </c>
      <c r="C999" s="11">
        <v>32.56</v>
      </c>
      <c r="D999">
        <v>3</v>
      </c>
      <c r="E999" t="s">
        <v>9</v>
      </c>
      <c r="F999" t="s">
        <v>14</v>
      </c>
      <c r="G999" s="4">
        <v>40941.285400000001</v>
      </c>
      <c r="H999" t="s">
        <v>496</v>
      </c>
    </row>
    <row r="1000" spans="1:8" x14ac:dyDescent="0.25">
      <c r="A1000">
        <v>48</v>
      </c>
      <c r="B1000" t="s">
        <v>7</v>
      </c>
      <c r="C1000" s="11">
        <v>33.11</v>
      </c>
      <c r="D1000">
        <v>0</v>
      </c>
      <c r="E1000" t="s">
        <v>9</v>
      </c>
      <c r="F1000" t="s">
        <v>14</v>
      </c>
      <c r="G1000" s="4">
        <v>40974.164900000003</v>
      </c>
      <c r="H1000" t="s">
        <v>496</v>
      </c>
    </row>
    <row r="1001" spans="1:8" x14ac:dyDescent="0.25">
      <c r="A1001">
        <v>43</v>
      </c>
      <c r="B1001" t="s">
        <v>11</v>
      </c>
      <c r="C1001" s="11">
        <v>34.96</v>
      </c>
      <c r="D1001">
        <v>1</v>
      </c>
      <c r="E1001" t="s">
        <v>9</v>
      </c>
      <c r="F1001" t="s">
        <v>21</v>
      </c>
      <c r="G1001" s="4">
        <v>41034.221400000002</v>
      </c>
      <c r="H1001" t="s">
        <v>496</v>
      </c>
    </row>
    <row r="1002" spans="1:8" x14ac:dyDescent="0.25">
      <c r="A1002">
        <v>50</v>
      </c>
      <c r="B1002" t="s">
        <v>11</v>
      </c>
      <c r="C1002" s="11">
        <v>31.254999999999999</v>
      </c>
      <c r="D1002">
        <v>0</v>
      </c>
      <c r="E1002" t="s">
        <v>9</v>
      </c>
      <c r="F1002" t="s">
        <v>21</v>
      </c>
      <c r="G1002" s="4">
        <v>41097.161749999999</v>
      </c>
      <c r="H1002" t="s">
        <v>496</v>
      </c>
    </row>
    <row r="1003" spans="1:8" x14ac:dyDescent="0.25">
      <c r="A1003">
        <v>46</v>
      </c>
      <c r="B1003" t="s">
        <v>7</v>
      </c>
      <c r="C1003" s="11">
        <v>34.6</v>
      </c>
      <c r="D1003">
        <v>1</v>
      </c>
      <c r="E1003" t="s">
        <v>9</v>
      </c>
      <c r="F1003" t="s">
        <v>10</v>
      </c>
      <c r="G1003" s="4">
        <v>41661.601999999999</v>
      </c>
      <c r="H1003" t="s">
        <v>496</v>
      </c>
    </row>
    <row r="1004" spans="1:8" x14ac:dyDescent="0.25">
      <c r="A1004">
        <v>47</v>
      </c>
      <c r="B1004" t="s">
        <v>11</v>
      </c>
      <c r="C1004" s="11">
        <v>36.19</v>
      </c>
      <c r="D1004">
        <v>0</v>
      </c>
      <c r="E1004" t="s">
        <v>9</v>
      </c>
      <c r="F1004" t="s">
        <v>14</v>
      </c>
      <c r="G1004" s="4">
        <v>41676.081100000003</v>
      </c>
      <c r="H1004" t="s">
        <v>496</v>
      </c>
    </row>
    <row r="1005" spans="1:8" x14ac:dyDescent="0.25">
      <c r="A1005">
        <v>50</v>
      </c>
      <c r="B1005" t="s">
        <v>11</v>
      </c>
      <c r="C1005" s="11">
        <v>32.299999999999997</v>
      </c>
      <c r="D1005">
        <v>1</v>
      </c>
      <c r="E1005" t="s">
        <v>9</v>
      </c>
      <c r="F1005" t="s">
        <v>21</v>
      </c>
      <c r="G1005" s="4">
        <v>41919.097000000002</v>
      </c>
      <c r="H1005" t="s">
        <v>496</v>
      </c>
    </row>
    <row r="1006" spans="1:8" x14ac:dyDescent="0.25">
      <c r="A1006">
        <v>38</v>
      </c>
      <c r="B1006" t="s">
        <v>11</v>
      </c>
      <c r="C1006" s="11">
        <v>38.39</v>
      </c>
      <c r="D1006">
        <v>3</v>
      </c>
      <c r="E1006" t="s">
        <v>9</v>
      </c>
      <c r="F1006" t="s">
        <v>14</v>
      </c>
      <c r="G1006" s="4">
        <v>41949.244100000004</v>
      </c>
      <c r="H1006" t="s">
        <v>496</v>
      </c>
    </row>
    <row r="1007" spans="1:8" x14ac:dyDescent="0.25">
      <c r="A1007">
        <v>54</v>
      </c>
      <c r="B1007" t="s">
        <v>11</v>
      </c>
      <c r="C1007" s="11">
        <v>30.8</v>
      </c>
      <c r="D1007">
        <v>1</v>
      </c>
      <c r="E1007" t="s">
        <v>9</v>
      </c>
      <c r="F1007" t="s">
        <v>14</v>
      </c>
      <c r="G1007" s="4">
        <v>41999.519999999997</v>
      </c>
      <c r="H1007" t="s">
        <v>496</v>
      </c>
    </row>
    <row r="1008" spans="1:8" x14ac:dyDescent="0.25">
      <c r="A1008">
        <v>46</v>
      </c>
      <c r="B1008" t="s">
        <v>7</v>
      </c>
      <c r="C1008" s="11">
        <v>35.53</v>
      </c>
      <c r="D1008">
        <v>0</v>
      </c>
      <c r="E1008" t="s">
        <v>9</v>
      </c>
      <c r="F1008" t="s">
        <v>21</v>
      </c>
      <c r="G1008" s="4">
        <v>42111.664700000001</v>
      </c>
      <c r="H1008" t="s">
        <v>496</v>
      </c>
    </row>
    <row r="1009" spans="1:8" x14ac:dyDescent="0.25">
      <c r="A1009">
        <v>25</v>
      </c>
      <c r="B1009" t="s">
        <v>11</v>
      </c>
      <c r="C1009" s="11">
        <v>28.215</v>
      </c>
      <c r="D1009">
        <v>2</v>
      </c>
      <c r="E1009" t="s">
        <v>9</v>
      </c>
      <c r="F1009" t="s">
        <v>14</v>
      </c>
      <c r="G1009" s="4">
        <v>42112.2356</v>
      </c>
      <c r="H1009" t="s">
        <v>496</v>
      </c>
    </row>
    <row r="1010" spans="1:8" x14ac:dyDescent="0.25">
      <c r="A1010">
        <v>43</v>
      </c>
      <c r="B1010" t="s">
        <v>11</v>
      </c>
      <c r="C1010" s="11">
        <v>26.695</v>
      </c>
      <c r="D1010">
        <v>3</v>
      </c>
      <c r="E1010" t="s">
        <v>9</v>
      </c>
      <c r="F1010" t="s">
        <v>14</v>
      </c>
      <c r="G1010" s="4">
        <v>42124.515299999999</v>
      </c>
      <c r="H1010" t="s">
        <v>496</v>
      </c>
    </row>
    <row r="1011" spans="1:8" x14ac:dyDescent="0.25">
      <c r="A1011">
        <v>47</v>
      </c>
      <c r="B1011" t="s">
        <v>11</v>
      </c>
      <c r="C1011" s="11">
        <v>36.08</v>
      </c>
      <c r="D1011">
        <v>1</v>
      </c>
      <c r="E1011" t="s">
        <v>9</v>
      </c>
      <c r="F1011" t="s">
        <v>14</v>
      </c>
      <c r="G1011" s="4">
        <v>42211.138200000001</v>
      </c>
      <c r="H1011" t="s">
        <v>496</v>
      </c>
    </row>
    <row r="1012" spans="1:8" x14ac:dyDescent="0.25">
      <c r="A1012">
        <v>55</v>
      </c>
      <c r="B1012" t="s">
        <v>11</v>
      </c>
      <c r="C1012" s="11">
        <v>30.684999999999999</v>
      </c>
      <c r="D1012">
        <v>0</v>
      </c>
      <c r="E1012" t="s">
        <v>9</v>
      </c>
      <c r="F1012" t="s">
        <v>21</v>
      </c>
      <c r="G1012" s="4">
        <v>42303.692150000003</v>
      </c>
      <c r="H1012" t="s">
        <v>496</v>
      </c>
    </row>
    <row r="1013" spans="1:8" x14ac:dyDescent="0.25">
      <c r="A1013">
        <v>43</v>
      </c>
      <c r="B1013" t="s">
        <v>11</v>
      </c>
      <c r="C1013" s="11">
        <v>38.06</v>
      </c>
      <c r="D1013">
        <v>2</v>
      </c>
      <c r="E1013" t="s">
        <v>9</v>
      </c>
      <c r="F1013" t="s">
        <v>14</v>
      </c>
      <c r="G1013" s="4">
        <v>42560.430399999997</v>
      </c>
      <c r="H1013" t="s">
        <v>496</v>
      </c>
    </row>
    <row r="1014" spans="1:8" x14ac:dyDescent="0.25">
      <c r="A1014">
        <v>45</v>
      </c>
      <c r="B1014" t="s">
        <v>11</v>
      </c>
      <c r="C1014" s="11">
        <v>36.479999999999997</v>
      </c>
      <c r="D1014">
        <v>2</v>
      </c>
      <c r="E1014" t="s">
        <v>9</v>
      </c>
      <c r="F1014" t="s">
        <v>15</v>
      </c>
      <c r="G1014" s="4">
        <v>42760.502200000003</v>
      </c>
      <c r="H1014" t="s">
        <v>496</v>
      </c>
    </row>
    <row r="1015" spans="1:8" x14ac:dyDescent="0.25">
      <c r="A1015">
        <v>50</v>
      </c>
      <c r="B1015" t="s">
        <v>11</v>
      </c>
      <c r="C1015" s="11">
        <v>34.104999999999997</v>
      </c>
      <c r="D1015">
        <v>2</v>
      </c>
      <c r="E1015" t="s">
        <v>9</v>
      </c>
      <c r="F1015" t="s">
        <v>10</v>
      </c>
      <c r="G1015" s="4">
        <v>42856.838000000003</v>
      </c>
      <c r="H1015" t="s">
        <v>496</v>
      </c>
    </row>
    <row r="1016" spans="1:8" x14ac:dyDescent="0.25">
      <c r="A1016">
        <v>47</v>
      </c>
      <c r="B1016" t="s">
        <v>7</v>
      </c>
      <c r="C1016" s="11">
        <v>36.630000000000003</v>
      </c>
      <c r="D1016">
        <v>1</v>
      </c>
      <c r="E1016" t="s">
        <v>9</v>
      </c>
      <c r="F1016" t="s">
        <v>14</v>
      </c>
      <c r="G1016" s="4">
        <v>42969.852700000003</v>
      </c>
      <c r="H1016" t="s">
        <v>496</v>
      </c>
    </row>
    <row r="1017" spans="1:8" x14ac:dyDescent="0.25">
      <c r="A1017">
        <v>44</v>
      </c>
      <c r="B1017" t="s">
        <v>7</v>
      </c>
      <c r="C1017" s="11">
        <v>38.950000000000003</v>
      </c>
      <c r="D1017">
        <v>0</v>
      </c>
      <c r="E1017" t="s">
        <v>9</v>
      </c>
      <c r="F1017" t="s">
        <v>15</v>
      </c>
      <c r="G1017" s="4">
        <v>42983.458500000001</v>
      </c>
      <c r="H1017" t="s">
        <v>496</v>
      </c>
    </row>
    <row r="1018" spans="1:8" x14ac:dyDescent="0.25">
      <c r="A1018">
        <v>53</v>
      </c>
      <c r="B1018" t="s">
        <v>11</v>
      </c>
      <c r="C1018" s="11">
        <v>34.104999999999997</v>
      </c>
      <c r="D1018">
        <v>0</v>
      </c>
      <c r="E1018" t="s">
        <v>9</v>
      </c>
      <c r="F1018" t="s">
        <v>21</v>
      </c>
      <c r="G1018" s="4">
        <v>43254.417950000003</v>
      </c>
      <c r="H1018" t="s">
        <v>496</v>
      </c>
    </row>
    <row r="1019" spans="1:8" x14ac:dyDescent="0.25">
      <c r="A1019">
        <v>57</v>
      </c>
      <c r="B1019" t="s">
        <v>7</v>
      </c>
      <c r="C1019" s="11">
        <v>30.114999999999998</v>
      </c>
      <c r="D1019">
        <v>0</v>
      </c>
      <c r="E1019" t="s">
        <v>9</v>
      </c>
      <c r="F1019" t="s">
        <v>15</v>
      </c>
      <c r="G1019" s="4">
        <v>43578.939400000003</v>
      </c>
      <c r="H1019" t="s">
        <v>496</v>
      </c>
    </row>
    <row r="1020" spans="1:8" x14ac:dyDescent="0.25">
      <c r="A1020">
        <v>56</v>
      </c>
      <c r="B1020" t="s">
        <v>11</v>
      </c>
      <c r="C1020" s="11">
        <v>31.79</v>
      </c>
      <c r="D1020">
        <v>2</v>
      </c>
      <c r="E1020" t="s">
        <v>9</v>
      </c>
      <c r="F1020" t="s">
        <v>14</v>
      </c>
      <c r="G1020" s="4">
        <v>43813.866099999999</v>
      </c>
      <c r="H1020" t="s">
        <v>496</v>
      </c>
    </row>
    <row r="1021" spans="1:8" x14ac:dyDescent="0.25">
      <c r="A1021">
        <v>42</v>
      </c>
      <c r="B1021" t="s">
        <v>7</v>
      </c>
      <c r="C1021" s="11">
        <v>40.369999999999997</v>
      </c>
      <c r="D1021">
        <v>2</v>
      </c>
      <c r="E1021" t="s">
        <v>9</v>
      </c>
      <c r="F1021" t="s">
        <v>14</v>
      </c>
      <c r="G1021" s="4">
        <v>43896.376300000004</v>
      </c>
      <c r="H1021" t="s">
        <v>496</v>
      </c>
    </row>
    <row r="1022" spans="1:8" x14ac:dyDescent="0.25">
      <c r="A1022">
        <v>56</v>
      </c>
      <c r="B1022" t="s">
        <v>11</v>
      </c>
      <c r="C1022" s="11">
        <v>27.835000000000001</v>
      </c>
      <c r="D1022">
        <v>0</v>
      </c>
      <c r="E1022" t="s">
        <v>9</v>
      </c>
      <c r="F1022" t="s">
        <v>15</v>
      </c>
      <c r="G1022" s="4">
        <v>43921.183700000001</v>
      </c>
      <c r="H1022" t="s">
        <v>496</v>
      </c>
    </row>
    <row r="1023" spans="1:8" x14ac:dyDescent="0.25">
      <c r="A1023">
        <v>34</v>
      </c>
      <c r="B1023" t="s">
        <v>7</v>
      </c>
      <c r="C1023" s="11">
        <v>30.21</v>
      </c>
      <c r="D1023">
        <v>1</v>
      </c>
      <c r="E1023" t="s">
        <v>9</v>
      </c>
      <c r="F1023" t="s">
        <v>15</v>
      </c>
      <c r="G1023" s="4">
        <v>43943.876100000001</v>
      </c>
      <c r="H1023" t="s">
        <v>496</v>
      </c>
    </row>
    <row r="1024" spans="1:8" x14ac:dyDescent="0.25">
      <c r="A1024">
        <v>47</v>
      </c>
      <c r="B1024" t="s">
        <v>11</v>
      </c>
      <c r="C1024" s="11">
        <v>38.94</v>
      </c>
      <c r="D1024">
        <v>2</v>
      </c>
      <c r="E1024" t="s">
        <v>9</v>
      </c>
      <c r="F1024" t="s">
        <v>14</v>
      </c>
      <c r="G1024" s="4">
        <v>44202.653599999998</v>
      </c>
      <c r="H1024" t="s">
        <v>496</v>
      </c>
    </row>
    <row r="1025" spans="1:8" x14ac:dyDescent="0.25">
      <c r="A1025">
        <v>54</v>
      </c>
      <c r="B1025" t="s">
        <v>11</v>
      </c>
      <c r="C1025" s="11">
        <v>42.655000000000001</v>
      </c>
      <c r="D1025">
        <v>2</v>
      </c>
      <c r="E1025" t="s">
        <v>9</v>
      </c>
      <c r="F1025" t="s">
        <v>14</v>
      </c>
      <c r="G1025" s="4">
        <v>44260.749900000003</v>
      </c>
      <c r="H1025" t="s">
        <v>496</v>
      </c>
    </row>
    <row r="1026" spans="1:8" x14ac:dyDescent="0.25">
      <c r="A1026">
        <v>51</v>
      </c>
      <c r="B1026" t="s">
        <v>7</v>
      </c>
      <c r="C1026" s="11">
        <v>38.06</v>
      </c>
      <c r="D1026">
        <v>0</v>
      </c>
      <c r="E1026" t="s">
        <v>9</v>
      </c>
      <c r="F1026" t="s">
        <v>14</v>
      </c>
      <c r="G1026" s="4">
        <v>44400.4064</v>
      </c>
      <c r="H1026" t="s">
        <v>496</v>
      </c>
    </row>
    <row r="1027" spans="1:8" x14ac:dyDescent="0.25">
      <c r="A1027">
        <v>55</v>
      </c>
      <c r="B1027" t="s">
        <v>7</v>
      </c>
      <c r="C1027" s="11">
        <v>35.200000000000003</v>
      </c>
      <c r="D1027">
        <v>0</v>
      </c>
      <c r="E1027" t="s">
        <v>9</v>
      </c>
      <c r="F1027" t="s">
        <v>14</v>
      </c>
      <c r="G1027" s="4">
        <v>44423.803</v>
      </c>
      <c r="H1027" t="s">
        <v>496</v>
      </c>
    </row>
    <row r="1028" spans="1:8" x14ac:dyDescent="0.25">
      <c r="A1028">
        <v>22</v>
      </c>
      <c r="B1028" t="s">
        <v>11</v>
      </c>
      <c r="C1028" s="11">
        <v>52.58</v>
      </c>
      <c r="D1028">
        <v>1</v>
      </c>
      <c r="E1028" t="s">
        <v>9</v>
      </c>
      <c r="F1028" t="s">
        <v>14</v>
      </c>
      <c r="G1028" s="4">
        <v>44501.398200000003</v>
      </c>
      <c r="H1028" t="s">
        <v>496</v>
      </c>
    </row>
    <row r="1029" spans="1:8" x14ac:dyDescent="0.25">
      <c r="A1029">
        <v>29</v>
      </c>
      <c r="B1029" t="s">
        <v>11</v>
      </c>
      <c r="C1029" s="11">
        <v>35.5</v>
      </c>
      <c r="D1029">
        <v>2</v>
      </c>
      <c r="E1029" t="s">
        <v>9</v>
      </c>
      <c r="F1029" t="s">
        <v>10</v>
      </c>
      <c r="G1029" s="4">
        <v>44585.455869999998</v>
      </c>
      <c r="H1029" t="s">
        <v>496</v>
      </c>
    </row>
    <row r="1030" spans="1:8" x14ac:dyDescent="0.25">
      <c r="A1030">
        <v>51</v>
      </c>
      <c r="B1030" t="s">
        <v>7</v>
      </c>
      <c r="C1030" s="11">
        <v>34.96</v>
      </c>
      <c r="D1030">
        <v>2</v>
      </c>
      <c r="E1030" t="s">
        <v>9</v>
      </c>
      <c r="F1030" t="s">
        <v>21</v>
      </c>
      <c r="G1030" s="4">
        <v>44641.197399999997</v>
      </c>
      <c r="H1030" t="s">
        <v>496</v>
      </c>
    </row>
    <row r="1031" spans="1:8" x14ac:dyDescent="0.25">
      <c r="A1031">
        <v>60</v>
      </c>
      <c r="B1031" t="s">
        <v>7</v>
      </c>
      <c r="C1031" s="11">
        <v>32.450000000000003</v>
      </c>
      <c r="D1031">
        <v>0</v>
      </c>
      <c r="E1031" t="s">
        <v>9</v>
      </c>
      <c r="F1031" t="s">
        <v>14</v>
      </c>
      <c r="G1031" s="4">
        <v>45008.955499999996</v>
      </c>
      <c r="H1031" t="s">
        <v>496</v>
      </c>
    </row>
    <row r="1032" spans="1:8" x14ac:dyDescent="0.25">
      <c r="A1032">
        <v>48</v>
      </c>
      <c r="B1032" t="s">
        <v>11</v>
      </c>
      <c r="C1032" s="11">
        <v>40.564999999999998</v>
      </c>
      <c r="D1032">
        <v>2</v>
      </c>
      <c r="E1032" t="s">
        <v>9</v>
      </c>
      <c r="F1032" t="s">
        <v>15</v>
      </c>
      <c r="G1032" s="4">
        <v>45702.022349999999</v>
      </c>
      <c r="H1032" t="s">
        <v>496</v>
      </c>
    </row>
    <row r="1033" spans="1:8" x14ac:dyDescent="0.25">
      <c r="A1033">
        <v>62</v>
      </c>
      <c r="B1033" t="s">
        <v>11</v>
      </c>
      <c r="C1033" s="11">
        <v>32.015000000000001</v>
      </c>
      <c r="D1033">
        <v>0</v>
      </c>
      <c r="E1033" t="s">
        <v>9</v>
      </c>
      <c r="F1033" t="s">
        <v>21</v>
      </c>
      <c r="G1033" s="4">
        <v>45710.207849999999</v>
      </c>
      <c r="H1033" t="s">
        <v>496</v>
      </c>
    </row>
    <row r="1034" spans="1:8" x14ac:dyDescent="0.25">
      <c r="A1034">
        <v>43</v>
      </c>
      <c r="B1034" t="s">
        <v>7</v>
      </c>
      <c r="C1034" s="11">
        <v>46.2</v>
      </c>
      <c r="D1034">
        <v>0</v>
      </c>
      <c r="E1034" t="s">
        <v>9</v>
      </c>
      <c r="F1034" t="s">
        <v>14</v>
      </c>
      <c r="G1034" s="4">
        <v>45863.205000000002</v>
      </c>
      <c r="H1034" t="s">
        <v>496</v>
      </c>
    </row>
    <row r="1035" spans="1:8" x14ac:dyDescent="0.25">
      <c r="A1035">
        <v>37</v>
      </c>
      <c r="B1035" t="s">
        <v>7</v>
      </c>
      <c r="C1035" s="11">
        <v>47.6</v>
      </c>
      <c r="D1035">
        <v>2</v>
      </c>
      <c r="E1035" t="s">
        <v>9</v>
      </c>
      <c r="F1035" t="s">
        <v>10</v>
      </c>
      <c r="G1035" s="4">
        <v>46113.510999999999</v>
      </c>
      <c r="H1035" t="s">
        <v>496</v>
      </c>
    </row>
    <row r="1036" spans="1:8" x14ac:dyDescent="0.25">
      <c r="A1036">
        <v>60</v>
      </c>
      <c r="B1036" t="s">
        <v>11</v>
      </c>
      <c r="C1036" s="11">
        <v>31.35</v>
      </c>
      <c r="D1036">
        <v>3</v>
      </c>
      <c r="E1036" t="s">
        <v>9</v>
      </c>
      <c r="F1036" t="s">
        <v>15</v>
      </c>
      <c r="G1036" s="4">
        <v>46130.5265</v>
      </c>
      <c r="H1036" t="s">
        <v>496</v>
      </c>
    </row>
    <row r="1037" spans="1:8" x14ac:dyDescent="0.25">
      <c r="A1037">
        <v>46</v>
      </c>
      <c r="B1037" t="s">
        <v>11</v>
      </c>
      <c r="C1037" s="11">
        <v>32.774999999999999</v>
      </c>
      <c r="D1037">
        <v>3</v>
      </c>
      <c r="E1037" t="s">
        <v>9</v>
      </c>
      <c r="F1037" t="s">
        <v>14</v>
      </c>
      <c r="G1037" s="4">
        <v>46151.124499999998</v>
      </c>
      <c r="H1037" t="s">
        <v>496</v>
      </c>
    </row>
    <row r="1038" spans="1:8" x14ac:dyDescent="0.25">
      <c r="A1038">
        <v>44</v>
      </c>
      <c r="B1038" t="s">
        <v>7</v>
      </c>
      <c r="C1038" s="11">
        <v>43.89</v>
      </c>
      <c r="D1038">
        <v>2</v>
      </c>
      <c r="E1038" t="s">
        <v>9</v>
      </c>
      <c r="F1038" t="s">
        <v>14</v>
      </c>
      <c r="G1038" s="4">
        <v>46200.985099999998</v>
      </c>
      <c r="H1038" t="s">
        <v>496</v>
      </c>
    </row>
    <row r="1039" spans="1:8" x14ac:dyDescent="0.25">
      <c r="A1039">
        <v>51</v>
      </c>
      <c r="B1039" t="s">
        <v>7</v>
      </c>
      <c r="C1039" s="11">
        <v>37.049999999999997</v>
      </c>
      <c r="D1039">
        <v>3</v>
      </c>
      <c r="E1039" t="s">
        <v>9</v>
      </c>
      <c r="F1039" t="s">
        <v>21</v>
      </c>
      <c r="G1039" s="4">
        <v>46255.112500000003</v>
      </c>
      <c r="H1039" t="s">
        <v>496</v>
      </c>
    </row>
    <row r="1040" spans="1:8" x14ac:dyDescent="0.25">
      <c r="A1040">
        <v>61</v>
      </c>
      <c r="B1040" t="s">
        <v>11</v>
      </c>
      <c r="C1040" s="11">
        <v>35.86</v>
      </c>
      <c r="D1040">
        <v>0</v>
      </c>
      <c r="E1040" t="s">
        <v>9</v>
      </c>
      <c r="F1040" t="s">
        <v>14</v>
      </c>
      <c r="G1040" s="4">
        <v>46599.108399999997</v>
      </c>
      <c r="H1040" t="s">
        <v>496</v>
      </c>
    </row>
    <row r="1041" spans="1:8" x14ac:dyDescent="0.25">
      <c r="A1041">
        <v>53</v>
      </c>
      <c r="B1041" t="s">
        <v>7</v>
      </c>
      <c r="C1041" s="11">
        <v>36.86</v>
      </c>
      <c r="D1041">
        <v>3</v>
      </c>
      <c r="E1041" t="s">
        <v>9</v>
      </c>
      <c r="F1041" t="s">
        <v>15</v>
      </c>
      <c r="G1041" s="4">
        <v>46661.4424</v>
      </c>
      <c r="H1041" t="s">
        <v>496</v>
      </c>
    </row>
    <row r="1042" spans="1:8" x14ac:dyDescent="0.25">
      <c r="A1042">
        <v>62</v>
      </c>
      <c r="B1042" t="s">
        <v>11</v>
      </c>
      <c r="C1042" s="11">
        <v>30.875</v>
      </c>
      <c r="D1042">
        <v>3</v>
      </c>
      <c r="E1042" t="s">
        <v>9</v>
      </c>
      <c r="F1042" t="s">
        <v>15</v>
      </c>
      <c r="G1042" s="4">
        <v>46718.163249999998</v>
      </c>
      <c r="H1042" t="s">
        <v>496</v>
      </c>
    </row>
    <row r="1043" spans="1:8" x14ac:dyDescent="0.25">
      <c r="A1043">
        <v>64</v>
      </c>
      <c r="B1043" t="s">
        <v>11</v>
      </c>
      <c r="C1043" s="11">
        <v>33.880000000000003</v>
      </c>
      <c r="D1043">
        <v>0</v>
      </c>
      <c r="E1043" t="s">
        <v>9</v>
      </c>
      <c r="F1043" t="s">
        <v>14</v>
      </c>
      <c r="G1043" s="4">
        <v>46889.261200000001</v>
      </c>
      <c r="H1043" t="s">
        <v>496</v>
      </c>
    </row>
    <row r="1044" spans="1:8" x14ac:dyDescent="0.25">
      <c r="A1044">
        <v>63</v>
      </c>
      <c r="B1044" t="s">
        <v>11</v>
      </c>
      <c r="C1044" s="11">
        <v>30.114999999999998</v>
      </c>
      <c r="D1044">
        <v>0</v>
      </c>
      <c r="E1044" t="s">
        <v>9</v>
      </c>
      <c r="F1044" t="s">
        <v>14</v>
      </c>
      <c r="G1044" s="4">
        <v>47055.532099999997</v>
      </c>
      <c r="H1044" t="s">
        <v>496</v>
      </c>
    </row>
    <row r="1045" spans="1:8" x14ac:dyDescent="0.25">
      <c r="A1045">
        <v>52</v>
      </c>
      <c r="B1045" t="s">
        <v>11</v>
      </c>
      <c r="C1045" s="11">
        <v>41.8</v>
      </c>
      <c r="D1045">
        <v>2</v>
      </c>
      <c r="E1045" t="s">
        <v>9</v>
      </c>
      <c r="F1045" t="s">
        <v>14</v>
      </c>
      <c r="G1045" s="4">
        <v>47269.853999999999</v>
      </c>
      <c r="H1045" t="s">
        <v>496</v>
      </c>
    </row>
    <row r="1046" spans="1:8" x14ac:dyDescent="0.25">
      <c r="A1046">
        <v>64</v>
      </c>
      <c r="B1046" t="s">
        <v>7</v>
      </c>
      <c r="C1046" s="11">
        <v>32.965000000000003</v>
      </c>
      <c r="D1046">
        <v>2</v>
      </c>
      <c r="E1046" t="s">
        <v>9</v>
      </c>
      <c r="F1046" t="s">
        <v>10</v>
      </c>
      <c r="G1046" s="4">
        <v>47291.055</v>
      </c>
      <c r="H1046" t="s">
        <v>496</v>
      </c>
    </row>
    <row r="1047" spans="1:8" x14ac:dyDescent="0.25">
      <c r="A1047">
        <v>63</v>
      </c>
      <c r="B1047" t="s">
        <v>7</v>
      </c>
      <c r="C1047" s="11">
        <v>28.594999999999999</v>
      </c>
      <c r="D1047">
        <v>2</v>
      </c>
      <c r="E1047" t="s">
        <v>9</v>
      </c>
      <c r="F1047" t="s">
        <v>10</v>
      </c>
      <c r="G1047" s="4">
        <v>47305.305</v>
      </c>
      <c r="H1047" t="s">
        <v>496</v>
      </c>
    </row>
    <row r="1048" spans="1:8" x14ac:dyDescent="0.25">
      <c r="A1048">
        <v>61</v>
      </c>
      <c r="B1048" t="s">
        <v>11</v>
      </c>
      <c r="C1048" s="11">
        <v>36.299999999999997</v>
      </c>
      <c r="D1048">
        <v>1</v>
      </c>
      <c r="E1048" t="s">
        <v>9</v>
      </c>
      <c r="F1048" t="s">
        <v>10</v>
      </c>
      <c r="G1048" s="4">
        <v>47403.88</v>
      </c>
      <c r="H1048" t="s">
        <v>496</v>
      </c>
    </row>
    <row r="1049" spans="1:8" x14ac:dyDescent="0.25">
      <c r="A1049">
        <v>51</v>
      </c>
      <c r="B1049" t="s">
        <v>11</v>
      </c>
      <c r="C1049" s="11">
        <v>42.9</v>
      </c>
      <c r="D1049">
        <v>2</v>
      </c>
      <c r="E1049" t="s">
        <v>9</v>
      </c>
      <c r="F1049" t="s">
        <v>14</v>
      </c>
      <c r="G1049" s="4">
        <v>47462.894</v>
      </c>
      <c r="H1049" t="s">
        <v>496</v>
      </c>
    </row>
    <row r="1050" spans="1:8" x14ac:dyDescent="0.25">
      <c r="A1050">
        <v>58</v>
      </c>
      <c r="B1050" t="s">
        <v>11</v>
      </c>
      <c r="C1050" s="11">
        <v>34.674999999999997</v>
      </c>
      <c r="D1050">
        <v>2</v>
      </c>
      <c r="E1050" t="s">
        <v>9</v>
      </c>
      <c r="F1050" t="s">
        <v>15</v>
      </c>
      <c r="G1050" s="4">
        <v>47496.494449999998</v>
      </c>
      <c r="H1050" t="s">
        <v>496</v>
      </c>
    </row>
    <row r="1051" spans="1:8" x14ac:dyDescent="0.25">
      <c r="A1051">
        <v>59</v>
      </c>
      <c r="B1051" t="s">
        <v>7</v>
      </c>
      <c r="C1051" s="11">
        <v>30.305</v>
      </c>
      <c r="D1051">
        <v>1</v>
      </c>
      <c r="E1051" t="s">
        <v>9</v>
      </c>
      <c r="F1051" t="s">
        <v>21</v>
      </c>
      <c r="G1051" s="4">
        <v>47896.79135</v>
      </c>
      <c r="H1051" t="s">
        <v>496</v>
      </c>
    </row>
    <row r="1052" spans="1:8" x14ac:dyDescent="0.25">
      <c r="A1052">
        <v>64</v>
      </c>
      <c r="B1052" t="s">
        <v>7</v>
      </c>
      <c r="C1052" s="11">
        <v>33.799999999999997</v>
      </c>
      <c r="D1052">
        <v>1</v>
      </c>
      <c r="E1052" t="s">
        <v>9</v>
      </c>
      <c r="F1052" t="s">
        <v>10</v>
      </c>
      <c r="G1052" s="4">
        <v>47928.03</v>
      </c>
      <c r="H1052" t="s">
        <v>496</v>
      </c>
    </row>
    <row r="1053" spans="1:8" x14ac:dyDescent="0.25">
      <c r="A1053">
        <v>60</v>
      </c>
      <c r="B1053" t="s">
        <v>11</v>
      </c>
      <c r="C1053" s="11">
        <v>32.965000000000003</v>
      </c>
      <c r="D1053">
        <v>0</v>
      </c>
      <c r="E1053" t="s">
        <v>9</v>
      </c>
      <c r="F1053" t="s">
        <v>10</v>
      </c>
      <c r="G1053" s="4">
        <v>48173.360999999997</v>
      </c>
      <c r="H1053" t="s">
        <v>496</v>
      </c>
    </row>
    <row r="1054" spans="1:8" x14ac:dyDescent="0.25">
      <c r="A1054">
        <v>61</v>
      </c>
      <c r="B1054" t="s">
        <v>7</v>
      </c>
      <c r="C1054" s="11">
        <v>36.384999999999998</v>
      </c>
      <c r="D1054">
        <v>1</v>
      </c>
      <c r="E1054" t="s">
        <v>9</v>
      </c>
      <c r="F1054" t="s">
        <v>21</v>
      </c>
      <c r="G1054" s="4">
        <v>48517.563150000002</v>
      </c>
      <c r="H1054" t="s">
        <v>496</v>
      </c>
    </row>
    <row r="1055" spans="1:8" x14ac:dyDescent="0.25">
      <c r="A1055">
        <v>54</v>
      </c>
      <c r="B1055" t="s">
        <v>11</v>
      </c>
      <c r="C1055" s="11">
        <v>29.355</v>
      </c>
      <c r="D1055">
        <v>3</v>
      </c>
      <c r="E1055" t="s">
        <v>9</v>
      </c>
      <c r="F1055" t="s">
        <v>21</v>
      </c>
      <c r="G1055" s="4">
        <v>48549.178350000002</v>
      </c>
      <c r="H1055" t="s">
        <v>496</v>
      </c>
    </row>
    <row r="1056" spans="1:8" x14ac:dyDescent="0.25">
      <c r="A1056">
        <v>60</v>
      </c>
      <c r="B1056" t="s">
        <v>11</v>
      </c>
      <c r="C1056" s="11">
        <v>40.92</v>
      </c>
      <c r="D1056">
        <v>0</v>
      </c>
      <c r="E1056" t="s">
        <v>9</v>
      </c>
      <c r="F1056" t="s">
        <v>14</v>
      </c>
      <c r="G1056" s="4">
        <v>48673.558799999999</v>
      </c>
      <c r="H1056" t="s">
        <v>496</v>
      </c>
    </row>
    <row r="1057" spans="1:8" x14ac:dyDescent="0.25">
      <c r="A1057">
        <v>57</v>
      </c>
      <c r="B1057" t="s">
        <v>11</v>
      </c>
      <c r="C1057" s="11">
        <v>42.13</v>
      </c>
      <c r="D1057">
        <v>1</v>
      </c>
      <c r="E1057" t="s">
        <v>9</v>
      </c>
      <c r="F1057" t="s">
        <v>14</v>
      </c>
      <c r="G1057" s="4">
        <v>48675.517699999997</v>
      </c>
      <c r="H1057" t="s">
        <v>496</v>
      </c>
    </row>
    <row r="1058" spans="1:8" x14ac:dyDescent="0.25">
      <c r="A1058">
        <v>44</v>
      </c>
      <c r="B1058" t="s">
        <v>7</v>
      </c>
      <c r="C1058" s="11">
        <v>38.06</v>
      </c>
      <c r="D1058">
        <v>0</v>
      </c>
      <c r="E1058" t="s">
        <v>9</v>
      </c>
      <c r="F1058" t="s">
        <v>14</v>
      </c>
      <c r="G1058" s="4">
        <v>48885.135609999998</v>
      </c>
      <c r="H1058" t="s">
        <v>496</v>
      </c>
    </row>
    <row r="1059" spans="1:8" x14ac:dyDescent="0.25">
      <c r="A1059">
        <v>59</v>
      </c>
      <c r="B1059" t="s">
        <v>11</v>
      </c>
      <c r="C1059" s="11">
        <v>41.14</v>
      </c>
      <c r="D1059">
        <v>1</v>
      </c>
      <c r="E1059" t="s">
        <v>9</v>
      </c>
      <c r="F1059" t="s">
        <v>14</v>
      </c>
      <c r="G1059" s="4">
        <v>48970.247600000002</v>
      </c>
      <c r="H1059" t="s">
        <v>496</v>
      </c>
    </row>
    <row r="1060" spans="1:8" x14ac:dyDescent="0.25">
      <c r="A1060">
        <v>64</v>
      </c>
      <c r="B1060" t="s">
        <v>11</v>
      </c>
      <c r="C1060" s="11">
        <v>36.96</v>
      </c>
      <c r="D1060">
        <v>2</v>
      </c>
      <c r="E1060" t="s">
        <v>9</v>
      </c>
      <c r="F1060" t="s">
        <v>14</v>
      </c>
      <c r="G1060" s="4">
        <v>49577.662400000001</v>
      </c>
      <c r="H1060" t="s">
        <v>496</v>
      </c>
    </row>
    <row r="1061" spans="1:8" x14ac:dyDescent="0.25">
      <c r="A1061">
        <v>28</v>
      </c>
      <c r="B1061" t="s">
        <v>11</v>
      </c>
      <c r="C1061" s="11">
        <v>38.094999999999999</v>
      </c>
      <c r="D1061">
        <v>1</v>
      </c>
      <c r="E1061" t="s">
        <v>9</v>
      </c>
      <c r="F1061" t="s">
        <v>10</v>
      </c>
      <c r="G1061" s="4">
        <v>51194.559139999998</v>
      </c>
      <c r="H1061" t="s">
        <v>496</v>
      </c>
    </row>
    <row r="1062" spans="1:8" x14ac:dyDescent="0.25">
      <c r="A1062">
        <v>60</v>
      </c>
      <c r="B1062" t="s">
        <v>11</v>
      </c>
      <c r="C1062" s="11">
        <v>32.799999999999997</v>
      </c>
      <c r="D1062">
        <v>0</v>
      </c>
      <c r="E1062" t="s">
        <v>9</v>
      </c>
      <c r="F1062" t="s">
        <v>10</v>
      </c>
      <c r="G1062" s="4">
        <v>52590.829389999999</v>
      </c>
      <c r="H1062" t="s">
        <v>496</v>
      </c>
    </row>
    <row r="1063" spans="1:8" x14ac:dyDescent="0.25">
      <c r="A1063">
        <v>33</v>
      </c>
      <c r="B1063" t="s">
        <v>7</v>
      </c>
      <c r="C1063" s="11">
        <v>35.53</v>
      </c>
      <c r="D1063">
        <v>0</v>
      </c>
      <c r="E1063" t="s">
        <v>9</v>
      </c>
      <c r="F1063" t="s">
        <v>15</v>
      </c>
      <c r="G1063" s="4">
        <v>55135.402090000003</v>
      </c>
      <c r="H1063" t="s">
        <v>496</v>
      </c>
    </row>
    <row r="1064" spans="1:8" x14ac:dyDescent="0.25">
      <c r="A1064">
        <v>31</v>
      </c>
      <c r="B1064" t="s">
        <v>7</v>
      </c>
      <c r="C1064" s="11">
        <v>38.094999999999999</v>
      </c>
      <c r="D1064">
        <v>1</v>
      </c>
      <c r="E1064" t="s">
        <v>9</v>
      </c>
      <c r="F1064" t="s">
        <v>21</v>
      </c>
      <c r="G1064" s="4">
        <v>58571.074480000003</v>
      </c>
      <c r="H1064" t="s">
        <v>496</v>
      </c>
    </row>
    <row r="1065" spans="1:8" x14ac:dyDescent="0.25">
      <c r="A1065">
        <v>52</v>
      </c>
      <c r="B1065" t="s">
        <v>11</v>
      </c>
      <c r="C1065" s="11">
        <v>34.484999999999999</v>
      </c>
      <c r="D1065">
        <v>3</v>
      </c>
      <c r="E1065" t="s">
        <v>9</v>
      </c>
      <c r="F1065" t="s">
        <v>15</v>
      </c>
      <c r="G1065" s="4">
        <v>60021.398970000002</v>
      </c>
      <c r="H1065" t="s">
        <v>496</v>
      </c>
    </row>
    <row r="1066" spans="1:8" x14ac:dyDescent="0.25">
      <c r="A1066">
        <v>45</v>
      </c>
      <c r="B1066" t="s">
        <v>11</v>
      </c>
      <c r="C1066" s="11">
        <v>30.36</v>
      </c>
      <c r="D1066">
        <v>0</v>
      </c>
      <c r="E1066" t="s">
        <v>9</v>
      </c>
      <c r="F1066" t="s">
        <v>14</v>
      </c>
      <c r="G1066" s="4">
        <v>62592.873090000001</v>
      </c>
      <c r="H1066" t="s">
        <v>496</v>
      </c>
    </row>
    <row r="1067" spans="1:8" x14ac:dyDescent="0.25">
      <c r="A1067">
        <v>54</v>
      </c>
      <c r="B1067" t="s">
        <v>7</v>
      </c>
      <c r="C1067" s="11">
        <v>47.41</v>
      </c>
      <c r="D1067">
        <v>0</v>
      </c>
      <c r="E1067" t="s">
        <v>9</v>
      </c>
      <c r="F1067" t="s">
        <v>14</v>
      </c>
      <c r="G1067" s="4">
        <v>63770.428010000003</v>
      </c>
      <c r="H1067" t="s">
        <v>496</v>
      </c>
    </row>
  </sheetData>
  <autoFilter ref="A1:H160" xr:uid="{DC38E369-421B-4907-99EB-C355E11FED12}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C1E72-A9FD-401F-998E-341E638834B7}">
  <dimension ref="A1:R325"/>
  <sheetViews>
    <sheetView topLeftCell="D12" workbookViewId="0">
      <selection activeCell="L7" sqref="L7:L8"/>
    </sheetView>
  </sheetViews>
  <sheetFormatPr defaultRowHeight="15" x14ac:dyDescent="0.25"/>
  <cols>
    <col min="7" max="7" width="16.85546875" bestFit="1" customWidth="1"/>
    <col min="11" max="11" width="18.85546875" bestFit="1" customWidth="1"/>
    <col min="12" max="13" width="16.85546875" bestFit="1" customWidth="1"/>
    <col min="14" max="14" width="18" bestFit="1" customWidth="1"/>
    <col min="15" max="15" width="9.7109375" bestFit="1" customWidth="1"/>
    <col min="16" max="16" width="9.7109375" customWidth="1"/>
    <col min="17" max="17" width="10.855468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489</v>
      </c>
    </row>
    <row r="2" spans="1:18" x14ac:dyDescent="0.25">
      <c r="A2">
        <v>40</v>
      </c>
      <c r="B2" t="s">
        <v>7</v>
      </c>
      <c r="C2" s="11">
        <v>44.744999999999997</v>
      </c>
      <c r="D2">
        <v>1</v>
      </c>
      <c r="E2" t="s">
        <v>13</v>
      </c>
      <c r="F2" t="s">
        <v>21</v>
      </c>
      <c r="G2" s="3">
        <v>7077.1894000000002</v>
      </c>
      <c r="H2" t="s">
        <v>496</v>
      </c>
    </row>
    <row r="3" spans="1:18" x14ac:dyDescent="0.25">
      <c r="A3">
        <v>50</v>
      </c>
      <c r="B3" t="s">
        <v>7</v>
      </c>
      <c r="C3" s="11">
        <v>44.744999999999997</v>
      </c>
      <c r="D3">
        <v>0</v>
      </c>
      <c r="E3" t="s">
        <v>13</v>
      </c>
      <c r="F3" t="s">
        <v>21</v>
      </c>
      <c r="G3" s="3">
        <v>9541.6955500000004</v>
      </c>
      <c r="H3" t="s">
        <v>496</v>
      </c>
      <c r="K3" t="s">
        <v>499</v>
      </c>
    </row>
    <row r="4" spans="1:18" x14ac:dyDescent="0.25">
      <c r="A4">
        <v>23</v>
      </c>
      <c r="B4" t="s">
        <v>7</v>
      </c>
      <c r="C4" s="11">
        <v>42.75</v>
      </c>
      <c r="D4">
        <v>1</v>
      </c>
      <c r="E4" t="s">
        <v>9</v>
      </c>
      <c r="F4" t="s">
        <v>21</v>
      </c>
      <c r="G4" s="3">
        <v>40904.199500000002</v>
      </c>
      <c r="H4" t="s">
        <v>496</v>
      </c>
      <c r="K4" t="s">
        <v>500</v>
      </c>
    </row>
    <row r="5" spans="1:18" x14ac:dyDescent="0.25">
      <c r="A5">
        <v>39</v>
      </c>
      <c r="B5" t="s">
        <v>11</v>
      </c>
      <c r="C5" s="11">
        <v>42.655000000000001</v>
      </c>
      <c r="D5">
        <v>0</v>
      </c>
      <c r="E5" t="s">
        <v>13</v>
      </c>
      <c r="F5" t="s">
        <v>21</v>
      </c>
      <c r="G5" s="3">
        <v>5757.41345</v>
      </c>
      <c r="H5" t="s">
        <v>496</v>
      </c>
    </row>
    <row r="6" spans="1:18" x14ac:dyDescent="0.25">
      <c r="A6">
        <v>18</v>
      </c>
      <c r="B6" t="s">
        <v>7</v>
      </c>
      <c r="C6" s="11">
        <v>41.325000000000003</v>
      </c>
      <c r="D6">
        <v>0</v>
      </c>
      <c r="E6" t="s">
        <v>13</v>
      </c>
      <c r="F6" t="s">
        <v>21</v>
      </c>
      <c r="G6" s="3">
        <v>2198.1898500000002</v>
      </c>
      <c r="H6" t="s">
        <v>496</v>
      </c>
      <c r="J6" t="s">
        <v>501</v>
      </c>
      <c r="L6" s="4">
        <f>ROUND((MAX(G:G)-MIN(G:G))/(3.5*_xlfn.STDEV.S(G:G)*COUNTA(G:G)^(-1/3)),0)</f>
        <v>10</v>
      </c>
      <c r="M6" t="s">
        <v>528</v>
      </c>
      <c r="N6" s="3">
        <f>AVERAGE(G:G)</f>
        <v>13406.38451638581</v>
      </c>
    </row>
    <row r="7" spans="1:18" x14ac:dyDescent="0.25">
      <c r="A7">
        <v>50</v>
      </c>
      <c r="B7" t="s">
        <v>11</v>
      </c>
      <c r="C7" s="11">
        <v>41.325000000000003</v>
      </c>
      <c r="D7">
        <v>1</v>
      </c>
      <c r="E7" t="s">
        <v>13</v>
      </c>
      <c r="F7" t="s">
        <v>21</v>
      </c>
      <c r="G7" s="3">
        <v>9617.6624499999998</v>
      </c>
      <c r="H7" t="s">
        <v>496</v>
      </c>
      <c r="J7" t="s">
        <v>502</v>
      </c>
      <c r="L7" s="4">
        <f>MIN(G:G)</f>
        <v>1694.7963999999999</v>
      </c>
    </row>
    <row r="8" spans="1:18" x14ac:dyDescent="0.25">
      <c r="A8">
        <v>25</v>
      </c>
      <c r="B8" t="s">
        <v>7</v>
      </c>
      <c r="C8" s="11">
        <v>41.325000000000003</v>
      </c>
      <c r="D8">
        <v>0</v>
      </c>
      <c r="E8" t="s">
        <v>13</v>
      </c>
      <c r="F8" t="s">
        <v>21</v>
      </c>
      <c r="G8" s="3">
        <v>17878.900679999999</v>
      </c>
      <c r="H8" t="s">
        <v>496</v>
      </c>
      <c r="J8" t="s">
        <v>503</v>
      </c>
      <c r="L8" s="4">
        <f>MAX(G:G)</f>
        <v>58571.074480000003</v>
      </c>
    </row>
    <row r="9" spans="1:18" x14ac:dyDescent="0.25">
      <c r="A9">
        <v>42</v>
      </c>
      <c r="B9" t="s">
        <v>7</v>
      </c>
      <c r="C9" s="11">
        <v>41.325000000000003</v>
      </c>
      <c r="D9">
        <v>1</v>
      </c>
      <c r="E9" t="s">
        <v>13</v>
      </c>
      <c r="F9" t="s">
        <v>21</v>
      </c>
      <c r="G9" s="3">
        <v>7650.7737500000003</v>
      </c>
      <c r="H9" t="s">
        <v>496</v>
      </c>
      <c r="J9" t="s">
        <v>507</v>
      </c>
      <c r="L9" s="3">
        <f>(L8-L7)/L6</f>
        <v>5687.6278080000002</v>
      </c>
    </row>
    <row r="10" spans="1:18" x14ac:dyDescent="0.25">
      <c r="A10">
        <v>57</v>
      </c>
      <c r="B10" t="s">
        <v>11</v>
      </c>
      <c r="C10" s="11">
        <v>40.945</v>
      </c>
      <c r="D10">
        <v>0</v>
      </c>
      <c r="E10" t="s">
        <v>13</v>
      </c>
      <c r="F10" t="s">
        <v>21</v>
      </c>
      <c r="G10" s="3">
        <v>11566.30055</v>
      </c>
      <c r="H10" t="s">
        <v>496</v>
      </c>
      <c r="J10" t="s">
        <v>509</v>
      </c>
      <c r="L10">
        <f>COUNTA(G2:G1340)</f>
        <v>324</v>
      </c>
    </row>
    <row r="11" spans="1:18" x14ac:dyDescent="0.25">
      <c r="A11">
        <v>51</v>
      </c>
      <c r="B11" t="s">
        <v>7</v>
      </c>
      <c r="C11" s="11">
        <v>40.659999999999997</v>
      </c>
      <c r="D11">
        <v>0</v>
      </c>
      <c r="E11" t="s">
        <v>13</v>
      </c>
      <c r="F11" t="s">
        <v>21</v>
      </c>
      <c r="G11" s="3">
        <v>9875.6803999999993</v>
      </c>
      <c r="H11" t="s">
        <v>496</v>
      </c>
    </row>
    <row r="12" spans="1:18" x14ac:dyDescent="0.25">
      <c r="A12">
        <v>26</v>
      </c>
      <c r="B12" t="s">
        <v>7</v>
      </c>
      <c r="C12" s="11">
        <v>40.564999999999998</v>
      </c>
      <c r="D12">
        <v>0</v>
      </c>
      <c r="E12" t="s">
        <v>13</v>
      </c>
      <c r="F12" t="s">
        <v>21</v>
      </c>
      <c r="G12" s="3">
        <v>3385.3991500000002</v>
      </c>
      <c r="H12" t="s">
        <v>496</v>
      </c>
      <c r="K12" t="s">
        <v>504</v>
      </c>
      <c r="L12" t="s">
        <v>505</v>
      </c>
      <c r="M12" t="s">
        <v>506</v>
      </c>
      <c r="N12" t="s">
        <v>510</v>
      </c>
      <c r="O12" t="s">
        <v>508</v>
      </c>
      <c r="P12" t="s">
        <v>523</v>
      </c>
      <c r="Q12" t="s">
        <v>511</v>
      </c>
    </row>
    <row r="13" spans="1:18" x14ac:dyDescent="0.25">
      <c r="A13">
        <v>20</v>
      </c>
      <c r="B13" t="s">
        <v>11</v>
      </c>
      <c r="C13" s="11">
        <v>40.47</v>
      </c>
      <c r="D13">
        <v>0</v>
      </c>
      <c r="E13" t="s">
        <v>13</v>
      </c>
      <c r="F13" t="s">
        <v>21</v>
      </c>
      <c r="G13" s="3">
        <v>1984.4532999999999</v>
      </c>
      <c r="H13" t="s">
        <v>496</v>
      </c>
      <c r="J13">
        <v>1</v>
      </c>
      <c r="K13" s="4">
        <f>L7</f>
        <v>1694.7963999999999</v>
      </c>
      <c r="L13" s="4">
        <f>K13+L9</f>
        <v>7382.4242080000004</v>
      </c>
      <c r="M13" s="4">
        <f>L13-K13</f>
        <v>5687.6278080000002</v>
      </c>
      <c r="N13" s="4">
        <f>(L13+K13)/2+K13</f>
        <v>6233.406704</v>
      </c>
      <c r="O13">
        <f>COUNTIFS(G:G,"&gt;="&amp;K13,G:G,"&lt;"&amp;L13)</f>
        <v>117</v>
      </c>
      <c r="P13" s="5">
        <f>O13/$L$10</f>
        <v>0.3611111111111111</v>
      </c>
      <c r="Q13">
        <f>O13</f>
        <v>117</v>
      </c>
      <c r="R13" s="5">
        <f>Q13/$L$10</f>
        <v>0.3611111111111111</v>
      </c>
    </row>
    <row r="14" spans="1:18" x14ac:dyDescent="0.25">
      <c r="A14">
        <v>30</v>
      </c>
      <c r="B14" t="s">
        <v>11</v>
      </c>
      <c r="C14" s="11">
        <v>40.375</v>
      </c>
      <c r="D14">
        <v>1</v>
      </c>
      <c r="E14" t="s">
        <v>13</v>
      </c>
      <c r="F14" t="s">
        <v>21</v>
      </c>
      <c r="G14" s="3">
        <v>4237.12655</v>
      </c>
      <c r="H14" t="s">
        <v>496</v>
      </c>
      <c r="J14">
        <v>2</v>
      </c>
      <c r="K14" s="4">
        <f>L13</f>
        <v>7382.4242080000004</v>
      </c>
      <c r="L14" s="4">
        <f t="shared" ref="L14:L19" si="0">K14+$M$13</f>
        <v>13070.052016000001</v>
      </c>
      <c r="M14" s="4">
        <f t="shared" ref="M14:M19" si="1">L14-K14</f>
        <v>5687.6278080000011</v>
      </c>
      <c r="N14" s="4">
        <f t="shared" ref="N14:N19" si="2">(L14+K14)/2+K14</f>
        <v>17608.662320000003</v>
      </c>
      <c r="O14">
        <f t="shared" ref="O14:O23" si="3">COUNTIFS(G:G,"&gt;="&amp;K14,G:G,"&lt;"&amp;L14)</f>
        <v>91</v>
      </c>
      <c r="P14" s="5">
        <f t="shared" ref="P14:P23" si="4">O14/$L$10</f>
        <v>0.28086419753086422</v>
      </c>
      <c r="Q14">
        <f>O14+Q13</f>
        <v>208</v>
      </c>
      <c r="R14" s="5">
        <f t="shared" ref="R14:R23" si="5">Q14/$L$10</f>
        <v>0.64197530864197527</v>
      </c>
    </row>
    <row r="15" spans="1:18" x14ac:dyDescent="0.25">
      <c r="A15">
        <v>18</v>
      </c>
      <c r="B15" t="s">
        <v>7</v>
      </c>
      <c r="C15" s="11">
        <v>40.28</v>
      </c>
      <c r="D15">
        <v>0</v>
      </c>
      <c r="E15" t="s">
        <v>13</v>
      </c>
      <c r="F15" t="s">
        <v>21</v>
      </c>
      <c r="G15" s="3">
        <v>2217.6012000000001</v>
      </c>
      <c r="H15" t="s">
        <v>496</v>
      </c>
      <c r="J15">
        <v>3</v>
      </c>
      <c r="K15" s="4">
        <f>L14</f>
        <v>13070.052016000001</v>
      </c>
      <c r="L15" s="4">
        <f t="shared" si="0"/>
        <v>18757.679824000003</v>
      </c>
      <c r="M15" s="4">
        <f t="shared" si="1"/>
        <v>5687.6278080000011</v>
      </c>
      <c r="N15" s="4">
        <f t="shared" si="2"/>
        <v>28983.917936000005</v>
      </c>
      <c r="O15">
        <f t="shared" si="3"/>
        <v>42</v>
      </c>
      <c r="P15" s="5">
        <f t="shared" si="4"/>
        <v>0.12962962962962962</v>
      </c>
      <c r="Q15">
        <f t="shared" ref="Q15:Q19" si="6">O15+Q14</f>
        <v>250</v>
      </c>
      <c r="R15" s="5">
        <f t="shared" si="5"/>
        <v>0.77160493827160492</v>
      </c>
    </row>
    <row r="16" spans="1:18" x14ac:dyDescent="0.25">
      <c r="A16">
        <v>57</v>
      </c>
      <c r="B16" t="s">
        <v>11</v>
      </c>
      <c r="C16" s="11">
        <v>40.28</v>
      </c>
      <c r="D16">
        <v>0</v>
      </c>
      <c r="E16" t="s">
        <v>13</v>
      </c>
      <c r="F16" t="s">
        <v>21</v>
      </c>
      <c r="G16" s="3">
        <v>20709.020339999999</v>
      </c>
      <c r="H16" t="s">
        <v>496</v>
      </c>
      <c r="J16">
        <v>4</v>
      </c>
      <c r="K16" s="4">
        <f t="shared" ref="K16:K18" si="7">L15</f>
        <v>18757.679824000003</v>
      </c>
      <c r="L16" s="4">
        <f t="shared" si="0"/>
        <v>24445.307632000004</v>
      </c>
      <c r="M16" s="4">
        <f t="shared" si="1"/>
        <v>5687.6278080000011</v>
      </c>
      <c r="N16" s="4">
        <f t="shared" si="2"/>
        <v>40359.173552000007</v>
      </c>
      <c r="O16">
        <f t="shared" si="3"/>
        <v>26</v>
      </c>
      <c r="P16" s="5">
        <f t="shared" si="4"/>
        <v>8.0246913580246909E-2</v>
      </c>
      <c r="Q16">
        <f t="shared" si="6"/>
        <v>276</v>
      </c>
      <c r="R16" s="5">
        <f t="shared" si="5"/>
        <v>0.85185185185185186</v>
      </c>
    </row>
    <row r="17" spans="1:18" x14ac:dyDescent="0.25">
      <c r="A17">
        <v>32</v>
      </c>
      <c r="B17" t="s">
        <v>7</v>
      </c>
      <c r="C17" s="11">
        <v>40.185000000000002</v>
      </c>
      <c r="D17">
        <v>3</v>
      </c>
      <c r="E17" t="s">
        <v>13</v>
      </c>
      <c r="F17" t="s">
        <v>21</v>
      </c>
      <c r="G17" s="3">
        <v>6334.3435499999996</v>
      </c>
      <c r="H17" t="s">
        <v>496</v>
      </c>
      <c r="J17">
        <v>5</v>
      </c>
      <c r="K17" s="4">
        <f t="shared" si="7"/>
        <v>24445.307632000004</v>
      </c>
      <c r="L17" s="4">
        <f t="shared" si="0"/>
        <v>30132.935440000005</v>
      </c>
      <c r="M17" s="4">
        <f t="shared" si="1"/>
        <v>5687.6278080000011</v>
      </c>
      <c r="N17" s="4">
        <f t="shared" si="2"/>
        <v>51734.42916800001</v>
      </c>
      <c r="O17">
        <f t="shared" si="3"/>
        <v>13</v>
      </c>
      <c r="P17" s="5">
        <f t="shared" si="4"/>
        <v>4.0123456790123455E-2</v>
      </c>
      <c r="Q17">
        <f t="shared" si="6"/>
        <v>289</v>
      </c>
      <c r="R17" s="5">
        <f t="shared" si="5"/>
        <v>0.89197530864197527</v>
      </c>
    </row>
    <row r="18" spans="1:18" x14ac:dyDescent="0.25">
      <c r="A18">
        <v>18</v>
      </c>
      <c r="B18" t="s">
        <v>7</v>
      </c>
      <c r="C18" s="11">
        <v>40.185000000000002</v>
      </c>
      <c r="D18">
        <v>0</v>
      </c>
      <c r="E18" t="s">
        <v>13</v>
      </c>
      <c r="F18" t="s">
        <v>21</v>
      </c>
      <c r="G18" s="3">
        <v>2217.4691499999999</v>
      </c>
      <c r="H18" t="s">
        <v>496</v>
      </c>
      <c r="J18">
        <v>6</v>
      </c>
      <c r="K18" s="4">
        <f t="shared" si="7"/>
        <v>30132.935440000005</v>
      </c>
      <c r="L18" s="4">
        <f t="shared" si="0"/>
        <v>35820.563248000006</v>
      </c>
      <c r="M18" s="4">
        <f t="shared" si="1"/>
        <v>5687.6278080000011</v>
      </c>
      <c r="N18" s="4">
        <f t="shared" si="2"/>
        <v>63109.684784000012</v>
      </c>
      <c r="O18">
        <f t="shared" si="3"/>
        <v>10</v>
      </c>
      <c r="P18" s="5">
        <f t="shared" si="4"/>
        <v>3.0864197530864196E-2</v>
      </c>
      <c r="Q18">
        <f t="shared" si="6"/>
        <v>299</v>
      </c>
      <c r="R18" s="5">
        <f t="shared" si="5"/>
        <v>0.9228395061728395</v>
      </c>
    </row>
    <row r="19" spans="1:18" x14ac:dyDescent="0.25">
      <c r="A19">
        <v>45</v>
      </c>
      <c r="B19" t="s">
        <v>7</v>
      </c>
      <c r="C19" s="11">
        <v>39.994999999999997</v>
      </c>
      <c r="D19">
        <v>3</v>
      </c>
      <c r="E19" t="s">
        <v>13</v>
      </c>
      <c r="F19" t="s">
        <v>21</v>
      </c>
      <c r="G19" s="3">
        <v>9704.6680500000002</v>
      </c>
      <c r="H19" t="s">
        <v>496</v>
      </c>
      <c r="J19">
        <v>7</v>
      </c>
      <c r="K19" s="4">
        <f>L18</f>
        <v>35820.563248000006</v>
      </c>
      <c r="L19" s="4">
        <f t="shared" si="0"/>
        <v>41508.191056000003</v>
      </c>
      <c r="M19" s="4">
        <f t="shared" si="1"/>
        <v>5687.6278079999975</v>
      </c>
      <c r="N19" s="4">
        <f t="shared" si="2"/>
        <v>74484.940400000007</v>
      </c>
      <c r="O19">
        <f t="shared" si="3"/>
        <v>13</v>
      </c>
      <c r="P19" s="5">
        <f t="shared" si="4"/>
        <v>4.0123456790123455E-2</v>
      </c>
      <c r="Q19">
        <f t="shared" si="6"/>
        <v>312</v>
      </c>
      <c r="R19" s="5">
        <f t="shared" si="5"/>
        <v>0.96296296296296291</v>
      </c>
    </row>
    <row r="20" spans="1:18" x14ac:dyDescent="0.25">
      <c r="A20">
        <v>45</v>
      </c>
      <c r="B20" t="s">
        <v>11</v>
      </c>
      <c r="C20" s="11">
        <v>39.805</v>
      </c>
      <c r="D20">
        <v>0</v>
      </c>
      <c r="E20" t="s">
        <v>13</v>
      </c>
      <c r="F20" t="s">
        <v>21</v>
      </c>
      <c r="G20" s="3">
        <v>7448.4039499999999</v>
      </c>
      <c r="H20" t="s">
        <v>496</v>
      </c>
      <c r="J20">
        <v>8</v>
      </c>
      <c r="K20" s="4">
        <f t="shared" ref="K20:K23" si="8">L19</f>
        <v>41508.191056000003</v>
      </c>
      <c r="L20" s="4">
        <f t="shared" ref="L20:L23" si="9">K20+$M$13</f>
        <v>47195.818864000001</v>
      </c>
      <c r="M20" s="4">
        <f t="shared" ref="M20:M23" si="10">L20-K20</f>
        <v>5687.6278079999975</v>
      </c>
      <c r="N20" s="4">
        <f t="shared" ref="N20:N23" si="11">(L20+K20)/2+K20</f>
        <v>85860.196016000002</v>
      </c>
      <c r="O20">
        <f t="shared" si="3"/>
        <v>8</v>
      </c>
      <c r="P20" s="5">
        <f t="shared" si="4"/>
        <v>2.4691358024691357E-2</v>
      </c>
      <c r="Q20">
        <f t="shared" ref="Q20:Q23" si="12">O20+Q19</f>
        <v>320</v>
      </c>
      <c r="R20" s="5">
        <f t="shared" si="5"/>
        <v>0.98765432098765427</v>
      </c>
    </row>
    <row r="21" spans="1:18" x14ac:dyDescent="0.25">
      <c r="A21">
        <v>35</v>
      </c>
      <c r="B21" t="s">
        <v>11</v>
      </c>
      <c r="C21" s="11">
        <v>39.71</v>
      </c>
      <c r="D21">
        <v>4</v>
      </c>
      <c r="E21" t="s">
        <v>13</v>
      </c>
      <c r="F21" t="s">
        <v>21</v>
      </c>
      <c r="G21" s="3">
        <v>19496.71917</v>
      </c>
      <c r="H21" t="s">
        <v>496</v>
      </c>
      <c r="J21">
        <v>9</v>
      </c>
      <c r="K21" s="4">
        <f t="shared" si="8"/>
        <v>47195.818864000001</v>
      </c>
      <c r="L21" s="4">
        <f t="shared" si="9"/>
        <v>52883.446671999998</v>
      </c>
      <c r="M21" s="4">
        <f t="shared" si="10"/>
        <v>5687.6278079999975</v>
      </c>
      <c r="N21" s="4">
        <f t="shared" si="11"/>
        <v>97235.451631999997</v>
      </c>
      <c r="O21">
        <f t="shared" si="3"/>
        <v>3</v>
      </c>
      <c r="P21" s="5">
        <f t="shared" si="4"/>
        <v>9.2592592592592587E-3</v>
      </c>
      <c r="Q21">
        <f t="shared" si="12"/>
        <v>323</v>
      </c>
      <c r="R21" s="5">
        <f t="shared" si="5"/>
        <v>0.99691358024691357</v>
      </c>
    </row>
    <row r="22" spans="1:18" x14ac:dyDescent="0.25">
      <c r="A22">
        <v>46</v>
      </c>
      <c r="B22" t="s">
        <v>11</v>
      </c>
      <c r="C22" s="11">
        <v>39.424999999999997</v>
      </c>
      <c r="D22">
        <v>1</v>
      </c>
      <c r="E22" t="s">
        <v>13</v>
      </c>
      <c r="F22" t="s">
        <v>21</v>
      </c>
      <c r="G22" s="3">
        <v>8342.9087500000005</v>
      </c>
      <c r="H22" t="s">
        <v>496</v>
      </c>
      <c r="J22">
        <v>10</v>
      </c>
      <c r="K22" s="4">
        <f t="shared" si="8"/>
        <v>52883.446671999998</v>
      </c>
      <c r="L22" s="4">
        <f t="shared" si="9"/>
        <v>58571.074479999996</v>
      </c>
      <c r="M22" s="4">
        <f t="shared" si="10"/>
        <v>5687.6278079999975</v>
      </c>
      <c r="N22" s="4">
        <f t="shared" si="11"/>
        <v>108610.70724799999</v>
      </c>
      <c r="O22">
        <f t="shared" si="3"/>
        <v>0</v>
      </c>
      <c r="P22" s="5">
        <f t="shared" si="4"/>
        <v>0</v>
      </c>
      <c r="Q22">
        <f t="shared" si="12"/>
        <v>323</v>
      </c>
      <c r="R22" s="5">
        <f t="shared" si="5"/>
        <v>0.99691358024691357</v>
      </c>
    </row>
    <row r="23" spans="1:18" x14ac:dyDescent="0.25">
      <c r="A23">
        <v>18</v>
      </c>
      <c r="B23" t="s">
        <v>11</v>
      </c>
      <c r="C23" s="11">
        <v>39.14</v>
      </c>
      <c r="D23">
        <v>0</v>
      </c>
      <c r="E23" t="s">
        <v>13</v>
      </c>
      <c r="F23" t="s">
        <v>21</v>
      </c>
      <c r="G23" s="3">
        <v>12890.057650000001</v>
      </c>
      <c r="H23" t="s">
        <v>496</v>
      </c>
      <c r="J23">
        <v>11</v>
      </c>
      <c r="K23" s="4">
        <f t="shared" si="8"/>
        <v>58571.074479999996</v>
      </c>
      <c r="L23" s="4">
        <f t="shared" si="9"/>
        <v>64258.702287999993</v>
      </c>
      <c r="M23" s="4">
        <f t="shared" si="10"/>
        <v>5687.6278079999975</v>
      </c>
      <c r="N23" s="4">
        <f t="shared" si="11"/>
        <v>119985.96286399999</v>
      </c>
      <c r="O23">
        <f t="shared" si="3"/>
        <v>1</v>
      </c>
      <c r="P23" s="5">
        <f t="shared" si="4"/>
        <v>3.0864197530864196E-3</v>
      </c>
      <c r="Q23">
        <f t="shared" si="12"/>
        <v>324</v>
      </c>
      <c r="R23" s="5">
        <f t="shared" si="5"/>
        <v>1</v>
      </c>
    </row>
    <row r="24" spans="1:18" x14ac:dyDescent="0.25">
      <c r="A24">
        <v>52</v>
      </c>
      <c r="B24" t="s">
        <v>7</v>
      </c>
      <c r="C24" s="11">
        <v>38.380000000000003</v>
      </c>
      <c r="D24">
        <v>2</v>
      </c>
      <c r="E24" t="s">
        <v>13</v>
      </c>
      <c r="F24" t="s">
        <v>21</v>
      </c>
      <c r="G24" s="3">
        <v>11396.9002</v>
      </c>
      <c r="H24" t="s">
        <v>496</v>
      </c>
      <c r="K24" s="4"/>
      <c r="L24" s="4"/>
      <c r="M24" s="4"/>
      <c r="N24" s="4"/>
      <c r="P24" s="5"/>
      <c r="R24" s="5"/>
    </row>
    <row r="25" spans="1:18" x14ac:dyDescent="0.25">
      <c r="A25">
        <v>64</v>
      </c>
      <c r="B25" t="s">
        <v>11</v>
      </c>
      <c r="C25" s="11">
        <v>38.19</v>
      </c>
      <c r="D25">
        <v>0</v>
      </c>
      <c r="E25" t="s">
        <v>13</v>
      </c>
      <c r="F25" t="s">
        <v>21</v>
      </c>
      <c r="G25" s="3">
        <v>14410.9321</v>
      </c>
      <c r="H25" t="s">
        <v>496</v>
      </c>
      <c r="K25" s="4"/>
      <c r="L25" s="4"/>
      <c r="M25" s="4"/>
      <c r="N25" s="4"/>
      <c r="P25" s="5"/>
      <c r="R25" s="5"/>
    </row>
    <row r="26" spans="1:18" x14ac:dyDescent="0.25">
      <c r="A26">
        <v>26</v>
      </c>
      <c r="B26" t="s">
        <v>11</v>
      </c>
      <c r="C26" s="11">
        <v>38.094999999999999</v>
      </c>
      <c r="D26">
        <v>1</v>
      </c>
      <c r="E26" t="s">
        <v>13</v>
      </c>
      <c r="F26" t="s">
        <v>21</v>
      </c>
      <c r="G26" s="3">
        <v>3490.5491000000002</v>
      </c>
      <c r="H26" t="s">
        <v>496</v>
      </c>
      <c r="K26" s="4"/>
      <c r="L26" s="4"/>
      <c r="M26" s="4"/>
      <c r="N26" s="4"/>
      <c r="P26" s="5"/>
      <c r="R26" s="5"/>
    </row>
    <row r="27" spans="1:18" x14ac:dyDescent="0.25">
      <c r="A27">
        <v>62</v>
      </c>
      <c r="B27" t="s">
        <v>7</v>
      </c>
      <c r="C27" s="11">
        <v>38.094999999999999</v>
      </c>
      <c r="D27">
        <v>2</v>
      </c>
      <c r="E27" t="s">
        <v>13</v>
      </c>
      <c r="F27" t="s">
        <v>21</v>
      </c>
      <c r="G27" s="3">
        <v>15230.324049999999</v>
      </c>
      <c r="H27" t="s">
        <v>496</v>
      </c>
    </row>
    <row r="28" spans="1:18" x14ac:dyDescent="0.25">
      <c r="A28">
        <v>31</v>
      </c>
      <c r="B28" t="s">
        <v>7</v>
      </c>
      <c r="C28" s="11">
        <v>38.094999999999999</v>
      </c>
      <c r="D28">
        <v>1</v>
      </c>
      <c r="E28" t="s">
        <v>9</v>
      </c>
      <c r="F28" t="s">
        <v>21</v>
      </c>
      <c r="G28" s="3">
        <v>58571.074480000003</v>
      </c>
      <c r="H28" t="s">
        <v>496</v>
      </c>
    </row>
    <row r="29" spans="1:18" x14ac:dyDescent="0.25">
      <c r="A29">
        <v>35</v>
      </c>
      <c r="B29" t="s">
        <v>7</v>
      </c>
      <c r="C29" s="11">
        <v>38.094999999999999</v>
      </c>
      <c r="D29">
        <v>2</v>
      </c>
      <c r="E29" t="s">
        <v>13</v>
      </c>
      <c r="F29" t="s">
        <v>21</v>
      </c>
      <c r="G29" s="3">
        <v>24915.046259999999</v>
      </c>
      <c r="H29" t="s">
        <v>496</v>
      </c>
    </row>
    <row r="30" spans="1:18" x14ac:dyDescent="0.25">
      <c r="A30">
        <v>30</v>
      </c>
      <c r="B30" t="s">
        <v>11</v>
      </c>
      <c r="C30" s="11">
        <v>37.43</v>
      </c>
      <c r="D30">
        <v>3</v>
      </c>
      <c r="E30" t="s">
        <v>13</v>
      </c>
      <c r="F30" t="s">
        <v>21</v>
      </c>
      <c r="G30" s="3">
        <v>5428.7277000000004</v>
      </c>
      <c r="H30" t="s">
        <v>496</v>
      </c>
    </row>
    <row r="31" spans="1:18" x14ac:dyDescent="0.25">
      <c r="A31">
        <v>51</v>
      </c>
      <c r="B31" t="s">
        <v>7</v>
      </c>
      <c r="C31" s="11">
        <v>37.049999999999997</v>
      </c>
      <c r="D31">
        <v>3</v>
      </c>
      <c r="E31" t="s">
        <v>9</v>
      </c>
      <c r="F31" t="s">
        <v>21</v>
      </c>
      <c r="G31" s="3">
        <v>46255.112500000003</v>
      </c>
      <c r="H31" t="s">
        <v>496</v>
      </c>
    </row>
    <row r="32" spans="1:18" x14ac:dyDescent="0.25">
      <c r="A32">
        <v>29</v>
      </c>
      <c r="B32" t="s">
        <v>11</v>
      </c>
      <c r="C32" s="11">
        <v>36.954999999999998</v>
      </c>
      <c r="D32">
        <v>1</v>
      </c>
      <c r="E32" t="s">
        <v>13</v>
      </c>
      <c r="F32" t="s">
        <v>21</v>
      </c>
      <c r="G32" s="3">
        <v>4040.55825</v>
      </c>
      <c r="H32" t="s">
        <v>496</v>
      </c>
    </row>
    <row r="33" spans="1:8" x14ac:dyDescent="0.25">
      <c r="A33">
        <v>60</v>
      </c>
      <c r="B33" t="s">
        <v>11</v>
      </c>
      <c r="C33" s="11">
        <v>36.954999999999998</v>
      </c>
      <c r="D33">
        <v>0</v>
      </c>
      <c r="E33" t="s">
        <v>13</v>
      </c>
      <c r="F33" t="s">
        <v>21</v>
      </c>
      <c r="G33" s="3">
        <v>12741.167450000001</v>
      </c>
      <c r="H33" t="s">
        <v>496</v>
      </c>
    </row>
    <row r="34" spans="1:8" x14ac:dyDescent="0.25">
      <c r="A34">
        <v>62</v>
      </c>
      <c r="B34" t="s">
        <v>7</v>
      </c>
      <c r="C34" s="11">
        <v>36.86</v>
      </c>
      <c r="D34">
        <v>1</v>
      </c>
      <c r="E34" t="s">
        <v>13</v>
      </c>
      <c r="F34" t="s">
        <v>21</v>
      </c>
      <c r="G34" s="3">
        <v>31620.001059999999</v>
      </c>
      <c r="H34" t="s">
        <v>496</v>
      </c>
    </row>
    <row r="35" spans="1:8" x14ac:dyDescent="0.25">
      <c r="A35">
        <v>63</v>
      </c>
      <c r="B35" t="s">
        <v>11</v>
      </c>
      <c r="C35" s="11">
        <v>36.765000000000001</v>
      </c>
      <c r="D35">
        <v>0</v>
      </c>
      <c r="E35" t="s">
        <v>13</v>
      </c>
      <c r="F35" t="s">
        <v>21</v>
      </c>
      <c r="G35" s="3">
        <v>13981.850350000001</v>
      </c>
      <c r="H35" t="s">
        <v>496</v>
      </c>
    </row>
    <row r="36" spans="1:8" x14ac:dyDescent="0.25">
      <c r="A36">
        <v>41</v>
      </c>
      <c r="B36" t="s">
        <v>7</v>
      </c>
      <c r="C36" s="11">
        <v>36.575000000000003</v>
      </c>
      <c r="D36">
        <v>3</v>
      </c>
      <c r="E36" t="s">
        <v>13</v>
      </c>
      <c r="F36" t="s">
        <v>21</v>
      </c>
      <c r="G36" s="3">
        <v>8538.28845</v>
      </c>
      <c r="H36" t="s">
        <v>496</v>
      </c>
    </row>
    <row r="37" spans="1:8" x14ac:dyDescent="0.25">
      <c r="A37">
        <v>44</v>
      </c>
      <c r="B37" t="s">
        <v>7</v>
      </c>
      <c r="C37" s="11">
        <v>36.479999999999997</v>
      </c>
      <c r="D37">
        <v>0</v>
      </c>
      <c r="E37" t="s">
        <v>13</v>
      </c>
      <c r="F37" t="s">
        <v>21</v>
      </c>
      <c r="G37" s="3">
        <v>12797.20962</v>
      </c>
      <c r="H37" t="s">
        <v>496</v>
      </c>
    </row>
    <row r="38" spans="1:8" x14ac:dyDescent="0.25">
      <c r="A38">
        <v>61</v>
      </c>
      <c r="B38" t="s">
        <v>7</v>
      </c>
      <c r="C38" s="11">
        <v>36.384999999999998</v>
      </c>
      <c r="D38">
        <v>1</v>
      </c>
      <c r="E38" t="s">
        <v>9</v>
      </c>
      <c r="F38" t="s">
        <v>21</v>
      </c>
      <c r="G38" s="3">
        <v>48517.563150000002</v>
      </c>
      <c r="H38" t="s">
        <v>496</v>
      </c>
    </row>
    <row r="39" spans="1:8" x14ac:dyDescent="0.25">
      <c r="A39">
        <v>33</v>
      </c>
      <c r="B39" t="s">
        <v>7</v>
      </c>
      <c r="C39" s="11">
        <v>36.29</v>
      </c>
      <c r="D39">
        <v>3</v>
      </c>
      <c r="E39" t="s">
        <v>13</v>
      </c>
      <c r="F39" t="s">
        <v>21</v>
      </c>
      <c r="G39" s="3">
        <v>6551.7501000000002</v>
      </c>
      <c r="H39" t="s">
        <v>496</v>
      </c>
    </row>
    <row r="40" spans="1:8" x14ac:dyDescent="0.25">
      <c r="A40">
        <v>61</v>
      </c>
      <c r="B40" t="s">
        <v>7</v>
      </c>
      <c r="C40" s="11">
        <v>35.909999999999997</v>
      </c>
      <c r="D40">
        <v>0</v>
      </c>
      <c r="E40" t="s">
        <v>13</v>
      </c>
      <c r="F40" t="s">
        <v>21</v>
      </c>
      <c r="G40" s="3">
        <v>13635.6379</v>
      </c>
      <c r="H40" t="s">
        <v>496</v>
      </c>
    </row>
    <row r="41" spans="1:8" x14ac:dyDescent="0.25">
      <c r="A41">
        <v>48</v>
      </c>
      <c r="B41" t="s">
        <v>7</v>
      </c>
      <c r="C41" s="11">
        <v>35.909999999999997</v>
      </c>
      <c r="D41">
        <v>1</v>
      </c>
      <c r="E41" t="s">
        <v>13</v>
      </c>
      <c r="F41" t="s">
        <v>21</v>
      </c>
      <c r="G41" s="3">
        <v>26392.260289999998</v>
      </c>
      <c r="H41" t="s">
        <v>496</v>
      </c>
    </row>
    <row r="42" spans="1:8" x14ac:dyDescent="0.25">
      <c r="A42">
        <v>40</v>
      </c>
      <c r="B42" t="s">
        <v>11</v>
      </c>
      <c r="C42" s="11">
        <v>35.814999999999998</v>
      </c>
      <c r="D42">
        <v>1</v>
      </c>
      <c r="E42" t="s">
        <v>13</v>
      </c>
      <c r="F42" t="s">
        <v>21</v>
      </c>
      <c r="G42" s="3">
        <v>6610.1097</v>
      </c>
      <c r="H42" t="s">
        <v>496</v>
      </c>
    </row>
    <row r="43" spans="1:8" x14ac:dyDescent="0.25">
      <c r="A43">
        <v>59</v>
      </c>
      <c r="B43" t="s">
        <v>7</v>
      </c>
      <c r="C43" s="11">
        <v>35.814999999999998</v>
      </c>
      <c r="D43">
        <v>3</v>
      </c>
      <c r="E43" t="s">
        <v>13</v>
      </c>
      <c r="F43" t="s">
        <v>21</v>
      </c>
      <c r="G43" s="3">
        <v>14590.63205</v>
      </c>
      <c r="H43" t="s">
        <v>496</v>
      </c>
    </row>
    <row r="44" spans="1:8" x14ac:dyDescent="0.25">
      <c r="A44">
        <v>43</v>
      </c>
      <c r="B44" t="s">
        <v>7</v>
      </c>
      <c r="C44" s="11">
        <v>35.72</v>
      </c>
      <c r="D44">
        <v>2</v>
      </c>
      <c r="E44" t="s">
        <v>13</v>
      </c>
      <c r="F44" t="s">
        <v>21</v>
      </c>
      <c r="G44" s="3">
        <v>19144.576519999999</v>
      </c>
      <c r="H44" t="s">
        <v>496</v>
      </c>
    </row>
    <row r="45" spans="1:8" x14ac:dyDescent="0.25">
      <c r="A45">
        <v>47</v>
      </c>
      <c r="B45" t="s">
        <v>7</v>
      </c>
      <c r="C45" s="11">
        <v>35.625</v>
      </c>
      <c r="D45">
        <v>2</v>
      </c>
      <c r="E45" t="s">
        <v>13</v>
      </c>
      <c r="F45" t="s">
        <v>21</v>
      </c>
      <c r="G45" s="3">
        <v>9715.8410000000003</v>
      </c>
      <c r="H45" t="s">
        <v>496</v>
      </c>
    </row>
    <row r="46" spans="1:8" x14ac:dyDescent="0.25">
      <c r="A46">
        <v>48</v>
      </c>
      <c r="B46" t="s">
        <v>11</v>
      </c>
      <c r="C46" s="11">
        <v>35.625</v>
      </c>
      <c r="D46">
        <v>4</v>
      </c>
      <c r="E46" t="s">
        <v>13</v>
      </c>
      <c r="F46" t="s">
        <v>21</v>
      </c>
      <c r="G46" s="3">
        <v>10736.87075</v>
      </c>
      <c r="H46" t="s">
        <v>496</v>
      </c>
    </row>
    <row r="47" spans="1:8" x14ac:dyDescent="0.25">
      <c r="A47">
        <v>46</v>
      </c>
      <c r="B47" t="s">
        <v>7</v>
      </c>
      <c r="C47" s="11">
        <v>35.53</v>
      </c>
      <c r="D47">
        <v>0</v>
      </c>
      <c r="E47" t="s">
        <v>9</v>
      </c>
      <c r="F47" t="s">
        <v>21</v>
      </c>
      <c r="G47" s="3">
        <v>42111.664700000001</v>
      </c>
      <c r="H47" t="s">
        <v>496</v>
      </c>
    </row>
    <row r="48" spans="1:8" x14ac:dyDescent="0.25">
      <c r="A48">
        <v>28</v>
      </c>
      <c r="B48" t="s">
        <v>11</v>
      </c>
      <c r="C48" s="11">
        <v>35.435000000000002</v>
      </c>
      <c r="D48">
        <v>0</v>
      </c>
      <c r="E48" t="s">
        <v>13</v>
      </c>
      <c r="F48" t="s">
        <v>21</v>
      </c>
      <c r="G48" s="3">
        <v>3268.84665</v>
      </c>
      <c r="H48" t="s">
        <v>496</v>
      </c>
    </row>
    <row r="49" spans="1:8" x14ac:dyDescent="0.25">
      <c r="A49">
        <v>33</v>
      </c>
      <c r="B49" t="s">
        <v>11</v>
      </c>
      <c r="C49" s="11">
        <v>35.244999999999997</v>
      </c>
      <c r="D49">
        <v>0</v>
      </c>
      <c r="E49" t="s">
        <v>13</v>
      </c>
      <c r="F49" t="s">
        <v>21</v>
      </c>
      <c r="G49" s="3">
        <v>12404.8791</v>
      </c>
      <c r="H49" t="s">
        <v>496</v>
      </c>
    </row>
    <row r="50" spans="1:8" x14ac:dyDescent="0.25">
      <c r="A50">
        <v>55</v>
      </c>
      <c r="B50" t="s">
        <v>11</v>
      </c>
      <c r="C50" s="11">
        <v>35.244999999999997</v>
      </c>
      <c r="D50">
        <v>1</v>
      </c>
      <c r="E50" t="s">
        <v>13</v>
      </c>
      <c r="F50" t="s">
        <v>21</v>
      </c>
      <c r="G50" s="3">
        <v>11394.065549999999</v>
      </c>
      <c r="H50" t="s">
        <v>496</v>
      </c>
    </row>
    <row r="51" spans="1:8" x14ac:dyDescent="0.25">
      <c r="A51">
        <v>43</v>
      </c>
      <c r="B51" t="s">
        <v>11</v>
      </c>
      <c r="C51" s="11">
        <v>34.96</v>
      </c>
      <c r="D51">
        <v>1</v>
      </c>
      <c r="E51" t="s">
        <v>9</v>
      </c>
      <c r="F51" t="s">
        <v>21</v>
      </c>
      <c r="G51" s="3">
        <v>41034.221400000002</v>
      </c>
      <c r="H51" t="s">
        <v>496</v>
      </c>
    </row>
    <row r="52" spans="1:8" x14ac:dyDescent="0.25">
      <c r="A52">
        <v>51</v>
      </c>
      <c r="B52" t="s">
        <v>7</v>
      </c>
      <c r="C52" s="11">
        <v>34.96</v>
      </c>
      <c r="D52">
        <v>2</v>
      </c>
      <c r="E52" t="s">
        <v>9</v>
      </c>
      <c r="F52" t="s">
        <v>21</v>
      </c>
      <c r="G52" s="3">
        <v>44641.197399999997</v>
      </c>
      <c r="H52" t="s">
        <v>496</v>
      </c>
    </row>
    <row r="53" spans="1:8" x14ac:dyDescent="0.25">
      <c r="A53">
        <v>23</v>
      </c>
      <c r="B53" t="s">
        <v>7</v>
      </c>
      <c r="C53" s="11">
        <v>34.865000000000002</v>
      </c>
      <c r="D53">
        <v>0</v>
      </c>
      <c r="E53" t="s">
        <v>13</v>
      </c>
      <c r="F53" t="s">
        <v>21</v>
      </c>
      <c r="G53" s="3">
        <v>2899.4893499999998</v>
      </c>
      <c r="H53" t="s">
        <v>496</v>
      </c>
    </row>
    <row r="54" spans="1:8" x14ac:dyDescent="0.25">
      <c r="A54">
        <v>34</v>
      </c>
      <c r="B54" t="s">
        <v>11</v>
      </c>
      <c r="C54" s="11">
        <v>34.674999999999997</v>
      </c>
      <c r="D54">
        <v>0</v>
      </c>
      <c r="E54" t="s">
        <v>13</v>
      </c>
      <c r="F54" t="s">
        <v>21</v>
      </c>
      <c r="G54" s="3">
        <v>4518.8262500000001</v>
      </c>
      <c r="H54" t="s">
        <v>496</v>
      </c>
    </row>
    <row r="55" spans="1:8" x14ac:dyDescent="0.25">
      <c r="A55">
        <v>22</v>
      </c>
      <c r="B55" t="s">
        <v>7</v>
      </c>
      <c r="C55" s="11">
        <v>34.58</v>
      </c>
      <c r="D55">
        <v>2</v>
      </c>
      <c r="E55" t="s">
        <v>13</v>
      </c>
      <c r="F55" t="s">
        <v>21</v>
      </c>
      <c r="G55" s="3">
        <v>3925.7582000000002</v>
      </c>
      <c r="H55" t="s">
        <v>496</v>
      </c>
    </row>
    <row r="56" spans="1:8" x14ac:dyDescent="0.25">
      <c r="A56">
        <v>36</v>
      </c>
      <c r="B56" t="s">
        <v>11</v>
      </c>
      <c r="C56" s="11">
        <v>34.484999999999999</v>
      </c>
      <c r="D56">
        <v>3</v>
      </c>
      <c r="E56" t="s">
        <v>13</v>
      </c>
      <c r="F56" t="s">
        <v>21</v>
      </c>
      <c r="G56" s="3">
        <v>6746.7425000000003</v>
      </c>
      <c r="H56" t="s">
        <v>496</v>
      </c>
    </row>
    <row r="57" spans="1:8" x14ac:dyDescent="0.25">
      <c r="A57">
        <v>57</v>
      </c>
      <c r="B57" t="s">
        <v>7</v>
      </c>
      <c r="C57" s="11">
        <v>34.295000000000002</v>
      </c>
      <c r="D57">
        <v>2</v>
      </c>
      <c r="E57" t="s">
        <v>13</v>
      </c>
      <c r="F57" t="s">
        <v>21</v>
      </c>
      <c r="G57" s="3">
        <v>13224.057049999999</v>
      </c>
      <c r="H57" t="s">
        <v>496</v>
      </c>
    </row>
    <row r="58" spans="1:8" x14ac:dyDescent="0.25">
      <c r="A58">
        <v>37</v>
      </c>
      <c r="B58" t="s">
        <v>11</v>
      </c>
      <c r="C58" s="11">
        <v>34.200000000000003</v>
      </c>
      <c r="D58">
        <v>1</v>
      </c>
      <c r="E58" t="s">
        <v>9</v>
      </c>
      <c r="F58" t="s">
        <v>21</v>
      </c>
      <c r="G58" s="3">
        <v>39047.285000000003</v>
      </c>
      <c r="H58" t="s">
        <v>496</v>
      </c>
    </row>
    <row r="59" spans="1:8" x14ac:dyDescent="0.25">
      <c r="A59">
        <v>44</v>
      </c>
      <c r="B59" t="s">
        <v>11</v>
      </c>
      <c r="C59" s="11">
        <v>34.104999999999997</v>
      </c>
      <c r="D59">
        <v>1</v>
      </c>
      <c r="E59" t="s">
        <v>9</v>
      </c>
      <c r="F59" t="s">
        <v>21</v>
      </c>
      <c r="G59" s="3">
        <v>39556.494500000001</v>
      </c>
      <c r="H59" t="s">
        <v>496</v>
      </c>
    </row>
    <row r="60" spans="1:8" x14ac:dyDescent="0.25">
      <c r="A60">
        <v>40</v>
      </c>
      <c r="B60" t="s">
        <v>11</v>
      </c>
      <c r="C60" s="11">
        <v>34.104999999999997</v>
      </c>
      <c r="D60">
        <v>1</v>
      </c>
      <c r="E60" t="s">
        <v>13</v>
      </c>
      <c r="F60" t="s">
        <v>21</v>
      </c>
      <c r="G60" s="3">
        <v>6600.2059499999996</v>
      </c>
      <c r="H60" t="s">
        <v>496</v>
      </c>
    </row>
    <row r="61" spans="1:8" x14ac:dyDescent="0.25">
      <c r="A61">
        <v>53</v>
      </c>
      <c r="B61" t="s">
        <v>11</v>
      </c>
      <c r="C61" s="11">
        <v>34.104999999999997</v>
      </c>
      <c r="D61">
        <v>0</v>
      </c>
      <c r="E61" t="s">
        <v>9</v>
      </c>
      <c r="F61" t="s">
        <v>21</v>
      </c>
      <c r="G61" s="3">
        <v>43254.417950000003</v>
      </c>
      <c r="H61" t="s">
        <v>496</v>
      </c>
    </row>
    <row r="62" spans="1:8" x14ac:dyDescent="0.25">
      <c r="A62">
        <v>51</v>
      </c>
      <c r="B62" t="s">
        <v>7</v>
      </c>
      <c r="C62" s="11">
        <v>33.914999999999999</v>
      </c>
      <c r="D62">
        <v>0</v>
      </c>
      <c r="E62" t="s">
        <v>13</v>
      </c>
      <c r="F62" t="s">
        <v>21</v>
      </c>
      <c r="G62" s="3">
        <v>9866.3048500000004</v>
      </c>
      <c r="H62" t="s">
        <v>496</v>
      </c>
    </row>
    <row r="63" spans="1:8" x14ac:dyDescent="0.25">
      <c r="A63">
        <v>61</v>
      </c>
      <c r="B63" t="s">
        <v>11</v>
      </c>
      <c r="C63" s="11">
        <v>33.914999999999999</v>
      </c>
      <c r="D63">
        <v>0</v>
      </c>
      <c r="E63" t="s">
        <v>13</v>
      </c>
      <c r="F63" t="s">
        <v>21</v>
      </c>
      <c r="G63" s="3">
        <v>13143.86485</v>
      </c>
      <c r="H63" t="s">
        <v>496</v>
      </c>
    </row>
    <row r="64" spans="1:8" x14ac:dyDescent="0.25">
      <c r="A64">
        <v>61</v>
      </c>
      <c r="B64" t="s">
        <v>7</v>
      </c>
      <c r="C64" s="11">
        <v>33.725000000000001</v>
      </c>
      <c r="D64">
        <v>0</v>
      </c>
      <c r="E64" t="s">
        <v>13</v>
      </c>
      <c r="F64" t="s">
        <v>21</v>
      </c>
      <c r="G64" s="3">
        <v>13616.3586</v>
      </c>
      <c r="H64" t="s">
        <v>496</v>
      </c>
    </row>
    <row r="65" spans="1:8" x14ac:dyDescent="0.25">
      <c r="A65">
        <v>42</v>
      </c>
      <c r="B65" t="s">
        <v>7</v>
      </c>
      <c r="C65" s="11">
        <v>33.725000000000001</v>
      </c>
      <c r="D65">
        <v>0</v>
      </c>
      <c r="E65" t="s">
        <v>9</v>
      </c>
      <c r="F65" t="s">
        <v>21</v>
      </c>
      <c r="G65" s="3">
        <v>19964.746299999999</v>
      </c>
      <c r="H65" t="s">
        <v>496</v>
      </c>
    </row>
    <row r="66" spans="1:8" x14ac:dyDescent="0.25">
      <c r="A66">
        <v>46</v>
      </c>
      <c r="B66" t="s">
        <v>7</v>
      </c>
      <c r="C66" s="11">
        <v>33.725000000000001</v>
      </c>
      <c r="D66">
        <v>1</v>
      </c>
      <c r="E66" t="s">
        <v>13</v>
      </c>
      <c r="F66" t="s">
        <v>21</v>
      </c>
      <c r="G66" s="3">
        <v>8823.9857499999998</v>
      </c>
      <c r="H66" t="s">
        <v>496</v>
      </c>
    </row>
    <row r="67" spans="1:8" x14ac:dyDescent="0.25">
      <c r="A67">
        <v>24</v>
      </c>
      <c r="B67" t="s">
        <v>11</v>
      </c>
      <c r="C67" s="11">
        <v>33.630000000000003</v>
      </c>
      <c r="D67">
        <v>4</v>
      </c>
      <c r="E67" t="s">
        <v>13</v>
      </c>
      <c r="F67" t="s">
        <v>21</v>
      </c>
      <c r="G67" s="3">
        <v>17128.426080000001</v>
      </c>
      <c r="H67" t="s">
        <v>496</v>
      </c>
    </row>
    <row r="68" spans="1:8" x14ac:dyDescent="0.25">
      <c r="A68">
        <v>32</v>
      </c>
      <c r="B68" t="s">
        <v>11</v>
      </c>
      <c r="C68" s="11">
        <v>33.630000000000003</v>
      </c>
      <c r="D68">
        <v>1</v>
      </c>
      <c r="E68" t="s">
        <v>9</v>
      </c>
      <c r="F68" t="s">
        <v>21</v>
      </c>
      <c r="G68" s="3">
        <v>37607.527699999999</v>
      </c>
      <c r="H68" t="s">
        <v>496</v>
      </c>
    </row>
    <row r="69" spans="1:8" x14ac:dyDescent="0.25">
      <c r="A69">
        <v>18</v>
      </c>
      <c r="B69" t="s">
        <v>11</v>
      </c>
      <c r="C69" s="11">
        <v>33.534999999999997</v>
      </c>
      <c r="D69">
        <v>0</v>
      </c>
      <c r="E69" t="s">
        <v>9</v>
      </c>
      <c r="F69" t="s">
        <v>21</v>
      </c>
      <c r="G69" s="3">
        <v>34617.840649999998</v>
      </c>
      <c r="H69" t="s">
        <v>496</v>
      </c>
    </row>
    <row r="70" spans="1:8" x14ac:dyDescent="0.25">
      <c r="A70">
        <v>61</v>
      </c>
      <c r="B70" t="s">
        <v>11</v>
      </c>
      <c r="C70" s="11">
        <v>33.534999999999997</v>
      </c>
      <c r="D70">
        <v>0</v>
      </c>
      <c r="E70" t="s">
        <v>13</v>
      </c>
      <c r="F70" t="s">
        <v>21</v>
      </c>
      <c r="G70" s="3">
        <v>13143.336649999999</v>
      </c>
      <c r="H70" t="s">
        <v>496</v>
      </c>
    </row>
    <row r="71" spans="1:8" x14ac:dyDescent="0.25">
      <c r="A71">
        <v>46</v>
      </c>
      <c r="B71" t="s">
        <v>11</v>
      </c>
      <c r="C71" s="11">
        <v>33.44</v>
      </c>
      <c r="D71">
        <v>1</v>
      </c>
      <c r="E71" t="s">
        <v>13</v>
      </c>
      <c r="F71" t="s">
        <v>21</v>
      </c>
      <c r="G71" s="3">
        <v>8334.5895999999993</v>
      </c>
      <c r="H71" t="s">
        <v>496</v>
      </c>
    </row>
    <row r="72" spans="1:8" x14ac:dyDescent="0.25">
      <c r="A72">
        <v>31</v>
      </c>
      <c r="B72" t="s">
        <v>11</v>
      </c>
      <c r="C72" s="11">
        <v>33.344999999999999</v>
      </c>
      <c r="D72">
        <v>1</v>
      </c>
      <c r="E72" t="s">
        <v>13</v>
      </c>
      <c r="F72" t="s">
        <v>21</v>
      </c>
      <c r="G72" s="3">
        <v>4441.2131499999996</v>
      </c>
      <c r="H72" t="s">
        <v>496</v>
      </c>
    </row>
    <row r="73" spans="1:8" x14ac:dyDescent="0.25">
      <c r="A73">
        <v>46</v>
      </c>
      <c r="B73" t="s">
        <v>11</v>
      </c>
      <c r="C73" s="11">
        <v>33.344999999999999</v>
      </c>
      <c r="D73">
        <v>1</v>
      </c>
      <c r="E73" t="s">
        <v>13</v>
      </c>
      <c r="F73" t="s">
        <v>21</v>
      </c>
      <c r="G73" s="3">
        <v>8334.4575499999992</v>
      </c>
      <c r="H73" t="s">
        <v>496</v>
      </c>
    </row>
    <row r="74" spans="1:8" x14ac:dyDescent="0.25">
      <c r="A74">
        <v>47</v>
      </c>
      <c r="B74" t="s">
        <v>7</v>
      </c>
      <c r="C74" s="11">
        <v>33.344999999999999</v>
      </c>
      <c r="D74">
        <v>0</v>
      </c>
      <c r="E74" t="s">
        <v>13</v>
      </c>
      <c r="F74" t="s">
        <v>21</v>
      </c>
      <c r="G74" s="3">
        <v>20878.78443</v>
      </c>
      <c r="H74" t="s">
        <v>496</v>
      </c>
    </row>
    <row r="75" spans="1:8" x14ac:dyDescent="0.25">
      <c r="A75">
        <v>49</v>
      </c>
      <c r="B75" t="s">
        <v>7</v>
      </c>
      <c r="C75" s="11">
        <v>33.344999999999999</v>
      </c>
      <c r="D75">
        <v>2</v>
      </c>
      <c r="E75" t="s">
        <v>13</v>
      </c>
      <c r="F75" t="s">
        <v>21</v>
      </c>
      <c r="G75" s="3">
        <v>10370.912549999999</v>
      </c>
      <c r="H75" t="s">
        <v>496</v>
      </c>
    </row>
    <row r="76" spans="1:8" x14ac:dyDescent="0.25">
      <c r="A76">
        <v>34</v>
      </c>
      <c r="B76" t="s">
        <v>7</v>
      </c>
      <c r="C76" s="11">
        <v>33.25</v>
      </c>
      <c r="D76">
        <v>1</v>
      </c>
      <c r="E76" t="s">
        <v>13</v>
      </c>
      <c r="F76" t="s">
        <v>21</v>
      </c>
      <c r="G76" s="3">
        <v>5594.8455000000004</v>
      </c>
      <c r="H76" t="s">
        <v>496</v>
      </c>
    </row>
    <row r="77" spans="1:8" x14ac:dyDescent="0.25">
      <c r="A77">
        <v>42</v>
      </c>
      <c r="B77" t="s">
        <v>7</v>
      </c>
      <c r="C77" s="11">
        <v>33.155000000000001</v>
      </c>
      <c r="D77">
        <v>1</v>
      </c>
      <c r="E77" t="s">
        <v>13</v>
      </c>
      <c r="F77" t="s">
        <v>21</v>
      </c>
      <c r="G77" s="3">
        <v>7639.4174499999999</v>
      </c>
      <c r="H77" t="s">
        <v>496</v>
      </c>
    </row>
    <row r="78" spans="1:8" x14ac:dyDescent="0.25">
      <c r="A78">
        <v>18</v>
      </c>
      <c r="B78" t="s">
        <v>7</v>
      </c>
      <c r="C78" s="11">
        <v>33.155000000000001</v>
      </c>
      <c r="D78">
        <v>0</v>
      </c>
      <c r="E78" t="s">
        <v>13</v>
      </c>
      <c r="F78" t="s">
        <v>21</v>
      </c>
      <c r="G78" s="3">
        <v>2207.6974500000001</v>
      </c>
      <c r="H78" t="s">
        <v>496</v>
      </c>
    </row>
    <row r="79" spans="1:8" x14ac:dyDescent="0.25">
      <c r="A79">
        <v>58</v>
      </c>
      <c r="B79" t="s">
        <v>7</v>
      </c>
      <c r="C79" s="11">
        <v>32.965000000000003</v>
      </c>
      <c r="D79">
        <v>0</v>
      </c>
      <c r="E79" t="s">
        <v>13</v>
      </c>
      <c r="F79" t="s">
        <v>21</v>
      </c>
      <c r="G79" s="3">
        <v>12430.95335</v>
      </c>
      <c r="H79" t="s">
        <v>496</v>
      </c>
    </row>
    <row r="80" spans="1:8" x14ac:dyDescent="0.25">
      <c r="A80">
        <v>42</v>
      </c>
      <c r="B80" t="s">
        <v>7</v>
      </c>
      <c r="C80" s="11">
        <v>32.869999999999997</v>
      </c>
      <c r="D80">
        <v>0</v>
      </c>
      <c r="E80" t="s">
        <v>13</v>
      </c>
      <c r="F80" t="s">
        <v>21</v>
      </c>
      <c r="G80" s="3">
        <v>7050.0213000000003</v>
      </c>
      <c r="H80" t="s">
        <v>496</v>
      </c>
    </row>
    <row r="81" spans="1:8" x14ac:dyDescent="0.25">
      <c r="A81">
        <v>24</v>
      </c>
      <c r="B81" t="s">
        <v>7</v>
      </c>
      <c r="C81" s="11">
        <v>32.774999999999999</v>
      </c>
      <c r="D81">
        <v>0</v>
      </c>
      <c r="E81" t="s">
        <v>13</v>
      </c>
      <c r="F81" t="s">
        <v>21</v>
      </c>
      <c r="G81" s="3">
        <v>3046.0619999999999</v>
      </c>
      <c r="H81" t="s">
        <v>496</v>
      </c>
    </row>
    <row r="82" spans="1:8" x14ac:dyDescent="0.25">
      <c r="A82">
        <v>40</v>
      </c>
      <c r="B82" t="s">
        <v>11</v>
      </c>
      <c r="C82" s="11">
        <v>32.774999999999999</v>
      </c>
      <c r="D82">
        <v>1</v>
      </c>
      <c r="E82" t="s">
        <v>9</v>
      </c>
      <c r="F82" t="s">
        <v>21</v>
      </c>
      <c r="G82" s="3">
        <v>39125.332249999999</v>
      </c>
      <c r="H82" t="s">
        <v>496</v>
      </c>
    </row>
    <row r="83" spans="1:8" x14ac:dyDescent="0.25">
      <c r="A83">
        <v>54</v>
      </c>
      <c r="B83" t="s">
        <v>7</v>
      </c>
      <c r="C83" s="11">
        <v>32.68</v>
      </c>
      <c r="D83">
        <v>0</v>
      </c>
      <c r="E83" t="s">
        <v>13</v>
      </c>
      <c r="F83" t="s">
        <v>21</v>
      </c>
      <c r="G83" s="3">
        <v>10923.933199999999</v>
      </c>
      <c r="H83" t="s">
        <v>496</v>
      </c>
    </row>
    <row r="84" spans="1:8" x14ac:dyDescent="0.25">
      <c r="A84">
        <v>27</v>
      </c>
      <c r="B84" t="s">
        <v>11</v>
      </c>
      <c r="C84" s="11">
        <v>32.585000000000001</v>
      </c>
      <c r="D84">
        <v>3</v>
      </c>
      <c r="E84" t="s">
        <v>13</v>
      </c>
      <c r="F84" t="s">
        <v>21</v>
      </c>
      <c r="G84" s="3">
        <v>4846.9201499999999</v>
      </c>
      <c r="H84" t="s">
        <v>496</v>
      </c>
    </row>
    <row r="85" spans="1:8" x14ac:dyDescent="0.25">
      <c r="A85">
        <v>27</v>
      </c>
      <c r="B85" t="s">
        <v>7</v>
      </c>
      <c r="C85" s="11">
        <v>32.395000000000003</v>
      </c>
      <c r="D85">
        <v>1</v>
      </c>
      <c r="E85" t="s">
        <v>13</v>
      </c>
      <c r="F85" t="s">
        <v>21</v>
      </c>
      <c r="G85" s="3">
        <v>18903.491409999999</v>
      </c>
      <c r="H85" t="s">
        <v>496</v>
      </c>
    </row>
    <row r="86" spans="1:8" x14ac:dyDescent="0.25">
      <c r="A86">
        <v>58</v>
      </c>
      <c r="B86" t="s">
        <v>7</v>
      </c>
      <c r="C86" s="11">
        <v>32.395000000000003</v>
      </c>
      <c r="D86">
        <v>1</v>
      </c>
      <c r="E86" t="s">
        <v>13</v>
      </c>
      <c r="F86" t="s">
        <v>21</v>
      </c>
      <c r="G86" s="3">
        <v>13019.161050000001</v>
      </c>
      <c r="H86" t="s">
        <v>496</v>
      </c>
    </row>
    <row r="87" spans="1:8" x14ac:dyDescent="0.25">
      <c r="A87">
        <v>50</v>
      </c>
      <c r="B87" t="s">
        <v>11</v>
      </c>
      <c r="C87" s="11">
        <v>32.299999999999997</v>
      </c>
      <c r="D87">
        <v>1</v>
      </c>
      <c r="E87" t="s">
        <v>9</v>
      </c>
      <c r="F87" t="s">
        <v>21</v>
      </c>
      <c r="G87" s="3">
        <v>41919.097000000002</v>
      </c>
      <c r="H87" t="s">
        <v>496</v>
      </c>
    </row>
    <row r="88" spans="1:8" x14ac:dyDescent="0.25">
      <c r="A88">
        <v>48</v>
      </c>
      <c r="B88" t="s">
        <v>7</v>
      </c>
      <c r="C88" s="11">
        <v>32.299999999999997</v>
      </c>
      <c r="D88">
        <v>2</v>
      </c>
      <c r="E88" t="s">
        <v>13</v>
      </c>
      <c r="F88" t="s">
        <v>21</v>
      </c>
      <c r="G88" s="3">
        <v>10043.249</v>
      </c>
      <c r="H88" t="s">
        <v>496</v>
      </c>
    </row>
    <row r="89" spans="1:8" x14ac:dyDescent="0.25">
      <c r="A89">
        <v>56</v>
      </c>
      <c r="B89" t="s">
        <v>7</v>
      </c>
      <c r="C89" s="11">
        <v>32.299999999999997</v>
      </c>
      <c r="D89">
        <v>3</v>
      </c>
      <c r="E89" t="s">
        <v>13</v>
      </c>
      <c r="F89" t="s">
        <v>21</v>
      </c>
      <c r="G89" s="3">
        <v>13430.264999999999</v>
      </c>
      <c r="H89" t="s">
        <v>496</v>
      </c>
    </row>
    <row r="90" spans="1:8" x14ac:dyDescent="0.25">
      <c r="A90">
        <v>46</v>
      </c>
      <c r="B90" t="s">
        <v>7</v>
      </c>
      <c r="C90" s="11">
        <v>32.299999999999997</v>
      </c>
      <c r="D90">
        <v>2</v>
      </c>
      <c r="E90" t="s">
        <v>13</v>
      </c>
      <c r="F90" t="s">
        <v>21</v>
      </c>
      <c r="G90" s="3">
        <v>9411.0049999999992</v>
      </c>
      <c r="H90" t="s">
        <v>496</v>
      </c>
    </row>
    <row r="91" spans="1:8" x14ac:dyDescent="0.25">
      <c r="A91">
        <v>53</v>
      </c>
      <c r="B91" t="s">
        <v>7</v>
      </c>
      <c r="C91" s="11">
        <v>32.299999999999997</v>
      </c>
      <c r="D91">
        <v>2</v>
      </c>
      <c r="E91" t="s">
        <v>13</v>
      </c>
      <c r="F91" t="s">
        <v>21</v>
      </c>
      <c r="G91" s="3">
        <v>29186.482360000002</v>
      </c>
      <c r="H91" t="s">
        <v>496</v>
      </c>
    </row>
    <row r="92" spans="1:8" x14ac:dyDescent="0.25">
      <c r="A92">
        <v>54</v>
      </c>
      <c r="B92" t="s">
        <v>7</v>
      </c>
      <c r="C92" s="11">
        <v>32.299999999999997</v>
      </c>
      <c r="D92">
        <v>1</v>
      </c>
      <c r="E92" t="s">
        <v>13</v>
      </c>
      <c r="F92" t="s">
        <v>21</v>
      </c>
      <c r="G92" s="3">
        <v>11512.405000000001</v>
      </c>
      <c r="H92" t="s">
        <v>496</v>
      </c>
    </row>
    <row r="93" spans="1:8" x14ac:dyDescent="0.25">
      <c r="A93">
        <v>51</v>
      </c>
      <c r="B93" t="s">
        <v>11</v>
      </c>
      <c r="C93" s="11">
        <v>32.299999999999997</v>
      </c>
      <c r="D93">
        <v>1</v>
      </c>
      <c r="E93" t="s">
        <v>13</v>
      </c>
      <c r="F93" t="s">
        <v>21</v>
      </c>
      <c r="G93" s="3">
        <v>9964.06</v>
      </c>
      <c r="H93" t="s">
        <v>496</v>
      </c>
    </row>
    <row r="94" spans="1:8" x14ac:dyDescent="0.25">
      <c r="A94">
        <v>56</v>
      </c>
      <c r="B94" t="s">
        <v>11</v>
      </c>
      <c r="C94" s="11">
        <v>32.11</v>
      </c>
      <c r="D94">
        <v>1</v>
      </c>
      <c r="E94" t="s">
        <v>13</v>
      </c>
      <c r="F94" t="s">
        <v>21</v>
      </c>
      <c r="G94" s="3">
        <v>11763.000899999999</v>
      </c>
      <c r="H94" t="s">
        <v>496</v>
      </c>
    </row>
    <row r="95" spans="1:8" x14ac:dyDescent="0.25">
      <c r="A95">
        <v>62</v>
      </c>
      <c r="B95" t="s">
        <v>11</v>
      </c>
      <c r="C95" s="11">
        <v>32.11</v>
      </c>
      <c r="D95">
        <v>0</v>
      </c>
      <c r="E95" t="s">
        <v>13</v>
      </c>
      <c r="F95" t="s">
        <v>21</v>
      </c>
      <c r="G95" s="3">
        <v>13555.0049</v>
      </c>
      <c r="H95" t="s">
        <v>496</v>
      </c>
    </row>
    <row r="96" spans="1:8" x14ac:dyDescent="0.25">
      <c r="A96">
        <v>50</v>
      </c>
      <c r="B96" t="s">
        <v>11</v>
      </c>
      <c r="C96" s="11">
        <v>32.11</v>
      </c>
      <c r="D96">
        <v>2</v>
      </c>
      <c r="E96" t="s">
        <v>13</v>
      </c>
      <c r="F96" t="s">
        <v>21</v>
      </c>
      <c r="G96" s="3">
        <v>25333.332839999999</v>
      </c>
      <c r="H96" t="s">
        <v>496</v>
      </c>
    </row>
    <row r="97" spans="1:8" x14ac:dyDescent="0.25">
      <c r="A97">
        <v>62</v>
      </c>
      <c r="B97" t="s">
        <v>11</v>
      </c>
      <c r="C97" s="11">
        <v>32.015000000000001</v>
      </c>
      <c r="D97">
        <v>0</v>
      </c>
      <c r="E97" t="s">
        <v>9</v>
      </c>
      <c r="F97" t="s">
        <v>21</v>
      </c>
      <c r="G97" s="3">
        <v>45710.207849999999</v>
      </c>
      <c r="H97" t="s">
        <v>496</v>
      </c>
    </row>
    <row r="98" spans="1:8" x14ac:dyDescent="0.25">
      <c r="A98">
        <v>18</v>
      </c>
      <c r="B98" t="s">
        <v>7</v>
      </c>
      <c r="C98" s="11">
        <v>31.92</v>
      </c>
      <c r="D98">
        <v>0</v>
      </c>
      <c r="E98" t="s">
        <v>13</v>
      </c>
      <c r="F98" t="s">
        <v>21</v>
      </c>
      <c r="G98" s="3">
        <v>2205.9807999999998</v>
      </c>
      <c r="H98" t="s">
        <v>496</v>
      </c>
    </row>
    <row r="99" spans="1:8" x14ac:dyDescent="0.25">
      <c r="A99">
        <v>64</v>
      </c>
      <c r="B99" t="s">
        <v>7</v>
      </c>
      <c r="C99" s="11">
        <v>31.824999999999999</v>
      </c>
      <c r="D99">
        <v>2</v>
      </c>
      <c r="E99" t="s">
        <v>13</v>
      </c>
      <c r="F99" t="s">
        <v>21</v>
      </c>
      <c r="G99" s="3">
        <v>16069.08475</v>
      </c>
      <c r="H99" t="s">
        <v>496</v>
      </c>
    </row>
    <row r="100" spans="1:8" x14ac:dyDescent="0.25">
      <c r="A100">
        <v>22</v>
      </c>
      <c r="B100" t="s">
        <v>11</v>
      </c>
      <c r="C100" s="11">
        <v>31.73</v>
      </c>
      <c r="D100">
        <v>0</v>
      </c>
      <c r="E100" t="s">
        <v>13</v>
      </c>
      <c r="F100" t="s">
        <v>21</v>
      </c>
      <c r="G100" s="3">
        <v>2254.7966999999999</v>
      </c>
      <c r="H100" t="s">
        <v>496</v>
      </c>
    </row>
    <row r="101" spans="1:8" x14ac:dyDescent="0.25">
      <c r="A101">
        <v>62</v>
      </c>
      <c r="B101" t="s">
        <v>7</v>
      </c>
      <c r="C101" s="11">
        <v>31.73</v>
      </c>
      <c r="D101">
        <v>0</v>
      </c>
      <c r="E101" t="s">
        <v>13</v>
      </c>
      <c r="F101" t="s">
        <v>21</v>
      </c>
      <c r="G101" s="3">
        <v>14043.476699999999</v>
      </c>
      <c r="H101" t="s">
        <v>496</v>
      </c>
    </row>
    <row r="102" spans="1:8" x14ac:dyDescent="0.25">
      <c r="A102">
        <v>23</v>
      </c>
      <c r="B102" t="s">
        <v>11</v>
      </c>
      <c r="C102" s="11">
        <v>31.73</v>
      </c>
      <c r="D102">
        <v>3</v>
      </c>
      <c r="E102" t="s">
        <v>9</v>
      </c>
      <c r="F102" t="s">
        <v>21</v>
      </c>
      <c r="G102" s="3">
        <v>36189.101699999999</v>
      </c>
      <c r="H102" t="s">
        <v>496</v>
      </c>
    </row>
    <row r="103" spans="1:8" x14ac:dyDescent="0.25">
      <c r="A103">
        <v>18</v>
      </c>
      <c r="B103" t="s">
        <v>11</v>
      </c>
      <c r="C103" s="11">
        <v>31.73</v>
      </c>
      <c r="D103">
        <v>0</v>
      </c>
      <c r="E103" t="s">
        <v>9</v>
      </c>
      <c r="F103" t="s">
        <v>21</v>
      </c>
      <c r="G103" s="3">
        <v>33732.686699999998</v>
      </c>
      <c r="H103" t="s">
        <v>496</v>
      </c>
    </row>
    <row r="104" spans="1:8" x14ac:dyDescent="0.25">
      <c r="A104">
        <v>32</v>
      </c>
      <c r="B104" t="s">
        <v>7</v>
      </c>
      <c r="C104" s="11">
        <v>31.54</v>
      </c>
      <c r="D104">
        <v>1</v>
      </c>
      <c r="E104" t="s">
        <v>13</v>
      </c>
      <c r="F104" t="s">
        <v>21</v>
      </c>
      <c r="G104" s="3">
        <v>5148.5526</v>
      </c>
      <c r="H104" t="s">
        <v>496</v>
      </c>
    </row>
    <row r="105" spans="1:8" x14ac:dyDescent="0.25">
      <c r="A105">
        <v>59</v>
      </c>
      <c r="B105" t="s">
        <v>11</v>
      </c>
      <c r="C105" s="11">
        <v>31.445</v>
      </c>
      <c r="D105">
        <v>3</v>
      </c>
      <c r="E105" t="s">
        <v>9</v>
      </c>
      <c r="F105" t="s">
        <v>21</v>
      </c>
      <c r="G105" s="3">
        <v>30184.936699999998</v>
      </c>
      <c r="H105" t="s">
        <v>496</v>
      </c>
    </row>
    <row r="106" spans="1:8" x14ac:dyDescent="0.25">
      <c r="A106">
        <v>48</v>
      </c>
      <c r="B106" t="s">
        <v>11</v>
      </c>
      <c r="C106" s="11">
        <v>31.445</v>
      </c>
      <c r="D106">
        <v>1</v>
      </c>
      <c r="E106" t="s">
        <v>13</v>
      </c>
      <c r="F106" t="s">
        <v>21</v>
      </c>
      <c r="G106" s="3">
        <v>8964.0605500000001</v>
      </c>
      <c r="H106" t="s">
        <v>496</v>
      </c>
    </row>
    <row r="107" spans="1:8" x14ac:dyDescent="0.25">
      <c r="A107">
        <v>63</v>
      </c>
      <c r="B107" t="s">
        <v>11</v>
      </c>
      <c r="C107" s="11">
        <v>31.445</v>
      </c>
      <c r="D107">
        <v>0</v>
      </c>
      <c r="E107" t="s">
        <v>13</v>
      </c>
      <c r="F107" t="s">
        <v>21</v>
      </c>
      <c r="G107" s="3">
        <v>13974.455550000001</v>
      </c>
      <c r="H107" t="s">
        <v>496</v>
      </c>
    </row>
    <row r="108" spans="1:8" x14ac:dyDescent="0.25">
      <c r="A108">
        <v>49</v>
      </c>
      <c r="B108" t="s">
        <v>11</v>
      </c>
      <c r="C108" s="11">
        <v>31.35</v>
      </c>
      <c r="D108">
        <v>1</v>
      </c>
      <c r="E108" t="s">
        <v>13</v>
      </c>
      <c r="F108" t="s">
        <v>21</v>
      </c>
      <c r="G108" s="3">
        <v>9290.1394999999993</v>
      </c>
      <c r="H108" t="s">
        <v>496</v>
      </c>
    </row>
    <row r="109" spans="1:8" x14ac:dyDescent="0.25">
      <c r="A109">
        <v>18</v>
      </c>
      <c r="B109" t="s">
        <v>7</v>
      </c>
      <c r="C109" s="11">
        <v>31.35</v>
      </c>
      <c r="D109">
        <v>4</v>
      </c>
      <c r="E109" t="s">
        <v>13</v>
      </c>
      <c r="F109" t="s">
        <v>21</v>
      </c>
      <c r="G109" s="3">
        <v>4561.1885000000002</v>
      </c>
      <c r="H109" t="s">
        <v>496</v>
      </c>
    </row>
    <row r="110" spans="1:8" x14ac:dyDescent="0.25">
      <c r="A110">
        <v>50</v>
      </c>
      <c r="B110" t="s">
        <v>11</v>
      </c>
      <c r="C110" s="11">
        <v>31.254999999999999</v>
      </c>
      <c r="D110">
        <v>0</v>
      </c>
      <c r="E110" t="s">
        <v>9</v>
      </c>
      <c r="F110" t="s">
        <v>21</v>
      </c>
      <c r="G110" s="3">
        <v>41097.161749999999</v>
      </c>
      <c r="H110" t="s">
        <v>496</v>
      </c>
    </row>
    <row r="111" spans="1:8" x14ac:dyDescent="0.25">
      <c r="A111">
        <v>29</v>
      </c>
      <c r="B111" t="s">
        <v>7</v>
      </c>
      <c r="C111" s="11">
        <v>31.16</v>
      </c>
      <c r="D111">
        <v>0</v>
      </c>
      <c r="E111" t="s">
        <v>13</v>
      </c>
      <c r="F111" t="s">
        <v>21</v>
      </c>
      <c r="G111" s="3">
        <v>3943.5954000000002</v>
      </c>
      <c r="H111" t="s">
        <v>496</v>
      </c>
    </row>
    <row r="112" spans="1:8" x14ac:dyDescent="0.25">
      <c r="A112">
        <v>29</v>
      </c>
      <c r="B112" t="s">
        <v>11</v>
      </c>
      <c r="C112" s="11">
        <v>31.065000000000001</v>
      </c>
      <c r="D112">
        <v>1</v>
      </c>
      <c r="E112" t="s">
        <v>13</v>
      </c>
      <c r="F112" t="s">
        <v>21</v>
      </c>
      <c r="G112" s="3">
        <v>20277.807509999999</v>
      </c>
      <c r="H112" t="s">
        <v>496</v>
      </c>
    </row>
    <row r="113" spans="1:8" x14ac:dyDescent="0.25">
      <c r="A113">
        <v>52</v>
      </c>
      <c r="B113" t="s">
        <v>11</v>
      </c>
      <c r="C113" s="11">
        <v>31.065000000000001</v>
      </c>
      <c r="D113">
        <v>0</v>
      </c>
      <c r="E113" t="s">
        <v>13</v>
      </c>
      <c r="F113" t="s">
        <v>21</v>
      </c>
      <c r="G113" s="3">
        <v>9722.7695000000003</v>
      </c>
      <c r="H113" t="s">
        <v>496</v>
      </c>
    </row>
    <row r="114" spans="1:8" x14ac:dyDescent="0.25">
      <c r="A114">
        <v>31</v>
      </c>
      <c r="B114" t="s">
        <v>7</v>
      </c>
      <c r="C114" s="11">
        <v>31.065000000000001</v>
      </c>
      <c r="D114">
        <v>0</v>
      </c>
      <c r="E114" t="s">
        <v>13</v>
      </c>
      <c r="F114" t="s">
        <v>21</v>
      </c>
      <c r="G114" s="3">
        <v>4347.0233500000004</v>
      </c>
      <c r="H114" t="s">
        <v>496</v>
      </c>
    </row>
    <row r="115" spans="1:8" x14ac:dyDescent="0.25">
      <c r="A115">
        <v>24</v>
      </c>
      <c r="B115" t="s">
        <v>11</v>
      </c>
      <c r="C115" s="11">
        <v>31.065000000000001</v>
      </c>
      <c r="D115">
        <v>0</v>
      </c>
      <c r="E115" t="s">
        <v>9</v>
      </c>
      <c r="F115" t="s">
        <v>21</v>
      </c>
      <c r="G115" s="3">
        <v>34254.053350000002</v>
      </c>
      <c r="H115" t="s">
        <v>496</v>
      </c>
    </row>
    <row r="116" spans="1:8" x14ac:dyDescent="0.25">
      <c r="A116">
        <v>52</v>
      </c>
      <c r="B116" t="s">
        <v>11</v>
      </c>
      <c r="C116" s="11">
        <v>30.875</v>
      </c>
      <c r="D116">
        <v>3</v>
      </c>
      <c r="E116" t="s">
        <v>13</v>
      </c>
      <c r="F116" t="s">
        <v>21</v>
      </c>
      <c r="G116" s="3">
        <v>11488.31695</v>
      </c>
      <c r="H116" t="s">
        <v>496</v>
      </c>
    </row>
    <row r="117" spans="1:8" x14ac:dyDescent="0.25">
      <c r="A117">
        <v>31</v>
      </c>
      <c r="B117" t="s">
        <v>11</v>
      </c>
      <c r="C117" s="11">
        <v>30.875</v>
      </c>
      <c r="D117">
        <v>0</v>
      </c>
      <c r="E117" t="s">
        <v>13</v>
      </c>
      <c r="F117" t="s">
        <v>21</v>
      </c>
      <c r="G117" s="3">
        <v>3857.7592500000001</v>
      </c>
      <c r="H117" t="s">
        <v>496</v>
      </c>
    </row>
    <row r="118" spans="1:8" x14ac:dyDescent="0.25">
      <c r="A118">
        <v>52</v>
      </c>
      <c r="B118" t="s">
        <v>7</v>
      </c>
      <c r="C118" s="11">
        <v>30.875</v>
      </c>
      <c r="D118">
        <v>0</v>
      </c>
      <c r="E118" t="s">
        <v>13</v>
      </c>
      <c r="F118" t="s">
        <v>21</v>
      </c>
      <c r="G118" s="3">
        <v>23045.566159999998</v>
      </c>
      <c r="H118" t="s">
        <v>496</v>
      </c>
    </row>
    <row r="119" spans="1:8" x14ac:dyDescent="0.25">
      <c r="A119">
        <v>49</v>
      </c>
      <c r="B119" t="s">
        <v>7</v>
      </c>
      <c r="C119" s="11">
        <v>30.78</v>
      </c>
      <c r="D119">
        <v>1</v>
      </c>
      <c r="E119" t="s">
        <v>13</v>
      </c>
      <c r="F119" t="s">
        <v>21</v>
      </c>
      <c r="G119" s="3">
        <v>9778.3472000000002</v>
      </c>
      <c r="H119" t="s">
        <v>497</v>
      </c>
    </row>
    <row r="120" spans="1:8" x14ac:dyDescent="0.25">
      <c r="A120">
        <v>48</v>
      </c>
      <c r="B120" t="s">
        <v>11</v>
      </c>
      <c r="C120" s="11">
        <v>30.78</v>
      </c>
      <c r="D120">
        <v>3</v>
      </c>
      <c r="E120" t="s">
        <v>13</v>
      </c>
      <c r="F120" t="s">
        <v>21</v>
      </c>
      <c r="G120" s="3">
        <v>10141.136200000001</v>
      </c>
      <c r="H120" t="s">
        <v>497</v>
      </c>
    </row>
    <row r="121" spans="1:8" x14ac:dyDescent="0.25">
      <c r="A121">
        <v>41</v>
      </c>
      <c r="B121" t="s">
        <v>11</v>
      </c>
      <c r="C121" s="11">
        <v>30.78</v>
      </c>
      <c r="D121">
        <v>3</v>
      </c>
      <c r="E121" t="s">
        <v>9</v>
      </c>
      <c r="F121" t="s">
        <v>21</v>
      </c>
      <c r="G121" s="3">
        <v>39597.407200000001</v>
      </c>
      <c r="H121" t="s">
        <v>497</v>
      </c>
    </row>
    <row r="122" spans="1:8" x14ac:dyDescent="0.25">
      <c r="A122">
        <v>37</v>
      </c>
      <c r="B122" t="s">
        <v>7</v>
      </c>
      <c r="C122" s="11">
        <v>30.78</v>
      </c>
      <c r="D122">
        <v>0</v>
      </c>
      <c r="E122" t="s">
        <v>9</v>
      </c>
      <c r="F122" t="s">
        <v>21</v>
      </c>
      <c r="G122" s="3">
        <v>37270.1512</v>
      </c>
      <c r="H122" t="s">
        <v>497</v>
      </c>
    </row>
    <row r="123" spans="1:8" x14ac:dyDescent="0.25">
      <c r="A123">
        <v>18</v>
      </c>
      <c r="B123" t="s">
        <v>11</v>
      </c>
      <c r="C123" s="11">
        <v>30.684999999999999</v>
      </c>
      <c r="D123">
        <v>0</v>
      </c>
      <c r="E123" t="s">
        <v>9</v>
      </c>
      <c r="F123" t="s">
        <v>21</v>
      </c>
      <c r="G123" s="3">
        <v>15518.180249999999</v>
      </c>
      <c r="H123" t="s">
        <v>497</v>
      </c>
    </row>
    <row r="124" spans="1:8" x14ac:dyDescent="0.25">
      <c r="A124">
        <v>55</v>
      </c>
      <c r="B124" t="s">
        <v>11</v>
      </c>
      <c r="C124" s="11">
        <v>30.684999999999999</v>
      </c>
      <c r="D124">
        <v>0</v>
      </c>
      <c r="E124" t="s">
        <v>9</v>
      </c>
      <c r="F124" t="s">
        <v>21</v>
      </c>
      <c r="G124" s="3">
        <v>42303.692150000003</v>
      </c>
      <c r="H124" t="s">
        <v>497</v>
      </c>
    </row>
    <row r="125" spans="1:8" x14ac:dyDescent="0.25">
      <c r="A125">
        <v>20</v>
      </c>
      <c r="B125" t="s">
        <v>11</v>
      </c>
      <c r="C125" s="11">
        <v>30.684999999999999</v>
      </c>
      <c r="D125">
        <v>0</v>
      </c>
      <c r="E125" t="s">
        <v>9</v>
      </c>
      <c r="F125" t="s">
        <v>21</v>
      </c>
      <c r="G125" s="3">
        <v>33475.817150000003</v>
      </c>
      <c r="H125" t="s">
        <v>497</v>
      </c>
    </row>
    <row r="126" spans="1:8" x14ac:dyDescent="0.25">
      <c r="A126">
        <v>25</v>
      </c>
      <c r="B126" t="s">
        <v>11</v>
      </c>
      <c r="C126" s="11">
        <v>30.59</v>
      </c>
      <c r="D126">
        <v>0</v>
      </c>
      <c r="E126" t="s">
        <v>13</v>
      </c>
      <c r="F126" t="s">
        <v>21</v>
      </c>
      <c r="G126" s="3">
        <v>2727.3951000000002</v>
      </c>
      <c r="H126" t="s">
        <v>497</v>
      </c>
    </row>
    <row r="127" spans="1:8" x14ac:dyDescent="0.25">
      <c r="A127">
        <v>27</v>
      </c>
      <c r="B127" t="s">
        <v>7</v>
      </c>
      <c r="C127" s="11">
        <v>30.59</v>
      </c>
      <c r="D127">
        <v>1</v>
      </c>
      <c r="E127" t="s">
        <v>13</v>
      </c>
      <c r="F127" t="s">
        <v>21</v>
      </c>
      <c r="G127" s="3">
        <v>16796.411940000002</v>
      </c>
      <c r="H127" t="s">
        <v>497</v>
      </c>
    </row>
    <row r="128" spans="1:8" x14ac:dyDescent="0.25">
      <c r="A128">
        <v>20</v>
      </c>
      <c r="B128" t="s">
        <v>7</v>
      </c>
      <c r="C128" s="11">
        <v>30.59</v>
      </c>
      <c r="D128">
        <v>0</v>
      </c>
      <c r="E128" t="s">
        <v>13</v>
      </c>
      <c r="F128" t="s">
        <v>21</v>
      </c>
      <c r="G128" s="3">
        <v>2459.7201</v>
      </c>
      <c r="H128" t="s">
        <v>497</v>
      </c>
    </row>
    <row r="129" spans="1:8" x14ac:dyDescent="0.25">
      <c r="A129">
        <v>60</v>
      </c>
      <c r="B129" t="s">
        <v>11</v>
      </c>
      <c r="C129" s="11">
        <v>30.495000000000001</v>
      </c>
      <c r="D129">
        <v>0</v>
      </c>
      <c r="E129" t="s">
        <v>13</v>
      </c>
      <c r="F129" t="s">
        <v>21</v>
      </c>
      <c r="G129" s="3">
        <v>30259.995559999999</v>
      </c>
      <c r="H129" t="s">
        <v>497</v>
      </c>
    </row>
    <row r="130" spans="1:8" x14ac:dyDescent="0.25">
      <c r="A130">
        <v>31</v>
      </c>
      <c r="B130" t="s">
        <v>7</v>
      </c>
      <c r="C130" s="11">
        <v>30.495000000000001</v>
      </c>
      <c r="D130">
        <v>3</v>
      </c>
      <c r="E130" t="s">
        <v>13</v>
      </c>
      <c r="F130" t="s">
        <v>21</v>
      </c>
      <c r="G130" s="3">
        <v>6113.2310500000003</v>
      </c>
      <c r="H130" t="s">
        <v>497</v>
      </c>
    </row>
    <row r="131" spans="1:8" x14ac:dyDescent="0.25">
      <c r="A131">
        <v>53</v>
      </c>
      <c r="B131" t="s">
        <v>11</v>
      </c>
      <c r="C131" s="11">
        <v>30.495000000000001</v>
      </c>
      <c r="D131">
        <v>0</v>
      </c>
      <c r="E131" t="s">
        <v>13</v>
      </c>
      <c r="F131" t="s">
        <v>21</v>
      </c>
      <c r="G131" s="3">
        <v>10072.055050000001</v>
      </c>
      <c r="H131" t="s">
        <v>497</v>
      </c>
    </row>
    <row r="132" spans="1:8" x14ac:dyDescent="0.25">
      <c r="A132">
        <v>18</v>
      </c>
      <c r="B132" t="s">
        <v>11</v>
      </c>
      <c r="C132" s="11">
        <v>30.4</v>
      </c>
      <c r="D132">
        <v>3</v>
      </c>
      <c r="E132" t="s">
        <v>13</v>
      </c>
      <c r="F132" t="s">
        <v>21</v>
      </c>
      <c r="G132" s="3">
        <v>3481.8679999999999</v>
      </c>
      <c r="H132" t="s">
        <v>497</v>
      </c>
    </row>
    <row r="133" spans="1:8" x14ac:dyDescent="0.25">
      <c r="A133">
        <v>22</v>
      </c>
      <c r="B133" t="s">
        <v>7</v>
      </c>
      <c r="C133" s="11">
        <v>30.4</v>
      </c>
      <c r="D133">
        <v>0</v>
      </c>
      <c r="E133" t="s">
        <v>13</v>
      </c>
      <c r="F133" t="s">
        <v>21</v>
      </c>
      <c r="G133" s="3">
        <v>2741.9479999999999</v>
      </c>
      <c r="H133" t="s">
        <v>497</v>
      </c>
    </row>
    <row r="134" spans="1:8" x14ac:dyDescent="0.25">
      <c r="A134">
        <v>59</v>
      </c>
      <c r="B134" t="s">
        <v>7</v>
      </c>
      <c r="C134" s="11">
        <v>30.305</v>
      </c>
      <c r="D134">
        <v>1</v>
      </c>
      <c r="E134" t="s">
        <v>9</v>
      </c>
      <c r="F134" t="s">
        <v>21</v>
      </c>
      <c r="G134" s="3">
        <v>47896.79135</v>
      </c>
      <c r="H134" t="s">
        <v>497</v>
      </c>
    </row>
    <row r="135" spans="1:8" x14ac:dyDescent="0.25">
      <c r="A135">
        <v>18</v>
      </c>
      <c r="B135" t="s">
        <v>7</v>
      </c>
      <c r="C135" s="11">
        <v>30.305</v>
      </c>
      <c r="D135">
        <v>0</v>
      </c>
      <c r="E135" t="s">
        <v>13</v>
      </c>
      <c r="F135" t="s">
        <v>21</v>
      </c>
      <c r="G135" s="3">
        <v>2203.7359499999998</v>
      </c>
      <c r="H135" t="s">
        <v>497</v>
      </c>
    </row>
    <row r="136" spans="1:8" x14ac:dyDescent="0.25">
      <c r="A136">
        <v>58</v>
      </c>
      <c r="B136" t="s">
        <v>11</v>
      </c>
      <c r="C136" s="11">
        <v>30.305</v>
      </c>
      <c r="D136">
        <v>0</v>
      </c>
      <c r="E136" t="s">
        <v>13</v>
      </c>
      <c r="F136" t="s">
        <v>21</v>
      </c>
      <c r="G136" s="3">
        <v>11938.255950000001</v>
      </c>
      <c r="H136" t="s">
        <v>497</v>
      </c>
    </row>
    <row r="137" spans="1:8" x14ac:dyDescent="0.25">
      <c r="A137">
        <v>41</v>
      </c>
      <c r="B137" t="s">
        <v>7</v>
      </c>
      <c r="C137" s="11">
        <v>30.114999999999998</v>
      </c>
      <c r="D137">
        <v>1</v>
      </c>
      <c r="E137" t="s">
        <v>13</v>
      </c>
      <c r="F137" t="s">
        <v>21</v>
      </c>
      <c r="G137" s="3">
        <v>7358.1756500000001</v>
      </c>
      <c r="H137" t="s">
        <v>497</v>
      </c>
    </row>
    <row r="138" spans="1:8" x14ac:dyDescent="0.25">
      <c r="A138">
        <v>18</v>
      </c>
      <c r="B138" t="s">
        <v>7</v>
      </c>
      <c r="C138" s="11">
        <v>30.114999999999998</v>
      </c>
      <c r="D138">
        <v>0</v>
      </c>
      <c r="E138" t="s">
        <v>13</v>
      </c>
      <c r="F138" t="s">
        <v>21</v>
      </c>
      <c r="G138" s="3">
        <v>2203.4718499999999</v>
      </c>
      <c r="H138" t="s">
        <v>497</v>
      </c>
    </row>
    <row r="139" spans="1:8" x14ac:dyDescent="0.25">
      <c r="A139">
        <v>20</v>
      </c>
      <c r="B139" t="s">
        <v>11</v>
      </c>
      <c r="C139" s="11">
        <v>30.114999999999998</v>
      </c>
      <c r="D139">
        <v>5</v>
      </c>
      <c r="E139" t="s">
        <v>13</v>
      </c>
      <c r="F139" t="s">
        <v>21</v>
      </c>
      <c r="G139" s="3">
        <v>4915.0598499999996</v>
      </c>
      <c r="H139" t="s">
        <v>497</v>
      </c>
    </row>
    <row r="140" spans="1:8" x14ac:dyDescent="0.25">
      <c r="A140">
        <v>39</v>
      </c>
      <c r="B140" t="s">
        <v>11</v>
      </c>
      <c r="C140" s="11">
        <v>29.925000000000001</v>
      </c>
      <c r="D140">
        <v>1</v>
      </c>
      <c r="E140" t="s">
        <v>9</v>
      </c>
      <c r="F140" t="s">
        <v>21</v>
      </c>
      <c r="G140" s="3">
        <v>22462.043750000001</v>
      </c>
      <c r="H140" t="s">
        <v>497</v>
      </c>
    </row>
    <row r="141" spans="1:8" x14ac:dyDescent="0.25">
      <c r="A141">
        <v>49</v>
      </c>
      <c r="B141" t="s">
        <v>11</v>
      </c>
      <c r="C141" s="11">
        <v>29.83</v>
      </c>
      <c r="D141">
        <v>1</v>
      </c>
      <c r="E141" t="s">
        <v>13</v>
      </c>
      <c r="F141" t="s">
        <v>21</v>
      </c>
      <c r="G141" s="3">
        <v>9288.0267000000003</v>
      </c>
      <c r="H141" t="s">
        <v>497</v>
      </c>
    </row>
    <row r="142" spans="1:8" x14ac:dyDescent="0.25">
      <c r="A142">
        <v>55</v>
      </c>
      <c r="B142" t="s">
        <v>7</v>
      </c>
      <c r="C142" s="11">
        <v>29.83</v>
      </c>
      <c r="D142">
        <v>0</v>
      </c>
      <c r="E142" t="s">
        <v>13</v>
      </c>
      <c r="F142" t="s">
        <v>21</v>
      </c>
      <c r="G142" s="3">
        <v>11286.538699999999</v>
      </c>
      <c r="H142" t="s">
        <v>497</v>
      </c>
    </row>
    <row r="143" spans="1:8" x14ac:dyDescent="0.25">
      <c r="A143">
        <v>24</v>
      </c>
      <c r="B143" t="s">
        <v>11</v>
      </c>
      <c r="C143" s="11">
        <v>29.83</v>
      </c>
      <c r="D143">
        <v>0</v>
      </c>
      <c r="E143" t="s">
        <v>9</v>
      </c>
      <c r="F143" t="s">
        <v>21</v>
      </c>
      <c r="G143" s="3">
        <v>18648.421699999999</v>
      </c>
      <c r="H143" t="s">
        <v>497</v>
      </c>
    </row>
    <row r="144" spans="1:8" x14ac:dyDescent="0.25">
      <c r="A144">
        <v>53</v>
      </c>
      <c r="B144" t="s">
        <v>7</v>
      </c>
      <c r="C144" s="11">
        <v>29.734999999999999</v>
      </c>
      <c r="D144">
        <v>3</v>
      </c>
      <c r="E144" t="s">
        <v>9</v>
      </c>
      <c r="F144" t="s">
        <v>21</v>
      </c>
      <c r="G144" s="3">
        <v>24873.384900000001</v>
      </c>
      <c r="H144" t="s">
        <v>497</v>
      </c>
    </row>
    <row r="145" spans="1:8" x14ac:dyDescent="0.25">
      <c r="A145">
        <v>44</v>
      </c>
      <c r="B145" t="s">
        <v>11</v>
      </c>
      <c r="C145" s="11">
        <v>29.734999999999999</v>
      </c>
      <c r="D145">
        <v>2</v>
      </c>
      <c r="E145" t="s">
        <v>13</v>
      </c>
      <c r="F145" t="s">
        <v>21</v>
      </c>
      <c r="G145" s="3">
        <v>32108.662820000001</v>
      </c>
      <c r="H145" t="s">
        <v>497</v>
      </c>
    </row>
    <row r="146" spans="1:8" x14ac:dyDescent="0.25">
      <c r="A146">
        <v>26</v>
      </c>
      <c r="B146" t="s">
        <v>7</v>
      </c>
      <c r="C146" s="11">
        <v>29.64</v>
      </c>
      <c r="D146">
        <v>4</v>
      </c>
      <c r="E146" t="s">
        <v>13</v>
      </c>
      <c r="F146" t="s">
        <v>21</v>
      </c>
      <c r="G146" s="3">
        <v>24671.663339999999</v>
      </c>
      <c r="H146" t="s">
        <v>497</v>
      </c>
    </row>
    <row r="147" spans="1:8" x14ac:dyDescent="0.25">
      <c r="A147">
        <v>60</v>
      </c>
      <c r="B147" t="s">
        <v>11</v>
      </c>
      <c r="C147" s="11">
        <v>29.64</v>
      </c>
      <c r="D147">
        <v>0</v>
      </c>
      <c r="E147" t="s">
        <v>13</v>
      </c>
      <c r="F147" t="s">
        <v>21</v>
      </c>
      <c r="G147" s="3">
        <v>12730.999599999999</v>
      </c>
      <c r="H147" t="s">
        <v>497</v>
      </c>
    </row>
    <row r="148" spans="1:8" x14ac:dyDescent="0.25">
      <c r="A148">
        <v>41</v>
      </c>
      <c r="B148" t="s">
        <v>11</v>
      </c>
      <c r="C148" s="11">
        <v>29.64</v>
      </c>
      <c r="D148">
        <v>5</v>
      </c>
      <c r="E148" t="s">
        <v>13</v>
      </c>
      <c r="F148" t="s">
        <v>21</v>
      </c>
      <c r="G148" s="3">
        <v>9222.4025999999994</v>
      </c>
      <c r="H148" t="s">
        <v>497</v>
      </c>
    </row>
    <row r="149" spans="1:8" x14ac:dyDescent="0.25">
      <c r="A149">
        <v>26</v>
      </c>
      <c r="B149" t="s">
        <v>11</v>
      </c>
      <c r="C149" s="11">
        <v>29.45</v>
      </c>
      <c r="D149">
        <v>0</v>
      </c>
      <c r="E149" t="s">
        <v>13</v>
      </c>
      <c r="F149" t="s">
        <v>21</v>
      </c>
      <c r="G149" s="3">
        <v>2897.3235</v>
      </c>
      <c r="H149" t="s">
        <v>497</v>
      </c>
    </row>
    <row r="150" spans="1:8" x14ac:dyDescent="0.25">
      <c r="A150">
        <v>54</v>
      </c>
      <c r="B150" t="s">
        <v>11</v>
      </c>
      <c r="C150" s="11">
        <v>29.355</v>
      </c>
      <c r="D150">
        <v>3</v>
      </c>
      <c r="E150" t="s">
        <v>9</v>
      </c>
      <c r="F150" t="s">
        <v>21</v>
      </c>
      <c r="G150" s="3">
        <v>48549.178350000002</v>
      </c>
      <c r="H150" t="s">
        <v>497</v>
      </c>
    </row>
    <row r="151" spans="1:8" x14ac:dyDescent="0.25">
      <c r="A151">
        <v>26</v>
      </c>
      <c r="B151" t="s">
        <v>7</v>
      </c>
      <c r="C151" s="11">
        <v>29.355</v>
      </c>
      <c r="D151">
        <v>2</v>
      </c>
      <c r="E151" t="s">
        <v>13</v>
      </c>
      <c r="F151" t="s">
        <v>21</v>
      </c>
      <c r="G151" s="3">
        <v>4564.1914500000003</v>
      </c>
      <c r="H151" t="s">
        <v>497</v>
      </c>
    </row>
    <row r="152" spans="1:8" x14ac:dyDescent="0.25">
      <c r="A152">
        <v>28</v>
      </c>
      <c r="B152" t="s">
        <v>11</v>
      </c>
      <c r="C152" s="11">
        <v>29.26</v>
      </c>
      <c r="D152">
        <v>2</v>
      </c>
      <c r="E152" t="s">
        <v>13</v>
      </c>
      <c r="F152" t="s">
        <v>21</v>
      </c>
      <c r="G152" s="3">
        <v>4438.2633999999998</v>
      </c>
      <c r="H152" t="s">
        <v>497</v>
      </c>
    </row>
    <row r="153" spans="1:8" x14ac:dyDescent="0.25">
      <c r="A153">
        <v>18</v>
      </c>
      <c r="B153" t="s">
        <v>7</v>
      </c>
      <c r="C153" s="11">
        <v>29.164999999999999</v>
      </c>
      <c r="D153">
        <v>0</v>
      </c>
      <c r="E153" t="s">
        <v>13</v>
      </c>
      <c r="F153" t="s">
        <v>21</v>
      </c>
      <c r="G153" s="3">
        <v>7323.7348190000002</v>
      </c>
      <c r="H153" t="s">
        <v>497</v>
      </c>
    </row>
    <row r="154" spans="1:8" x14ac:dyDescent="0.25">
      <c r="A154">
        <v>25</v>
      </c>
      <c r="B154" t="s">
        <v>11</v>
      </c>
      <c r="C154" s="11">
        <v>28.975000000000001</v>
      </c>
      <c r="D154">
        <v>0</v>
      </c>
      <c r="E154" t="s">
        <v>13</v>
      </c>
      <c r="F154" t="s">
        <v>21</v>
      </c>
      <c r="G154" s="3">
        <v>2721.3208</v>
      </c>
      <c r="H154" t="s">
        <v>497</v>
      </c>
    </row>
    <row r="155" spans="1:8" x14ac:dyDescent="0.25">
      <c r="A155">
        <v>38</v>
      </c>
      <c r="B155" t="s">
        <v>11</v>
      </c>
      <c r="C155" s="11">
        <v>28.975000000000001</v>
      </c>
      <c r="D155">
        <v>1</v>
      </c>
      <c r="E155" t="s">
        <v>13</v>
      </c>
      <c r="F155" t="s">
        <v>21</v>
      </c>
      <c r="G155" s="3">
        <v>6079.6715000000004</v>
      </c>
      <c r="H155" t="s">
        <v>497</v>
      </c>
    </row>
    <row r="156" spans="1:8" x14ac:dyDescent="0.25">
      <c r="A156">
        <v>43</v>
      </c>
      <c r="B156" t="s">
        <v>11</v>
      </c>
      <c r="C156" s="11">
        <v>28.975000000000001</v>
      </c>
      <c r="D156">
        <v>3</v>
      </c>
      <c r="E156" t="s">
        <v>13</v>
      </c>
      <c r="F156" t="s">
        <v>21</v>
      </c>
      <c r="G156" s="3">
        <v>8606.2173999999995</v>
      </c>
      <c r="H156" t="s">
        <v>497</v>
      </c>
    </row>
    <row r="157" spans="1:8" x14ac:dyDescent="0.25">
      <c r="A157">
        <v>57</v>
      </c>
      <c r="B157" t="s">
        <v>11</v>
      </c>
      <c r="C157" s="11">
        <v>28.975000000000001</v>
      </c>
      <c r="D157">
        <v>0</v>
      </c>
      <c r="E157" t="s">
        <v>9</v>
      </c>
      <c r="F157" t="s">
        <v>21</v>
      </c>
      <c r="G157" s="3">
        <v>27218.437249999999</v>
      </c>
      <c r="H157" t="s">
        <v>498</v>
      </c>
    </row>
    <row r="158" spans="1:8" x14ac:dyDescent="0.25">
      <c r="A158">
        <v>55</v>
      </c>
      <c r="B158" t="s">
        <v>11</v>
      </c>
      <c r="C158" s="11">
        <v>28.975000000000001</v>
      </c>
      <c r="D158">
        <v>0</v>
      </c>
      <c r="E158" t="s">
        <v>13</v>
      </c>
      <c r="F158" t="s">
        <v>21</v>
      </c>
      <c r="G158" s="3">
        <v>10796.35025</v>
      </c>
      <c r="H158" t="s">
        <v>498</v>
      </c>
    </row>
    <row r="159" spans="1:8" x14ac:dyDescent="0.25">
      <c r="A159">
        <v>36</v>
      </c>
      <c r="B159" t="s">
        <v>11</v>
      </c>
      <c r="C159" s="11">
        <v>28.88</v>
      </c>
      <c r="D159">
        <v>3</v>
      </c>
      <c r="E159" t="s">
        <v>13</v>
      </c>
      <c r="F159" t="s">
        <v>21</v>
      </c>
      <c r="G159" s="3">
        <v>6748.5911999999998</v>
      </c>
      <c r="H159" t="s">
        <v>498</v>
      </c>
    </row>
    <row r="160" spans="1:8" x14ac:dyDescent="0.25">
      <c r="A160">
        <v>22</v>
      </c>
      <c r="B160" t="s">
        <v>11</v>
      </c>
      <c r="C160" s="11">
        <v>28.88</v>
      </c>
      <c r="D160">
        <v>0</v>
      </c>
      <c r="E160" t="s">
        <v>13</v>
      </c>
      <c r="F160" t="s">
        <v>21</v>
      </c>
      <c r="G160" s="3">
        <v>2250.8352</v>
      </c>
      <c r="H160" t="s">
        <v>498</v>
      </c>
    </row>
    <row r="161" spans="1:8" x14ac:dyDescent="0.25">
      <c r="A161">
        <v>54</v>
      </c>
      <c r="B161" t="s">
        <v>7</v>
      </c>
      <c r="C161" s="11">
        <v>28.88</v>
      </c>
      <c r="D161">
        <v>2</v>
      </c>
      <c r="E161" t="s">
        <v>13</v>
      </c>
      <c r="F161" t="s">
        <v>21</v>
      </c>
      <c r="G161" s="4">
        <v>12096.6512</v>
      </c>
      <c r="H161" t="s">
        <v>498</v>
      </c>
    </row>
    <row r="162" spans="1:8" x14ac:dyDescent="0.25">
      <c r="A162">
        <v>60</v>
      </c>
      <c r="B162" t="s">
        <v>7</v>
      </c>
      <c r="C162" s="11">
        <v>28.785</v>
      </c>
      <c r="D162">
        <v>0</v>
      </c>
      <c r="E162" t="s">
        <v>13</v>
      </c>
      <c r="F162" t="s">
        <v>21</v>
      </c>
      <c r="G162" s="4">
        <v>13228.846949999999</v>
      </c>
      <c r="H162" t="s">
        <v>498</v>
      </c>
    </row>
    <row r="163" spans="1:8" x14ac:dyDescent="0.25">
      <c r="A163">
        <v>22</v>
      </c>
      <c r="B163" t="s">
        <v>7</v>
      </c>
      <c r="C163" s="11">
        <v>28.785</v>
      </c>
      <c r="D163">
        <v>0</v>
      </c>
      <c r="E163" t="s">
        <v>13</v>
      </c>
      <c r="F163" t="s">
        <v>21</v>
      </c>
      <c r="G163" s="4">
        <v>2755.0209500000001</v>
      </c>
      <c r="H163" t="s">
        <v>496</v>
      </c>
    </row>
    <row r="164" spans="1:8" x14ac:dyDescent="0.25">
      <c r="A164">
        <v>56</v>
      </c>
      <c r="B164" t="s">
        <v>7</v>
      </c>
      <c r="C164" s="11">
        <v>28.785</v>
      </c>
      <c r="D164">
        <v>0</v>
      </c>
      <c r="E164" t="s">
        <v>13</v>
      </c>
      <c r="F164" t="s">
        <v>21</v>
      </c>
      <c r="G164" s="4">
        <v>11658.379150000001</v>
      </c>
      <c r="H164" t="s">
        <v>496</v>
      </c>
    </row>
    <row r="165" spans="1:8" x14ac:dyDescent="0.25">
      <c r="A165">
        <v>57</v>
      </c>
      <c r="B165" t="s">
        <v>7</v>
      </c>
      <c r="C165" s="11">
        <v>28.785</v>
      </c>
      <c r="D165">
        <v>4</v>
      </c>
      <c r="E165" t="s">
        <v>13</v>
      </c>
      <c r="F165" t="s">
        <v>21</v>
      </c>
      <c r="G165" s="4">
        <v>14394.398150000001</v>
      </c>
      <c r="H165" t="s">
        <v>496</v>
      </c>
    </row>
    <row r="166" spans="1:8" x14ac:dyDescent="0.25">
      <c r="A166">
        <v>63</v>
      </c>
      <c r="B166" t="s">
        <v>7</v>
      </c>
      <c r="C166" s="11">
        <v>28.594999999999999</v>
      </c>
      <c r="D166">
        <v>0</v>
      </c>
      <c r="E166" t="s">
        <v>13</v>
      </c>
      <c r="F166" t="s">
        <v>21</v>
      </c>
      <c r="G166" s="4">
        <v>14451.835150000001</v>
      </c>
      <c r="H166" t="s">
        <v>496</v>
      </c>
    </row>
    <row r="167" spans="1:8" x14ac:dyDescent="0.25">
      <c r="A167">
        <v>35</v>
      </c>
      <c r="B167" t="s">
        <v>11</v>
      </c>
      <c r="C167" s="11">
        <v>28.594999999999999</v>
      </c>
      <c r="D167">
        <v>1</v>
      </c>
      <c r="E167" t="s">
        <v>9</v>
      </c>
      <c r="F167" t="s">
        <v>21</v>
      </c>
      <c r="G167" s="4">
        <v>39774.276299999998</v>
      </c>
      <c r="H167" t="s">
        <v>496</v>
      </c>
    </row>
    <row r="168" spans="1:8" x14ac:dyDescent="0.25">
      <c r="A168">
        <v>18</v>
      </c>
      <c r="B168" t="s">
        <v>7</v>
      </c>
      <c r="C168" s="11">
        <v>28.594999999999999</v>
      </c>
      <c r="D168">
        <v>0</v>
      </c>
      <c r="E168" t="s">
        <v>13</v>
      </c>
      <c r="F168" t="s">
        <v>21</v>
      </c>
      <c r="G168" s="4">
        <v>21344.846699999998</v>
      </c>
      <c r="H168" t="s">
        <v>496</v>
      </c>
    </row>
    <row r="169" spans="1:8" x14ac:dyDescent="0.25">
      <c r="A169">
        <v>18</v>
      </c>
      <c r="B169" t="s">
        <v>11</v>
      </c>
      <c r="C169" s="11">
        <v>28.594999999999999</v>
      </c>
      <c r="D169">
        <v>0</v>
      </c>
      <c r="E169" t="s">
        <v>13</v>
      </c>
      <c r="F169" t="s">
        <v>21</v>
      </c>
      <c r="G169" s="4">
        <v>1705.6244999999999</v>
      </c>
      <c r="H169" t="s">
        <v>496</v>
      </c>
    </row>
    <row r="170" spans="1:8" x14ac:dyDescent="0.25">
      <c r="A170">
        <v>25</v>
      </c>
      <c r="B170" t="s">
        <v>7</v>
      </c>
      <c r="C170" s="11">
        <v>28.594999999999999</v>
      </c>
      <c r="D170">
        <v>0</v>
      </c>
      <c r="E170" t="s">
        <v>13</v>
      </c>
      <c r="F170" t="s">
        <v>21</v>
      </c>
      <c r="G170" s="4">
        <v>3213.6220499999999</v>
      </c>
      <c r="H170" t="s">
        <v>496</v>
      </c>
    </row>
    <row r="171" spans="1:8" x14ac:dyDescent="0.25">
      <c r="A171">
        <v>56</v>
      </c>
      <c r="B171" t="s">
        <v>7</v>
      </c>
      <c r="C171" s="11">
        <v>28.594999999999999</v>
      </c>
      <c r="D171">
        <v>0</v>
      </c>
      <c r="E171" t="s">
        <v>13</v>
      </c>
      <c r="F171" t="s">
        <v>21</v>
      </c>
      <c r="G171" s="4">
        <v>11658.11505</v>
      </c>
      <c r="H171" t="s">
        <v>496</v>
      </c>
    </row>
    <row r="172" spans="1:8" x14ac:dyDescent="0.25">
      <c r="A172">
        <v>24</v>
      </c>
      <c r="B172" t="s">
        <v>11</v>
      </c>
      <c r="C172" s="11">
        <v>28.5</v>
      </c>
      <c r="D172">
        <v>0</v>
      </c>
      <c r="E172" t="s">
        <v>9</v>
      </c>
      <c r="F172" t="s">
        <v>21</v>
      </c>
      <c r="G172" s="4">
        <v>35147.528480000001</v>
      </c>
      <c r="H172" t="s">
        <v>496</v>
      </c>
    </row>
    <row r="173" spans="1:8" x14ac:dyDescent="0.25">
      <c r="A173">
        <v>18</v>
      </c>
      <c r="B173" t="s">
        <v>11</v>
      </c>
      <c r="C173" s="11">
        <v>28.5</v>
      </c>
      <c r="D173">
        <v>0</v>
      </c>
      <c r="E173" t="s">
        <v>13</v>
      </c>
      <c r="F173" t="s">
        <v>21</v>
      </c>
      <c r="G173" s="4">
        <v>1712.2270000000001</v>
      </c>
      <c r="H173" t="s">
        <v>496</v>
      </c>
    </row>
    <row r="174" spans="1:8" x14ac:dyDescent="0.25">
      <c r="A174">
        <v>56</v>
      </c>
      <c r="B174" t="s">
        <v>7</v>
      </c>
      <c r="C174" s="11">
        <v>28.31</v>
      </c>
      <c r="D174">
        <v>0</v>
      </c>
      <c r="E174" t="s">
        <v>13</v>
      </c>
      <c r="F174" t="s">
        <v>21</v>
      </c>
      <c r="G174" s="4">
        <v>11657.7189</v>
      </c>
      <c r="H174" t="s">
        <v>496</v>
      </c>
    </row>
    <row r="175" spans="1:8" x14ac:dyDescent="0.25">
      <c r="A175">
        <v>18</v>
      </c>
      <c r="B175" t="s">
        <v>11</v>
      </c>
      <c r="C175" s="11">
        <v>28.31</v>
      </c>
      <c r="D175">
        <v>1</v>
      </c>
      <c r="E175" t="s">
        <v>13</v>
      </c>
      <c r="F175" t="s">
        <v>21</v>
      </c>
      <c r="G175" s="4">
        <v>11272.331389999999</v>
      </c>
      <c r="H175" t="s">
        <v>496</v>
      </c>
    </row>
    <row r="176" spans="1:8" x14ac:dyDescent="0.25">
      <c r="A176">
        <v>49</v>
      </c>
      <c r="B176" t="s">
        <v>11</v>
      </c>
      <c r="C176" s="11">
        <v>28.215</v>
      </c>
      <c r="D176">
        <v>1</v>
      </c>
      <c r="E176" t="s">
        <v>13</v>
      </c>
      <c r="F176" t="s">
        <v>21</v>
      </c>
      <c r="G176" s="4">
        <v>9282.4806000000008</v>
      </c>
      <c r="H176" t="s">
        <v>496</v>
      </c>
    </row>
    <row r="177" spans="1:8" x14ac:dyDescent="0.25">
      <c r="A177">
        <v>18</v>
      </c>
      <c r="B177" t="s">
        <v>7</v>
      </c>
      <c r="C177" s="11">
        <v>28.215</v>
      </c>
      <c r="D177">
        <v>0</v>
      </c>
      <c r="E177" t="s">
        <v>13</v>
      </c>
      <c r="F177" t="s">
        <v>21</v>
      </c>
      <c r="G177" s="4">
        <v>2200.8308499999998</v>
      </c>
      <c r="H177" t="s">
        <v>496</v>
      </c>
    </row>
    <row r="178" spans="1:8" x14ac:dyDescent="0.25">
      <c r="A178">
        <v>37</v>
      </c>
      <c r="B178" t="s">
        <v>11</v>
      </c>
      <c r="C178" s="11">
        <v>28.024999999999999</v>
      </c>
      <c r="D178">
        <v>2</v>
      </c>
      <c r="E178" t="s">
        <v>13</v>
      </c>
      <c r="F178" t="s">
        <v>21</v>
      </c>
      <c r="G178" s="4">
        <v>6406.4107000000004</v>
      </c>
      <c r="H178" t="s">
        <v>496</v>
      </c>
    </row>
    <row r="179" spans="1:8" x14ac:dyDescent="0.25">
      <c r="A179">
        <v>63</v>
      </c>
      <c r="B179" t="s">
        <v>7</v>
      </c>
      <c r="C179" s="11">
        <v>28.024999999999999</v>
      </c>
      <c r="D179">
        <v>0</v>
      </c>
      <c r="E179" t="s">
        <v>9</v>
      </c>
      <c r="F179" t="s">
        <v>21</v>
      </c>
      <c r="G179" s="4">
        <v>29523.1656</v>
      </c>
      <c r="H179" t="s">
        <v>496</v>
      </c>
    </row>
    <row r="180" spans="1:8" x14ac:dyDescent="0.25">
      <c r="A180">
        <v>38</v>
      </c>
      <c r="B180" t="s">
        <v>11</v>
      </c>
      <c r="C180" s="11">
        <v>28.024999999999999</v>
      </c>
      <c r="D180">
        <v>1</v>
      </c>
      <c r="E180" t="s">
        <v>13</v>
      </c>
      <c r="F180" t="s">
        <v>21</v>
      </c>
      <c r="G180" s="4">
        <v>6067.1267500000004</v>
      </c>
      <c r="H180" t="s">
        <v>496</v>
      </c>
    </row>
    <row r="181" spans="1:8" x14ac:dyDescent="0.25">
      <c r="A181">
        <v>36</v>
      </c>
      <c r="B181" t="s">
        <v>11</v>
      </c>
      <c r="C181" s="11">
        <v>28.024999999999999</v>
      </c>
      <c r="D181">
        <v>1</v>
      </c>
      <c r="E181" t="s">
        <v>9</v>
      </c>
      <c r="F181" t="s">
        <v>21</v>
      </c>
      <c r="G181" s="4">
        <v>20773.62775</v>
      </c>
      <c r="H181" t="s">
        <v>496</v>
      </c>
    </row>
    <row r="182" spans="1:8" x14ac:dyDescent="0.25">
      <c r="A182">
        <v>20</v>
      </c>
      <c r="B182" t="s">
        <v>11</v>
      </c>
      <c r="C182" s="11">
        <v>27.93</v>
      </c>
      <c r="D182">
        <v>0</v>
      </c>
      <c r="E182" t="s">
        <v>13</v>
      </c>
      <c r="F182" t="s">
        <v>21</v>
      </c>
      <c r="G182" s="4">
        <v>1967.0227</v>
      </c>
      <c r="H182" t="s">
        <v>496</v>
      </c>
    </row>
    <row r="183" spans="1:8" x14ac:dyDescent="0.25">
      <c r="A183">
        <v>30</v>
      </c>
      <c r="B183" t="s">
        <v>7</v>
      </c>
      <c r="C183" s="11">
        <v>27.93</v>
      </c>
      <c r="D183">
        <v>0</v>
      </c>
      <c r="E183" t="s">
        <v>13</v>
      </c>
      <c r="F183" t="s">
        <v>21</v>
      </c>
      <c r="G183" s="4">
        <v>4137.5227000000004</v>
      </c>
      <c r="H183" t="s">
        <v>496</v>
      </c>
    </row>
    <row r="184" spans="1:8" x14ac:dyDescent="0.25">
      <c r="A184">
        <v>34</v>
      </c>
      <c r="B184" t="s">
        <v>7</v>
      </c>
      <c r="C184" s="11">
        <v>27.835000000000001</v>
      </c>
      <c r="D184">
        <v>1</v>
      </c>
      <c r="E184" t="s">
        <v>9</v>
      </c>
      <c r="F184" t="s">
        <v>21</v>
      </c>
      <c r="G184" s="4">
        <v>37701.876799999998</v>
      </c>
      <c r="H184" t="s">
        <v>496</v>
      </c>
    </row>
    <row r="185" spans="1:8" x14ac:dyDescent="0.25">
      <c r="A185">
        <v>45</v>
      </c>
      <c r="B185" t="s">
        <v>7</v>
      </c>
      <c r="C185" s="11">
        <v>27.835000000000001</v>
      </c>
      <c r="D185">
        <v>0</v>
      </c>
      <c r="E185" t="s">
        <v>13</v>
      </c>
      <c r="F185" t="s">
        <v>21</v>
      </c>
      <c r="G185" s="4">
        <v>7935.29115</v>
      </c>
      <c r="H185" t="s">
        <v>496</v>
      </c>
    </row>
    <row r="186" spans="1:8" x14ac:dyDescent="0.25">
      <c r="A186">
        <v>38</v>
      </c>
      <c r="B186" t="s">
        <v>7</v>
      </c>
      <c r="C186" s="11">
        <v>27.835000000000001</v>
      </c>
      <c r="D186">
        <v>2</v>
      </c>
      <c r="E186" t="s">
        <v>13</v>
      </c>
      <c r="F186" t="s">
        <v>21</v>
      </c>
      <c r="G186" s="4">
        <v>7144.86265</v>
      </c>
      <c r="H186" t="s">
        <v>496</v>
      </c>
    </row>
    <row r="187" spans="1:8" x14ac:dyDescent="0.25">
      <c r="A187">
        <v>36</v>
      </c>
      <c r="B187" t="s">
        <v>7</v>
      </c>
      <c r="C187" s="11">
        <v>27.74</v>
      </c>
      <c r="D187">
        <v>0</v>
      </c>
      <c r="E187" t="s">
        <v>13</v>
      </c>
      <c r="F187" t="s">
        <v>21</v>
      </c>
      <c r="G187" s="4">
        <v>5469.0065999999997</v>
      </c>
      <c r="H187" t="s">
        <v>496</v>
      </c>
    </row>
    <row r="188" spans="1:8" x14ac:dyDescent="0.25">
      <c r="A188">
        <v>51</v>
      </c>
      <c r="B188" t="s">
        <v>11</v>
      </c>
      <c r="C188" s="11">
        <v>27.74</v>
      </c>
      <c r="D188">
        <v>1</v>
      </c>
      <c r="E188" t="s">
        <v>13</v>
      </c>
      <c r="F188" t="s">
        <v>21</v>
      </c>
      <c r="G188" s="4">
        <v>9957.7216000000008</v>
      </c>
      <c r="H188" t="s">
        <v>496</v>
      </c>
    </row>
    <row r="189" spans="1:8" x14ac:dyDescent="0.25">
      <c r="A189">
        <v>18</v>
      </c>
      <c r="B189" t="s">
        <v>7</v>
      </c>
      <c r="C189" s="11">
        <v>27.645</v>
      </c>
      <c r="D189">
        <v>2</v>
      </c>
      <c r="E189" t="s">
        <v>13</v>
      </c>
      <c r="F189" t="s">
        <v>21</v>
      </c>
      <c r="G189" s="4">
        <v>3393.35635</v>
      </c>
      <c r="H189" t="s">
        <v>496</v>
      </c>
    </row>
    <row r="190" spans="1:8" x14ac:dyDescent="0.25">
      <c r="A190">
        <v>27</v>
      </c>
      <c r="B190" t="s">
        <v>11</v>
      </c>
      <c r="C190" s="11">
        <v>27.645</v>
      </c>
      <c r="D190">
        <v>3</v>
      </c>
      <c r="E190" t="s">
        <v>13</v>
      </c>
      <c r="F190" t="s">
        <v>21</v>
      </c>
      <c r="G190" s="4">
        <v>4827.9049500000001</v>
      </c>
      <c r="H190" t="s">
        <v>496</v>
      </c>
    </row>
    <row r="191" spans="1:8" x14ac:dyDescent="0.25">
      <c r="A191">
        <v>47</v>
      </c>
      <c r="B191" t="s">
        <v>11</v>
      </c>
      <c r="C191" s="11">
        <v>27.645</v>
      </c>
      <c r="D191">
        <v>2</v>
      </c>
      <c r="E191" t="s">
        <v>13</v>
      </c>
      <c r="F191" t="s">
        <v>21</v>
      </c>
      <c r="G191" s="4">
        <v>9225.2564000000002</v>
      </c>
      <c r="H191" t="s">
        <v>496</v>
      </c>
    </row>
    <row r="192" spans="1:8" x14ac:dyDescent="0.25">
      <c r="A192">
        <v>18</v>
      </c>
      <c r="B192" t="s">
        <v>11</v>
      </c>
      <c r="C192" s="11">
        <v>27.645</v>
      </c>
      <c r="D192">
        <v>2</v>
      </c>
      <c r="E192" t="s">
        <v>9</v>
      </c>
      <c r="F192" t="s">
        <v>21</v>
      </c>
      <c r="G192" s="4">
        <v>12829.455099999999</v>
      </c>
      <c r="H192" t="s">
        <v>496</v>
      </c>
    </row>
    <row r="193" spans="1:8" x14ac:dyDescent="0.25">
      <c r="A193">
        <v>18</v>
      </c>
      <c r="B193" t="s">
        <v>11</v>
      </c>
      <c r="C193" s="11">
        <v>27.645</v>
      </c>
      <c r="D193">
        <v>0</v>
      </c>
      <c r="E193" t="s">
        <v>13</v>
      </c>
      <c r="F193" t="s">
        <v>21</v>
      </c>
      <c r="G193" s="4">
        <v>1704.5681</v>
      </c>
      <c r="H193" t="s">
        <v>496</v>
      </c>
    </row>
    <row r="194" spans="1:8" x14ac:dyDescent="0.25">
      <c r="A194">
        <v>31</v>
      </c>
      <c r="B194" t="s">
        <v>11</v>
      </c>
      <c r="C194" s="11">
        <v>27.645</v>
      </c>
      <c r="D194">
        <v>2</v>
      </c>
      <c r="E194" t="s">
        <v>13</v>
      </c>
      <c r="F194" t="s">
        <v>21</v>
      </c>
      <c r="G194" s="4">
        <v>5031.26955</v>
      </c>
      <c r="H194" t="s">
        <v>496</v>
      </c>
    </row>
    <row r="195" spans="1:8" x14ac:dyDescent="0.25">
      <c r="A195">
        <v>60</v>
      </c>
      <c r="B195" t="s">
        <v>7</v>
      </c>
      <c r="C195" s="11">
        <v>27.55</v>
      </c>
      <c r="D195">
        <v>0</v>
      </c>
      <c r="E195" t="s">
        <v>13</v>
      </c>
      <c r="F195" t="s">
        <v>21</v>
      </c>
      <c r="G195" s="4">
        <v>13217.094499999999</v>
      </c>
      <c r="H195" t="s">
        <v>496</v>
      </c>
    </row>
    <row r="196" spans="1:8" x14ac:dyDescent="0.25">
      <c r="A196">
        <v>50</v>
      </c>
      <c r="B196" t="s">
        <v>7</v>
      </c>
      <c r="C196" s="11">
        <v>27.36</v>
      </c>
      <c r="D196">
        <v>0</v>
      </c>
      <c r="E196" t="s">
        <v>13</v>
      </c>
      <c r="F196" t="s">
        <v>21</v>
      </c>
      <c r="G196" s="4">
        <v>25656.575260000001</v>
      </c>
      <c r="H196" t="s">
        <v>496</v>
      </c>
    </row>
    <row r="197" spans="1:8" x14ac:dyDescent="0.25">
      <c r="A197">
        <v>21</v>
      </c>
      <c r="B197" t="s">
        <v>11</v>
      </c>
      <c r="C197" s="11">
        <v>27.36</v>
      </c>
      <c r="D197">
        <v>0</v>
      </c>
      <c r="E197" t="s">
        <v>13</v>
      </c>
      <c r="F197" t="s">
        <v>21</v>
      </c>
      <c r="G197" s="4">
        <v>2104.1134000000002</v>
      </c>
      <c r="H197" t="s">
        <v>496</v>
      </c>
    </row>
    <row r="198" spans="1:8" x14ac:dyDescent="0.25">
      <c r="A198">
        <v>18</v>
      </c>
      <c r="B198" t="s">
        <v>11</v>
      </c>
      <c r="C198" s="11">
        <v>27.36</v>
      </c>
      <c r="D198">
        <v>1</v>
      </c>
      <c r="E198" t="s">
        <v>9</v>
      </c>
      <c r="F198" t="s">
        <v>21</v>
      </c>
      <c r="G198" s="4">
        <v>17178.682400000002</v>
      </c>
      <c r="H198" t="s">
        <v>496</v>
      </c>
    </row>
    <row r="199" spans="1:8" x14ac:dyDescent="0.25">
      <c r="A199">
        <v>48</v>
      </c>
      <c r="B199" t="s">
        <v>7</v>
      </c>
      <c r="C199" s="11">
        <v>27.36</v>
      </c>
      <c r="D199">
        <v>1</v>
      </c>
      <c r="E199" t="s">
        <v>13</v>
      </c>
      <c r="F199" t="s">
        <v>21</v>
      </c>
      <c r="G199" s="4">
        <v>9447.3824000000004</v>
      </c>
      <c r="H199" t="s">
        <v>496</v>
      </c>
    </row>
    <row r="200" spans="1:8" x14ac:dyDescent="0.25">
      <c r="A200">
        <v>56</v>
      </c>
      <c r="B200" t="s">
        <v>11</v>
      </c>
      <c r="C200" s="11">
        <v>27.265000000000001</v>
      </c>
      <c r="D200">
        <v>0</v>
      </c>
      <c r="E200" t="s">
        <v>9</v>
      </c>
      <c r="F200" t="s">
        <v>21</v>
      </c>
      <c r="G200" s="4">
        <v>22412.648499999999</v>
      </c>
      <c r="H200" t="s">
        <v>496</v>
      </c>
    </row>
    <row r="201" spans="1:8" x14ac:dyDescent="0.25">
      <c r="A201">
        <v>38</v>
      </c>
      <c r="B201" t="s">
        <v>7</v>
      </c>
      <c r="C201" s="11">
        <v>27.265000000000001</v>
      </c>
      <c r="D201">
        <v>1</v>
      </c>
      <c r="E201" t="s">
        <v>13</v>
      </c>
      <c r="F201" t="s">
        <v>21</v>
      </c>
      <c r="G201" s="4">
        <v>6555.07035</v>
      </c>
      <c r="H201" t="s">
        <v>496</v>
      </c>
    </row>
    <row r="202" spans="1:8" x14ac:dyDescent="0.25">
      <c r="A202">
        <v>48</v>
      </c>
      <c r="B202" t="s">
        <v>7</v>
      </c>
      <c r="C202" s="11">
        <v>27.265000000000001</v>
      </c>
      <c r="D202">
        <v>1</v>
      </c>
      <c r="E202" t="s">
        <v>13</v>
      </c>
      <c r="F202" t="s">
        <v>21</v>
      </c>
      <c r="G202" s="4">
        <v>9447.2503500000003</v>
      </c>
      <c r="H202" t="s">
        <v>496</v>
      </c>
    </row>
    <row r="203" spans="1:8" x14ac:dyDescent="0.25">
      <c r="A203">
        <v>26</v>
      </c>
      <c r="B203" t="s">
        <v>11</v>
      </c>
      <c r="C203" s="11">
        <v>27.265000000000001</v>
      </c>
      <c r="D203">
        <v>3</v>
      </c>
      <c r="E203" t="s">
        <v>13</v>
      </c>
      <c r="F203" t="s">
        <v>21</v>
      </c>
      <c r="G203" s="4">
        <v>4661.2863500000003</v>
      </c>
      <c r="H203" t="s">
        <v>496</v>
      </c>
    </row>
    <row r="204" spans="1:8" x14ac:dyDescent="0.25">
      <c r="A204">
        <v>50</v>
      </c>
      <c r="B204" t="s">
        <v>7</v>
      </c>
      <c r="C204" s="11">
        <v>27.074999999999999</v>
      </c>
      <c r="D204">
        <v>1</v>
      </c>
      <c r="E204" t="s">
        <v>13</v>
      </c>
      <c r="F204" t="s">
        <v>21</v>
      </c>
      <c r="G204" s="4">
        <v>10106.134249999999</v>
      </c>
      <c r="H204" t="s">
        <v>496</v>
      </c>
    </row>
    <row r="205" spans="1:8" x14ac:dyDescent="0.25">
      <c r="A205">
        <v>28</v>
      </c>
      <c r="B205" t="s">
        <v>11</v>
      </c>
      <c r="C205" s="11">
        <v>26.98</v>
      </c>
      <c r="D205">
        <v>2</v>
      </c>
      <c r="E205" t="s">
        <v>13</v>
      </c>
      <c r="F205" t="s">
        <v>21</v>
      </c>
      <c r="G205" s="4">
        <v>4435.0941999999995</v>
      </c>
      <c r="H205" t="s">
        <v>496</v>
      </c>
    </row>
    <row r="206" spans="1:8" x14ac:dyDescent="0.25">
      <c r="A206">
        <v>35</v>
      </c>
      <c r="B206" t="s">
        <v>11</v>
      </c>
      <c r="C206" s="11">
        <v>26.885000000000002</v>
      </c>
      <c r="D206">
        <v>2</v>
      </c>
      <c r="E206" t="s">
        <v>9</v>
      </c>
      <c r="F206" t="s">
        <v>21</v>
      </c>
      <c r="G206" s="4">
        <v>20984.0936</v>
      </c>
      <c r="H206" t="s">
        <v>496</v>
      </c>
    </row>
    <row r="207" spans="1:8" x14ac:dyDescent="0.25">
      <c r="A207">
        <v>31</v>
      </c>
      <c r="B207" t="s">
        <v>11</v>
      </c>
      <c r="C207" s="11">
        <v>26.695</v>
      </c>
      <c r="D207">
        <v>5</v>
      </c>
      <c r="E207" t="s">
        <v>13</v>
      </c>
      <c r="F207" t="s">
        <v>21</v>
      </c>
      <c r="G207" s="4">
        <v>6799.4579999999996</v>
      </c>
      <c r="H207" t="s">
        <v>496</v>
      </c>
    </row>
    <row r="208" spans="1:8" x14ac:dyDescent="0.25">
      <c r="A208">
        <v>28</v>
      </c>
      <c r="B208" t="s">
        <v>7</v>
      </c>
      <c r="C208" s="11">
        <v>26.695</v>
      </c>
      <c r="D208">
        <v>1</v>
      </c>
      <c r="E208" t="s">
        <v>13</v>
      </c>
      <c r="F208" t="s">
        <v>21</v>
      </c>
      <c r="G208" s="4">
        <v>4337.7352000000001</v>
      </c>
      <c r="H208" t="s">
        <v>496</v>
      </c>
    </row>
    <row r="209" spans="1:8" x14ac:dyDescent="0.25">
      <c r="A209">
        <v>62</v>
      </c>
      <c r="B209" t="s">
        <v>11</v>
      </c>
      <c r="C209" s="11">
        <v>26.695</v>
      </c>
      <c r="D209">
        <v>0</v>
      </c>
      <c r="E209" t="s">
        <v>9</v>
      </c>
      <c r="F209" t="s">
        <v>21</v>
      </c>
      <c r="G209" s="4">
        <v>28101.333050000001</v>
      </c>
      <c r="H209" t="s">
        <v>496</v>
      </c>
    </row>
    <row r="210" spans="1:8" x14ac:dyDescent="0.25">
      <c r="A210">
        <v>39</v>
      </c>
      <c r="B210" t="s">
        <v>11</v>
      </c>
      <c r="C210" s="11">
        <v>26.41</v>
      </c>
      <c r="D210">
        <v>0</v>
      </c>
      <c r="E210" t="s">
        <v>9</v>
      </c>
      <c r="F210" t="s">
        <v>21</v>
      </c>
      <c r="G210" s="4">
        <v>20149.322899999999</v>
      </c>
      <c r="H210" t="s">
        <v>496</v>
      </c>
    </row>
    <row r="211" spans="1:8" x14ac:dyDescent="0.25">
      <c r="A211">
        <v>53</v>
      </c>
      <c r="B211" t="s">
        <v>11</v>
      </c>
      <c r="C211" s="11">
        <v>26.41</v>
      </c>
      <c r="D211">
        <v>2</v>
      </c>
      <c r="E211" t="s">
        <v>13</v>
      </c>
      <c r="F211" t="s">
        <v>21</v>
      </c>
      <c r="G211" s="4">
        <v>11244.376899999999</v>
      </c>
      <c r="H211" t="s">
        <v>496</v>
      </c>
    </row>
    <row r="212" spans="1:8" x14ac:dyDescent="0.25">
      <c r="A212">
        <v>64</v>
      </c>
      <c r="B212" t="s">
        <v>11</v>
      </c>
      <c r="C212" s="11">
        <v>26.41</v>
      </c>
      <c r="D212">
        <v>0</v>
      </c>
      <c r="E212" t="s">
        <v>13</v>
      </c>
      <c r="F212" t="s">
        <v>21</v>
      </c>
      <c r="G212" s="4">
        <v>14394.5579</v>
      </c>
      <c r="H212" t="s">
        <v>496</v>
      </c>
    </row>
    <row r="213" spans="1:8" x14ac:dyDescent="0.25">
      <c r="A213">
        <v>52</v>
      </c>
      <c r="B213" t="s">
        <v>11</v>
      </c>
      <c r="C213" s="11">
        <v>26.315000000000001</v>
      </c>
      <c r="D213">
        <v>3</v>
      </c>
      <c r="E213" t="s">
        <v>9</v>
      </c>
      <c r="F213" t="s">
        <v>21</v>
      </c>
      <c r="G213" s="4">
        <v>24869.836800000001</v>
      </c>
      <c r="H213" t="s">
        <v>496</v>
      </c>
    </row>
    <row r="214" spans="1:8" x14ac:dyDescent="0.25">
      <c r="A214">
        <v>22</v>
      </c>
      <c r="B214" t="s">
        <v>11</v>
      </c>
      <c r="C214" s="11">
        <v>26.125</v>
      </c>
      <c r="D214">
        <v>3</v>
      </c>
      <c r="E214" t="s">
        <v>13</v>
      </c>
      <c r="F214" t="s">
        <v>21</v>
      </c>
      <c r="G214" s="4">
        <v>4005.4225000000001</v>
      </c>
      <c r="H214" t="s">
        <v>496</v>
      </c>
    </row>
    <row r="215" spans="1:8" x14ac:dyDescent="0.25">
      <c r="A215">
        <v>42</v>
      </c>
      <c r="B215" t="s">
        <v>11</v>
      </c>
      <c r="C215" s="11">
        <v>26.125</v>
      </c>
      <c r="D215">
        <v>2</v>
      </c>
      <c r="E215" t="s">
        <v>13</v>
      </c>
      <c r="F215" t="s">
        <v>21</v>
      </c>
      <c r="G215" s="4">
        <v>7729.6457499999997</v>
      </c>
      <c r="H215" t="s">
        <v>496</v>
      </c>
    </row>
    <row r="216" spans="1:8" x14ac:dyDescent="0.25">
      <c r="A216">
        <v>47</v>
      </c>
      <c r="B216" t="s">
        <v>7</v>
      </c>
      <c r="C216" s="11">
        <v>26.125</v>
      </c>
      <c r="D216">
        <v>1</v>
      </c>
      <c r="E216" t="s">
        <v>9</v>
      </c>
      <c r="F216" t="s">
        <v>21</v>
      </c>
      <c r="G216" s="4">
        <v>23401.30575</v>
      </c>
      <c r="H216" t="s">
        <v>496</v>
      </c>
    </row>
    <row r="217" spans="1:8" x14ac:dyDescent="0.25">
      <c r="A217">
        <v>35</v>
      </c>
      <c r="B217" t="s">
        <v>7</v>
      </c>
      <c r="C217" s="11">
        <v>26.125</v>
      </c>
      <c r="D217">
        <v>0</v>
      </c>
      <c r="E217" t="s">
        <v>13</v>
      </c>
      <c r="F217" t="s">
        <v>21</v>
      </c>
      <c r="G217" s="4">
        <v>5227.9887500000004</v>
      </c>
      <c r="H217" t="s">
        <v>496</v>
      </c>
    </row>
    <row r="218" spans="1:8" x14ac:dyDescent="0.25">
      <c r="A218">
        <v>18</v>
      </c>
      <c r="B218" t="s">
        <v>11</v>
      </c>
      <c r="C218" s="11">
        <v>26.125</v>
      </c>
      <c r="D218">
        <v>0</v>
      </c>
      <c r="E218" t="s">
        <v>13</v>
      </c>
      <c r="F218" t="s">
        <v>21</v>
      </c>
      <c r="G218" s="4">
        <v>1708.9257500000001</v>
      </c>
      <c r="H218" t="s">
        <v>496</v>
      </c>
    </row>
    <row r="219" spans="1:8" x14ac:dyDescent="0.25">
      <c r="A219">
        <v>43</v>
      </c>
      <c r="B219" t="s">
        <v>11</v>
      </c>
      <c r="C219" s="11">
        <v>26.03</v>
      </c>
      <c r="D219">
        <v>0</v>
      </c>
      <c r="E219" t="s">
        <v>13</v>
      </c>
      <c r="F219" t="s">
        <v>21</v>
      </c>
      <c r="G219" s="4">
        <v>6837.3687</v>
      </c>
      <c r="H219" t="s">
        <v>496</v>
      </c>
    </row>
    <row r="220" spans="1:8" x14ac:dyDescent="0.25">
      <c r="A220">
        <v>27</v>
      </c>
      <c r="B220" t="s">
        <v>11</v>
      </c>
      <c r="C220" s="11">
        <v>26.03</v>
      </c>
      <c r="D220">
        <v>0</v>
      </c>
      <c r="E220" t="s">
        <v>13</v>
      </c>
      <c r="F220" t="s">
        <v>21</v>
      </c>
      <c r="G220" s="4">
        <v>3070.8087</v>
      </c>
      <c r="H220" t="s">
        <v>496</v>
      </c>
    </row>
    <row r="221" spans="1:8" x14ac:dyDescent="0.25">
      <c r="A221">
        <v>21</v>
      </c>
      <c r="B221" t="s">
        <v>11</v>
      </c>
      <c r="C221" s="11">
        <v>26.03</v>
      </c>
      <c r="D221">
        <v>0</v>
      </c>
      <c r="E221" t="s">
        <v>13</v>
      </c>
      <c r="F221" t="s">
        <v>21</v>
      </c>
      <c r="G221" s="4">
        <v>2102.2647000000002</v>
      </c>
      <c r="H221" t="s">
        <v>496</v>
      </c>
    </row>
    <row r="222" spans="1:8" x14ac:dyDescent="0.25">
      <c r="A222">
        <v>54</v>
      </c>
      <c r="B222" t="s">
        <v>11</v>
      </c>
      <c r="C222" s="11">
        <v>25.934999999999999</v>
      </c>
      <c r="D222">
        <v>0</v>
      </c>
      <c r="E222" t="s">
        <v>13</v>
      </c>
      <c r="F222" t="s">
        <v>21</v>
      </c>
      <c r="G222" s="4">
        <v>10435.06525</v>
      </c>
      <c r="H222" t="s">
        <v>496</v>
      </c>
    </row>
    <row r="223" spans="1:8" x14ac:dyDescent="0.25">
      <c r="A223">
        <v>56</v>
      </c>
      <c r="B223" t="s">
        <v>11</v>
      </c>
      <c r="C223" s="11">
        <v>25.934999999999999</v>
      </c>
      <c r="D223">
        <v>0</v>
      </c>
      <c r="E223" t="s">
        <v>13</v>
      </c>
      <c r="F223" t="s">
        <v>21</v>
      </c>
      <c r="G223" s="4">
        <v>11165.417649999999</v>
      </c>
      <c r="H223" t="s">
        <v>496</v>
      </c>
    </row>
    <row r="224" spans="1:8" x14ac:dyDescent="0.25">
      <c r="A224">
        <v>25</v>
      </c>
      <c r="B224" t="s">
        <v>11</v>
      </c>
      <c r="C224" s="11">
        <v>25.84</v>
      </c>
      <c r="D224">
        <v>1</v>
      </c>
      <c r="E224" t="s">
        <v>13</v>
      </c>
      <c r="F224" t="s">
        <v>21</v>
      </c>
      <c r="G224" s="4">
        <v>3309.7926000000002</v>
      </c>
      <c r="H224" t="s">
        <v>496</v>
      </c>
    </row>
    <row r="225" spans="1:8" x14ac:dyDescent="0.25">
      <c r="A225">
        <v>58</v>
      </c>
      <c r="B225" t="s">
        <v>11</v>
      </c>
      <c r="C225" s="11">
        <v>25.745000000000001</v>
      </c>
      <c r="D225">
        <v>0</v>
      </c>
      <c r="E225" t="s">
        <v>13</v>
      </c>
      <c r="F225" t="s">
        <v>21</v>
      </c>
      <c r="G225" s="4">
        <v>11944.594349999999</v>
      </c>
      <c r="H225" t="s">
        <v>496</v>
      </c>
    </row>
    <row r="226" spans="1:8" x14ac:dyDescent="0.25">
      <c r="A226">
        <v>21</v>
      </c>
      <c r="B226" t="s">
        <v>11</v>
      </c>
      <c r="C226" s="11">
        <v>25.745000000000001</v>
      </c>
      <c r="D226">
        <v>2</v>
      </c>
      <c r="E226" t="s">
        <v>13</v>
      </c>
      <c r="F226" t="s">
        <v>21</v>
      </c>
      <c r="G226" s="4">
        <v>3279.8685500000001</v>
      </c>
      <c r="H226" t="s">
        <v>496</v>
      </c>
    </row>
    <row r="227" spans="1:8" x14ac:dyDescent="0.25">
      <c r="A227">
        <v>64</v>
      </c>
      <c r="B227" t="s">
        <v>7</v>
      </c>
      <c r="C227" s="11">
        <v>25.555</v>
      </c>
      <c r="D227">
        <v>0</v>
      </c>
      <c r="E227" t="s">
        <v>13</v>
      </c>
      <c r="F227" t="s">
        <v>21</v>
      </c>
      <c r="G227" s="4">
        <v>14901.5167</v>
      </c>
      <c r="H227" t="s">
        <v>496</v>
      </c>
    </row>
    <row r="228" spans="1:8" x14ac:dyDescent="0.25">
      <c r="A228">
        <v>55</v>
      </c>
      <c r="B228" t="s">
        <v>7</v>
      </c>
      <c r="C228" s="11">
        <v>25.555</v>
      </c>
      <c r="D228">
        <v>1</v>
      </c>
      <c r="E228" t="s">
        <v>13</v>
      </c>
      <c r="F228" t="s">
        <v>21</v>
      </c>
      <c r="G228" s="4">
        <v>11879.10405</v>
      </c>
      <c r="H228" t="s">
        <v>496</v>
      </c>
    </row>
    <row r="229" spans="1:8" x14ac:dyDescent="0.25">
      <c r="A229">
        <v>37</v>
      </c>
      <c r="B229" t="s">
        <v>7</v>
      </c>
      <c r="C229" s="11">
        <v>25.555</v>
      </c>
      <c r="D229">
        <v>1</v>
      </c>
      <c r="E229" t="s">
        <v>9</v>
      </c>
      <c r="F229" t="s">
        <v>21</v>
      </c>
      <c r="G229" s="4">
        <v>20296.863450000001</v>
      </c>
      <c r="H229" t="s">
        <v>496</v>
      </c>
    </row>
    <row r="230" spans="1:8" x14ac:dyDescent="0.25">
      <c r="A230">
        <v>18</v>
      </c>
      <c r="B230" t="s">
        <v>11</v>
      </c>
      <c r="C230" s="11">
        <v>25.46</v>
      </c>
      <c r="D230">
        <v>0</v>
      </c>
      <c r="E230" t="s">
        <v>13</v>
      </c>
      <c r="F230" t="s">
        <v>21</v>
      </c>
      <c r="G230" s="4">
        <v>1708.0014000000001</v>
      </c>
      <c r="H230" t="s">
        <v>496</v>
      </c>
    </row>
    <row r="231" spans="1:8" x14ac:dyDescent="0.25">
      <c r="A231">
        <v>59</v>
      </c>
      <c r="B231" t="s">
        <v>11</v>
      </c>
      <c r="C231" s="11">
        <v>25.46</v>
      </c>
      <c r="D231">
        <v>1</v>
      </c>
      <c r="E231" t="s">
        <v>13</v>
      </c>
      <c r="F231" t="s">
        <v>21</v>
      </c>
      <c r="G231" s="4">
        <v>12913.992399999999</v>
      </c>
      <c r="H231" t="s">
        <v>496</v>
      </c>
    </row>
    <row r="232" spans="1:8" x14ac:dyDescent="0.25">
      <c r="A232">
        <v>54</v>
      </c>
      <c r="B232" t="s">
        <v>11</v>
      </c>
      <c r="C232" s="11">
        <v>25.46</v>
      </c>
      <c r="D232">
        <v>1</v>
      </c>
      <c r="E232" t="s">
        <v>13</v>
      </c>
      <c r="F232" t="s">
        <v>21</v>
      </c>
      <c r="G232" s="4">
        <v>25517.11363</v>
      </c>
      <c r="H232" t="s">
        <v>496</v>
      </c>
    </row>
    <row r="233" spans="1:8" x14ac:dyDescent="0.25">
      <c r="A233">
        <v>23</v>
      </c>
      <c r="B233" t="s">
        <v>11</v>
      </c>
      <c r="C233" s="11">
        <v>25.364999999999998</v>
      </c>
      <c r="D233">
        <v>0</v>
      </c>
      <c r="E233" t="s">
        <v>13</v>
      </c>
      <c r="F233" t="s">
        <v>21</v>
      </c>
      <c r="G233" s="4">
        <v>2395.17155</v>
      </c>
      <c r="H233" t="s">
        <v>496</v>
      </c>
    </row>
    <row r="234" spans="1:8" x14ac:dyDescent="0.25">
      <c r="A234">
        <v>53</v>
      </c>
      <c r="B234" t="s">
        <v>7</v>
      </c>
      <c r="C234" s="11">
        <v>25.364999999999998</v>
      </c>
      <c r="D234">
        <v>0</v>
      </c>
      <c r="E234" t="s">
        <v>13</v>
      </c>
      <c r="F234" t="s">
        <v>21</v>
      </c>
      <c r="G234" s="4">
        <v>10564.8845</v>
      </c>
      <c r="H234" t="s">
        <v>496</v>
      </c>
    </row>
    <row r="235" spans="1:8" x14ac:dyDescent="0.25">
      <c r="A235">
        <v>24</v>
      </c>
      <c r="B235" t="s">
        <v>7</v>
      </c>
      <c r="C235" s="11">
        <v>25.27</v>
      </c>
      <c r="D235">
        <v>0</v>
      </c>
      <c r="E235" t="s">
        <v>13</v>
      </c>
      <c r="F235" t="s">
        <v>21</v>
      </c>
      <c r="G235" s="4">
        <v>3044.2132999999999</v>
      </c>
      <c r="H235" t="s">
        <v>496</v>
      </c>
    </row>
    <row r="236" spans="1:8" x14ac:dyDescent="0.25">
      <c r="A236">
        <v>43</v>
      </c>
      <c r="B236" t="s">
        <v>7</v>
      </c>
      <c r="C236" s="11">
        <v>25.27</v>
      </c>
      <c r="D236">
        <v>1</v>
      </c>
      <c r="E236" t="s">
        <v>9</v>
      </c>
      <c r="F236" t="s">
        <v>21</v>
      </c>
      <c r="G236" s="4">
        <v>21771.3423</v>
      </c>
      <c r="H236" t="s">
        <v>496</v>
      </c>
    </row>
    <row r="237" spans="1:8" x14ac:dyDescent="0.25">
      <c r="A237">
        <v>20</v>
      </c>
      <c r="B237" t="s">
        <v>7</v>
      </c>
      <c r="C237" s="11">
        <v>25.175000000000001</v>
      </c>
      <c r="D237">
        <v>0</v>
      </c>
      <c r="E237" t="s">
        <v>13</v>
      </c>
      <c r="F237" t="s">
        <v>21</v>
      </c>
      <c r="G237" s="4">
        <v>2457.2111500000001</v>
      </c>
      <c r="H237" t="s">
        <v>496</v>
      </c>
    </row>
    <row r="238" spans="1:8" x14ac:dyDescent="0.25">
      <c r="A238">
        <v>27</v>
      </c>
      <c r="B238" t="s">
        <v>7</v>
      </c>
      <c r="C238" s="11">
        <v>25.175000000000001</v>
      </c>
      <c r="D238">
        <v>0</v>
      </c>
      <c r="E238" t="s">
        <v>13</v>
      </c>
      <c r="F238" t="s">
        <v>21</v>
      </c>
      <c r="G238" s="4">
        <v>3558.6202499999999</v>
      </c>
      <c r="H238" t="s">
        <v>496</v>
      </c>
    </row>
    <row r="239" spans="1:8" x14ac:dyDescent="0.25">
      <c r="A239">
        <v>45</v>
      </c>
      <c r="B239" t="s">
        <v>7</v>
      </c>
      <c r="C239" s="11">
        <v>25.175000000000001</v>
      </c>
      <c r="D239">
        <v>2</v>
      </c>
      <c r="E239" t="s">
        <v>13</v>
      </c>
      <c r="F239" t="s">
        <v>21</v>
      </c>
      <c r="G239" s="4">
        <v>9095.0682500000003</v>
      </c>
      <c r="H239" t="s">
        <v>496</v>
      </c>
    </row>
    <row r="240" spans="1:8" x14ac:dyDescent="0.25">
      <c r="A240">
        <v>58</v>
      </c>
      <c r="B240" t="s">
        <v>11</v>
      </c>
      <c r="C240" s="11">
        <v>25.175000000000001</v>
      </c>
      <c r="D240">
        <v>0</v>
      </c>
      <c r="E240" t="s">
        <v>13</v>
      </c>
      <c r="F240" t="s">
        <v>21</v>
      </c>
      <c r="G240" s="4">
        <v>11931.125249999999</v>
      </c>
      <c r="H240" t="s">
        <v>496</v>
      </c>
    </row>
    <row r="241" spans="1:8" x14ac:dyDescent="0.25">
      <c r="A241">
        <v>18</v>
      </c>
      <c r="B241" t="s">
        <v>7</v>
      </c>
      <c r="C241" s="11">
        <v>25.08</v>
      </c>
      <c r="D241">
        <v>0</v>
      </c>
      <c r="E241" t="s">
        <v>13</v>
      </c>
      <c r="F241" t="s">
        <v>21</v>
      </c>
      <c r="G241" s="4">
        <v>2196.4731999999999</v>
      </c>
      <c r="H241" t="s">
        <v>496</v>
      </c>
    </row>
    <row r="242" spans="1:8" x14ac:dyDescent="0.25">
      <c r="A242">
        <v>43</v>
      </c>
      <c r="B242" t="s">
        <v>7</v>
      </c>
      <c r="C242" s="11">
        <v>25.08</v>
      </c>
      <c r="D242">
        <v>0</v>
      </c>
      <c r="E242" t="s">
        <v>13</v>
      </c>
      <c r="F242" t="s">
        <v>21</v>
      </c>
      <c r="G242" s="4">
        <v>7325.0482000000002</v>
      </c>
      <c r="H242" t="s">
        <v>496</v>
      </c>
    </row>
    <row r="243" spans="1:8" x14ac:dyDescent="0.25">
      <c r="A243">
        <v>25</v>
      </c>
      <c r="B243" t="s">
        <v>11</v>
      </c>
      <c r="C243" s="11">
        <v>24.984999999999999</v>
      </c>
      <c r="D243">
        <v>2</v>
      </c>
      <c r="E243" t="s">
        <v>13</v>
      </c>
      <c r="F243" t="s">
        <v>21</v>
      </c>
      <c r="G243" s="4">
        <v>23241.47453</v>
      </c>
      <c r="H243" t="s">
        <v>496</v>
      </c>
    </row>
    <row r="244" spans="1:8" x14ac:dyDescent="0.25">
      <c r="A244">
        <v>39</v>
      </c>
      <c r="B244" t="s">
        <v>7</v>
      </c>
      <c r="C244" s="11">
        <v>24.89</v>
      </c>
      <c r="D244">
        <v>3</v>
      </c>
      <c r="E244" t="s">
        <v>9</v>
      </c>
      <c r="F244" t="s">
        <v>21</v>
      </c>
      <c r="G244" s="4">
        <v>21659.930100000001</v>
      </c>
      <c r="H244" t="s">
        <v>496</v>
      </c>
    </row>
    <row r="245" spans="1:8" x14ac:dyDescent="0.25">
      <c r="A245">
        <v>33</v>
      </c>
      <c r="B245" t="s">
        <v>11</v>
      </c>
      <c r="C245" s="11">
        <v>24.795000000000002</v>
      </c>
      <c r="D245">
        <v>0</v>
      </c>
      <c r="E245" t="s">
        <v>9</v>
      </c>
      <c r="F245" t="s">
        <v>21</v>
      </c>
      <c r="G245" s="4">
        <v>17904.527050000001</v>
      </c>
      <c r="H245" t="s">
        <v>496</v>
      </c>
    </row>
    <row r="246" spans="1:8" x14ac:dyDescent="0.25">
      <c r="A246">
        <v>46</v>
      </c>
      <c r="B246" t="s">
        <v>11</v>
      </c>
      <c r="C246" s="11">
        <v>24.795000000000002</v>
      </c>
      <c r="D246">
        <v>3</v>
      </c>
      <c r="E246" t="s">
        <v>13</v>
      </c>
      <c r="F246" t="s">
        <v>21</v>
      </c>
      <c r="G246" s="4">
        <v>9500.5730500000009</v>
      </c>
      <c r="H246" t="s">
        <v>496</v>
      </c>
    </row>
    <row r="247" spans="1:8" x14ac:dyDescent="0.25">
      <c r="A247">
        <v>59</v>
      </c>
      <c r="B247" t="s">
        <v>11</v>
      </c>
      <c r="C247" s="11">
        <v>24.7</v>
      </c>
      <c r="D247">
        <v>0</v>
      </c>
      <c r="E247" t="s">
        <v>13</v>
      </c>
      <c r="F247" t="s">
        <v>21</v>
      </c>
      <c r="G247" s="4">
        <v>12323.936</v>
      </c>
      <c r="H247" t="s">
        <v>496</v>
      </c>
    </row>
    <row r="248" spans="1:8" x14ac:dyDescent="0.25">
      <c r="A248">
        <v>42</v>
      </c>
      <c r="B248" t="s">
        <v>11</v>
      </c>
      <c r="C248" s="11">
        <v>24.605</v>
      </c>
      <c r="D248">
        <v>2</v>
      </c>
      <c r="E248" t="s">
        <v>9</v>
      </c>
      <c r="F248" t="s">
        <v>21</v>
      </c>
      <c r="G248" s="4">
        <v>21259.377949999998</v>
      </c>
      <c r="H248" t="s">
        <v>496</v>
      </c>
    </row>
    <row r="249" spans="1:8" x14ac:dyDescent="0.25">
      <c r="A249">
        <v>23</v>
      </c>
      <c r="B249" t="s">
        <v>11</v>
      </c>
      <c r="C249" s="11">
        <v>24.51</v>
      </c>
      <c r="D249">
        <v>0</v>
      </c>
      <c r="E249" t="s">
        <v>13</v>
      </c>
      <c r="F249" t="s">
        <v>21</v>
      </c>
      <c r="G249" s="4">
        <v>2396.0958999999998</v>
      </c>
      <c r="H249" t="s">
        <v>496</v>
      </c>
    </row>
    <row r="250" spans="1:8" x14ac:dyDescent="0.25">
      <c r="A250">
        <v>28</v>
      </c>
      <c r="B250" t="s">
        <v>7</v>
      </c>
      <c r="C250" s="11">
        <v>24.32</v>
      </c>
      <c r="D250">
        <v>1</v>
      </c>
      <c r="E250" t="s">
        <v>13</v>
      </c>
      <c r="F250" t="s">
        <v>21</v>
      </c>
      <c r="G250" s="4">
        <v>23288.928400000001</v>
      </c>
      <c r="H250" t="s">
        <v>496</v>
      </c>
    </row>
    <row r="251" spans="1:8" x14ac:dyDescent="0.25">
      <c r="A251">
        <v>47</v>
      </c>
      <c r="B251" t="s">
        <v>7</v>
      </c>
      <c r="C251" s="11">
        <v>24.32</v>
      </c>
      <c r="D251">
        <v>0</v>
      </c>
      <c r="E251" t="s">
        <v>13</v>
      </c>
      <c r="F251" t="s">
        <v>21</v>
      </c>
      <c r="G251" s="4">
        <v>8534.6718000000001</v>
      </c>
      <c r="H251" t="s">
        <v>496</v>
      </c>
    </row>
    <row r="252" spans="1:8" x14ac:dyDescent="0.25">
      <c r="A252">
        <v>32</v>
      </c>
      <c r="B252" t="s">
        <v>11</v>
      </c>
      <c r="C252" s="11">
        <v>24.225000000000001</v>
      </c>
      <c r="D252">
        <v>1</v>
      </c>
      <c r="E252" t="s">
        <v>13</v>
      </c>
      <c r="F252" t="s">
        <v>21</v>
      </c>
      <c r="G252" s="4">
        <v>4667.6076499999999</v>
      </c>
      <c r="H252" t="s">
        <v>496</v>
      </c>
    </row>
    <row r="253" spans="1:8" x14ac:dyDescent="0.25">
      <c r="A253">
        <v>23</v>
      </c>
      <c r="B253" t="s">
        <v>7</v>
      </c>
      <c r="C253" s="11">
        <v>24.225000000000001</v>
      </c>
      <c r="D253">
        <v>2</v>
      </c>
      <c r="E253" t="s">
        <v>13</v>
      </c>
      <c r="F253" t="s">
        <v>21</v>
      </c>
      <c r="G253" s="4">
        <v>22395.74424</v>
      </c>
      <c r="H253" t="s">
        <v>496</v>
      </c>
    </row>
    <row r="254" spans="1:8" x14ac:dyDescent="0.25">
      <c r="A254">
        <v>45</v>
      </c>
      <c r="B254" t="s">
        <v>11</v>
      </c>
      <c r="C254" s="11">
        <v>24.035</v>
      </c>
      <c r="D254">
        <v>2</v>
      </c>
      <c r="E254" t="s">
        <v>13</v>
      </c>
      <c r="F254" t="s">
        <v>21</v>
      </c>
      <c r="G254" s="4">
        <v>8604.4836500000001</v>
      </c>
      <c r="H254" t="s">
        <v>496</v>
      </c>
    </row>
    <row r="255" spans="1:8" x14ac:dyDescent="0.25">
      <c r="A255">
        <v>54</v>
      </c>
      <c r="B255" t="s">
        <v>11</v>
      </c>
      <c r="C255" s="11">
        <v>24.035</v>
      </c>
      <c r="D255">
        <v>0</v>
      </c>
      <c r="E255" t="s">
        <v>13</v>
      </c>
      <c r="F255" t="s">
        <v>21</v>
      </c>
      <c r="G255" s="4">
        <v>10422.916649999999</v>
      </c>
      <c r="H255" t="s">
        <v>496</v>
      </c>
    </row>
    <row r="256" spans="1:8" x14ac:dyDescent="0.25">
      <c r="A256">
        <v>41</v>
      </c>
      <c r="B256" t="s">
        <v>11</v>
      </c>
      <c r="C256" s="11">
        <v>23.94</v>
      </c>
      <c r="D256">
        <v>1</v>
      </c>
      <c r="E256" t="s">
        <v>13</v>
      </c>
      <c r="F256" t="s">
        <v>21</v>
      </c>
      <c r="G256" s="4">
        <v>6858.4795999999997</v>
      </c>
      <c r="H256" t="s">
        <v>496</v>
      </c>
    </row>
    <row r="257" spans="1:8" x14ac:dyDescent="0.25">
      <c r="A257">
        <v>36</v>
      </c>
      <c r="B257" t="s">
        <v>11</v>
      </c>
      <c r="C257" s="11">
        <v>23.844999999999999</v>
      </c>
      <c r="D257">
        <v>3</v>
      </c>
      <c r="E257" t="s">
        <v>9</v>
      </c>
      <c r="F257" t="s">
        <v>21</v>
      </c>
      <c r="G257" s="4">
        <v>43753.337050000002</v>
      </c>
      <c r="H257" t="s">
        <v>496</v>
      </c>
    </row>
    <row r="258" spans="1:8" x14ac:dyDescent="0.25">
      <c r="A258">
        <v>49</v>
      </c>
      <c r="B258" t="s">
        <v>7</v>
      </c>
      <c r="C258" s="11">
        <v>23.844999999999999</v>
      </c>
      <c r="D258">
        <v>3</v>
      </c>
      <c r="E258" t="s">
        <v>9</v>
      </c>
      <c r="F258" t="s">
        <v>21</v>
      </c>
      <c r="G258" s="4">
        <v>24106.912550000001</v>
      </c>
      <c r="H258" t="s">
        <v>496</v>
      </c>
    </row>
    <row r="259" spans="1:8" x14ac:dyDescent="0.25">
      <c r="A259">
        <v>53</v>
      </c>
      <c r="B259" t="s">
        <v>7</v>
      </c>
      <c r="C259" s="11">
        <v>23.75</v>
      </c>
      <c r="D259">
        <v>2</v>
      </c>
      <c r="E259" t="s">
        <v>13</v>
      </c>
      <c r="F259" t="s">
        <v>21</v>
      </c>
      <c r="G259" s="4">
        <v>11729.6795</v>
      </c>
      <c r="H259" t="s">
        <v>496</v>
      </c>
    </row>
    <row r="260" spans="1:8" x14ac:dyDescent="0.25">
      <c r="A260">
        <v>23</v>
      </c>
      <c r="B260" t="s">
        <v>7</v>
      </c>
      <c r="C260" s="11">
        <v>23.655000000000001</v>
      </c>
      <c r="D260">
        <v>2</v>
      </c>
      <c r="E260" t="s">
        <v>9</v>
      </c>
      <c r="F260" t="s">
        <v>21</v>
      </c>
      <c r="G260" s="4">
        <v>38511.628299999997</v>
      </c>
      <c r="H260" t="s">
        <v>496</v>
      </c>
    </row>
    <row r="261" spans="1:8" x14ac:dyDescent="0.25">
      <c r="A261">
        <v>61</v>
      </c>
      <c r="B261" t="s">
        <v>11</v>
      </c>
      <c r="C261" s="11">
        <v>23.655000000000001</v>
      </c>
      <c r="D261">
        <v>0</v>
      </c>
      <c r="E261" t="s">
        <v>13</v>
      </c>
      <c r="F261" t="s">
        <v>21</v>
      </c>
      <c r="G261" s="4">
        <v>13129.603450000001</v>
      </c>
      <c r="H261" t="s">
        <v>496</v>
      </c>
    </row>
    <row r="262" spans="1:8" x14ac:dyDescent="0.25">
      <c r="A262">
        <v>34</v>
      </c>
      <c r="B262" t="s">
        <v>7</v>
      </c>
      <c r="C262" s="11">
        <v>23.56</v>
      </c>
      <c r="D262">
        <v>0</v>
      </c>
      <c r="E262" t="s">
        <v>13</v>
      </c>
      <c r="F262" t="s">
        <v>21</v>
      </c>
      <c r="G262" s="4">
        <v>4992.3764000000001</v>
      </c>
      <c r="H262" t="s">
        <v>496</v>
      </c>
    </row>
    <row r="263" spans="1:8" x14ac:dyDescent="0.25">
      <c r="A263">
        <v>45</v>
      </c>
      <c r="B263" t="s">
        <v>11</v>
      </c>
      <c r="C263" s="11">
        <v>23.56</v>
      </c>
      <c r="D263">
        <v>2</v>
      </c>
      <c r="E263" t="s">
        <v>13</v>
      </c>
      <c r="F263" t="s">
        <v>21</v>
      </c>
      <c r="G263" s="4">
        <v>8603.8233999999993</v>
      </c>
      <c r="H263" t="s">
        <v>496</v>
      </c>
    </row>
    <row r="264" spans="1:8" x14ac:dyDescent="0.25">
      <c r="A264">
        <v>25</v>
      </c>
      <c r="B264" t="s">
        <v>7</v>
      </c>
      <c r="C264" s="11">
        <v>23.465</v>
      </c>
      <c r="D264">
        <v>0</v>
      </c>
      <c r="E264" t="s">
        <v>13</v>
      </c>
      <c r="F264" t="s">
        <v>21</v>
      </c>
      <c r="G264" s="4">
        <v>3206.4913499999998</v>
      </c>
      <c r="H264" t="s">
        <v>496</v>
      </c>
    </row>
    <row r="265" spans="1:8" x14ac:dyDescent="0.25">
      <c r="A265">
        <v>35</v>
      </c>
      <c r="B265" t="s">
        <v>7</v>
      </c>
      <c r="C265" s="11">
        <v>23.465</v>
      </c>
      <c r="D265">
        <v>2</v>
      </c>
      <c r="E265" t="s">
        <v>13</v>
      </c>
      <c r="F265" t="s">
        <v>21</v>
      </c>
      <c r="G265" s="4">
        <v>6402.2913500000004</v>
      </c>
      <c r="H265" t="s">
        <v>496</v>
      </c>
    </row>
    <row r="266" spans="1:8" x14ac:dyDescent="0.25">
      <c r="A266">
        <v>40</v>
      </c>
      <c r="B266" t="s">
        <v>7</v>
      </c>
      <c r="C266" s="11">
        <v>23.37</v>
      </c>
      <c r="D266">
        <v>3</v>
      </c>
      <c r="E266" t="s">
        <v>13</v>
      </c>
      <c r="F266" t="s">
        <v>21</v>
      </c>
      <c r="G266" s="4">
        <v>8252.2842999999993</v>
      </c>
      <c r="H266" t="s">
        <v>496</v>
      </c>
    </row>
    <row r="267" spans="1:8" x14ac:dyDescent="0.25">
      <c r="A267">
        <v>39</v>
      </c>
      <c r="B267" t="s">
        <v>7</v>
      </c>
      <c r="C267" s="11">
        <v>23.274999999999999</v>
      </c>
      <c r="D267">
        <v>3</v>
      </c>
      <c r="E267" t="s">
        <v>13</v>
      </c>
      <c r="F267" t="s">
        <v>21</v>
      </c>
      <c r="G267" s="4">
        <v>7986.4752500000004</v>
      </c>
      <c r="H267" t="s">
        <v>496</v>
      </c>
    </row>
    <row r="268" spans="1:8" x14ac:dyDescent="0.25">
      <c r="A268">
        <v>22</v>
      </c>
      <c r="B268" t="s">
        <v>7</v>
      </c>
      <c r="C268" s="11">
        <v>23.18</v>
      </c>
      <c r="D268">
        <v>0</v>
      </c>
      <c r="E268" t="s">
        <v>13</v>
      </c>
      <c r="F268" t="s">
        <v>21</v>
      </c>
      <c r="G268" s="4">
        <v>2731.9122000000002</v>
      </c>
      <c r="H268" t="s">
        <v>496</v>
      </c>
    </row>
    <row r="269" spans="1:8" x14ac:dyDescent="0.25">
      <c r="A269">
        <v>52</v>
      </c>
      <c r="B269" t="s">
        <v>7</v>
      </c>
      <c r="C269" s="11">
        <v>23.18</v>
      </c>
      <c r="D269">
        <v>0</v>
      </c>
      <c r="E269" t="s">
        <v>13</v>
      </c>
      <c r="F269" t="s">
        <v>21</v>
      </c>
      <c r="G269" s="4">
        <v>10197.772199999999</v>
      </c>
      <c r="H269" t="s">
        <v>496</v>
      </c>
    </row>
    <row r="270" spans="1:8" x14ac:dyDescent="0.25">
      <c r="A270">
        <v>18</v>
      </c>
      <c r="B270" t="s">
        <v>11</v>
      </c>
      <c r="C270" s="11">
        <v>23.085000000000001</v>
      </c>
      <c r="D270">
        <v>0</v>
      </c>
      <c r="E270" t="s">
        <v>13</v>
      </c>
      <c r="F270" t="s">
        <v>21</v>
      </c>
      <c r="G270" s="4">
        <v>1704.7001499999999</v>
      </c>
      <c r="H270" t="s">
        <v>496</v>
      </c>
    </row>
    <row r="271" spans="1:8" x14ac:dyDescent="0.25">
      <c r="A271">
        <v>30</v>
      </c>
      <c r="B271" t="s">
        <v>7</v>
      </c>
      <c r="C271" s="11">
        <v>22.895</v>
      </c>
      <c r="D271">
        <v>1</v>
      </c>
      <c r="E271" t="s">
        <v>13</v>
      </c>
      <c r="F271" t="s">
        <v>21</v>
      </c>
      <c r="G271" s="4">
        <v>4719.52405</v>
      </c>
      <c r="H271" t="s">
        <v>496</v>
      </c>
    </row>
    <row r="272" spans="1:8" x14ac:dyDescent="0.25">
      <c r="A272">
        <v>45</v>
      </c>
      <c r="B272" t="s">
        <v>11</v>
      </c>
      <c r="C272" s="11">
        <v>22.895</v>
      </c>
      <c r="D272">
        <v>0</v>
      </c>
      <c r="E272" t="s">
        <v>9</v>
      </c>
      <c r="F272" t="s">
        <v>21</v>
      </c>
      <c r="G272" s="4">
        <v>35069.374519999998</v>
      </c>
      <c r="H272" t="s">
        <v>496</v>
      </c>
    </row>
    <row r="273" spans="1:8" x14ac:dyDescent="0.25">
      <c r="A273">
        <v>29</v>
      </c>
      <c r="B273" t="s">
        <v>11</v>
      </c>
      <c r="C273" s="11">
        <v>22.895</v>
      </c>
      <c r="D273">
        <v>0</v>
      </c>
      <c r="E273" t="s">
        <v>9</v>
      </c>
      <c r="F273" t="s">
        <v>21</v>
      </c>
      <c r="G273" s="4">
        <v>16138.762049999999</v>
      </c>
      <c r="H273" t="s">
        <v>496</v>
      </c>
    </row>
    <row r="274" spans="1:8" x14ac:dyDescent="0.25">
      <c r="A274">
        <v>39</v>
      </c>
      <c r="B274" t="s">
        <v>7</v>
      </c>
      <c r="C274" s="11">
        <v>22.8</v>
      </c>
      <c r="D274">
        <v>3</v>
      </c>
      <c r="E274" t="s">
        <v>13</v>
      </c>
      <c r="F274" t="s">
        <v>21</v>
      </c>
      <c r="G274" s="4">
        <v>7985.8149999999996</v>
      </c>
      <c r="H274" t="s">
        <v>496</v>
      </c>
    </row>
    <row r="275" spans="1:8" x14ac:dyDescent="0.25">
      <c r="A275">
        <v>34</v>
      </c>
      <c r="B275" t="s">
        <v>11</v>
      </c>
      <c r="C275" s="11">
        <v>22.704999999999998</v>
      </c>
      <c r="D275">
        <v>2</v>
      </c>
      <c r="E275" t="s">
        <v>13</v>
      </c>
      <c r="F275" t="s">
        <v>21</v>
      </c>
      <c r="G275" s="4">
        <v>27375.904780000001</v>
      </c>
      <c r="H275" t="s">
        <v>496</v>
      </c>
    </row>
    <row r="276" spans="1:8" x14ac:dyDescent="0.25">
      <c r="A276">
        <v>40</v>
      </c>
      <c r="B276" t="s">
        <v>11</v>
      </c>
      <c r="C276" s="11">
        <v>22.704999999999998</v>
      </c>
      <c r="D276">
        <v>2</v>
      </c>
      <c r="E276" t="s">
        <v>13</v>
      </c>
      <c r="F276" t="s">
        <v>21</v>
      </c>
      <c r="G276" s="4">
        <v>7173.35995</v>
      </c>
      <c r="H276" t="s">
        <v>496</v>
      </c>
    </row>
    <row r="277" spans="1:8" x14ac:dyDescent="0.25">
      <c r="A277">
        <v>37</v>
      </c>
      <c r="B277" t="s">
        <v>11</v>
      </c>
      <c r="C277" s="11">
        <v>22.704999999999998</v>
      </c>
      <c r="D277">
        <v>3</v>
      </c>
      <c r="E277" t="s">
        <v>13</v>
      </c>
      <c r="F277" t="s">
        <v>21</v>
      </c>
      <c r="G277" s="4">
        <v>6985.50695</v>
      </c>
      <c r="H277" t="s">
        <v>496</v>
      </c>
    </row>
    <row r="278" spans="1:8" x14ac:dyDescent="0.25">
      <c r="A278">
        <v>18</v>
      </c>
      <c r="B278" t="s">
        <v>7</v>
      </c>
      <c r="C278" s="11">
        <v>22.515000000000001</v>
      </c>
      <c r="D278">
        <v>0</v>
      </c>
      <c r="E278" t="s">
        <v>13</v>
      </c>
      <c r="F278" t="s">
        <v>21</v>
      </c>
      <c r="G278" s="4">
        <v>2211.1307499999998</v>
      </c>
      <c r="H278" t="s">
        <v>496</v>
      </c>
    </row>
    <row r="279" spans="1:8" x14ac:dyDescent="0.25">
      <c r="A279">
        <v>29</v>
      </c>
      <c r="B279" t="s">
        <v>11</v>
      </c>
      <c r="C279" s="11">
        <v>22.515000000000001</v>
      </c>
      <c r="D279">
        <v>3</v>
      </c>
      <c r="E279" t="s">
        <v>13</v>
      </c>
      <c r="F279" t="s">
        <v>21</v>
      </c>
      <c r="G279" s="4">
        <v>5209.5788499999999</v>
      </c>
      <c r="H279" t="s">
        <v>496</v>
      </c>
    </row>
    <row r="280" spans="1:8" x14ac:dyDescent="0.25">
      <c r="A280">
        <v>28</v>
      </c>
      <c r="B280" t="s">
        <v>11</v>
      </c>
      <c r="C280" s="11">
        <v>22.515000000000001</v>
      </c>
      <c r="D280">
        <v>2</v>
      </c>
      <c r="E280" t="s">
        <v>13</v>
      </c>
      <c r="F280" t="s">
        <v>21</v>
      </c>
      <c r="G280" s="4">
        <v>4428.8878500000001</v>
      </c>
      <c r="H280" t="s">
        <v>496</v>
      </c>
    </row>
    <row r="281" spans="1:8" x14ac:dyDescent="0.25">
      <c r="A281">
        <v>49</v>
      </c>
      <c r="B281" t="s">
        <v>11</v>
      </c>
      <c r="C281" s="11">
        <v>22.515000000000001</v>
      </c>
      <c r="D281">
        <v>0</v>
      </c>
      <c r="E281" t="s">
        <v>13</v>
      </c>
      <c r="F281" t="s">
        <v>21</v>
      </c>
      <c r="G281" s="4">
        <v>8688.8588500000005</v>
      </c>
      <c r="H281" t="s">
        <v>496</v>
      </c>
    </row>
    <row r="282" spans="1:8" x14ac:dyDescent="0.25">
      <c r="A282">
        <v>51</v>
      </c>
      <c r="B282" t="s">
        <v>11</v>
      </c>
      <c r="C282" s="11">
        <v>22.42</v>
      </c>
      <c r="D282">
        <v>0</v>
      </c>
      <c r="E282" t="s">
        <v>13</v>
      </c>
      <c r="F282" t="s">
        <v>21</v>
      </c>
      <c r="G282" s="4">
        <v>9361.3268000000007</v>
      </c>
      <c r="H282" t="s">
        <v>496</v>
      </c>
    </row>
    <row r="283" spans="1:8" x14ac:dyDescent="0.25">
      <c r="A283">
        <v>57</v>
      </c>
      <c r="B283" t="s">
        <v>7</v>
      </c>
      <c r="C283" s="11">
        <v>22.23</v>
      </c>
      <c r="D283">
        <v>0</v>
      </c>
      <c r="E283" t="s">
        <v>13</v>
      </c>
      <c r="F283" t="s">
        <v>21</v>
      </c>
      <c r="G283" s="4">
        <v>12029.286700000001</v>
      </c>
      <c r="H283" t="s">
        <v>496</v>
      </c>
    </row>
    <row r="284" spans="1:8" x14ac:dyDescent="0.25">
      <c r="A284">
        <v>52</v>
      </c>
      <c r="B284" t="s">
        <v>7</v>
      </c>
      <c r="C284" s="11">
        <v>22.135000000000002</v>
      </c>
      <c r="D284">
        <v>1</v>
      </c>
      <c r="E284" t="s">
        <v>13</v>
      </c>
      <c r="F284" t="s">
        <v>21</v>
      </c>
      <c r="G284" s="4">
        <v>10797.3362</v>
      </c>
      <c r="H284" t="s">
        <v>496</v>
      </c>
    </row>
    <row r="285" spans="1:8" x14ac:dyDescent="0.25">
      <c r="A285">
        <v>44</v>
      </c>
      <c r="B285" t="s">
        <v>11</v>
      </c>
      <c r="C285" s="11">
        <v>22.135000000000002</v>
      </c>
      <c r="D285">
        <v>2</v>
      </c>
      <c r="E285" t="s">
        <v>13</v>
      </c>
      <c r="F285" t="s">
        <v>21</v>
      </c>
      <c r="G285" s="4">
        <v>8302.5356499999998</v>
      </c>
      <c r="H285" t="s">
        <v>496</v>
      </c>
    </row>
    <row r="286" spans="1:8" x14ac:dyDescent="0.25">
      <c r="A286">
        <v>21</v>
      </c>
      <c r="B286" t="s">
        <v>7</v>
      </c>
      <c r="C286" s="11">
        <v>22.135000000000002</v>
      </c>
      <c r="D286">
        <v>0</v>
      </c>
      <c r="E286" t="s">
        <v>13</v>
      </c>
      <c r="F286" t="s">
        <v>21</v>
      </c>
      <c r="G286" s="4">
        <v>2585.8506499999999</v>
      </c>
      <c r="H286" t="s">
        <v>496</v>
      </c>
    </row>
    <row r="287" spans="1:8" x14ac:dyDescent="0.25">
      <c r="A287">
        <v>36</v>
      </c>
      <c r="B287" t="s">
        <v>7</v>
      </c>
      <c r="C287" s="11">
        <v>22.135000000000002</v>
      </c>
      <c r="D287">
        <v>3</v>
      </c>
      <c r="E287" t="s">
        <v>13</v>
      </c>
      <c r="F287" t="s">
        <v>21</v>
      </c>
      <c r="G287" s="4">
        <v>7228.2156500000001</v>
      </c>
      <c r="H287" t="s">
        <v>497</v>
      </c>
    </row>
    <row r="288" spans="1:8" x14ac:dyDescent="0.25">
      <c r="A288">
        <v>46</v>
      </c>
      <c r="B288" t="s">
        <v>7</v>
      </c>
      <c r="C288" s="11">
        <v>21.945</v>
      </c>
      <c r="D288">
        <v>2</v>
      </c>
      <c r="E288" t="s">
        <v>13</v>
      </c>
      <c r="F288" t="s">
        <v>21</v>
      </c>
      <c r="G288" s="4">
        <v>9432.9253000000008</v>
      </c>
      <c r="H288" t="s">
        <v>497</v>
      </c>
    </row>
    <row r="289" spans="1:8" x14ac:dyDescent="0.25">
      <c r="A289">
        <v>30</v>
      </c>
      <c r="B289" t="s">
        <v>7</v>
      </c>
      <c r="C289" s="11">
        <v>21.945</v>
      </c>
      <c r="D289">
        <v>1</v>
      </c>
      <c r="E289" t="s">
        <v>13</v>
      </c>
      <c r="F289" t="s">
        <v>21</v>
      </c>
      <c r="G289" s="4">
        <v>4718.2035500000002</v>
      </c>
      <c r="H289" t="s">
        <v>497</v>
      </c>
    </row>
    <row r="290" spans="1:8" x14ac:dyDescent="0.25">
      <c r="A290">
        <v>21</v>
      </c>
      <c r="B290" t="s">
        <v>7</v>
      </c>
      <c r="C290" s="11">
        <v>21.85</v>
      </c>
      <c r="D290">
        <v>1</v>
      </c>
      <c r="E290" t="s">
        <v>9</v>
      </c>
      <c r="F290" t="s">
        <v>21</v>
      </c>
      <c r="G290" s="4">
        <v>15359.104499999999</v>
      </c>
      <c r="H290" t="s">
        <v>497</v>
      </c>
    </row>
    <row r="291" spans="1:8" x14ac:dyDescent="0.25">
      <c r="A291">
        <v>44</v>
      </c>
      <c r="B291" t="s">
        <v>11</v>
      </c>
      <c r="C291" s="11">
        <v>21.85</v>
      </c>
      <c r="D291">
        <v>3</v>
      </c>
      <c r="E291" t="s">
        <v>13</v>
      </c>
      <c r="F291" t="s">
        <v>21</v>
      </c>
      <c r="G291" s="4">
        <v>8891.1394999999993</v>
      </c>
      <c r="H291" t="s">
        <v>497</v>
      </c>
    </row>
    <row r="292" spans="1:8" x14ac:dyDescent="0.25">
      <c r="A292">
        <v>29</v>
      </c>
      <c r="B292" t="s">
        <v>7</v>
      </c>
      <c r="C292" s="11">
        <v>21.85</v>
      </c>
      <c r="D292">
        <v>0</v>
      </c>
      <c r="E292" t="s">
        <v>9</v>
      </c>
      <c r="F292" t="s">
        <v>21</v>
      </c>
      <c r="G292" s="4">
        <v>16115.3045</v>
      </c>
      <c r="H292" t="s">
        <v>497</v>
      </c>
    </row>
    <row r="293" spans="1:8" x14ac:dyDescent="0.25">
      <c r="A293">
        <v>47</v>
      </c>
      <c r="B293" t="s">
        <v>11</v>
      </c>
      <c r="C293" s="11">
        <v>21.754999999999999</v>
      </c>
      <c r="D293">
        <v>4</v>
      </c>
      <c r="E293" t="s">
        <v>13</v>
      </c>
      <c r="F293" t="s">
        <v>21</v>
      </c>
      <c r="G293" s="4">
        <v>10407.085849999999</v>
      </c>
      <c r="H293" t="s">
        <v>497</v>
      </c>
    </row>
    <row r="294" spans="1:8" x14ac:dyDescent="0.25">
      <c r="A294">
        <v>40</v>
      </c>
      <c r="B294" t="s">
        <v>7</v>
      </c>
      <c r="C294" s="11">
        <v>21.754999999999999</v>
      </c>
      <c r="D294">
        <v>1</v>
      </c>
      <c r="E294" t="s">
        <v>9</v>
      </c>
      <c r="F294" t="s">
        <v>21</v>
      </c>
      <c r="G294" s="4">
        <v>22331.566800000001</v>
      </c>
      <c r="H294" t="s">
        <v>497</v>
      </c>
    </row>
    <row r="295" spans="1:8" x14ac:dyDescent="0.25">
      <c r="A295">
        <v>29</v>
      </c>
      <c r="B295" t="s">
        <v>7</v>
      </c>
      <c r="C295" s="11">
        <v>21.754999999999999</v>
      </c>
      <c r="D295">
        <v>1</v>
      </c>
      <c r="E295" t="s">
        <v>9</v>
      </c>
      <c r="F295" t="s">
        <v>21</v>
      </c>
      <c r="G295" s="4">
        <v>16657.71745</v>
      </c>
      <c r="H295" t="s">
        <v>497</v>
      </c>
    </row>
    <row r="296" spans="1:8" x14ac:dyDescent="0.25">
      <c r="A296">
        <v>41</v>
      </c>
      <c r="B296" t="s">
        <v>7</v>
      </c>
      <c r="C296" s="11">
        <v>21.754999999999999</v>
      </c>
      <c r="D296">
        <v>1</v>
      </c>
      <c r="E296" t="s">
        <v>13</v>
      </c>
      <c r="F296" t="s">
        <v>21</v>
      </c>
      <c r="G296" s="4">
        <v>13725.47184</v>
      </c>
      <c r="H296" t="s">
        <v>497</v>
      </c>
    </row>
    <row r="297" spans="1:8" x14ac:dyDescent="0.25">
      <c r="A297">
        <v>63</v>
      </c>
      <c r="B297" t="s">
        <v>7</v>
      </c>
      <c r="C297" s="11">
        <v>21.66</v>
      </c>
      <c r="D297">
        <v>0</v>
      </c>
      <c r="E297" t="s">
        <v>13</v>
      </c>
      <c r="F297" t="s">
        <v>21</v>
      </c>
      <c r="G297" s="4">
        <v>14449.8544</v>
      </c>
      <c r="H297" t="s">
        <v>497</v>
      </c>
    </row>
    <row r="298" spans="1:8" x14ac:dyDescent="0.25">
      <c r="A298">
        <v>18</v>
      </c>
      <c r="B298" t="s">
        <v>7</v>
      </c>
      <c r="C298" s="11">
        <v>21.66</v>
      </c>
      <c r="D298">
        <v>0</v>
      </c>
      <c r="E298" t="s">
        <v>9</v>
      </c>
      <c r="F298" t="s">
        <v>21</v>
      </c>
      <c r="G298" s="4">
        <v>14283.4594</v>
      </c>
      <c r="H298" t="s">
        <v>497</v>
      </c>
    </row>
    <row r="299" spans="1:8" x14ac:dyDescent="0.25">
      <c r="A299">
        <v>58</v>
      </c>
      <c r="B299" t="s">
        <v>7</v>
      </c>
      <c r="C299" s="11">
        <v>21.565000000000001</v>
      </c>
      <c r="D299">
        <v>2</v>
      </c>
      <c r="E299" t="s">
        <v>13</v>
      </c>
      <c r="F299" t="s">
        <v>21</v>
      </c>
      <c r="G299" s="4">
        <v>13607.36875</v>
      </c>
      <c r="H299" t="s">
        <v>497</v>
      </c>
    </row>
    <row r="300" spans="1:8" x14ac:dyDescent="0.25">
      <c r="A300">
        <v>33</v>
      </c>
      <c r="B300" t="s">
        <v>7</v>
      </c>
      <c r="C300" s="11">
        <v>21.565000000000001</v>
      </c>
      <c r="D300">
        <v>1</v>
      </c>
      <c r="E300" t="s">
        <v>13</v>
      </c>
      <c r="F300" t="s">
        <v>21</v>
      </c>
      <c r="G300" s="4">
        <v>5354.0746499999996</v>
      </c>
      <c r="H300" t="s">
        <v>497</v>
      </c>
    </row>
    <row r="301" spans="1:8" x14ac:dyDescent="0.25">
      <c r="A301">
        <v>18</v>
      </c>
      <c r="B301" t="s">
        <v>11</v>
      </c>
      <c r="C301" s="11">
        <v>21.565000000000001</v>
      </c>
      <c r="D301">
        <v>0</v>
      </c>
      <c r="E301" t="s">
        <v>9</v>
      </c>
      <c r="F301" t="s">
        <v>21</v>
      </c>
      <c r="G301" s="4">
        <v>13747.87235</v>
      </c>
      <c r="H301" t="s">
        <v>497</v>
      </c>
    </row>
    <row r="302" spans="1:8" x14ac:dyDescent="0.25">
      <c r="A302">
        <v>18</v>
      </c>
      <c r="B302" t="s">
        <v>11</v>
      </c>
      <c r="C302" s="11">
        <v>21.47</v>
      </c>
      <c r="D302">
        <v>0</v>
      </c>
      <c r="E302" t="s">
        <v>13</v>
      </c>
      <c r="F302" t="s">
        <v>21</v>
      </c>
      <c r="G302" s="4">
        <v>1702.4553000000001</v>
      </c>
      <c r="H302" t="s">
        <v>497</v>
      </c>
    </row>
    <row r="303" spans="1:8" x14ac:dyDescent="0.25">
      <c r="A303">
        <v>34</v>
      </c>
      <c r="B303" t="s">
        <v>11</v>
      </c>
      <c r="C303" s="11">
        <v>21.375</v>
      </c>
      <c r="D303">
        <v>0</v>
      </c>
      <c r="E303" t="s">
        <v>13</v>
      </c>
      <c r="F303" t="s">
        <v>21</v>
      </c>
      <c r="G303" s="4">
        <v>4500.33925</v>
      </c>
      <c r="H303" t="s">
        <v>497</v>
      </c>
    </row>
    <row r="304" spans="1:8" x14ac:dyDescent="0.25">
      <c r="A304">
        <v>24</v>
      </c>
      <c r="B304" t="s">
        <v>7</v>
      </c>
      <c r="C304" s="11">
        <v>20.52</v>
      </c>
      <c r="D304">
        <v>0</v>
      </c>
      <c r="E304" t="s">
        <v>9</v>
      </c>
      <c r="F304" t="s">
        <v>21</v>
      </c>
      <c r="G304" s="4">
        <v>14571.890799999999</v>
      </c>
      <c r="H304" t="s">
        <v>497</v>
      </c>
    </row>
    <row r="305" spans="1:8" x14ac:dyDescent="0.25">
      <c r="A305">
        <v>32</v>
      </c>
      <c r="B305" t="s">
        <v>7</v>
      </c>
      <c r="C305" s="11">
        <v>20.52</v>
      </c>
      <c r="D305">
        <v>0</v>
      </c>
      <c r="E305" t="s">
        <v>13</v>
      </c>
      <c r="F305" t="s">
        <v>21</v>
      </c>
      <c r="G305" s="4">
        <v>4544.2348000000002</v>
      </c>
      <c r="H305" t="s">
        <v>497</v>
      </c>
    </row>
    <row r="306" spans="1:8" x14ac:dyDescent="0.25">
      <c r="A306">
        <v>30</v>
      </c>
      <c r="B306" t="s">
        <v>11</v>
      </c>
      <c r="C306" s="11">
        <v>20.234999999999999</v>
      </c>
      <c r="D306">
        <v>0</v>
      </c>
      <c r="E306" t="s">
        <v>13</v>
      </c>
      <c r="F306" t="s">
        <v>21</v>
      </c>
      <c r="G306" s="4">
        <v>3645.0893999999998</v>
      </c>
      <c r="H306" t="s">
        <v>497</v>
      </c>
    </row>
    <row r="307" spans="1:8" x14ac:dyDescent="0.25">
      <c r="A307">
        <v>59</v>
      </c>
      <c r="B307" t="s">
        <v>7</v>
      </c>
      <c r="C307" s="11">
        <v>20.234999999999999</v>
      </c>
      <c r="D307">
        <v>0</v>
      </c>
      <c r="E307" t="s">
        <v>13</v>
      </c>
      <c r="F307" t="s">
        <v>21</v>
      </c>
      <c r="G307" s="4">
        <v>12815.444949999999</v>
      </c>
      <c r="H307" t="s">
        <v>497</v>
      </c>
    </row>
    <row r="308" spans="1:8" x14ac:dyDescent="0.25">
      <c r="A308">
        <v>44</v>
      </c>
      <c r="B308" t="s">
        <v>7</v>
      </c>
      <c r="C308" s="11">
        <v>20.234999999999999</v>
      </c>
      <c r="D308">
        <v>1</v>
      </c>
      <c r="E308" t="s">
        <v>9</v>
      </c>
      <c r="F308" t="s">
        <v>21</v>
      </c>
      <c r="G308" s="4">
        <v>19594.809649999999</v>
      </c>
      <c r="H308" t="s">
        <v>497</v>
      </c>
    </row>
    <row r="309" spans="1:8" x14ac:dyDescent="0.25">
      <c r="A309">
        <v>21</v>
      </c>
      <c r="B309" t="s">
        <v>11</v>
      </c>
      <c r="C309" s="11">
        <v>20.234999999999999</v>
      </c>
      <c r="D309">
        <v>3</v>
      </c>
      <c r="E309" t="s">
        <v>13</v>
      </c>
      <c r="F309" t="s">
        <v>21</v>
      </c>
      <c r="G309" s="4">
        <v>3861.2096499999998</v>
      </c>
      <c r="H309" t="s">
        <v>497</v>
      </c>
    </row>
    <row r="310" spans="1:8" x14ac:dyDescent="0.25">
      <c r="A310">
        <v>43</v>
      </c>
      <c r="B310" t="s">
        <v>7</v>
      </c>
      <c r="C310" s="11">
        <v>20.045000000000002</v>
      </c>
      <c r="D310">
        <v>2</v>
      </c>
      <c r="E310" t="s">
        <v>9</v>
      </c>
      <c r="F310" t="s">
        <v>21</v>
      </c>
      <c r="G310" s="4">
        <v>19798.054550000001</v>
      </c>
      <c r="H310" t="s">
        <v>497</v>
      </c>
    </row>
    <row r="311" spans="1:8" x14ac:dyDescent="0.25">
      <c r="A311">
        <v>38</v>
      </c>
      <c r="B311" t="s">
        <v>7</v>
      </c>
      <c r="C311" s="11">
        <v>19.95</v>
      </c>
      <c r="D311">
        <v>2</v>
      </c>
      <c r="E311" t="s">
        <v>13</v>
      </c>
      <c r="F311" t="s">
        <v>21</v>
      </c>
      <c r="G311" s="4">
        <v>7133.9025000000001</v>
      </c>
      <c r="H311" t="s">
        <v>497</v>
      </c>
    </row>
    <row r="312" spans="1:8" x14ac:dyDescent="0.25">
      <c r="A312">
        <v>36</v>
      </c>
      <c r="B312" t="s">
        <v>7</v>
      </c>
      <c r="C312" s="11">
        <v>19.855</v>
      </c>
      <c r="D312">
        <v>0</v>
      </c>
      <c r="E312" t="s">
        <v>13</v>
      </c>
      <c r="F312" t="s">
        <v>21</v>
      </c>
      <c r="G312" s="4">
        <v>5458.0464499999998</v>
      </c>
      <c r="H312" t="s">
        <v>497</v>
      </c>
    </row>
    <row r="313" spans="1:8" x14ac:dyDescent="0.25">
      <c r="A313">
        <v>18</v>
      </c>
      <c r="B313" t="s">
        <v>11</v>
      </c>
      <c r="C313" s="11">
        <v>19.475000000000001</v>
      </c>
      <c r="D313">
        <v>0</v>
      </c>
      <c r="E313" t="s">
        <v>13</v>
      </c>
      <c r="F313" t="s">
        <v>21</v>
      </c>
      <c r="G313" s="4">
        <v>1694.7963999999999</v>
      </c>
      <c r="H313" t="s">
        <v>497</v>
      </c>
    </row>
    <row r="314" spans="1:8" x14ac:dyDescent="0.25">
      <c r="A314">
        <v>47</v>
      </c>
      <c r="B314" t="s">
        <v>11</v>
      </c>
      <c r="C314" s="11">
        <v>19.190000000000001</v>
      </c>
      <c r="D314">
        <v>1</v>
      </c>
      <c r="E314" t="s">
        <v>13</v>
      </c>
      <c r="F314" t="s">
        <v>21</v>
      </c>
      <c r="G314" s="4">
        <v>8627.5411000000004</v>
      </c>
      <c r="H314" t="s">
        <v>497</v>
      </c>
    </row>
    <row r="315" spans="1:8" x14ac:dyDescent="0.25">
      <c r="A315">
        <v>33</v>
      </c>
      <c r="B315" t="s">
        <v>7</v>
      </c>
      <c r="C315" s="11">
        <v>19.094999999999999</v>
      </c>
      <c r="D315">
        <v>2</v>
      </c>
      <c r="E315" t="s">
        <v>9</v>
      </c>
      <c r="F315" t="s">
        <v>21</v>
      </c>
      <c r="G315" s="4">
        <v>16776.304049999999</v>
      </c>
      <c r="H315" t="s">
        <v>497</v>
      </c>
    </row>
    <row r="316" spans="1:8" x14ac:dyDescent="0.25">
      <c r="A316">
        <v>34</v>
      </c>
      <c r="B316" t="s">
        <v>7</v>
      </c>
      <c r="C316" s="11">
        <v>19</v>
      </c>
      <c r="D316">
        <v>3</v>
      </c>
      <c r="E316" t="s">
        <v>13</v>
      </c>
      <c r="F316" t="s">
        <v>21</v>
      </c>
      <c r="G316" s="4">
        <v>6753.0379999999996</v>
      </c>
      <c r="H316" t="s">
        <v>497</v>
      </c>
    </row>
    <row r="317" spans="1:8" x14ac:dyDescent="0.25">
      <c r="A317">
        <v>55</v>
      </c>
      <c r="B317" t="s">
        <v>7</v>
      </c>
      <c r="C317" s="11">
        <v>18.335000000000001</v>
      </c>
      <c r="D317">
        <v>3</v>
      </c>
      <c r="E317" t="s">
        <v>13</v>
      </c>
      <c r="F317" t="s">
        <v>21</v>
      </c>
      <c r="G317" s="4">
        <v>13047.332350000001</v>
      </c>
      <c r="H317" t="s">
        <v>497</v>
      </c>
    </row>
    <row r="318" spans="1:8" x14ac:dyDescent="0.25">
      <c r="A318">
        <v>57</v>
      </c>
      <c r="B318" t="s">
        <v>11</v>
      </c>
      <c r="C318" s="11">
        <v>18.335000000000001</v>
      </c>
      <c r="D318">
        <v>0</v>
      </c>
      <c r="E318" t="s">
        <v>13</v>
      </c>
      <c r="F318" t="s">
        <v>21</v>
      </c>
      <c r="G318" s="4">
        <v>11534.872649999999</v>
      </c>
      <c r="H318" t="s">
        <v>497</v>
      </c>
    </row>
    <row r="319" spans="1:8" x14ac:dyDescent="0.25">
      <c r="A319">
        <v>60</v>
      </c>
      <c r="B319" t="s">
        <v>7</v>
      </c>
      <c r="C319" s="11">
        <v>18.335000000000001</v>
      </c>
      <c r="D319">
        <v>0</v>
      </c>
      <c r="E319" t="s">
        <v>13</v>
      </c>
      <c r="F319" t="s">
        <v>21</v>
      </c>
      <c r="G319" s="4">
        <v>13204.28565</v>
      </c>
      <c r="H319" t="s">
        <v>497</v>
      </c>
    </row>
    <row r="320" spans="1:8" x14ac:dyDescent="0.25">
      <c r="A320">
        <v>27</v>
      </c>
      <c r="B320" t="s">
        <v>7</v>
      </c>
      <c r="C320" s="11">
        <v>17.954999999999998</v>
      </c>
      <c r="D320">
        <v>2</v>
      </c>
      <c r="E320" t="s">
        <v>9</v>
      </c>
      <c r="F320" t="s">
        <v>21</v>
      </c>
      <c r="G320" s="4">
        <v>15006.579449999999</v>
      </c>
      <c r="H320" t="s">
        <v>497</v>
      </c>
    </row>
    <row r="321" spans="1:8" x14ac:dyDescent="0.25">
      <c r="A321">
        <v>37</v>
      </c>
      <c r="B321" t="s">
        <v>7</v>
      </c>
      <c r="C321" s="11">
        <v>17.29</v>
      </c>
      <c r="D321">
        <v>2</v>
      </c>
      <c r="E321" t="s">
        <v>13</v>
      </c>
      <c r="F321" t="s">
        <v>21</v>
      </c>
      <c r="G321" s="4">
        <v>6877.9800999999998</v>
      </c>
      <c r="H321" t="s">
        <v>497</v>
      </c>
    </row>
    <row r="322" spans="1:8" x14ac:dyDescent="0.25">
      <c r="A322">
        <v>28</v>
      </c>
      <c r="B322" t="s">
        <v>7</v>
      </c>
      <c r="C322" s="11">
        <v>17.29</v>
      </c>
      <c r="D322">
        <v>0</v>
      </c>
      <c r="E322" t="s">
        <v>13</v>
      </c>
      <c r="F322" t="s">
        <v>21</v>
      </c>
      <c r="G322" s="4">
        <v>3732.6251000000002</v>
      </c>
      <c r="H322" t="s">
        <v>498</v>
      </c>
    </row>
    <row r="323" spans="1:8" x14ac:dyDescent="0.25">
      <c r="A323">
        <v>26</v>
      </c>
      <c r="B323" t="s">
        <v>7</v>
      </c>
      <c r="C323" s="11">
        <v>17.195</v>
      </c>
      <c r="D323">
        <v>2</v>
      </c>
      <c r="E323" t="s">
        <v>9</v>
      </c>
      <c r="F323" t="s">
        <v>21</v>
      </c>
      <c r="G323" s="4">
        <v>14455.644050000001</v>
      </c>
      <c r="H323" t="s">
        <v>498</v>
      </c>
    </row>
    <row r="324" spans="1:8" x14ac:dyDescent="0.25">
      <c r="A324">
        <v>21</v>
      </c>
      <c r="B324" t="s">
        <v>7</v>
      </c>
      <c r="C324" s="11">
        <v>16.815000000000001</v>
      </c>
      <c r="D324">
        <v>1</v>
      </c>
      <c r="E324" t="s">
        <v>13</v>
      </c>
      <c r="F324" t="s">
        <v>21</v>
      </c>
      <c r="G324" s="4">
        <v>3167.4558499999998</v>
      </c>
      <c r="H324" t="s">
        <v>498</v>
      </c>
    </row>
    <row r="325" spans="1:8" x14ac:dyDescent="0.25">
      <c r="A325">
        <v>38</v>
      </c>
      <c r="B325" t="s">
        <v>11</v>
      </c>
      <c r="C325" s="11">
        <v>16.815000000000001</v>
      </c>
      <c r="D325">
        <v>2</v>
      </c>
      <c r="E325" t="s">
        <v>13</v>
      </c>
      <c r="F325" t="s">
        <v>21</v>
      </c>
      <c r="G325" s="4">
        <v>6640.5448500000002</v>
      </c>
      <c r="H325" t="s">
        <v>498</v>
      </c>
    </row>
  </sheetData>
  <autoFilter ref="A1:H160" xr:uid="{DC38E369-421B-4907-99EB-C355E11FED12}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22BA-E212-4A65-99CD-7BB7CCF38C18}">
  <dimension ref="A1:S325"/>
  <sheetViews>
    <sheetView topLeftCell="I5" workbookViewId="0">
      <selection activeCell="S23" sqref="S23"/>
    </sheetView>
  </sheetViews>
  <sheetFormatPr defaultRowHeight="15" x14ac:dyDescent="0.25"/>
  <cols>
    <col min="7" max="7" width="16.85546875" bestFit="1" customWidth="1"/>
    <col min="11" max="11" width="18.85546875" bestFit="1" customWidth="1"/>
    <col min="12" max="13" width="16.85546875" bestFit="1" customWidth="1"/>
    <col min="14" max="14" width="18" bestFit="1" customWidth="1"/>
    <col min="15" max="15" width="15.5703125" customWidth="1"/>
    <col min="16" max="16" width="9.7109375" customWidth="1"/>
    <col min="17" max="17" width="10.85546875" customWidth="1"/>
    <col min="19" max="19" width="10.71093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489</v>
      </c>
    </row>
    <row r="2" spans="1:19" x14ac:dyDescent="0.25">
      <c r="A2">
        <v>50</v>
      </c>
      <c r="B2" t="s">
        <v>7</v>
      </c>
      <c r="C2" s="2">
        <v>44.744999999999997</v>
      </c>
      <c r="D2">
        <v>0</v>
      </c>
      <c r="E2" t="s">
        <v>13</v>
      </c>
      <c r="F2" t="s">
        <v>21</v>
      </c>
      <c r="G2" s="3">
        <v>954169555</v>
      </c>
      <c r="H2" t="s">
        <v>496</v>
      </c>
      <c r="N2" t="s">
        <v>527</v>
      </c>
    </row>
    <row r="3" spans="1:19" x14ac:dyDescent="0.25">
      <c r="A3">
        <v>39</v>
      </c>
      <c r="B3" t="s">
        <v>11</v>
      </c>
      <c r="C3" s="2">
        <v>42.655000000000001</v>
      </c>
      <c r="D3">
        <v>0</v>
      </c>
      <c r="E3" t="s">
        <v>13</v>
      </c>
      <c r="F3" t="s">
        <v>21</v>
      </c>
      <c r="G3" s="3">
        <v>575741345</v>
      </c>
      <c r="H3" t="s">
        <v>496</v>
      </c>
      <c r="K3" t="s">
        <v>499</v>
      </c>
      <c r="N3" t="s">
        <v>524</v>
      </c>
      <c r="O3" s="3">
        <v>9964</v>
      </c>
    </row>
    <row r="4" spans="1:19" x14ac:dyDescent="0.25">
      <c r="A4">
        <v>36</v>
      </c>
      <c r="B4" t="s">
        <v>11</v>
      </c>
      <c r="C4" s="2">
        <v>41.895000000000003</v>
      </c>
      <c r="D4">
        <v>3</v>
      </c>
      <c r="E4" t="s">
        <v>9</v>
      </c>
      <c r="F4" t="s">
        <v>21</v>
      </c>
      <c r="G4" s="3">
        <v>4375333705</v>
      </c>
      <c r="H4" t="s">
        <v>496</v>
      </c>
      <c r="K4" t="s">
        <v>500</v>
      </c>
      <c r="N4" t="s">
        <v>525</v>
      </c>
      <c r="O4" s="3">
        <v>563373414</v>
      </c>
    </row>
    <row r="5" spans="1:19" x14ac:dyDescent="0.25">
      <c r="A5">
        <v>25</v>
      </c>
      <c r="B5" t="s">
        <v>7</v>
      </c>
      <c r="C5" s="2">
        <v>41.325000000000003</v>
      </c>
      <c r="D5">
        <v>0</v>
      </c>
      <c r="E5" t="s">
        <v>13</v>
      </c>
      <c r="F5" t="s">
        <v>21</v>
      </c>
      <c r="G5" s="3">
        <v>1787890068</v>
      </c>
      <c r="H5" t="s">
        <v>496</v>
      </c>
      <c r="N5" t="s">
        <v>526</v>
      </c>
      <c r="O5" s="3">
        <v>191</v>
      </c>
    </row>
    <row r="6" spans="1:19" x14ac:dyDescent="0.25">
      <c r="A6">
        <v>42</v>
      </c>
      <c r="B6" t="s">
        <v>7</v>
      </c>
      <c r="C6" s="2">
        <v>41.325000000000003</v>
      </c>
      <c r="D6">
        <v>1</v>
      </c>
      <c r="E6" t="s">
        <v>13</v>
      </c>
      <c r="F6" t="s">
        <v>21</v>
      </c>
      <c r="G6" s="3">
        <v>765077375</v>
      </c>
      <c r="H6" t="s">
        <v>496</v>
      </c>
      <c r="J6" t="s">
        <v>501</v>
      </c>
      <c r="L6" s="4">
        <v>9</v>
      </c>
      <c r="N6" t="s">
        <v>501</v>
      </c>
      <c r="O6" s="3">
        <f>1+3.322*LOG(O5)</f>
        <v>8.5775928459969517</v>
      </c>
    </row>
    <row r="7" spans="1:19" x14ac:dyDescent="0.25">
      <c r="A7">
        <v>57</v>
      </c>
      <c r="B7" t="s">
        <v>11</v>
      </c>
      <c r="C7" s="2">
        <v>40.945</v>
      </c>
      <c r="D7">
        <v>0</v>
      </c>
      <c r="E7" t="s">
        <v>13</v>
      </c>
      <c r="F7" t="s">
        <v>21</v>
      </c>
      <c r="G7" s="3">
        <v>1156630055</v>
      </c>
      <c r="H7" t="s">
        <v>496</v>
      </c>
      <c r="J7" t="s">
        <v>502</v>
      </c>
      <c r="L7" s="4">
        <f>MIN(G:G)</f>
        <v>9964.06</v>
      </c>
      <c r="O7" s="3"/>
    </row>
    <row r="8" spans="1:19" x14ac:dyDescent="0.25">
      <c r="A8">
        <v>54</v>
      </c>
      <c r="B8" t="s">
        <v>11</v>
      </c>
      <c r="C8" s="2">
        <v>40.564999999999998</v>
      </c>
      <c r="D8">
        <v>3</v>
      </c>
      <c r="E8" t="s">
        <v>9</v>
      </c>
      <c r="F8" t="s">
        <v>21</v>
      </c>
      <c r="G8" s="3">
        <v>4854917835</v>
      </c>
      <c r="H8" t="s">
        <v>496</v>
      </c>
      <c r="J8" t="s">
        <v>503</v>
      </c>
      <c r="L8" s="4">
        <f>O4</f>
        <v>563373414</v>
      </c>
      <c r="O8" s="3"/>
    </row>
    <row r="9" spans="1:19" x14ac:dyDescent="0.25">
      <c r="A9">
        <v>18</v>
      </c>
      <c r="B9" t="s">
        <v>7</v>
      </c>
      <c r="C9" s="2">
        <v>40.185000000000002</v>
      </c>
      <c r="D9">
        <v>0</v>
      </c>
      <c r="E9" t="s">
        <v>13</v>
      </c>
      <c r="F9" t="s">
        <v>21</v>
      </c>
      <c r="G9" s="3">
        <v>221746915</v>
      </c>
      <c r="H9" t="s">
        <v>496</v>
      </c>
      <c r="J9" t="s">
        <v>507</v>
      </c>
      <c r="L9" s="3">
        <f>(L8-L7)/L6</f>
        <v>62595938.882222228</v>
      </c>
      <c r="O9" s="3"/>
    </row>
    <row r="10" spans="1:19" x14ac:dyDescent="0.25">
      <c r="A10">
        <v>45</v>
      </c>
      <c r="B10" t="s">
        <v>7</v>
      </c>
      <c r="C10" s="2">
        <v>39.994999999999997</v>
      </c>
      <c r="D10">
        <v>3</v>
      </c>
      <c r="E10" t="s">
        <v>13</v>
      </c>
      <c r="F10" t="s">
        <v>21</v>
      </c>
      <c r="G10" s="3">
        <v>970466805</v>
      </c>
      <c r="H10" t="s">
        <v>496</v>
      </c>
      <c r="J10" t="s">
        <v>509</v>
      </c>
      <c r="L10" s="4">
        <f>O5</f>
        <v>191</v>
      </c>
    </row>
    <row r="11" spans="1:19" x14ac:dyDescent="0.25">
      <c r="A11">
        <v>22</v>
      </c>
      <c r="B11" t="s">
        <v>7</v>
      </c>
      <c r="C11" s="2">
        <v>39.805</v>
      </c>
      <c r="D11">
        <v>0</v>
      </c>
      <c r="E11" t="s">
        <v>13</v>
      </c>
      <c r="F11" t="s">
        <v>21</v>
      </c>
      <c r="G11" s="3">
        <v>275502095</v>
      </c>
      <c r="H11" t="s">
        <v>496</v>
      </c>
    </row>
    <row r="12" spans="1:19" x14ac:dyDescent="0.25">
      <c r="A12">
        <v>45</v>
      </c>
      <c r="B12" t="s">
        <v>11</v>
      </c>
      <c r="C12" s="2">
        <v>39.805</v>
      </c>
      <c r="D12">
        <v>0</v>
      </c>
      <c r="E12" t="s">
        <v>13</v>
      </c>
      <c r="F12" t="s">
        <v>21</v>
      </c>
      <c r="G12" s="3">
        <v>744840395</v>
      </c>
      <c r="H12" t="s">
        <v>496</v>
      </c>
      <c r="K12" t="s">
        <v>504</v>
      </c>
      <c r="L12" t="s">
        <v>505</v>
      </c>
      <c r="M12" t="s">
        <v>506</v>
      </c>
      <c r="N12" t="s">
        <v>510</v>
      </c>
      <c r="O12" t="s">
        <v>508</v>
      </c>
      <c r="P12" t="s">
        <v>523</v>
      </c>
      <c r="Q12" t="s">
        <v>511</v>
      </c>
    </row>
    <row r="13" spans="1:19" x14ac:dyDescent="0.25">
      <c r="A13">
        <v>46</v>
      </c>
      <c r="B13" t="s">
        <v>11</v>
      </c>
      <c r="C13" s="2">
        <v>39.424999999999997</v>
      </c>
      <c r="D13">
        <v>1</v>
      </c>
      <c r="E13" t="s">
        <v>13</v>
      </c>
      <c r="F13" t="s">
        <v>21</v>
      </c>
      <c r="G13" s="3">
        <v>834290875</v>
      </c>
      <c r="H13" t="s">
        <v>496</v>
      </c>
      <c r="J13">
        <v>1</v>
      </c>
      <c r="K13" s="4">
        <f>L7</f>
        <v>9964.06</v>
      </c>
      <c r="L13" s="4">
        <f>K13+L9</f>
        <v>62605902.94222223</v>
      </c>
      <c r="M13" s="4">
        <f>L13-K13</f>
        <v>62595938.882222228</v>
      </c>
      <c r="N13" s="4">
        <f>(L13+K13)/2+K13</f>
        <v>31317897.561111115</v>
      </c>
      <c r="O13">
        <f>COUNTIFS(G:G,"&gt;="&amp;K13,G:G,"&lt;"&amp;L13)</f>
        <v>57</v>
      </c>
      <c r="P13" s="5">
        <f>O13/$L$10</f>
        <v>0.29842931937172773</v>
      </c>
      <c r="Q13">
        <f>O13</f>
        <v>57</v>
      </c>
      <c r="R13" s="5">
        <f>Q13/$L$10</f>
        <v>0.29842931937172773</v>
      </c>
      <c r="S13" s="6">
        <f>P13*'North-East'!$P$13</f>
        <v>0.10776614310645724</v>
      </c>
    </row>
    <row r="14" spans="1:19" x14ac:dyDescent="0.25">
      <c r="A14">
        <v>18</v>
      </c>
      <c r="B14" t="s">
        <v>7</v>
      </c>
      <c r="C14" s="2">
        <v>38.664999999999999</v>
      </c>
      <c r="D14">
        <v>2</v>
      </c>
      <c r="E14" t="s">
        <v>13</v>
      </c>
      <c r="F14" t="s">
        <v>21</v>
      </c>
      <c r="G14" s="3">
        <v>339335635</v>
      </c>
      <c r="H14" t="s">
        <v>496</v>
      </c>
      <c r="J14">
        <v>2</v>
      </c>
      <c r="K14" s="4">
        <f>L13</f>
        <v>62605902.94222223</v>
      </c>
      <c r="L14" s="4">
        <f t="shared" ref="L14:L21" si="0">K14+$M$13</f>
        <v>125201841.82444446</v>
      </c>
      <c r="M14" s="4">
        <f t="shared" ref="M14:M21" si="1">L14-K14</f>
        <v>62595938.882222228</v>
      </c>
      <c r="N14" s="4">
        <f t="shared" ref="N14:N21" si="2">(L14+K14)/2+K14</f>
        <v>156509775.32555556</v>
      </c>
      <c r="O14">
        <f t="shared" ref="O14:O21" si="3">COUNTIFS(G:G,"&gt;="&amp;K14,G:G,"&lt;"&amp;L14)</f>
        <v>45</v>
      </c>
      <c r="P14" s="5">
        <f t="shared" ref="P14:P21" si="4">O14/$L$10</f>
        <v>0.2356020942408377</v>
      </c>
      <c r="Q14">
        <f>O14+Q13</f>
        <v>102</v>
      </c>
      <c r="R14" s="5">
        <f t="shared" ref="R14:R21" si="5">Q14/$L$10</f>
        <v>0.53403141361256545</v>
      </c>
      <c r="S14" s="6">
        <f>P14*'North-East'!$P$13</f>
        <v>8.5078534031413605E-2</v>
      </c>
    </row>
    <row r="15" spans="1:19" x14ac:dyDescent="0.25">
      <c r="A15">
        <v>45</v>
      </c>
      <c r="B15" t="s">
        <v>7</v>
      </c>
      <c r="C15" s="2">
        <v>38.284999999999997</v>
      </c>
      <c r="D15">
        <v>0</v>
      </c>
      <c r="E15" t="s">
        <v>13</v>
      </c>
      <c r="F15" t="s">
        <v>21</v>
      </c>
      <c r="G15" s="3">
        <v>793529115</v>
      </c>
      <c r="H15" t="s">
        <v>496</v>
      </c>
      <c r="J15">
        <v>3</v>
      </c>
      <c r="K15" s="4">
        <f>L14</f>
        <v>125201841.82444446</v>
      </c>
      <c r="L15" s="4">
        <f t="shared" si="0"/>
        <v>187797780.70666668</v>
      </c>
      <c r="M15" s="4">
        <f t="shared" si="1"/>
        <v>62595938.88222222</v>
      </c>
      <c r="N15" s="4">
        <f t="shared" si="2"/>
        <v>281701653.09000003</v>
      </c>
      <c r="O15">
        <f t="shared" si="3"/>
        <v>20</v>
      </c>
      <c r="P15" s="5">
        <f t="shared" si="4"/>
        <v>0.10471204188481675</v>
      </c>
      <c r="Q15">
        <f t="shared" ref="Q15:Q21" si="6">O15+Q14</f>
        <v>122</v>
      </c>
      <c r="R15" s="5">
        <f t="shared" si="5"/>
        <v>0.63874345549738221</v>
      </c>
      <c r="S15" s="6">
        <f>P15*'North-East'!$P$13</f>
        <v>3.7812681791739383E-2</v>
      </c>
    </row>
    <row r="16" spans="1:19" x14ac:dyDescent="0.25">
      <c r="A16">
        <v>62</v>
      </c>
      <c r="B16" t="s">
        <v>7</v>
      </c>
      <c r="C16" s="2">
        <v>38.094999999999999</v>
      </c>
      <c r="D16">
        <v>2</v>
      </c>
      <c r="E16" t="s">
        <v>13</v>
      </c>
      <c r="F16" t="s">
        <v>21</v>
      </c>
      <c r="G16" s="3">
        <v>1523032405</v>
      </c>
      <c r="H16" t="s">
        <v>496</v>
      </c>
      <c r="J16">
        <v>4</v>
      </c>
      <c r="K16" s="4">
        <f t="shared" ref="K16:K18" si="7">L15</f>
        <v>187797780.70666668</v>
      </c>
      <c r="L16" s="4">
        <f t="shared" si="0"/>
        <v>250393719.58888891</v>
      </c>
      <c r="M16" s="4">
        <f t="shared" si="1"/>
        <v>62595938.882222235</v>
      </c>
      <c r="N16" s="4">
        <f t="shared" si="2"/>
        <v>406893530.8544445</v>
      </c>
      <c r="O16">
        <f t="shared" si="3"/>
        <v>20</v>
      </c>
      <c r="P16" s="5">
        <f t="shared" si="4"/>
        <v>0.10471204188481675</v>
      </c>
      <c r="Q16">
        <f t="shared" si="6"/>
        <v>142</v>
      </c>
      <c r="R16" s="5">
        <f t="shared" si="5"/>
        <v>0.74345549738219896</v>
      </c>
      <c r="S16" s="6">
        <f>P16*'North-East'!$P$13</f>
        <v>3.7812681791739383E-2</v>
      </c>
    </row>
    <row r="17" spans="1:19" x14ac:dyDescent="0.25">
      <c r="A17">
        <v>31</v>
      </c>
      <c r="B17" t="s">
        <v>7</v>
      </c>
      <c r="C17" s="2">
        <v>38.094999999999999</v>
      </c>
      <c r="D17">
        <v>1</v>
      </c>
      <c r="E17" t="s">
        <v>9</v>
      </c>
      <c r="F17" t="s">
        <v>21</v>
      </c>
      <c r="G17" s="3">
        <v>5857107448</v>
      </c>
      <c r="H17" t="s">
        <v>496</v>
      </c>
      <c r="J17">
        <v>5</v>
      </c>
      <c r="K17" s="4">
        <f t="shared" si="7"/>
        <v>250393719.58888891</v>
      </c>
      <c r="L17" s="4">
        <f t="shared" si="0"/>
        <v>312989658.47111112</v>
      </c>
      <c r="M17" s="4">
        <f t="shared" si="1"/>
        <v>62595938.882222205</v>
      </c>
      <c r="N17" s="4">
        <f t="shared" si="2"/>
        <v>532085408.61888897</v>
      </c>
      <c r="O17">
        <f t="shared" si="3"/>
        <v>5</v>
      </c>
      <c r="P17" s="5">
        <f t="shared" si="4"/>
        <v>2.6178010471204188E-2</v>
      </c>
      <c r="Q17">
        <f t="shared" si="6"/>
        <v>147</v>
      </c>
      <c r="R17" s="5">
        <f t="shared" si="5"/>
        <v>0.76963350785340312</v>
      </c>
      <c r="S17" s="6">
        <f>P17*'North-East'!$P$13</f>
        <v>9.4531704479348458E-3</v>
      </c>
    </row>
    <row r="18" spans="1:19" x14ac:dyDescent="0.25">
      <c r="A18">
        <v>35</v>
      </c>
      <c r="B18" t="s">
        <v>7</v>
      </c>
      <c r="C18" s="2">
        <v>38.094999999999999</v>
      </c>
      <c r="D18">
        <v>2</v>
      </c>
      <c r="E18" t="s">
        <v>13</v>
      </c>
      <c r="F18" t="s">
        <v>21</v>
      </c>
      <c r="G18" s="3">
        <v>2491504626</v>
      </c>
      <c r="H18" t="s">
        <v>496</v>
      </c>
      <c r="J18">
        <v>6</v>
      </c>
      <c r="K18" s="4">
        <f t="shared" si="7"/>
        <v>312989658.47111112</v>
      </c>
      <c r="L18" s="4">
        <f t="shared" si="0"/>
        <v>375585597.35333335</v>
      </c>
      <c r="M18" s="4">
        <f t="shared" si="1"/>
        <v>62595938.882222235</v>
      </c>
      <c r="N18" s="4">
        <f t="shared" si="2"/>
        <v>657277286.38333344</v>
      </c>
      <c r="O18">
        <f t="shared" si="3"/>
        <v>11</v>
      </c>
      <c r="P18" s="5">
        <f t="shared" si="4"/>
        <v>5.7591623036649213E-2</v>
      </c>
      <c r="Q18">
        <f t="shared" si="6"/>
        <v>158</v>
      </c>
      <c r="R18" s="5">
        <f t="shared" si="5"/>
        <v>0.82722513089005234</v>
      </c>
      <c r="S18" s="6">
        <f>P18*'North-East'!$P$13</f>
        <v>2.079697498545666E-2</v>
      </c>
    </row>
    <row r="19" spans="1:19" x14ac:dyDescent="0.25">
      <c r="A19">
        <v>32</v>
      </c>
      <c r="B19" t="s">
        <v>11</v>
      </c>
      <c r="C19" s="2">
        <v>37.335000000000001</v>
      </c>
      <c r="D19">
        <v>1</v>
      </c>
      <c r="E19" t="s">
        <v>13</v>
      </c>
      <c r="F19" t="s">
        <v>21</v>
      </c>
      <c r="G19" s="3">
        <v>466760765</v>
      </c>
      <c r="H19" t="s">
        <v>496</v>
      </c>
      <c r="J19">
        <v>7</v>
      </c>
      <c r="K19" s="4">
        <f>L18</f>
        <v>375585597.35333335</v>
      </c>
      <c r="L19" s="4">
        <f t="shared" si="0"/>
        <v>438181536.23555559</v>
      </c>
      <c r="M19" s="4">
        <f t="shared" si="1"/>
        <v>62595938.882222235</v>
      </c>
      <c r="N19" s="4">
        <f t="shared" si="2"/>
        <v>782469164.1477778</v>
      </c>
      <c r="O19">
        <f t="shared" si="3"/>
        <v>14</v>
      </c>
      <c r="P19" s="5">
        <f t="shared" si="4"/>
        <v>7.3298429319371722E-2</v>
      </c>
      <c r="Q19">
        <f t="shared" si="6"/>
        <v>172</v>
      </c>
      <c r="R19" s="5">
        <f t="shared" si="5"/>
        <v>0.90052356020942403</v>
      </c>
      <c r="S19" s="6">
        <f>P19*'North-East'!$P$13</f>
        <v>2.6468877254217565E-2</v>
      </c>
    </row>
    <row r="20" spans="1:19" x14ac:dyDescent="0.25">
      <c r="A20">
        <v>32</v>
      </c>
      <c r="B20" t="s">
        <v>7</v>
      </c>
      <c r="C20" s="2">
        <v>37.145000000000003</v>
      </c>
      <c r="D20">
        <v>3</v>
      </c>
      <c r="E20" t="s">
        <v>13</v>
      </c>
      <c r="F20" t="s">
        <v>21</v>
      </c>
      <c r="G20" s="3">
        <v>633434355</v>
      </c>
      <c r="H20" t="s">
        <v>496</v>
      </c>
      <c r="J20">
        <v>8</v>
      </c>
      <c r="K20" s="4">
        <f t="shared" ref="K20:K21" si="8">L19</f>
        <v>438181536.23555559</v>
      </c>
      <c r="L20" s="4">
        <f t="shared" si="0"/>
        <v>500777475.11777782</v>
      </c>
      <c r="M20" s="4">
        <f t="shared" si="1"/>
        <v>62595938.882222235</v>
      </c>
      <c r="N20" s="4">
        <f t="shared" si="2"/>
        <v>907661041.91222239</v>
      </c>
      <c r="O20">
        <f t="shared" si="3"/>
        <v>14</v>
      </c>
      <c r="P20" s="5">
        <f t="shared" si="4"/>
        <v>7.3298429319371722E-2</v>
      </c>
      <c r="Q20">
        <f t="shared" si="6"/>
        <v>186</v>
      </c>
      <c r="R20" s="5">
        <f t="shared" si="5"/>
        <v>0.97382198952879584</v>
      </c>
      <c r="S20" s="6">
        <f>P20*'North-East'!$P$13</f>
        <v>2.6468877254217565E-2</v>
      </c>
    </row>
    <row r="21" spans="1:19" x14ac:dyDescent="0.25">
      <c r="A21">
        <v>60</v>
      </c>
      <c r="B21" t="s">
        <v>11</v>
      </c>
      <c r="C21" s="2">
        <v>36.954999999999998</v>
      </c>
      <c r="D21">
        <v>0</v>
      </c>
      <c r="E21" t="s">
        <v>13</v>
      </c>
      <c r="F21" t="s">
        <v>21</v>
      </c>
      <c r="G21" s="3">
        <v>1274116745</v>
      </c>
      <c r="H21" t="s">
        <v>496</v>
      </c>
      <c r="J21">
        <v>9</v>
      </c>
      <c r="K21" s="4">
        <f t="shared" si="8"/>
        <v>500777475.11777782</v>
      </c>
      <c r="L21" s="4">
        <f t="shared" si="0"/>
        <v>563373414</v>
      </c>
      <c r="M21" s="4">
        <f t="shared" si="1"/>
        <v>62595938.882222176</v>
      </c>
      <c r="N21" s="4">
        <f t="shared" si="2"/>
        <v>1032852919.6766667</v>
      </c>
      <c r="O21">
        <f t="shared" si="3"/>
        <v>5</v>
      </c>
      <c r="P21" s="5">
        <f t="shared" si="4"/>
        <v>2.6178010471204188E-2</v>
      </c>
      <c r="Q21">
        <f t="shared" si="6"/>
        <v>191</v>
      </c>
      <c r="R21" s="5">
        <f t="shared" si="5"/>
        <v>1</v>
      </c>
      <c r="S21" s="6">
        <f>P21*'North-East'!$P$13</f>
        <v>9.4531704479348458E-3</v>
      </c>
    </row>
    <row r="22" spans="1:19" x14ac:dyDescent="0.25">
      <c r="A22">
        <v>59</v>
      </c>
      <c r="B22" t="s">
        <v>7</v>
      </c>
      <c r="C22" s="2">
        <v>36.765000000000001</v>
      </c>
      <c r="D22">
        <v>1</v>
      </c>
      <c r="E22" t="s">
        <v>9</v>
      </c>
      <c r="F22" t="s">
        <v>21</v>
      </c>
      <c r="G22" s="3">
        <v>4789679135</v>
      </c>
      <c r="H22" t="s">
        <v>496</v>
      </c>
      <c r="K22" s="4"/>
      <c r="L22" s="4"/>
      <c r="M22" s="4"/>
      <c r="N22" s="4"/>
      <c r="P22" s="5"/>
      <c r="R22" s="5"/>
      <c r="S22" s="6">
        <f>SUM(S13:S21)</f>
        <v>0.3611111111111111</v>
      </c>
    </row>
    <row r="23" spans="1:19" x14ac:dyDescent="0.25">
      <c r="A23">
        <v>63</v>
      </c>
      <c r="B23" t="s">
        <v>11</v>
      </c>
      <c r="C23" s="2">
        <v>36.765000000000001</v>
      </c>
      <c r="D23">
        <v>0</v>
      </c>
      <c r="E23" t="s">
        <v>13</v>
      </c>
      <c r="F23" t="s">
        <v>21</v>
      </c>
      <c r="G23" s="3">
        <v>1398185035</v>
      </c>
      <c r="H23" t="s">
        <v>496</v>
      </c>
      <c r="K23" s="4"/>
      <c r="L23" s="4"/>
      <c r="M23" s="4"/>
      <c r="N23" s="4"/>
      <c r="P23" s="5"/>
      <c r="R23" s="5"/>
    </row>
    <row r="24" spans="1:19" x14ac:dyDescent="0.25">
      <c r="A24">
        <v>61</v>
      </c>
      <c r="B24" t="s">
        <v>7</v>
      </c>
      <c r="C24" s="2">
        <v>36.384999999999998</v>
      </c>
      <c r="D24">
        <v>1</v>
      </c>
      <c r="E24" t="s">
        <v>9</v>
      </c>
      <c r="F24" t="s">
        <v>21</v>
      </c>
      <c r="G24" s="3">
        <v>4851756315</v>
      </c>
      <c r="H24" t="s">
        <v>496</v>
      </c>
      <c r="K24" s="4"/>
      <c r="L24" s="4"/>
      <c r="M24" s="4"/>
      <c r="N24" s="4"/>
      <c r="P24" s="5"/>
      <c r="R24" s="5"/>
    </row>
    <row r="25" spans="1:19" x14ac:dyDescent="0.25">
      <c r="A25">
        <v>60</v>
      </c>
      <c r="B25" t="s">
        <v>7</v>
      </c>
      <c r="C25" s="2">
        <v>36.005000000000003</v>
      </c>
      <c r="D25">
        <v>0</v>
      </c>
      <c r="E25" t="s">
        <v>13</v>
      </c>
      <c r="F25" t="s">
        <v>21</v>
      </c>
      <c r="G25" s="3">
        <v>1322884695</v>
      </c>
      <c r="H25" t="s">
        <v>496</v>
      </c>
      <c r="K25" s="4"/>
      <c r="L25" s="4"/>
      <c r="M25" s="4"/>
      <c r="N25" s="4"/>
      <c r="P25" s="5"/>
      <c r="R25" s="5"/>
    </row>
    <row r="26" spans="1:19" x14ac:dyDescent="0.25">
      <c r="A26">
        <v>18</v>
      </c>
      <c r="B26" t="s">
        <v>7</v>
      </c>
      <c r="C26" s="2">
        <v>35.625</v>
      </c>
      <c r="D26">
        <v>0</v>
      </c>
      <c r="E26" t="s">
        <v>13</v>
      </c>
      <c r="F26" t="s">
        <v>21</v>
      </c>
      <c r="G26" s="3">
        <v>221113075</v>
      </c>
      <c r="H26" t="s">
        <v>496</v>
      </c>
      <c r="K26" s="4"/>
      <c r="L26" s="4"/>
      <c r="M26" s="4"/>
      <c r="N26" s="4"/>
      <c r="P26" s="5"/>
      <c r="R26" s="5"/>
    </row>
    <row r="27" spans="1:19" x14ac:dyDescent="0.25">
      <c r="A27">
        <v>48</v>
      </c>
      <c r="B27" t="s">
        <v>11</v>
      </c>
      <c r="C27" s="2">
        <v>35.625</v>
      </c>
      <c r="D27">
        <v>4</v>
      </c>
      <c r="E27" t="s">
        <v>13</v>
      </c>
      <c r="F27" t="s">
        <v>21</v>
      </c>
      <c r="G27" s="3">
        <v>1073687075</v>
      </c>
      <c r="H27" t="s">
        <v>496</v>
      </c>
    </row>
    <row r="28" spans="1:19" x14ac:dyDescent="0.25">
      <c r="A28">
        <v>28</v>
      </c>
      <c r="B28" t="s">
        <v>11</v>
      </c>
      <c r="C28" s="2">
        <v>35.435000000000002</v>
      </c>
      <c r="D28">
        <v>0</v>
      </c>
      <c r="E28" t="s">
        <v>13</v>
      </c>
      <c r="F28" t="s">
        <v>21</v>
      </c>
      <c r="G28" s="3">
        <v>326884665</v>
      </c>
      <c r="H28" t="s">
        <v>496</v>
      </c>
    </row>
    <row r="29" spans="1:19" x14ac:dyDescent="0.25">
      <c r="A29">
        <v>33</v>
      </c>
      <c r="B29" t="s">
        <v>11</v>
      </c>
      <c r="C29" s="2">
        <v>35.244999999999997</v>
      </c>
      <c r="D29">
        <v>0</v>
      </c>
      <c r="E29" t="s">
        <v>13</v>
      </c>
      <c r="F29" t="s">
        <v>21</v>
      </c>
      <c r="G29" s="3">
        <v>124048791</v>
      </c>
      <c r="H29" t="s">
        <v>496</v>
      </c>
    </row>
    <row r="30" spans="1:19" x14ac:dyDescent="0.25">
      <c r="A30">
        <v>55</v>
      </c>
      <c r="B30" t="s">
        <v>11</v>
      </c>
      <c r="C30" s="2">
        <v>35.244999999999997</v>
      </c>
      <c r="D30">
        <v>1</v>
      </c>
      <c r="E30" t="s">
        <v>13</v>
      </c>
      <c r="F30" t="s">
        <v>21</v>
      </c>
      <c r="G30" s="3">
        <v>1139406555</v>
      </c>
      <c r="H30" t="s">
        <v>496</v>
      </c>
    </row>
    <row r="31" spans="1:19" x14ac:dyDescent="0.25">
      <c r="A31">
        <v>58</v>
      </c>
      <c r="B31" t="s">
        <v>11</v>
      </c>
      <c r="C31" s="2">
        <v>34.865000000000002</v>
      </c>
      <c r="D31">
        <v>0</v>
      </c>
      <c r="E31" t="s">
        <v>13</v>
      </c>
      <c r="F31" t="s">
        <v>21</v>
      </c>
      <c r="G31" s="3">
        <v>1194459435</v>
      </c>
      <c r="H31" t="s">
        <v>496</v>
      </c>
    </row>
    <row r="32" spans="1:19" x14ac:dyDescent="0.25">
      <c r="A32">
        <v>23</v>
      </c>
      <c r="B32" t="s">
        <v>7</v>
      </c>
      <c r="C32" s="2">
        <v>34.865000000000002</v>
      </c>
      <c r="D32">
        <v>0</v>
      </c>
      <c r="E32" t="s">
        <v>13</v>
      </c>
      <c r="F32" t="s">
        <v>21</v>
      </c>
      <c r="G32" s="3">
        <v>289948935</v>
      </c>
      <c r="H32" t="s">
        <v>496</v>
      </c>
    </row>
    <row r="33" spans="1:8" x14ac:dyDescent="0.25">
      <c r="A33">
        <v>34</v>
      </c>
      <c r="B33" t="s">
        <v>11</v>
      </c>
      <c r="C33" s="2">
        <v>34.674999999999997</v>
      </c>
      <c r="D33">
        <v>0</v>
      </c>
      <c r="E33" t="s">
        <v>13</v>
      </c>
      <c r="F33" t="s">
        <v>21</v>
      </c>
      <c r="G33" s="3">
        <v>451882625</v>
      </c>
      <c r="H33" t="s">
        <v>496</v>
      </c>
    </row>
    <row r="34" spans="1:8" x14ac:dyDescent="0.25">
      <c r="A34">
        <v>57</v>
      </c>
      <c r="B34" t="s">
        <v>7</v>
      </c>
      <c r="C34" s="2">
        <v>34.295000000000002</v>
      </c>
      <c r="D34">
        <v>2</v>
      </c>
      <c r="E34" t="s">
        <v>13</v>
      </c>
      <c r="F34" t="s">
        <v>21</v>
      </c>
      <c r="G34" s="3">
        <v>1322405705</v>
      </c>
      <c r="H34" t="s">
        <v>496</v>
      </c>
    </row>
    <row r="35" spans="1:8" x14ac:dyDescent="0.25">
      <c r="A35">
        <v>40</v>
      </c>
      <c r="B35" t="s">
        <v>11</v>
      </c>
      <c r="C35" s="2">
        <v>34.104999999999997</v>
      </c>
      <c r="D35">
        <v>1</v>
      </c>
      <c r="E35" t="s">
        <v>13</v>
      </c>
      <c r="F35" t="s">
        <v>21</v>
      </c>
      <c r="G35" s="3">
        <v>660020595</v>
      </c>
      <c r="H35" t="s">
        <v>496</v>
      </c>
    </row>
    <row r="36" spans="1:8" x14ac:dyDescent="0.25">
      <c r="A36">
        <v>53</v>
      </c>
      <c r="B36" t="s">
        <v>11</v>
      </c>
      <c r="C36" s="2">
        <v>34.104999999999997</v>
      </c>
      <c r="D36">
        <v>0</v>
      </c>
      <c r="E36" t="s">
        <v>9</v>
      </c>
      <c r="F36" t="s">
        <v>21</v>
      </c>
      <c r="G36" s="3">
        <v>4325441795</v>
      </c>
      <c r="H36" t="s">
        <v>496</v>
      </c>
    </row>
    <row r="37" spans="1:8" x14ac:dyDescent="0.25">
      <c r="A37">
        <v>51</v>
      </c>
      <c r="B37" t="s">
        <v>7</v>
      </c>
      <c r="C37" s="2">
        <v>33.914999999999999</v>
      </c>
      <c r="D37">
        <v>0</v>
      </c>
      <c r="E37" t="s">
        <v>13</v>
      </c>
      <c r="F37" t="s">
        <v>21</v>
      </c>
      <c r="G37" s="3">
        <v>986630485</v>
      </c>
      <c r="H37" t="s">
        <v>496</v>
      </c>
    </row>
    <row r="38" spans="1:8" x14ac:dyDescent="0.25">
      <c r="A38">
        <v>61</v>
      </c>
      <c r="B38" t="s">
        <v>11</v>
      </c>
      <c r="C38" s="2">
        <v>33.914999999999999</v>
      </c>
      <c r="D38">
        <v>0</v>
      </c>
      <c r="E38" t="s">
        <v>13</v>
      </c>
      <c r="F38" t="s">
        <v>21</v>
      </c>
      <c r="G38" s="3">
        <v>1314386485</v>
      </c>
      <c r="H38" t="s">
        <v>496</v>
      </c>
    </row>
    <row r="39" spans="1:8" x14ac:dyDescent="0.25">
      <c r="A39">
        <v>46</v>
      </c>
      <c r="B39" t="s">
        <v>7</v>
      </c>
      <c r="C39" s="2">
        <v>33.725000000000001</v>
      </c>
      <c r="D39">
        <v>1</v>
      </c>
      <c r="E39" t="s">
        <v>13</v>
      </c>
      <c r="F39" t="s">
        <v>21</v>
      </c>
      <c r="G39" s="3">
        <v>882398575</v>
      </c>
      <c r="H39" t="s">
        <v>496</v>
      </c>
    </row>
    <row r="40" spans="1:8" x14ac:dyDescent="0.25">
      <c r="A40">
        <v>18</v>
      </c>
      <c r="B40" t="s">
        <v>11</v>
      </c>
      <c r="C40" s="2">
        <v>33.534999999999997</v>
      </c>
      <c r="D40">
        <v>0</v>
      </c>
      <c r="E40" t="s">
        <v>9</v>
      </c>
      <c r="F40" t="s">
        <v>21</v>
      </c>
      <c r="G40" s="3">
        <v>3461784065</v>
      </c>
      <c r="H40" t="s">
        <v>496</v>
      </c>
    </row>
    <row r="41" spans="1:8" x14ac:dyDescent="0.25">
      <c r="A41">
        <v>61</v>
      </c>
      <c r="B41" t="s">
        <v>11</v>
      </c>
      <c r="C41" s="2">
        <v>33.534999999999997</v>
      </c>
      <c r="D41">
        <v>0</v>
      </c>
      <c r="E41" t="s">
        <v>13</v>
      </c>
      <c r="F41" t="s">
        <v>21</v>
      </c>
      <c r="G41" s="3">
        <v>1314333665</v>
      </c>
      <c r="H41" t="s">
        <v>496</v>
      </c>
    </row>
    <row r="42" spans="1:8" x14ac:dyDescent="0.25">
      <c r="A42">
        <v>46</v>
      </c>
      <c r="B42" t="s">
        <v>11</v>
      </c>
      <c r="C42" s="2">
        <v>33.344999999999999</v>
      </c>
      <c r="D42">
        <v>1</v>
      </c>
      <c r="E42" t="s">
        <v>13</v>
      </c>
      <c r="F42" t="s">
        <v>21</v>
      </c>
      <c r="G42" s="3">
        <v>833445755</v>
      </c>
      <c r="H42" t="s">
        <v>496</v>
      </c>
    </row>
    <row r="43" spans="1:8" x14ac:dyDescent="0.25">
      <c r="A43">
        <v>47</v>
      </c>
      <c r="B43" t="s">
        <v>7</v>
      </c>
      <c r="C43" s="2">
        <v>33.344999999999999</v>
      </c>
      <c r="D43">
        <v>0</v>
      </c>
      <c r="E43" t="s">
        <v>13</v>
      </c>
      <c r="F43" t="s">
        <v>21</v>
      </c>
      <c r="G43" s="3">
        <v>2087878443</v>
      </c>
      <c r="H43" t="s">
        <v>496</v>
      </c>
    </row>
    <row r="44" spans="1:8" x14ac:dyDescent="0.25">
      <c r="A44">
        <v>49</v>
      </c>
      <c r="B44" t="s">
        <v>7</v>
      </c>
      <c r="C44" s="2">
        <v>33.344999999999999</v>
      </c>
      <c r="D44">
        <v>2</v>
      </c>
      <c r="E44" t="s">
        <v>13</v>
      </c>
      <c r="F44" t="s">
        <v>21</v>
      </c>
      <c r="G44" s="3">
        <v>1037091255</v>
      </c>
      <c r="H44" t="s">
        <v>496</v>
      </c>
    </row>
    <row r="45" spans="1:8" x14ac:dyDescent="0.25">
      <c r="A45">
        <v>41</v>
      </c>
      <c r="B45" t="s">
        <v>7</v>
      </c>
      <c r="C45" s="2">
        <v>33.155000000000001</v>
      </c>
      <c r="D45">
        <v>3</v>
      </c>
      <c r="E45" t="s">
        <v>13</v>
      </c>
      <c r="F45" t="s">
        <v>21</v>
      </c>
      <c r="G45" s="3">
        <v>853828845</v>
      </c>
      <c r="H45" t="s">
        <v>496</v>
      </c>
    </row>
    <row r="46" spans="1:8" x14ac:dyDescent="0.25">
      <c r="A46">
        <v>42</v>
      </c>
      <c r="B46" t="s">
        <v>7</v>
      </c>
      <c r="C46" s="2">
        <v>33.155000000000001</v>
      </c>
      <c r="D46">
        <v>1</v>
      </c>
      <c r="E46" t="s">
        <v>13</v>
      </c>
      <c r="F46" t="s">
        <v>21</v>
      </c>
      <c r="G46" s="3">
        <v>763941745</v>
      </c>
      <c r="H46" t="s">
        <v>496</v>
      </c>
    </row>
    <row r="47" spans="1:8" x14ac:dyDescent="0.25">
      <c r="A47">
        <v>18</v>
      </c>
      <c r="B47" t="s">
        <v>7</v>
      </c>
      <c r="C47" s="2">
        <v>33.155000000000001</v>
      </c>
      <c r="D47">
        <v>0</v>
      </c>
      <c r="E47" t="s">
        <v>13</v>
      </c>
      <c r="F47" t="s">
        <v>21</v>
      </c>
      <c r="G47" s="3">
        <v>220769745</v>
      </c>
      <c r="H47" t="s">
        <v>496</v>
      </c>
    </row>
    <row r="48" spans="1:8" x14ac:dyDescent="0.25">
      <c r="A48">
        <v>58</v>
      </c>
      <c r="B48" t="s">
        <v>7</v>
      </c>
      <c r="C48" s="2">
        <v>32.965000000000003</v>
      </c>
      <c r="D48">
        <v>0</v>
      </c>
      <c r="E48" t="s">
        <v>13</v>
      </c>
      <c r="F48" t="s">
        <v>21</v>
      </c>
      <c r="G48" s="3">
        <v>1243095335</v>
      </c>
      <c r="H48" t="s">
        <v>496</v>
      </c>
    </row>
    <row r="49" spans="1:8" x14ac:dyDescent="0.25">
      <c r="A49">
        <v>54</v>
      </c>
      <c r="B49" t="s">
        <v>11</v>
      </c>
      <c r="C49" s="2">
        <v>32.774999999999999</v>
      </c>
      <c r="D49">
        <v>0</v>
      </c>
      <c r="E49" t="s">
        <v>13</v>
      </c>
      <c r="F49" t="s">
        <v>21</v>
      </c>
      <c r="G49" s="3">
        <v>1043506525</v>
      </c>
      <c r="H49" t="s">
        <v>496</v>
      </c>
    </row>
    <row r="50" spans="1:8" x14ac:dyDescent="0.25">
      <c r="A50">
        <v>40</v>
      </c>
      <c r="B50" t="s">
        <v>11</v>
      </c>
      <c r="C50" s="2">
        <v>32.774999999999999</v>
      </c>
      <c r="D50">
        <v>1</v>
      </c>
      <c r="E50" t="s">
        <v>9</v>
      </c>
      <c r="F50" t="s">
        <v>21</v>
      </c>
      <c r="G50" s="3">
        <v>3912533225</v>
      </c>
      <c r="H50" t="s">
        <v>496</v>
      </c>
    </row>
    <row r="51" spans="1:8" x14ac:dyDescent="0.25">
      <c r="A51">
        <v>27</v>
      </c>
      <c r="B51" t="s">
        <v>11</v>
      </c>
      <c r="C51" s="2">
        <v>32.585000000000001</v>
      </c>
      <c r="D51">
        <v>3</v>
      </c>
      <c r="E51" t="s">
        <v>13</v>
      </c>
      <c r="F51" t="s">
        <v>21</v>
      </c>
      <c r="G51" s="3">
        <v>484692015</v>
      </c>
      <c r="H51" t="s">
        <v>496</v>
      </c>
    </row>
    <row r="52" spans="1:8" x14ac:dyDescent="0.25">
      <c r="A52">
        <v>59</v>
      </c>
      <c r="B52" t="s">
        <v>7</v>
      </c>
      <c r="C52" s="2">
        <v>32.395000000000003</v>
      </c>
      <c r="D52">
        <v>3</v>
      </c>
      <c r="E52" t="s">
        <v>13</v>
      </c>
      <c r="F52" t="s">
        <v>21</v>
      </c>
      <c r="G52" s="3">
        <v>1459063205</v>
      </c>
      <c r="H52" t="s">
        <v>496</v>
      </c>
    </row>
    <row r="53" spans="1:8" x14ac:dyDescent="0.25">
      <c r="A53">
        <v>55</v>
      </c>
      <c r="B53" t="s">
        <v>7</v>
      </c>
      <c r="C53" s="2">
        <v>32.395000000000003</v>
      </c>
      <c r="D53">
        <v>1</v>
      </c>
      <c r="E53" t="s">
        <v>13</v>
      </c>
      <c r="F53" t="s">
        <v>21</v>
      </c>
      <c r="G53" s="3">
        <v>1187910405</v>
      </c>
      <c r="H53" t="s">
        <v>496</v>
      </c>
    </row>
    <row r="54" spans="1:8" x14ac:dyDescent="0.25">
      <c r="A54">
        <v>27</v>
      </c>
      <c r="B54" t="s">
        <v>7</v>
      </c>
      <c r="C54" s="2">
        <v>32.395000000000003</v>
      </c>
      <c r="D54">
        <v>1</v>
      </c>
      <c r="E54" t="s">
        <v>13</v>
      </c>
      <c r="F54" t="s">
        <v>21</v>
      </c>
      <c r="G54" s="3">
        <v>1890349141</v>
      </c>
      <c r="H54" t="s">
        <v>496</v>
      </c>
    </row>
    <row r="55" spans="1:8" x14ac:dyDescent="0.25">
      <c r="A55">
        <v>58</v>
      </c>
      <c r="B55" t="s">
        <v>7</v>
      </c>
      <c r="C55" s="2">
        <v>32.395000000000003</v>
      </c>
      <c r="D55">
        <v>1</v>
      </c>
      <c r="E55" t="s">
        <v>13</v>
      </c>
      <c r="F55" t="s">
        <v>21</v>
      </c>
      <c r="G55" s="3">
        <v>1301916105</v>
      </c>
      <c r="H55" t="s">
        <v>496</v>
      </c>
    </row>
    <row r="56" spans="1:8" x14ac:dyDescent="0.25">
      <c r="A56">
        <v>52</v>
      </c>
      <c r="B56" t="s">
        <v>11</v>
      </c>
      <c r="C56" s="2">
        <v>32.204999999999998</v>
      </c>
      <c r="D56">
        <v>3</v>
      </c>
      <c r="E56" t="s">
        <v>13</v>
      </c>
      <c r="F56" t="s">
        <v>21</v>
      </c>
      <c r="G56" s="3">
        <v>1148831695</v>
      </c>
      <c r="H56" t="s">
        <v>496</v>
      </c>
    </row>
    <row r="57" spans="1:8" x14ac:dyDescent="0.25">
      <c r="A57">
        <v>62</v>
      </c>
      <c r="B57" t="s">
        <v>11</v>
      </c>
      <c r="C57" s="2">
        <v>32.015000000000001</v>
      </c>
      <c r="D57">
        <v>0</v>
      </c>
      <c r="E57" t="s">
        <v>9</v>
      </c>
      <c r="F57" t="s">
        <v>21</v>
      </c>
      <c r="G57" s="3">
        <v>4571020785</v>
      </c>
      <c r="H57" t="s">
        <v>496</v>
      </c>
    </row>
    <row r="58" spans="1:8" x14ac:dyDescent="0.25">
      <c r="A58">
        <v>58</v>
      </c>
      <c r="B58" t="s">
        <v>7</v>
      </c>
      <c r="C58" s="2">
        <v>31.824999999999999</v>
      </c>
      <c r="D58">
        <v>2</v>
      </c>
      <c r="E58" t="s">
        <v>13</v>
      </c>
      <c r="F58" t="s">
        <v>21</v>
      </c>
      <c r="G58" s="3">
        <v>1360736875</v>
      </c>
      <c r="H58" t="s">
        <v>496</v>
      </c>
    </row>
    <row r="59" spans="1:8" x14ac:dyDescent="0.25">
      <c r="A59">
        <v>50</v>
      </c>
      <c r="B59" t="s">
        <v>11</v>
      </c>
      <c r="C59" s="2">
        <v>31.824999999999999</v>
      </c>
      <c r="D59">
        <v>0</v>
      </c>
      <c r="E59" t="s">
        <v>9</v>
      </c>
      <c r="F59" t="s">
        <v>21</v>
      </c>
      <c r="G59" s="3">
        <v>4109716175</v>
      </c>
      <c r="H59" t="s">
        <v>496</v>
      </c>
    </row>
    <row r="60" spans="1:8" x14ac:dyDescent="0.25">
      <c r="A60">
        <v>64</v>
      </c>
      <c r="B60" t="s">
        <v>7</v>
      </c>
      <c r="C60" s="2">
        <v>31.824999999999999</v>
      </c>
      <c r="D60">
        <v>2</v>
      </c>
      <c r="E60" t="s">
        <v>13</v>
      </c>
      <c r="F60" t="s">
        <v>21</v>
      </c>
      <c r="G60" s="3">
        <v>1606908475</v>
      </c>
      <c r="H60" t="s">
        <v>496</v>
      </c>
    </row>
    <row r="61" spans="1:8" x14ac:dyDescent="0.25">
      <c r="A61">
        <v>41</v>
      </c>
      <c r="B61" t="s">
        <v>7</v>
      </c>
      <c r="C61" s="2">
        <v>31.635000000000002</v>
      </c>
      <c r="D61">
        <v>1</v>
      </c>
      <c r="E61" t="s">
        <v>13</v>
      </c>
      <c r="F61" t="s">
        <v>21</v>
      </c>
      <c r="G61" s="3">
        <v>735817565</v>
      </c>
      <c r="H61" t="s">
        <v>496</v>
      </c>
    </row>
    <row r="62" spans="1:8" x14ac:dyDescent="0.25">
      <c r="A62">
        <v>48</v>
      </c>
      <c r="B62" t="s">
        <v>11</v>
      </c>
      <c r="C62" s="2">
        <v>31.445</v>
      </c>
      <c r="D62">
        <v>1</v>
      </c>
      <c r="E62" t="s">
        <v>13</v>
      </c>
      <c r="F62" t="s">
        <v>21</v>
      </c>
      <c r="G62" s="3">
        <v>896406055</v>
      </c>
      <c r="H62" t="s">
        <v>496</v>
      </c>
    </row>
    <row r="63" spans="1:8" x14ac:dyDescent="0.25">
      <c r="A63">
        <v>63</v>
      </c>
      <c r="B63" t="s">
        <v>11</v>
      </c>
      <c r="C63" s="2">
        <v>31.445</v>
      </c>
      <c r="D63">
        <v>0</v>
      </c>
      <c r="E63" t="s">
        <v>13</v>
      </c>
      <c r="F63" t="s">
        <v>21</v>
      </c>
      <c r="G63" s="3">
        <v>1397445555</v>
      </c>
      <c r="H63" t="s">
        <v>496</v>
      </c>
    </row>
    <row r="64" spans="1:8" x14ac:dyDescent="0.25">
      <c r="A64">
        <v>31</v>
      </c>
      <c r="B64" t="s">
        <v>7</v>
      </c>
      <c r="C64" s="2">
        <v>31.065000000000001</v>
      </c>
      <c r="D64">
        <v>0</v>
      </c>
      <c r="E64" t="s">
        <v>13</v>
      </c>
      <c r="F64" t="s">
        <v>21</v>
      </c>
      <c r="G64" s="3">
        <v>434702335</v>
      </c>
      <c r="H64" t="s">
        <v>496</v>
      </c>
    </row>
    <row r="65" spans="1:8" x14ac:dyDescent="0.25">
      <c r="A65">
        <v>24</v>
      </c>
      <c r="B65" t="s">
        <v>11</v>
      </c>
      <c r="C65" s="2">
        <v>31.065000000000001</v>
      </c>
      <c r="D65">
        <v>0</v>
      </c>
      <c r="E65" t="s">
        <v>9</v>
      </c>
      <c r="F65" t="s">
        <v>21</v>
      </c>
      <c r="G65" s="3">
        <v>3425405335</v>
      </c>
      <c r="H65" t="s">
        <v>496</v>
      </c>
    </row>
    <row r="66" spans="1:8" x14ac:dyDescent="0.25">
      <c r="A66">
        <v>31</v>
      </c>
      <c r="B66" t="s">
        <v>11</v>
      </c>
      <c r="C66" s="2">
        <v>30.875</v>
      </c>
      <c r="D66">
        <v>0</v>
      </c>
      <c r="E66" t="s">
        <v>13</v>
      </c>
      <c r="F66" t="s">
        <v>21</v>
      </c>
      <c r="G66" s="3">
        <v>385775925</v>
      </c>
      <c r="H66" t="s">
        <v>496</v>
      </c>
    </row>
    <row r="67" spans="1:8" x14ac:dyDescent="0.25">
      <c r="A67">
        <v>52</v>
      </c>
      <c r="B67" t="s">
        <v>7</v>
      </c>
      <c r="C67" s="2">
        <v>30.875</v>
      </c>
      <c r="D67">
        <v>0</v>
      </c>
      <c r="E67" t="s">
        <v>13</v>
      </c>
      <c r="F67" t="s">
        <v>21</v>
      </c>
      <c r="G67" s="3">
        <v>2304556616</v>
      </c>
      <c r="H67" t="s">
        <v>496</v>
      </c>
    </row>
    <row r="68" spans="1:8" x14ac:dyDescent="0.25">
      <c r="A68">
        <v>55</v>
      </c>
      <c r="B68" t="s">
        <v>11</v>
      </c>
      <c r="C68" s="2">
        <v>30.684999999999999</v>
      </c>
      <c r="D68">
        <v>0</v>
      </c>
      <c r="E68" t="s">
        <v>9</v>
      </c>
      <c r="F68" t="s">
        <v>21</v>
      </c>
      <c r="G68" s="3">
        <v>4230369215</v>
      </c>
      <c r="H68" t="s">
        <v>496</v>
      </c>
    </row>
    <row r="69" spans="1:8" x14ac:dyDescent="0.25">
      <c r="A69">
        <v>20</v>
      </c>
      <c r="B69" t="s">
        <v>11</v>
      </c>
      <c r="C69" s="2">
        <v>30.684999999999999</v>
      </c>
      <c r="D69">
        <v>0</v>
      </c>
      <c r="E69" t="s">
        <v>9</v>
      </c>
      <c r="F69" t="s">
        <v>21</v>
      </c>
      <c r="G69" s="3">
        <v>3347581715</v>
      </c>
      <c r="H69" t="s">
        <v>496</v>
      </c>
    </row>
    <row r="70" spans="1:8" x14ac:dyDescent="0.25">
      <c r="A70">
        <v>31</v>
      </c>
      <c r="B70" t="s">
        <v>7</v>
      </c>
      <c r="C70" s="2">
        <v>30.495000000000001</v>
      </c>
      <c r="D70">
        <v>3</v>
      </c>
      <c r="E70" t="s">
        <v>13</v>
      </c>
      <c r="F70" t="s">
        <v>21</v>
      </c>
      <c r="G70" s="3">
        <v>611323105</v>
      </c>
      <c r="H70" t="s">
        <v>496</v>
      </c>
    </row>
    <row r="71" spans="1:8" x14ac:dyDescent="0.25">
      <c r="A71">
        <v>53</v>
      </c>
      <c r="B71" t="s">
        <v>11</v>
      </c>
      <c r="C71" s="2">
        <v>30.495000000000001</v>
      </c>
      <c r="D71">
        <v>0</v>
      </c>
      <c r="E71" t="s">
        <v>13</v>
      </c>
      <c r="F71" t="s">
        <v>21</v>
      </c>
      <c r="G71" s="3">
        <v>1007205505</v>
      </c>
      <c r="H71" t="s">
        <v>496</v>
      </c>
    </row>
    <row r="72" spans="1:8" x14ac:dyDescent="0.25">
      <c r="A72">
        <v>18</v>
      </c>
      <c r="B72" t="s">
        <v>7</v>
      </c>
      <c r="C72" s="2">
        <v>30.305</v>
      </c>
      <c r="D72">
        <v>0</v>
      </c>
      <c r="E72" t="s">
        <v>13</v>
      </c>
      <c r="F72" t="s">
        <v>21</v>
      </c>
      <c r="G72" s="3">
        <v>220373595</v>
      </c>
      <c r="H72" t="s">
        <v>496</v>
      </c>
    </row>
    <row r="73" spans="1:8" x14ac:dyDescent="0.25">
      <c r="A73">
        <v>58</v>
      </c>
      <c r="B73" t="s">
        <v>11</v>
      </c>
      <c r="C73" s="2">
        <v>30.305</v>
      </c>
      <c r="D73">
        <v>0</v>
      </c>
      <c r="E73" t="s">
        <v>13</v>
      </c>
      <c r="F73" t="s">
        <v>21</v>
      </c>
      <c r="G73" s="3">
        <v>1193825595</v>
      </c>
      <c r="H73" t="s">
        <v>496</v>
      </c>
    </row>
    <row r="74" spans="1:8" x14ac:dyDescent="0.25">
      <c r="A74">
        <v>18</v>
      </c>
      <c r="B74" t="s">
        <v>7</v>
      </c>
      <c r="C74" s="2">
        <v>30.114999999999998</v>
      </c>
      <c r="D74">
        <v>0</v>
      </c>
      <c r="E74" t="s">
        <v>13</v>
      </c>
      <c r="F74" t="s">
        <v>21</v>
      </c>
      <c r="G74" s="3">
        <v>213448467</v>
      </c>
      <c r="H74" t="s">
        <v>496</v>
      </c>
    </row>
    <row r="75" spans="1:8" x14ac:dyDescent="0.25">
      <c r="A75">
        <v>18</v>
      </c>
      <c r="B75" t="s">
        <v>7</v>
      </c>
      <c r="C75" s="2">
        <v>30.114999999999998</v>
      </c>
      <c r="D75">
        <v>0</v>
      </c>
      <c r="E75" t="s">
        <v>13</v>
      </c>
      <c r="F75" t="s">
        <v>21</v>
      </c>
      <c r="G75" s="3">
        <v>220347185</v>
      </c>
      <c r="H75" t="s">
        <v>496</v>
      </c>
    </row>
    <row r="76" spans="1:8" x14ac:dyDescent="0.25">
      <c r="A76">
        <v>20</v>
      </c>
      <c r="B76" t="s">
        <v>11</v>
      </c>
      <c r="C76" s="2">
        <v>30.114999999999998</v>
      </c>
      <c r="D76">
        <v>5</v>
      </c>
      <c r="E76" t="s">
        <v>13</v>
      </c>
      <c r="F76" t="s">
        <v>21</v>
      </c>
      <c r="G76" s="3">
        <v>491505985</v>
      </c>
      <c r="H76" t="s">
        <v>496</v>
      </c>
    </row>
    <row r="77" spans="1:8" x14ac:dyDescent="0.25">
      <c r="A77">
        <v>39</v>
      </c>
      <c r="B77" t="s">
        <v>11</v>
      </c>
      <c r="C77" s="2">
        <v>29.925000000000001</v>
      </c>
      <c r="D77">
        <v>1</v>
      </c>
      <c r="E77" t="s">
        <v>9</v>
      </c>
      <c r="F77" t="s">
        <v>21</v>
      </c>
      <c r="G77" s="3">
        <v>2246204375</v>
      </c>
      <c r="H77" t="s">
        <v>496</v>
      </c>
    </row>
    <row r="78" spans="1:8" x14ac:dyDescent="0.25">
      <c r="A78">
        <v>44</v>
      </c>
      <c r="B78" t="s">
        <v>11</v>
      </c>
      <c r="C78" s="2">
        <v>29.734999999999999</v>
      </c>
      <c r="D78">
        <v>2</v>
      </c>
      <c r="E78" t="s">
        <v>13</v>
      </c>
      <c r="F78" t="s">
        <v>21</v>
      </c>
      <c r="G78" s="3">
        <v>3210866282</v>
      </c>
      <c r="H78" t="s">
        <v>496</v>
      </c>
    </row>
    <row r="79" spans="1:8" x14ac:dyDescent="0.25">
      <c r="A79">
        <v>26</v>
      </c>
      <c r="B79" t="s">
        <v>7</v>
      </c>
      <c r="C79" s="2">
        <v>29.355</v>
      </c>
      <c r="D79">
        <v>2</v>
      </c>
      <c r="E79" t="s">
        <v>13</v>
      </c>
      <c r="F79" t="s">
        <v>21</v>
      </c>
      <c r="G79" s="3">
        <v>456419145</v>
      </c>
      <c r="H79" t="s">
        <v>496</v>
      </c>
    </row>
    <row r="80" spans="1:8" x14ac:dyDescent="0.25">
      <c r="A80">
        <v>18</v>
      </c>
      <c r="B80" t="s">
        <v>7</v>
      </c>
      <c r="C80" s="2">
        <v>29.164999999999999</v>
      </c>
      <c r="D80">
        <v>0</v>
      </c>
      <c r="E80" t="s">
        <v>13</v>
      </c>
      <c r="F80" t="s">
        <v>21</v>
      </c>
      <c r="G80" s="3">
        <v>7323734819</v>
      </c>
      <c r="H80" t="s">
        <v>496</v>
      </c>
    </row>
    <row r="81" spans="1:8" x14ac:dyDescent="0.25">
      <c r="A81">
        <v>29</v>
      </c>
      <c r="B81" t="s">
        <v>11</v>
      </c>
      <c r="C81" s="2">
        <v>28.975000000000001</v>
      </c>
      <c r="D81">
        <v>1</v>
      </c>
      <c r="E81" t="s">
        <v>13</v>
      </c>
      <c r="F81" t="s">
        <v>21</v>
      </c>
      <c r="G81" s="3">
        <v>404055825</v>
      </c>
      <c r="H81" t="s">
        <v>496</v>
      </c>
    </row>
    <row r="82" spans="1:8" x14ac:dyDescent="0.25">
      <c r="A82">
        <v>57</v>
      </c>
      <c r="B82" t="s">
        <v>11</v>
      </c>
      <c r="C82" s="2">
        <v>28.975000000000001</v>
      </c>
      <c r="D82">
        <v>0</v>
      </c>
      <c r="E82" t="s">
        <v>9</v>
      </c>
      <c r="F82" t="s">
        <v>21</v>
      </c>
      <c r="G82" s="3">
        <v>2721843725</v>
      </c>
      <c r="H82" t="s">
        <v>496</v>
      </c>
    </row>
    <row r="83" spans="1:8" x14ac:dyDescent="0.25">
      <c r="A83">
        <v>55</v>
      </c>
      <c r="B83" t="s">
        <v>11</v>
      </c>
      <c r="C83" s="2">
        <v>28.975000000000001</v>
      </c>
      <c r="D83">
        <v>0</v>
      </c>
      <c r="E83" t="s">
        <v>13</v>
      </c>
      <c r="F83" t="s">
        <v>21</v>
      </c>
      <c r="G83" s="3">
        <v>1079635025</v>
      </c>
      <c r="H83" t="s">
        <v>496</v>
      </c>
    </row>
    <row r="84" spans="1:8" x14ac:dyDescent="0.25">
      <c r="A84">
        <v>26</v>
      </c>
      <c r="B84" t="s">
        <v>7</v>
      </c>
      <c r="C84" s="2">
        <v>28.785</v>
      </c>
      <c r="D84">
        <v>0</v>
      </c>
      <c r="E84" t="s">
        <v>13</v>
      </c>
      <c r="F84" t="s">
        <v>21</v>
      </c>
      <c r="G84" s="3">
        <v>338539915</v>
      </c>
      <c r="H84" t="s">
        <v>496</v>
      </c>
    </row>
    <row r="85" spans="1:8" x14ac:dyDescent="0.25">
      <c r="A85">
        <v>20</v>
      </c>
      <c r="B85" t="s">
        <v>7</v>
      </c>
      <c r="C85" s="2">
        <v>28.785</v>
      </c>
      <c r="D85">
        <v>0</v>
      </c>
      <c r="E85" t="s">
        <v>13</v>
      </c>
      <c r="F85" t="s">
        <v>21</v>
      </c>
      <c r="G85" s="3">
        <v>245721115</v>
      </c>
      <c r="H85" t="s">
        <v>496</v>
      </c>
    </row>
    <row r="86" spans="1:8" x14ac:dyDescent="0.25">
      <c r="A86">
        <v>56</v>
      </c>
      <c r="B86" t="s">
        <v>7</v>
      </c>
      <c r="C86" s="2">
        <v>28.785</v>
      </c>
      <c r="D86">
        <v>0</v>
      </c>
      <c r="E86" t="s">
        <v>13</v>
      </c>
      <c r="F86" t="s">
        <v>21</v>
      </c>
      <c r="G86" s="3">
        <v>1165837915</v>
      </c>
      <c r="H86" t="s">
        <v>496</v>
      </c>
    </row>
    <row r="87" spans="1:8" x14ac:dyDescent="0.25">
      <c r="A87">
        <v>57</v>
      </c>
      <c r="B87" t="s">
        <v>7</v>
      </c>
      <c r="C87" s="2">
        <v>28.785</v>
      </c>
      <c r="D87">
        <v>4</v>
      </c>
      <c r="E87" t="s">
        <v>13</v>
      </c>
      <c r="F87" t="s">
        <v>21</v>
      </c>
      <c r="G87" s="3">
        <v>1439439815</v>
      </c>
      <c r="H87" t="s">
        <v>496</v>
      </c>
    </row>
    <row r="88" spans="1:8" x14ac:dyDescent="0.25">
      <c r="A88">
        <v>60</v>
      </c>
      <c r="B88" t="s">
        <v>11</v>
      </c>
      <c r="C88" s="2">
        <v>28.594999999999999</v>
      </c>
      <c r="D88">
        <v>0</v>
      </c>
      <c r="E88" t="s">
        <v>13</v>
      </c>
      <c r="F88" t="s">
        <v>21</v>
      </c>
      <c r="G88" s="3">
        <v>3025999556</v>
      </c>
      <c r="H88" t="s">
        <v>496</v>
      </c>
    </row>
    <row r="89" spans="1:8" x14ac:dyDescent="0.25">
      <c r="A89">
        <v>25</v>
      </c>
      <c r="B89" t="s">
        <v>7</v>
      </c>
      <c r="C89" s="2">
        <v>28.594999999999999</v>
      </c>
      <c r="D89">
        <v>0</v>
      </c>
      <c r="E89" t="s">
        <v>13</v>
      </c>
      <c r="F89" t="s">
        <v>21</v>
      </c>
      <c r="G89" s="3">
        <v>321362205</v>
      </c>
      <c r="H89" t="s">
        <v>496</v>
      </c>
    </row>
    <row r="90" spans="1:8" x14ac:dyDescent="0.25">
      <c r="A90">
        <v>56</v>
      </c>
      <c r="B90" t="s">
        <v>7</v>
      </c>
      <c r="C90" s="2">
        <v>28.594999999999999</v>
      </c>
      <c r="D90">
        <v>0</v>
      </c>
      <c r="E90" t="s">
        <v>13</v>
      </c>
      <c r="F90" t="s">
        <v>21</v>
      </c>
      <c r="G90" s="3">
        <v>1165811505</v>
      </c>
      <c r="H90" t="s">
        <v>496</v>
      </c>
    </row>
    <row r="91" spans="1:8" x14ac:dyDescent="0.25">
      <c r="A91">
        <v>47</v>
      </c>
      <c r="B91" t="s">
        <v>11</v>
      </c>
      <c r="C91" s="2">
        <v>28.215</v>
      </c>
      <c r="D91">
        <v>4</v>
      </c>
      <c r="E91" t="s">
        <v>13</v>
      </c>
      <c r="F91" t="s">
        <v>21</v>
      </c>
      <c r="G91" s="3">
        <v>1040708585</v>
      </c>
      <c r="H91" t="s">
        <v>496</v>
      </c>
    </row>
    <row r="92" spans="1:8" x14ac:dyDescent="0.25">
      <c r="A92">
        <v>18</v>
      </c>
      <c r="B92" t="s">
        <v>7</v>
      </c>
      <c r="C92" s="2">
        <v>28.215</v>
      </c>
      <c r="D92">
        <v>0</v>
      </c>
      <c r="E92" t="s">
        <v>13</v>
      </c>
      <c r="F92" t="s">
        <v>21</v>
      </c>
      <c r="G92" s="3">
        <v>220083085</v>
      </c>
      <c r="H92" t="s">
        <v>496</v>
      </c>
    </row>
    <row r="93" spans="1:8" x14ac:dyDescent="0.25">
      <c r="A93">
        <v>38</v>
      </c>
      <c r="B93" t="s">
        <v>11</v>
      </c>
      <c r="C93" s="2">
        <v>28.024999999999999</v>
      </c>
      <c r="D93">
        <v>1</v>
      </c>
      <c r="E93" t="s">
        <v>13</v>
      </c>
      <c r="F93" t="s">
        <v>21</v>
      </c>
      <c r="G93" s="3">
        <v>606712675</v>
      </c>
      <c r="H93" t="s">
        <v>496</v>
      </c>
    </row>
    <row r="94" spans="1:8" x14ac:dyDescent="0.25">
      <c r="A94">
        <v>36</v>
      </c>
      <c r="B94" t="s">
        <v>11</v>
      </c>
      <c r="C94" s="2">
        <v>28.024999999999999</v>
      </c>
      <c r="D94">
        <v>1</v>
      </c>
      <c r="E94" t="s">
        <v>9</v>
      </c>
      <c r="F94" t="s">
        <v>21</v>
      </c>
      <c r="G94" s="3">
        <v>2077362775</v>
      </c>
      <c r="H94" t="s">
        <v>496</v>
      </c>
    </row>
    <row r="95" spans="1:8" x14ac:dyDescent="0.25">
      <c r="A95">
        <v>38</v>
      </c>
      <c r="B95" t="s">
        <v>7</v>
      </c>
      <c r="C95" s="2">
        <v>27.835000000000001</v>
      </c>
      <c r="D95">
        <v>2</v>
      </c>
      <c r="E95" t="s">
        <v>13</v>
      </c>
      <c r="F95" t="s">
        <v>21</v>
      </c>
      <c r="G95" s="3">
        <v>714486265</v>
      </c>
      <c r="H95" t="s">
        <v>496</v>
      </c>
    </row>
    <row r="96" spans="1:8" x14ac:dyDescent="0.25">
      <c r="A96">
        <v>30</v>
      </c>
      <c r="B96" t="s">
        <v>11</v>
      </c>
      <c r="C96" s="2">
        <v>27.645</v>
      </c>
      <c r="D96">
        <v>1</v>
      </c>
      <c r="E96" t="s">
        <v>13</v>
      </c>
      <c r="F96" t="s">
        <v>21</v>
      </c>
      <c r="G96" s="3">
        <v>423712655</v>
      </c>
      <c r="H96" t="s">
        <v>496</v>
      </c>
    </row>
    <row r="97" spans="1:8" x14ac:dyDescent="0.25">
      <c r="A97">
        <v>31</v>
      </c>
      <c r="B97" t="s">
        <v>11</v>
      </c>
      <c r="C97" s="2">
        <v>27.645</v>
      </c>
      <c r="D97">
        <v>2</v>
      </c>
      <c r="E97" t="s">
        <v>13</v>
      </c>
      <c r="F97" t="s">
        <v>21</v>
      </c>
      <c r="G97" s="3">
        <v>503126955</v>
      </c>
      <c r="H97" t="s">
        <v>496</v>
      </c>
    </row>
    <row r="98" spans="1:8" x14ac:dyDescent="0.25">
      <c r="A98">
        <v>50</v>
      </c>
      <c r="B98" t="s">
        <v>11</v>
      </c>
      <c r="C98" s="2">
        <v>27.454999999999998</v>
      </c>
      <c r="D98">
        <v>1</v>
      </c>
      <c r="E98" t="s">
        <v>13</v>
      </c>
      <c r="F98" t="s">
        <v>21</v>
      </c>
      <c r="G98" s="3">
        <v>961766245</v>
      </c>
      <c r="H98" t="s">
        <v>496</v>
      </c>
    </row>
    <row r="99" spans="1:8" x14ac:dyDescent="0.25">
      <c r="A99">
        <v>38</v>
      </c>
      <c r="B99" t="s">
        <v>7</v>
      </c>
      <c r="C99" s="2">
        <v>27.265000000000001</v>
      </c>
      <c r="D99">
        <v>1</v>
      </c>
      <c r="E99" t="s">
        <v>13</v>
      </c>
      <c r="F99" t="s">
        <v>21</v>
      </c>
      <c r="G99" s="3">
        <v>655507035</v>
      </c>
      <c r="H99" t="s">
        <v>496</v>
      </c>
    </row>
    <row r="100" spans="1:8" x14ac:dyDescent="0.25">
      <c r="A100">
        <v>48</v>
      </c>
      <c r="B100" t="s">
        <v>7</v>
      </c>
      <c r="C100" s="2">
        <v>27.265000000000001</v>
      </c>
      <c r="D100">
        <v>1</v>
      </c>
      <c r="E100" t="s">
        <v>13</v>
      </c>
      <c r="F100" t="s">
        <v>21</v>
      </c>
      <c r="G100" s="3">
        <v>944725035</v>
      </c>
      <c r="H100" t="s">
        <v>496</v>
      </c>
    </row>
    <row r="101" spans="1:8" x14ac:dyDescent="0.25">
      <c r="A101">
        <v>26</v>
      </c>
      <c r="B101" t="s">
        <v>11</v>
      </c>
      <c r="C101" s="2">
        <v>27.265000000000001</v>
      </c>
      <c r="D101">
        <v>3</v>
      </c>
      <c r="E101" t="s">
        <v>13</v>
      </c>
      <c r="F101" t="s">
        <v>21</v>
      </c>
      <c r="G101" s="3">
        <v>466128635</v>
      </c>
      <c r="H101" t="s">
        <v>496</v>
      </c>
    </row>
    <row r="102" spans="1:8" x14ac:dyDescent="0.25">
      <c r="A102">
        <v>50</v>
      </c>
      <c r="B102" t="s">
        <v>7</v>
      </c>
      <c r="C102" s="2">
        <v>27.074999999999999</v>
      </c>
      <c r="D102">
        <v>1</v>
      </c>
      <c r="E102" t="s">
        <v>13</v>
      </c>
      <c r="F102" t="s">
        <v>21</v>
      </c>
      <c r="G102" s="3">
        <v>1010613425</v>
      </c>
      <c r="H102" t="s">
        <v>496</v>
      </c>
    </row>
    <row r="103" spans="1:8" x14ac:dyDescent="0.25">
      <c r="A103">
        <v>31</v>
      </c>
      <c r="B103" t="s">
        <v>11</v>
      </c>
      <c r="C103" s="2">
        <v>26.885000000000002</v>
      </c>
      <c r="D103">
        <v>1</v>
      </c>
      <c r="E103" t="s">
        <v>13</v>
      </c>
      <c r="F103" t="s">
        <v>21</v>
      </c>
      <c r="G103" s="3">
        <v>444121315</v>
      </c>
      <c r="H103" t="s">
        <v>496</v>
      </c>
    </row>
    <row r="104" spans="1:8" x14ac:dyDescent="0.25">
      <c r="A104">
        <v>62</v>
      </c>
      <c r="B104" t="s">
        <v>11</v>
      </c>
      <c r="C104" s="2">
        <v>26.695</v>
      </c>
      <c r="D104">
        <v>0</v>
      </c>
      <c r="E104" t="s">
        <v>9</v>
      </c>
      <c r="F104" t="s">
        <v>21</v>
      </c>
      <c r="G104" s="3">
        <v>2810133305</v>
      </c>
      <c r="H104" t="s">
        <v>496</v>
      </c>
    </row>
    <row r="105" spans="1:8" x14ac:dyDescent="0.25">
      <c r="A105">
        <v>59</v>
      </c>
      <c r="B105" t="s">
        <v>7</v>
      </c>
      <c r="C105" s="2">
        <v>26.504999999999999</v>
      </c>
      <c r="D105">
        <v>0</v>
      </c>
      <c r="E105" t="s">
        <v>13</v>
      </c>
      <c r="F105" t="s">
        <v>21</v>
      </c>
      <c r="G105" s="3">
        <v>1281544495</v>
      </c>
      <c r="H105" t="s">
        <v>496</v>
      </c>
    </row>
    <row r="106" spans="1:8" x14ac:dyDescent="0.25">
      <c r="A106">
        <v>18</v>
      </c>
      <c r="B106" t="s">
        <v>7</v>
      </c>
      <c r="C106" s="2">
        <v>26.315000000000001</v>
      </c>
      <c r="D106">
        <v>0</v>
      </c>
      <c r="E106" t="s">
        <v>13</v>
      </c>
      <c r="F106" t="s">
        <v>21</v>
      </c>
      <c r="G106" s="3">
        <v>219818985</v>
      </c>
      <c r="H106" t="s">
        <v>496</v>
      </c>
    </row>
    <row r="107" spans="1:8" x14ac:dyDescent="0.25">
      <c r="A107">
        <v>42</v>
      </c>
      <c r="B107" t="s">
        <v>11</v>
      </c>
      <c r="C107" s="2">
        <v>26.125</v>
      </c>
      <c r="D107">
        <v>2</v>
      </c>
      <c r="E107" t="s">
        <v>13</v>
      </c>
      <c r="F107" t="s">
        <v>21</v>
      </c>
      <c r="G107" s="3">
        <v>772964575</v>
      </c>
      <c r="H107" t="s">
        <v>496</v>
      </c>
    </row>
    <row r="108" spans="1:8" x14ac:dyDescent="0.25">
      <c r="A108">
        <v>47</v>
      </c>
      <c r="B108" t="s">
        <v>7</v>
      </c>
      <c r="C108" s="2">
        <v>26.125</v>
      </c>
      <c r="D108">
        <v>1</v>
      </c>
      <c r="E108" t="s">
        <v>9</v>
      </c>
      <c r="F108" t="s">
        <v>21</v>
      </c>
      <c r="G108" s="3">
        <v>2340130575</v>
      </c>
      <c r="H108" t="s">
        <v>496</v>
      </c>
    </row>
    <row r="109" spans="1:8" x14ac:dyDescent="0.25">
      <c r="A109">
        <v>35</v>
      </c>
      <c r="B109" t="s">
        <v>7</v>
      </c>
      <c r="C109" s="2">
        <v>26.125</v>
      </c>
      <c r="D109">
        <v>0</v>
      </c>
      <c r="E109" t="s">
        <v>13</v>
      </c>
      <c r="F109" t="s">
        <v>21</v>
      </c>
      <c r="G109" s="3">
        <v>522798875</v>
      </c>
      <c r="H109" t="s">
        <v>496</v>
      </c>
    </row>
    <row r="110" spans="1:8" x14ac:dyDescent="0.25">
      <c r="A110">
        <v>18</v>
      </c>
      <c r="B110" t="s">
        <v>11</v>
      </c>
      <c r="C110" s="2">
        <v>26.125</v>
      </c>
      <c r="D110">
        <v>0</v>
      </c>
      <c r="E110" t="s">
        <v>13</v>
      </c>
      <c r="F110" t="s">
        <v>21</v>
      </c>
      <c r="G110" s="3">
        <v>170892575</v>
      </c>
      <c r="H110" t="s">
        <v>496</v>
      </c>
    </row>
    <row r="111" spans="1:8" x14ac:dyDescent="0.25">
      <c r="A111">
        <v>56</v>
      </c>
      <c r="B111" t="s">
        <v>11</v>
      </c>
      <c r="C111" s="2">
        <v>25.934999999999999</v>
      </c>
      <c r="D111">
        <v>0</v>
      </c>
      <c r="E111" t="s">
        <v>13</v>
      </c>
      <c r="F111" t="s">
        <v>21</v>
      </c>
      <c r="G111" s="3">
        <v>1116541765</v>
      </c>
      <c r="H111" t="s">
        <v>496</v>
      </c>
    </row>
    <row r="112" spans="1:8" x14ac:dyDescent="0.25">
      <c r="A112">
        <v>21</v>
      </c>
      <c r="B112" t="s">
        <v>11</v>
      </c>
      <c r="C112" s="2">
        <v>25.745000000000001</v>
      </c>
      <c r="D112">
        <v>2</v>
      </c>
      <c r="E112" t="s">
        <v>13</v>
      </c>
      <c r="F112" t="s">
        <v>21</v>
      </c>
      <c r="G112" s="3">
        <v>327986855</v>
      </c>
      <c r="H112" t="s">
        <v>496</v>
      </c>
    </row>
    <row r="113" spans="1:8" x14ac:dyDescent="0.25">
      <c r="A113">
        <v>37</v>
      </c>
      <c r="B113" t="s">
        <v>7</v>
      </c>
      <c r="C113" s="2">
        <v>25.555</v>
      </c>
      <c r="D113">
        <v>1</v>
      </c>
      <c r="E113" t="s">
        <v>9</v>
      </c>
      <c r="F113" t="s">
        <v>21</v>
      </c>
      <c r="G113" s="3">
        <v>2029686345</v>
      </c>
      <c r="H113" t="s">
        <v>496</v>
      </c>
    </row>
    <row r="114" spans="1:8" x14ac:dyDescent="0.25">
      <c r="A114">
        <v>55</v>
      </c>
      <c r="B114" t="s">
        <v>7</v>
      </c>
      <c r="C114" s="2">
        <v>25.364999999999998</v>
      </c>
      <c r="D114">
        <v>3</v>
      </c>
      <c r="E114" t="s">
        <v>13</v>
      </c>
      <c r="F114" t="s">
        <v>21</v>
      </c>
      <c r="G114" s="3">
        <v>1304733235</v>
      </c>
      <c r="H114" t="s">
        <v>496</v>
      </c>
    </row>
    <row r="115" spans="1:8" x14ac:dyDescent="0.25">
      <c r="A115">
        <v>18</v>
      </c>
      <c r="B115" t="s">
        <v>11</v>
      </c>
      <c r="C115" s="2">
        <v>25.175000000000001</v>
      </c>
      <c r="D115">
        <v>0</v>
      </c>
      <c r="E115" t="s">
        <v>9</v>
      </c>
      <c r="F115" t="s">
        <v>21</v>
      </c>
      <c r="G115" s="3">
        <v>1551818025</v>
      </c>
      <c r="H115" t="s">
        <v>496</v>
      </c>
    </row>
    <row r="116" spans="1:8" x14ac:dyDescent="0.25">
      <c r="A116">
        <v>27</v>
      </c>
      <c r="B116" t="s">
        <v>7</v>
      </c>
      <c r="C116" s="2">
        <v>25.175000000000001</v>
      </c>
      <c r="D116">
        <v>0</v>
      </c>
      <c r="E116" t="s">
        <v>13</v>
      </c>
      <c r="F116" t="s">
        <v>21</v>
      </c>
      <c r="G116" s="3">
        <v>355862025</v>
      </c>
      <c r="H116" t="s">
        <v>496</v>
      </c>
    </row>
    <row r="117" spans="1:8" x14ac:dyDescent="0.25">
      <c r="A117">
        <v>45</v>
      </c>
      <c r="B117" t="s">
        <v>7</v>
      </c>
      <c r="C117" s="2">
        <v>25.175000000000001</v>
      </c>
      <c r="D117">
        <v>2</v>
      </c>
      <c r="E117" t="s">
        <v>13</v>
      </c>
      <c r="F117" t="s">
        <v>21</v>
      </c>
      <c r="G117" s="3">
        <v>909506825</v>
      </c>
      <c r="H117" t="s">
        <v>496</v>
      </c>
    </row>
    <row r="118" spans="1:8" x14ac:dyDescent="0.25">
      <c r="A118">
        <v>58</v>
      </c>
      <c r="B118" t="s">
        <v>11</v>
      </c>
      <c r="C118" s="2">
        <v>25.175000000000001</v>
      </c>
      <c r="D118">
        <v>0</v>
      </c>
      <c r="E118" t="s">
        <v>13</v>
      </c>
      <c r="F118" t="s">
        <v>21</v>
      </c>
      <c r="G118" s="3">
        <v>1193112525</v>
      </c>
      <c r="H118" t="s">
        <v>496</v>
      </c>
    </row>
    <row r="119" spans="1:8" x14ac:dyDescent="0.25">
      <c r="A119">
        <v>25</v>
      </c>
      <c r="B119" t="s">
        <v>11</v>
      </c>
      <c r="C119" s="2">
        <v>24.984999999999999</v>
      </c>
      <c r="D119">
        <v>2</v>
      </c>
      <c r="E119" t="s">
        <v>13</v>
      </c>
      <c r="F119" t="s">
        <v>21</v>
      </c>
      <c r="G119" s="3">
        <v>2324147453</v>
      </c>
      <c r="H119" t="s">
        <v>497</v>
      </c>
    </row>
    <row r="120" spans="1:8" x14ac:dyDescent="0.25">
      <c r="A120">
        <v>33</v>
      </c>
      <c r="B120" t="s">
        <v>11</v>
      </c>
      <c r="C120" s="2">
        <v>24.795000000000002</v>
      </c>
      <c r="D120">
        <v>0</v>
      </c>
      <c r="E120" t="s">
        <v>9</v>
      </c>
      <c r="F120" t="s">
        <v>21</v>
      </c>
      <c r="G120" s="3">
        <v>1790452705</v>
      </c>
      <c r="H120" t="s">
        <v>497</v>
      </c>
    </row>
    <row r="121" spans="1:8" x14ac:dyDescent="0.25">
      <c r="A121">
        <v>46</v>
      </c>
      <c r="B121" t="s">
        <v>11</v>
      </c>
      <c r="C121" s="2">
        <v>24.795000000000002</v>
      </c>
      <c r="D121">
        <v>3</v>
      </c>
      <c r="E121" t="s">
        <v>13</v>
      </c>
      <c r="F121" t="s">
        <v>21</v>
      </c>
      <c r="G121" s="3">
        <v>950057305</v>
      </c>
      <c r="H121" t="s">
        <v>497</v>
      </c>
    </row>
    <row r="122" spans="1:8" x14ac:dyDescent="0.25">
      <c r="A122">
        <v>42</v>
      </c>
      <c r="B122" t="s">
        <v>11</v>
      </c>
      <c r="C122" s="2">
        <v>24.605</v>
      </c>
      <c r="D122">
        <v>2</v>
      </c>
      <c r="E122" t="s">
        <v>9</v>
      </c>
      <c r="F122" t="s">
        <v>21</v>
      </c>
      <c r="G122" s="3">
        <v>2125937795</v>
      </c>
      <c r="H122" t="s">
        <v>497</v>
      </c>
    </row>
    <row r="123" spans="1:8" x14ac:dyDescent="0.25">
      <c r="A123">
        <v>23</v>
      </c>
      <c r="B123" t="s">
        <v>7</v>
      </c>
      <c r="C123" s="2">
        <v>24.225000000000001</v>
      </c>
      <c r="D123">
        <v>2</v>
      </c>
      <c r="E123" t="s">
        <v>13</v>
      </c>
      <c r="F123" t="s">
        <v>21</v>
      </c>
      <c r="G123" s="3">
        <v>2239574424</v>
      </c>
      <c r="H123" t="s">
        <v>497</v>
      </c>
    </row>
    <row r="124" spans="1:8" x14ac:dyDescent="0.25">
      <c r="A124">
        <v>45</v>
      </c>
      <c r="B124" t="s">
        <v>11</v>
      </c>
      <c r="C124" s="2">
        <v>24.035</v>
      </c>
      <c r="D124">
        <v>2</v>
      </c>
      <c r="E124" t="s">
        <v>13</v>
      </c>
      <c r="F124" t="s">
        <v>21</v>
      </c>
      <c r="G124" s="3">
        <v>860448365</v>
      </c>
      <c r="H124" t="s">
        <v>497</v>
      </c>
    </row>
    <row r="125" spans="1:8" x14ac:dyDescent="0.25">
      <c r="A125">
        <v>54</v>
      </c>
      <c r="B125" t="s">
        <v>11</v>
      </c>
      <c r="C125" s="2">
        <v>24.035</v>
      </c>
      <c r="D125">
        <v>0</v>
      </c>
      <c r="E125" t="s">
        <v>13</v>
      </c>
      <c r="F125" t="s">
        <v>21</v>
      </c>
      <c r="G125" s="3">
        <v>1042291665</v>
      </c>
      <c r="H125" t="s">
        <v>497</v>
      </c>
    </row>
    <row r="126" spans="1:8" x14ac:dyDescent="0.25">
      <c r="A126">
        <v>23</v>
      </c>
      <c r="B126" t="s">
        <v>11</v>
      </c>
      <c r="C126" s="2">
        <v>23.844999999999999</v>
      </c>
      <c r="D126">
        <v>0</v>
      </c>
      <c r="E126" t="s">
        <v>13</v>
      </c>
      <c r="F126" t="s">
        <v>21</v>
      </c>
      <c r="G126" s="3">
        <v>239517155</v>
      </c>
      <c r="H126" t="s">
        <v>497</v>
      </c>
    </row>
    <row r="127" spans="1:8" x14ac:dyDescent="0.25">
      <c r="A127">
        <v>49</v>
      </c>
      <c r="B127" t="s">
        <v>7</v>
      </c>
      <c r="C127" s="2">
        <v>23.844999999999999</v>
      </c>
      <c r="D127">
        <v>3</v>
      </c>
      <c r="E127" t="s">
        <v>9</v>
      </c>
      <c r="F127" t="s">
        <v>21</v>
      </c>
      <c r="G127" s="3">
        <v>2410691255</v>
      </c>
      <c r="H127" t="s">
        <v>497</v>
      </c>
    </row>
    <row r="128" spans="1:8" x14ac:dyDescent="0.25">
      <c r="A128">
        <v>61</v>
      </c>
      <c r="B128" t="s">
        <v>11</v>
      </c>
      <c r="C128" s="2">
        <v>23.655000000000001</v>
      </c>
      <c r="D128">
        <v>0</v>
      </c>
      <c r="E128" t="s">
        <v>13</v>
      </c>
      <c r="F128" t="s">
        <v>21</v>
      </c>
      <c r="G128" s="3">
        <v>1312960345</v>
      </c>
      <c r="H128" t="s">
        <v>497</v>
      </c>
    </row>
    <row r="129" spans="1:8" x14ac:dyDescent="0.25">
      <c r="A129">
        <v>25</v>
      </c>
      <c r="B129" t="s">
        <v>7</v>
      </c>
      <c r="C129" s="2">
        <v>23.465</v>
      </c>
      <c r="D129">
        <v>0</v>
      </c>
      <c r="E129" t="s">
        <v>13</v>
      </c>
      <c r="F129" t="s">
        <v>21</v>
      </c>
      <c r="G129" s="3">
        <v>320649135</v>
      </c>
      <c r="H129" t="s">
        <v>497</v>
      </c>
    </row>
    <row r="130" spans="1:8" x14ac:dyDescent="0.25">
      <c r="A130">
        <v>35</v>
      </c>
      <c r="B130" t="s">
        <v>7</v>
      </c>
      <c r="C130" s="2">
        <v>23.465</v>
      </c>
      <c r="D130">
        <v>2</v>
      </c>
      <c r="E130" t="s">
        <v>13</v>
      </c>
      <c r="F130" t="s">
        <v>21</v>
      </c>
      <c r="G130" s="3">
        <v>640229135</v>
      </c>
      <c r="H130" t="s">
        <v>497</v>
      </c>
    </row>
    <row r="131" spans="1:8" x14ac:dyDescent="0.25">
      <c r="A131">
        <v>39</v>
      </c>
      <c r="B131" t="s">
        <v>7</v>
      </c>
      <c r="C131" s="2">
        <v>23.274999999999999</v>
      </c>
      <c r="D131">
        <v>3</v>
      </c>
      <c r="E131" t="s">
        <v>13</v>
      </c>
      <c r="F131" t="s">
        <v>21</v>
      </c>
      <c r="G131" s="3">
        <v>798647525</v>
      </c>
      <c r="H131" t="s">
        <v>497</v>
      </c>
    </row>
    <row r="132" spans="1:8" x14ac:dyDescent="0.25">
      <c r="A132">
        <v>63</v>
      </c>
      <c r="B132" t="s">
        <v>7</v>
      </c>
      <c r="C132" s="2">
        <v>23.085000000000001</v>
      </c>
      <c r="D132">
        <v>0</v>
      </c>
      <c r="E132" t="s">
        <v>13</v>
      </c>
      <c r="F132" t="s">
        <v>21</v>
      </c>
      <c r="G132" s="3">
        <v>1445183515</v>
      </c>
      <c r="H132" t="s">
        <v>497</v>
      </c>
    </row>
    <row r="133" spans="1:8" x14ac:dyDescent="0.25">
      <c r="A133">
        <v>18</v>
      </c>
      <c r="B133" t="s">
        <v>11</v>
      </c>
      <c r="C133" s="2">
        <v>23.085000000000001</v>
      </c>
      <c r="D133">
        <v>0</v>
      </c>
      <c r="E133" t="s">
        <v>13</v>
      </c>
      <c r="F133" t="s">
        <v>21</v>
      </c>
      <c r="G133" s="3">
        <v>170470015</v>
      </c>
      <c r="H133" t="s">
        <v>497</v>
      </c>
    </row>
    <row r="134" spans="1:8" x14ac:dyDescent="0.25">
      <c r="A134">
        <v>30</v>
      </c>
      <c r="B134" t="s">
        <v>7</v>
      </c>
      <c r="C134" s="2">
        <v>22.895</v>
      </c>
      <c r="D134">
        <v>1</v>
      </c>
      <c r="E134" t="s">
        <v>13</v>
      </c>
      <c r="F134" t="s">
        <v>21</v>
      </c>
      <c r="G134" s="3">
        <v>471952405</v>
      </c>
      <c r="H134" t="s">
        <v>497</v>
      </c>
    </row>
    <row r="135" spans="1:8" x14ac:dyDescent="0.25">
      <c r="A135">
        <v>45</v>
      </c>
      <c r="B135" t="s">
        <v>11</v>
      </c>
      <c r="C135" s="2">
        <v>22.895</v>
      </c>
      <c r="D135">
        <v>0</v>
      </c>
      <c r="E135" t="s">
        <v>9</v>
      </c>
      <c r="F135" t="s">
        <v>21</v>
      </c>
      <c r="G135" s="3">
        <v>3506937452</v>
      </c>
      <c r="H135" t="s">
        <v>497</v>
      </c>
    </row>
    <row r="136" spans="1:8" x14ac:dyDescent="0.25">
      <c r="A136">
        <v>29</v>
      </c>
      <c r="B136" t="s">
        <v>11</v>
      </c>
      <c r="C136" s="2">
        <v>22.895</v>
      </c>
      <c r="D136">
        <v>0</v>
      </c>
      <c r="E136" t="s">
        <v>9</v>
      </c>
      <c r="F136" t="s">
        <v>21</v>
      </c>
      <c r="G136" s="3">
        <v>1613876205</v>
      </c>
      <c r="H136" t="s">
        <v>497</v>
      </c>
    </row>
    <row r="137" spans="1:8" x14ac:dyDescent="0.25">
      <c r="A137">
        <v>40</v>
      </c>
      <c r="B137" t="s">
        <v>11</v>
      </c>
      <c r="C137" s="2">
        <v>22.704999999999998</v>
      </c>
      <c r="D137">
        <v>2</v>
      </c>
      <c r="E137" t="s">
        <v>13</v>
      </c>
      <c r="F137" t="s">
        <v>21</v>
      </c>
      <c r="G137" s="3">
        <v>717335995</v>
      </c>
      <c r="H137" t="s">
        <v>497</v>
      </c>
    </row>
    <row r="138" spans="1:8" x14ac:dyDescent="0.25">
      <c r="A138">
        <v>37</v>
      </c>
      <c r="B138" t="s">
        <v>11</v>
      </c>
      <c r="C138" s="2">
        <v>22.704999999999998</v>
      </c>
      <c r="D138">
        <v>3</v>
      </c>
      <c r="E138" t="s">
        <v>13</v>
      </c>
      <c r="F138" t="s">
        <v>21</v>
      </c>
      <c r="G138" s="3">
        <v>698550695</v>
      </c>
      <c r="H138" t="s">
        <v>497</v>
      </c>
    </row>
    <row r="139" spans="1:8" x14ac:dyDescent="0.25">
      <c r="A139">
        <v>29</v>
      </c>
      <c r="B139" t="s">
        <v>11</v>
      </c>
      <c r="C139" s="2">
        <v>22.515000000000001</v>
      </c>
      <c r="D139">
        <v>3</v>
      </c>
      <c r="E139" t="s">
        <v>13</v>
      </c>
      <c r="F139" t="s">
        <v>21</v>
      </c>
      <c r="G139" s="3">
        <v>520957885</v>
      </c>
      <c r="H139" t="s">
        <v>497</v>
      </c>
    </row>
    <row r="140" spans="1:8" x14ac:dyDescent="0.25">
      <c r="A140">
        <v>28</v>
      </c>
      <c r="B140" t="s">
        <v>11</v>
      </c>
      <c r="C140" s="2">
        <v>22.515000000000001</v>
      </c>
      <c r="D140">
        <v>2</v>
      </c>
      <c r="E140" t="s">
        <v>13</v>
      </c>
      <c r="F140" t="s">
        <v>21</v>
      </c>
      <c r="G140" s="3">
        <v>442888785</v>
      </c>
      <c r="H140" t="s">
        <v>497</v>
      </c>
    </row>
    <row r="141" spans="1:8" x14ac:dyDescent="0.25">
      <c r="A141">
        <v>49</v>
      </c>
      <c r="B141" t="s">
        <v>11</v>
      </c>
      <c r="C141" s="2">
        <v>22.515000000000001</v>
      </c>
      <c r="D141">
        <v>0</v>
      </c>
      <c r="E141" t="s">
        <v>13</v>
      </c>
      <c r="F141" t="s">
        <v>21</v>
      </c>
      <c r="G141" s="3">
        <v>868885885</v>
      </c>
      <c r="H141" t="s">
        <v>497</v>
      </c>
    </row>
    <row r="142" spans="1:8" x14ac:dyDescent="0.25">
      <c r="A142">
        <v>33</v>
      </c>
      <c r="B142" t="s">
        <v>7</v>
      </c>
      <c r="C142" s="2">
        <v>22.135000000000002</v>
      </c>
      <c r="D142">
        <v>1</v>
      </c>
      <c r="E142" t="s">
        <v>13</v>
      </c>
      <c r="F142" t="s">
        <v>21</v>
      </c>
      <c r="G142" s="3">
        <v>535407465</v>
      </c>
      <c r="H142" t="s">
        <v>497</v>
      </c>
    </row>
    <row r="143" spans="1:8" x14ac:dyDescent="0.25">
      <c r="A143">
        <v>44</v>
      </c>
      <c r="B143" t="s">
        <v>11</v>
      </c>
      <c r="C143" s="2">
        <v>22.135000000000002</v>
      </c>
      <c r="D143">
        <v>2</v>
      </c>
      <c r="E143" t="s">
        <v>13</v>
      </c>
      <c r="F143" t="s">
        <v>21</v>
      </c>
      <c r="G143" s="3">
        <v>830253565</v>
      </c>
      <c r="H143" t="s">
        <v>497</v>
      </c>
    </row>
    <row r="144" spans="1:8" x14ac:dyDescent="0.25">
      <c r="A144">
        <v>21</v>
      </c>
      <c r="B144" t="s">
        <v>7</v>
      </c>
      <c r="C144" s="2">
        <v>22.135000000000002</v>
      </c>
      <c r="D144">
        <v>0</v>
      </c>
      <c r="E144" t="s">
        <v>13</v>
      </c>
      <c r="F144" t="s">
        <v>21</v>
      </c>
      <c r="G144" s="3">
        <v>258585065</v>
      </c>
      <c r="H144" t="s">
        <v>497</v>
      </c>
    </row>
    <row r="145" spans="1:8" x14ac:dyDescent="0.25">
      <c r="A145">
        <v>36</v>
      </c>
      <c r="B145" t="s">
        <v>7</v>
      </c>
      <c r="C145" s="2">
        <v>22.135000000000002</v>
      </c>
      <c r="D145">
        <v>3</v>
      </c>
      <c r="E145" t="s">
        <v>13</v>
      </c>
      <c r="F145" t="s">
        <v>21</v>
      </c>
      <c r="G145" s="3">
        <v>722821565</v>
      </c>
      <c r="H145" t="s">
        <v>497</v>
      </c>
    </row>
    <row r="146" spans="1:8" x14ac:dyDescent="0.25">
      <c r="A146">
        <v>30</v>
      </c>
      <c r="B146" t="s">
        <v>7</v>
      </c>
      <c r="C146" s="2">
        <v>21.945</v>
      </c>
      <c r="D146">
        <v>1</v>
      </c>
      <c r="E146" t="s">
        <v>13</v>
      </c>
      <c r="F146" t="s">
        <v>21</v>
      </c>
      <c r="G146" s="3">
        <v>471820355</v>
      </c>
      <c r="H146" t="s">
        <v>497</v>
      </c>
    </row>
    <row r="147" spans="1:8" x14ac:dyDescent="0.25">
      <c r="A147">
        <v>29</v>
      </c>
      <c r="B147" t="s">
        <v>7</v>
      </c>
      <c r="C147" s="2">
        <v>21.754999999999999</v>
      </c>
      <c r="D147">
        <v>1</v>
      </c>
      <c r="E147" t="s">
        <v>9</v>
      </c>
      <c r="F147" t="s">
        <v>21</v>
      </c>
      <c r="G147" s="3">
        <v>1665771745</v>
      </c>
      <c r="H147" t="s">
        <v>497</v>
      </c>
    </row>
    <row r="148" spans="1:8" x14ac:dyDescent="0.25">
      <c r="A148">
        <v>41</v>
      </c>
      <c r="B148" t="s">
        <v>7</v>
      </c>
      <c r="C148" s="2">
        <v>21.754999999999999</v>
      </c>
      <c r="D148">
        <v>1</v>
      </c>
      <c r="E148" t="s">
        <v>13</v>
      </c>
      <c r="F148" t="s">
        <v>21</v>
      </c>
      <c r="G148" s="3">
        <v>1372547184</v>
      </c>
      <c r="H148" t="s">
        <v>497</v>
      </c>
    </row>
    <row r="149" spans="1:8" x14ac:dyDescent="0.25">
      <c r="A149">
        <v>18</v>
      </c>
      <c r="B149" t="s">
        <v>11</v>
      </c>
      <c r="C149" s="2">
        <v>21.565000000000001</v>
      </c>
      <c r="D149">
        <v>0</v>
      </c>
      <c r="E149" t="s">
        <v>9</v>
      </c>
      <c r="F149" t="s">
        <v>21</v>
      </c>
      <c r="G149" s="3">
        <v>1374787235</v>
      </c>
      <c r="H149" t="s">
        <v>497</v>
      </c>
    </row>
    <row r="150" spans="1:8" x14ac:dyDescent="0.25">
      <c r="A150">
        <v>34</v>
      </c>
      <c r="B150" t="s">
        <v>11</v>
      </c>
      <c r="C150" s="2">
        <v>21.375</v>
      </c>
      <c r="D150">
        <v>0</v>
      </c>
      <c r="E150" t="s">
        <v>13</v>
      </c>
      <c r="F150" t="s">
        <v>21</v>
      </c>
      <c r="G150" s="3">
        <v>450033925</v>
      </c>
      <c r="H150" t="s">
        <v>497</v>
      </c>
    </row>
    <row r="151" spans="1:8" x14ac:dyDescent="0.25">
      <c r="A151">
        <v>44</v>
      </c>
      <c r="B151" t="s">
        <v>7</v>
      </c>
      <c r="C151" s="2">
        <v>20.234999999999999</v>
      </c>
      <c r="D151">
        <v>1</v>
      </c>
      <c r="E151" t="s">
        <v>9</v>
      </c>
      <c r="F151" t="s">
        <v>21</v>
      </c>
      <c r="G151" s="3">
        <v>1959480965</v>
      </c>
      <c r="H151" t="s">
        <v>497</v>
      </c>
    </row>
    <row r="152" spans="1:8" x14ac:dyDescent="0.25">
      <c r="A152">
        <v>21</v>
      </c>
      <c r="B152" t="s">
        <v>11</v>
      </c>
      <c r="C152" s="2">
        <v>20.234999999999999</v>
      </c>
      <c r="D152">
        <v>3</v>
      </c>
      <c r="E152" t="s">
        <v>13</v>
      </c>
      <c r="F152" t="s">
        <v>21</v>
      </c>
      <c r="G152" s="3">
        <v>386120965</v>
      </c>
      <c r="H152" t="s">
        <v>497</v>
      </c>
    </row>
    <row r="153" spans="1:8" x14ac:dyDescent="0.25">
      <c r="A153">
        <v>43</v>
      </c>
      <c r="B153" t="s">
        <v>7</v>
      </c>
      <c r="C153" s="2">
        <v>20.045000000000002</v>
      </c>
      <c r="D153">
        <v>2</v>
      </c>
      <c r="E153" t="s">
        <v>9</v>
      </c>
      <c r="F153" t="s">
        <v>21</v>
      </c>
      <c r="G153" s="3">
        <v>1979805455</v>
      </c>
      <c r="H153" t="s">
        <v>497</v>
      </c>
    </row>
    <row r="154" spans="1:8" x14ac:dyDescent="0.25">
      <c r="A154">
        <v>36</v>
      </c>
      <c r="B154" t="s">
        <v>7</v>
      </c>
      <c r="C154" s="2">
        <v>19.855</v>
      </c>
      <c r="D154">
        <v>0</v>
      </c>
      <c r="E154" t="s">
        <v>13</v>
      </c>
      <c r="F154" t="s">
        <v>21</v>
      </c>
      <c r="G154" s="3">
        <v>545804645</v>
      </c>
      <c r="H154" t="s">
        <v>497</v>
      </c>
    </row>
    <row r="155" spans="1:8" x14ac:dyDescent="0.25">
      <c r="A155">
        <v>33</v>
      </c>
      <c r="B155" t="s">
        <v>7</v>
      </c>
      <c r="C155" s="2">
        <v>19.094999999999999</v>
      </c>
      <c r="D155">
        <v>2</v>
      </c>
      <c r="E155" t="s">
        <v>9</v>
      </c>
      <c r="F155" t="s">
        <v>21</v>
      </c>
      <c r="G155" s="3">
        <v>1677630405</v>
      </c>
      <c r="H155" t="s">
        <v>497</v>
      </c>
    </row>
    <row r="156" spans="1:8" x14ac:dyDescent="0.25">
      <c r="A156">
        <v>27</v>
      </c>
      <c r="B156" t="s">
        <v>11</v>
      </c>
      <c r="C156" s="2">
        <v>18.905000000000001</v>
      </c>
      <c r="D156">
        <v>3</v>
      </c>
      <c r="E156" t="s">
        <v>13</v>
      </c>
      <c r="F156" t="s">
        <v>21</v>
      </c>
      <c r="G156" s="3">
        <v>482790495</v>
      </c>
      <c r="H156" t="s">
        <v>497</v>
      </c>
    </row>
    <row r="157" spans="1:8" x14ac:dyDescent="0.25">
      <c r="A157">
        <v>57</v>
      </c>
      <c r="B157" t="s">
        <v>11</v>
      </c>
      <c r="C157" s="2">
        <v>18.335000000000001</v>
      </c>
      <c r="D157">
        <v>0</v>
      </c>
      <c r="E157" t="s">
        <v>13</v>
      </c>
      <c r="F157" t="s">
        <v>21</v>
      </c>
      <c r="G157" s="3">
        <v>1153487265</v>
      </c>
      <c r="H157" t="s">
        <v>498</v>
      </c>
    </row>
    <row r="158" spans="1:8" x14ac:dyDescent="0.25">
      <c r="A158">
        <v>60</v>
      </c>
      <c r="B158" t="s">
        <v>7</v>
      </c>
      <c r="C158" s="2">
        <v>18.335000000000001</v>
      </c>
      <c r="D158">
        <v>0</v>
      </c>
      <c r="E158" t="s">
        <v>13</v>
      </c>
      <c r="F158" t="s">
        <v>21</v>
      </c>
      <c r="G158" s="3">
        <v>1320428565</v>
      </c>
      <c r="H158" t="s">
        <v>498</v>
      </c>
    </row>
    <row r="159" spans="1:8" x14ac:dyDescent="0.25">
      <c r="A159">
        <v>27</v>
      </c>
      <c r="B159" t="s">
        <v>7</v>
      </c>
      <c r="C159" s="2">
        <v>17.954999999999998</v>
      </c>
      <c r="D159">
        <v>2</v>
      </c>
      <c r="E159" t="s">
        <v>9</v>
      </c>
      <c r="F159" t="s">
        <v>21</v>
      </c>
      <c r="G159" s="3">
        <v>1500657945</v>
      </c>
      <c r="H159" t="s">
        <v>498</v>
      </c>
    </row>
    <row r="160" spans="1:8" x14ac:dyDescent="0.25">
      <c r="A160">
        <v>26</v>
      </c>
      <c r="B160" t="s">
        <v>7</v>
      </c>
      <c r="C160" s="2">
        <v>17.195</v>
      </c>
      <c r="D160">
        <v>2</v>
      </c>
      <c r="E160" t="s">
        <v>9</v>
      </c>
      <c r="F160" t="s">
        <v>21</v>
      </c>
      <c r="G160" s="3">
        <v>1445564405</v>
      </c>
      <c r="H160" t="s">
        <v>498</v>
      </c>
    </row>
    <row r="161" spans="1:8" x14ac:dyDescent="0.25">
      <c r="A161">
        <v>21</v>
      </c>
      <c r="B161" t="s">
        <v>7</v>
      </c>
      <c r="C161" s="2">
        <v>16.815000000000001</v>
      </c>
      <c r="D161">
        <v>1</v>
      </c>
      <c r="E161" t="s">
        <v>13</v>
      </c>
      <c r="F161" t="s">
        <v>21</v>
      </c>
      <c r="G161" s="4">
        <v>316745585</v>
      </c>
      <c r="H161" t="s">
        <v>498</v>
      </c>
    </row>
    <row r="162" spans="1:8" x14ac:dyDescent="0.25">
      <c r="A162">
        <v>38</v>
      </c>
      <c r="B162" t="s">
        <v>11</v>
      </c>
      <c r="C162" s="2">
        <v>16.815000000000001</v>
      </c>
      <c r="D162">
        <v>2</v>
      </c>
      <c r="E162" t="s">
        <v>13</v>
      </c>
      <c r="F162" t="s">
        <v>21</v>
      </c>
      <c r="G162" s="4">
        <v>664054485</v>
      </c>
      <c r="H162" t="s">
        <v>498</v>
      </c>
    </row>
    <row r="163" spans="1:8" x14ac:dyDescent="0.25">
      <c r="A163">
        <v>46</v>
      </c>
      <c r="B163" t="s">
        <v>7</v>
      </c>
      <c r="C163" s="2">
        <v>48.07</v>
      </c>
      <c r="D163">
        <v>2</v>
      </c>
      <c r="E163" t="s">
        <v>13</v>
      </c>
      <c r="F163" t="s">
        <v>21</v>
      </c>
      <c r="G163" s="4">
        <v>94329253</v>
      </c>
      <c r="H163" t="s">
        <v>496</v>
      </c>
    </row>
    <row r="164" spans="1:8" x14ac:dyDescent="0.25">
      <c r="A164">
        <v>23</v>
      </c>
      <c r="B164" t="s">
        <v>7</v>
      </c>
      <c r="C164" s="2">
        <v>42.75</v>
      </c>
      <c r="D164">
        <v>1</v>
      </c>
      <c r="E164" t="s">
        <v>9</v>
      </c>
      <c r="F164" t="s">
        <v>21</v>
      </c>
      <c r="G164" s="4">
        <v>409041995</v>
      </c>
      <c r="H164" t="s">
        <v>496</v>
      </c>
    </row>
    <row r="165" spans="1:8" x14ac:dyDescent="0.25">
      <c r="A165">
        <v>40</v>
      </c>
      <c r="B165" t="s">
        <v>11</v>
      </c>
      <c r="C165" s="2">
        <v>41.23</v>
      </c>
      <c r="D165">
        <v>1</v>
      </c>
      <c r="E165" t="s">
        <v>13</v>
      </c>
      <c r="F165" t="s">
        <v>21</v>
      </c>
      <c r="G165" s="4">
        <v>66101097</v>
      </c>
      <c r="H165" t="s">
        <v>496</v>
      </c>
    </row>
    <row r="166" spans="1:8" x14ac:dyDescent="0.25">
      <c r="A166">
        <v>51</v>
      </c>
      <c r="B166" t="s">
        <v>7</v>
      </c>
      <c r="C166" s="2">
        <v>40.659999999999997</v>
      </c>
      <c r="D166">
        <v>0</v>
      </c>
      <c r="E166" t="s">
        <v>13</v>
      </c>
      <c r="F166" t="s">
        <v>21</v>
      </c>
      <c r="G166" s="4">
        <v>98756804</v>
      </c>
      <c r="H166" t="s">
        <v>496</v>
      </c>
    </row>
    <row r="167" spans="1:8" x14ac:dyDescent="0.25">
      <c r="A167">
        <v>20</v>
      </c>
      <c r="B167" t="s">
        <v>11</v>
      </c>
      <c r="C167" s="2">
        <v>40.47</v>
      </c>
      <c r="D167">
        <v>0</v>
      </c>
      <c r="E167" t="s">
        <v>13</v>
      </c>
      <c r="F167" t="s">
        <v>21</v>
      </c>
      <c r="G167" s="4">
        <v>19844533</v>
      </c>
      <c r="H167" t="s">
        <v>496</v>
      </c>
    </row>
    <row r="168" spans="1:8" x14ac:dyDescent="0.25">
      <c r="A168">
        <v>18</v>
      </c>
      <c r="B168" t="s">
        <v>7</v>
      </c>
      <c r="C168" s="2">
        <v>40.28</v>
      </c>
      <c r="D168">
        <v>0</v>
      </c>
      <c r="E168" t="s">
        <v>13</v>
      </c>
      <c r="F168" t="s">
        <v>21</v>
      </c>
      <c r="G168" s="4">
        <v>22176012</v>
      </c>
      <c r="H168" t="s">
        <v>496</v>
      </c>
    </row>
    <row r="169" spans="1:8" x14ac:dyDescent="0.25">
      <c r="A169">
        <v>57</v>
      </c>
      <c r="B169" t="s">
        <v>11</v>
      </c>
      <c r="C169" s="2">
        <v>40.28</v>
      </c>
      <c r="D169">
        <v>0</v>
      </c>
      <c r="E169" t="s">
        <v>13</v>
      </c>
      <c r="F169" t="s">
        <v>21</v>
      </c>
      <c r="G169" s="4">
        <v>2070902034</v>
      </c>
      <c r="H169" t="s">
        <v>496</v>
      </c>
    </row>
    <row r="170" spans="1:8" x14ac:dyDescent="0.25">
      <c r="A170">
        <v>35</v>
      </c>
      <c r="B170" t="s">
        <v>11</v>
      </c>
      <c r="C170" s="2">
        <v>39.71</v>
      </c>
      <c r="D170">
        <v>4</v>
      </c>
      <c r="E170" t="s">
        <v>13</v>
      </c>
      <c r="F170" t="s">
        <v>21</v>
      </c>
      <c r="G170" s="4">
        <v>1949671917</v>
      </c>
      <c r="H170" t="s">
        <v>496</v>
      </c>
    </row>
    <row r="171" spans="1:8" x14ac:dyDescent="0.25">
      <c r="A171">
        <v>64</v>
      </c>
      <c r="B171" t="s">
        <v>7</v>
      </c>
      <c r="C171" s="2">
        <v>39.33</v>
      </c>
      <c r="D171">
        <v>0</v>
      </c>
      <c r="E171" t="s">
        <v>13</v>
      </c>
      <c r="F171" t="s">
        <v>21</v>
      </c>
      <c r="G171" s="4">
        <v>149015167</v>
      </c>
      <c r="H171" t="s">
        <v>496</v>
      </c>
    </row>
    <row r="172" spans="1:8" x14ac:dyDescent="0.25">
      <c r="A172">
        <v>18</v>
      </c>
      <c r="B172" t="s">
        <v>11</v>
      </c>
      <c r="C172" s="2">
        <v>39.14</v>
      </c>
      <c r="D172">
        <v>0</v>
      </c>
      <c r="E172" t="s">
        <v>13</v>
      </c>
      <c r="F172" t="s">
        <v>21</v>
      </c>
      <c r="G172" s="4">
        <v>1289005765</v>
      </c>
      <c r="H172" t="s">
        <v>496</v>
      </c>
    </row>
    <row r="173" spans="1:8" x14ac:dyDescent="0.25">
      <c r="A173">
        <v>52</v>
      </c>
      <c r="B173" t="s">
        <v>7</v>
      </c>
      <c r="C173" s="2">
        <v>38.380000000000003</v>
      </c>
      <c r="D173">
        <v>2</v>
      </c>
      <c r="E173" t="s">
        <v>13</v>
      </c>
      <c r="F173" t="s">
        <v>21</v>
      </c>
      <c r="G173" s="4">
        <v>113969002</v>
      </c>
      <c r="H173" t="s">
        <v>496</v>
      </c>
    </row>
    <row r="174" spans="1:8" x14ac:dyDescent="0.25">
      <c r="A174">
        <v>64</v>
      </c>
      <c r="B174" t="s">
        <v>11</v>
      </c>
      <c r="C174" s="2">
        <v>38.19</v>
      </c>
      <c r="D174">
        <v>0</v>
      </c>
      <c r="E174" t="s">
        <v>13</v>
      </c>
      <c r="F174" t="s">
        <v>21</v>
      </c>
      <c r="G174" s="4">
        <v>144109321</v>
      </c>
      <c r="H174" t="s">
        <v>496</v>
      </c>
    </row>
    <row r="175" spans="1:8" x14ac:dyDescent="0.25">
      <c r="A175">
        <v>30</v>
      </c>
      <c r="B175" t="s">
        <v>11</v>
      </c>
      <c r="C175" s="2">
        <v>37.43</v>
      </c>
      <c r="D175">
        <v>3</v>
      </c>
      <c r="E175" t="s">
        <v>13</v>
      </c>
      <c r="F175" t="s">
        <v>21</v>
      </c>
      <c r="G175" s="4">
        <v>54287277</v>
      </c>
      <c r="H175" t="s">
        <v>496</v>
      </c>
    </row>
    <row r="176" spans="1:8" x14ac:dyDescent="0.25">
      <c r="A176">
        <v>38</v>
      </c>
      <c r="B176" t="s">
        <v>11</v>
      </c>
      <c r="C176" s="2">
        <v>37.049999999999997</v>
      </c>
      <c r="D176">
        <v>1</v>
      </c>
      <c r="E176" t="s">
        <v>13</v>
      </c>
      <c r="F176" t="s">
        <v>21</v>
      </c>
      <c r="G176" s="4">
        <v>60796715</v>
      </c>
      <c r="H176" t="s">
        <v>496</v>
      </c>
    </row>
    <row r="177" spans="1:8" x14ac:dyDescent="0.25">
      <c r="A177">
        <v>51</v>
      </c>
      <c r="B177" t="s">
        <v>7</v>
      </c>
      <c r="C177" s="2">
        <v>37.049999999999997</v>
      </c>
      <c r="D177">
        <v>3</v>
      </c>
      <c r="E177" t="s">
        <v>9</v>
      </c>
      <c r="F177" t="s">
        <v>21</v>
      </c>
      <c r="G177" s="4">
        <v>462551125</v>
      </c>
      <c r="H177" t="s">
        <v>496</v>
      </c>
    </row>
    <row r="178" spans="1:8" x14ac:dyDescent="0.25">
      <c r="A178">
        <v>62</v>
      </c>
      <c r="B178" t="s">
        <v>7</v>
      </c>
      <c r="C178" s="2">
        <v>36.86</v>
      </c>
      <c r="D178">
        <v>1</v>
      </c>
      <c r="E178" t="s">
        <v>13</v>
      </c>
      <c r="F178" t="s">
        <v>21</v>
      </c>
      <c r="G178" s="4">
        <v>3162000106</v>
      </c>
      <c r="H178" t="s">
        <v>496</v>
      </c>
    </row>
    <row r="179" spans="1:8" x14ac:dyDescent="0.25">
      <c r="A179">
        <v>35</v>
      </c>
      <c r="B179" t="s">
        <v>11</v>
      </c>
      <c r="C179" s="2">
        <v>36.67</v>
      </c>
      <c r="D179">
        <v>1</v>
      </c>
      <c r="E179" t="s">
        <v>9</v>
      </c>
      <c r="F179" t="s">
        <v>21</v>
      </c>
      <c r="G179" s="4">
        <v>397742763</v>
      </c>
      <c r="H179" t="s">
        <v>496</v>
      </c>
    </row>
    <row r="180" spans="1:8" x14ac:dyDescent="0.25">
      <c r="A180">
        <v>23</v>
      </c>
      <c r="B180" t="s">
        <v>7</v>
      </c>
      <c r="C180" s="2">
        <v>36.67</v>
      </c>
      <c r="D180">
        <v>2</v>
      </c>
      <c r="E180" t="s">
        <v>9</v>
      </c>
      <c r="F180" t="s">
        <v>21</v>
      </c>
      <c r="G180" s="4">
        <v>385116283</v>
      </c>
      <c r="H180" t="s">
        <v>496</v>
      </c>
    </row>
    <row r="181" spans="1:8" x14ac:dyDescent="0.25">
      <c r="A181">
        <v>44</v>
      </c>
      <c r="B181" t="s">
        <v>7</v>
      </c>
      <c r="C181" s="2">
        <v>36.479999999999997</v>
      </c>
      <c r="D181">
        <v>0</v>
      </c>
      <c r="E181" t="s">
        <v>13</v>
      </c>
      <c r="F181" t="s">
        <v>21</v>
      </c>
      <c r="G181" s="4">
        <v>1279720962</v>
      </c>
      <c r="H181" t="s">
        <v>496</v>
      </c>
    </row>
    <row r="182" spans="1:8" x14ac:dyDescent="0.25">
      <c r="A182">
        <v>33</v>
      </c>
      <c r="B182" t="s">
        <v>7</v>
      </c>
      <c r="C182" s="2">
        <v>36.29</v>
      </c>
      <c r="D182">
        <v>3</v>
      </c>
      <c r="E182" t="s">
        <v>13</v>
      </c>
      <c r="F182" t="s">
        <v>21</v>
      </c>
      <c r="G182" s="4">
        <v>65517501</v>
      </c>
      <c r="H182" t="s">
        <v>496</v>
      </c>
    </row>
    <row r="183" spans="1:8" x14ac:dyDescent="0.25">
      <c r="A183">
        <v>61</v>
      </c>
      <c r="B183" t="s">
        <v>7</v>
      </c>
      <c r="C183" s="2">
        <v>35.909999999999997</v>
      </c>
      <c r="D183">
        <v>0</v>
      </c>
      <c r="E183" t="s">
        <v>13</v>
      </c>
      <c r="F183" t="s">
        <v>21</v>
      </c>
      <c r="G183" s="4">
        <v>136356379</v>
      </c>
      <c r="H183" t="s">
        <v>496</v>
      </c>
    </row>
    <row r="184" spans="1:8" x14ac:dyDescent="0.25">
      <c r="A184">
        <v>48</v>
      </c>
      <c r="B184" t="s">
        <v>7</v>
      </c>
      <c r="C184" s="2">
        <v>35.909999999999997</v>
      </c>
      <c r="D184">
        <v>1</v>
      </c>
      <c r="E184" t="s">
        <v>13</v>
      </c>
      <c r="F184" t="s">
        <v>21</v>
      </c>
      <c r="G184" s="4">
        <v>2639226029</v>
      </c>
      <c r="H184" t="s">
        <v>496</v>
      </c>
    </row>
    <row r="185" spans="1:8" x14ac:dyDescent="0.25">
      <c r="A185">
        <v>43</v>
      </c>
      <c r="B185" t="s">
        <v>7</v>
      </c>
      <c r="C185" s="2">
        <v>35.72</v>
      </c>
      <c r="D185">
        <v>2</v>
      </c>
      <c r="E185" t="s">
        <v>13</v>
      </c>
      <c r="F185" t="s">
        <v>21</v>
      </c>
      <c r="G185" s="4">
        <v>1914457652</v>
      </c>
      <c r="H185" t="s">
        <v>496</v>
      </c>
    </row>
    <row r="186" spans="1:8" x14ac:dyDescent="0.25">
      <c r="A186">
        <v>46</v>
      </c>
      <c r="B186" t="s">
        <v>7</v>
      </c>
      <c r="C186" s="2">
        <v>35.53</v>
      </c>
      <c r="D186">
        <v>0</v>
      </c>
      <c r="E186" t="s">
        <v>9</v>
      </c>
      <c r="F186" t="s">
        <v>21</v>
      </c>
      <c r="G186" s="4">
        <v>421116647</v>
      </c>
      <c r="H186" t="s">
        <v>496</v>
      </c>
    </row>
    <row r="187" spans="1:8" x14ac:dyDescent="0.25">
      <c r="A187">
        <v>43</v>
      </c>
      <c r="B187" t="s">
        <v>11</v>
      </c>
      <c r="C187" s="2">
        <v>34.96</v>
      </c>
      <c r="D187">
        <v>1</v>
      </c>
      <c r="E187" t="s">
        <v>9</v>
      </c>
      <c r="F187" t="s">
        <v>21</v>
      </c>
      <c r="G187" s="4">
        <v>410342214</v>
      </c>
      <c r="H187" t="s">
        <v>496</v>
      </c>
    </row>
    <row r="188" spans="1:8" x14ac:dyDescent="0.25">
      <c r="A188">
        <v>51</v>
      </c>
      <c r="B188" t="s">
        <v>7</v>
      </c>
      <c r="C188" s="2">
        <v>34.96</v>
      </c>
      <c r="D188">
        <v>2</v>
      </c>
      <c r="E188" t="s">
        <v>9</v>
      </c>
      <c r="F188" t="s">
        <v>21</v>
      </c>
      <c r="G188" s="4">
        <v>446411974</v>
      </c>
      <c r="H188" t="s">
        <v>496</v>
      </c>
    </row>
    <row r="189" spans="1:8" x14ac:dyDescent="0.25">
      <c r="A189">
        <v>22</v>
      </c>
      <c r="B189" t="s">
        <v>7</v>
      </c>
      <c r="C189" s="2">
        <v>34.58</v>
      </c>
      <c r="D189">
        <v>2</v>
      </c>
      <c r="E189" t="s">
        <v>13</v>
      </c>
      <c r="F189" t="s">
        <v>21</v>
      </c>
      <c r="G189" s="4">
        <v>39257582</v>
      </c>
      <c r="H189" t="s">
        <v>496</v>
      </c>
    </row>
    <row r="190" spans="1:8" x14ac:dyDescent="0.25">
      <c r="A190">
        <v>37</v>
      </c>
      <c r="B190" t="s">
        <v>11</v>
      </c>
      <c r="C190" s="2">
        <v>34.200000000000003</v>
      </c>
      <c r="D190">
        <v>1</v>
      </c>
      <c r="E190" t="s">
        <v>9</v>
      </c>
      <c r="F190" t="s">
        <v>21</v>
      </c>
      <c r="G190" s="4">
        <v>39047285</v>
      </c>
      <c r="H190" t="s">
        <v>496</v>
      </c>
    </row>
    <row r="191" spans="1:8" x14ac:dyDescent="0.25">
      <c r="A191">
        <v>24</v>
      </c>
      <c r="B191" t="s">
        <v>11</v>
      </c>
      <c r="C191" s="2">
        <v>33.630000000000003</v>
      </c>
      <c r="D191">
        <v>4</v>
      </c>
      <c r="E191" t="s">
        <v>13</v>
      </c>
      <c r="F191" t="s">
        <v>21</v>
      </c>
      <c r="G191" s="4">
        <v>1712842608</v>
      </c>
      <c r="H191" t="s">
        <v>496</v>
      </c>
    </row>
    <row r="192" spans="1:8" x14ac:dyDescent="0.25">
      <c r="A192">
        <v>32</v>
      </c>
      <c r="B192" t="s">
        <v>11</v>
      </c>
      <c r="C192" s="2">
        <v>33.630000000000003</v>
      </c>
      <c r="D192">
        <v>1</v>
      </c>
      <c r="E192" t="s">
        <v>9</v>
      </c>
      <c r="F192" t="s">
        <v>21</v>
      </c>
      <c r="G192" s="4">
        <v>376075277</v>
      </c>
      <c r="H192" t="s">
        <v>496</v>
      </c>
    </row>
    <row r="193" spans="1:8" x14ac:dyDescent="0.25">
      <c r="A193">
        <v>46</v>
      </c>
      <c r="B193" t="s">
        <v>11</v>
      </c>
      <c r="C193" s="2">
        <v>33.44</v>
      </c>
      <c r="D193">
        <v>1</v>
      </c>
      <c r="E193" t="s">
        <v>13</v>
      </c>
      <c r="F193" t="s">
        <v>21</v>
      </c>
      <c r="G193" s="4">
        <v>83345896</v>
      </c>
      <c r="H193" t="s">
        <v>496</v>
      </c>
    </row>
    <row r="194" spans="1:8" x14ac:dyDescent="0.25">
      <c r="A194">
        <v>53</v>
      </c>
      <c r="B194" t="s">
        <v>7</v>
      </c>
      <c r="C194" s="2">
        <v>33.25</v>
      </c>
      <c r="D194">
        <v>0</v>
      </c>
      <c r="E194" t="s">
        <v>13</v>
      </c>
      <c r="F194" t="s">
        <v>21</v>
      </c>
      <c r="G194" s="4">
        <v>105648845</v>
      </c>
      <c r="H194" t="s">
        <v>496</v>
      </c>
    </row>
    <row r="195" spans="1:8" x14ac:dyDescent="0.25">
      <c r="A195">
        <v>52</v>
      </c>
      <c r="B195" t="s">
        <v>11</v>
      </c>
      <c r="C195" s="2">
        <v>33.25</v>
      </c>
      <c r="D195">
        <v>0</v>
      </c>
      <c r="E195" t="s">
        <v>13</v>
      </c>
      <c r="F195" t="s">
        <v>21</v>
      </c>
      <c r="G195" s="4">
        <v>97227695</v>
      </c>
      <c r="H195" t="s">
        <v>496</v>
      </c>
    </row>
    <row r="196" spans="1:8" x14ac:dyDescent="0.25">
      <c r="A196">
        <v>34</v>
      </c>
      <c r="B196" t="s">
        <v>7</v>
      </c>
      <c r="C196" s="2">
        <v>33.25</v>
      </c>
      <c r="D196">
        <v>1</v>
      </c>
      <c r="E196" t="s">
        <v>13</v>
      </c>
      <c r="F196" t="s">
        <v>21</v>
      </c>
      <c r="G196" s="4">
        <v>55948455</v>
      </c>
      <c r="H196" t="s">
        <v>496</v>
      </c>
    </row>
    <row r="197" spans="1:8" x14ac:dyDescent="0.25">
      <c r="A197">
        <v>42</v>
      </c>
      <c r="B197" t="s">
        <v>7</v>
      </c>
      <c r="C197" s="2">
        <v>32.869999999999997</v>
      </c>
      <c r="D197">
        <v>0</v>
      </c>
      <c r="E197" t="s">
        <v>13</v>
      </c>
      <c r="F197" t="s">
        <v>21</v>
      </c>
      <c r="G197" s="4">
        <v>70500213</v>
      </c>
      <c r="H197" t="s">
        <v>496</v>
      </c>
    </row>
    <row r="198" spans="1:8" x14ac:dyDescent="0.25">
      <c r="A198">
        <v>54</v>
      </c>
      <c r="B198" t="s">
        <v>7</v>
      </c>
      <c r="C198" s="2">
        <v>32.68</v>
      </c>
      <c r="D198">
        <v>0</v>
      </c>
      <c r="E198" t="s">
        <v>13</v>
      </c>
      <c r="F198" t="s">
        <v>21</v>
      </c>
      <c r="G198" s="4">
        <v>109239332</v>
      </c>
      <c r="H198" t="s">
        <v>496</v>
      </c>
    </row>
    <row r="199" spans="1:8" x14ac:dyDescent="0.25">
      <c r="A199">
        <v>26</v>
      </c>
      <c r="B199" t="s">
        <v>11</v>
      </c>
      <c r="C199" s="2">
        <v>32.49</v>
      </c>
      <c r="D199">
        <v>1</v>
      </c>
      <c r="E199" t="s">
        <v>13</v>
      </c>
      <c r="F199" t="s">
        <v>21</v>
      </c>
      <c r="G199" s="4">
        <v>34905491</v>
      </c>
      <c r="H199" t="s">
        <v>496</v>
      </c>
    </row>
    <row r="200" spans="1:8" x14ac:dyDescent="0.25">
      <c r="A200">
        <v>50</v>
      </c>
      <c r="B200" t="s">
        <v>11</v>
      </c>
      <c r="C200" s="2">
        <v>32.299999999999997</v>
      </c>
      <c r="D200">
        <v>1</v>
      </c>
      <c r="E200" t="s">
        <v>9</v>
      </c>
      <c r="F200" t="s">
        <v>21</v>
      </c>
      <c r="G200" s="4">
        <v>41919097</v>
      </c>
      <c r="H200" t="s">
        <v>496</v>
      </c>
    </row>
    <row r="201" spans="1:8" x14ac:dyDescent="0.25">
      <c r="A201">
        <v>48</v>
      </c>
      <c r="B201" t="s">
        <v>7</v>
      </c>
      <c r="C201" s="2">
        <v>32.299999999999997</v>
      </c>
      <c r="D201">
        <v>2</v>
      </c>
      <c r="E201" t="s">
        <v>13</v>
      </c>
      <c r="F201" t="s">
        <v>21</v>
      </c>
      <c r="G201" s="4">
        <v>10043249</v>
      </c>
      <c r="H201" t="s">
        <v>496</v>
      </c>
    </row>
    <row r="202" spans="1:8" x14ac:dyDescent="0.25">
      <c r="A202">
        <v>56</v>
      </c>
      <c r="B202" t="s">
        <v>7</v>
      </c>
      <c r="C202" s="2">
        <v>32.299999999999997</v>
      </c>
      <c r="D202">
        <v>3</v>
      </c>
      <c r="E202" t="s">
        <v>13</v>
      </c>
      <c r="F202" t="s">
        <v>21</v>
      </c>
      <c r="G202" s="4">
        <v>13430265</v>
      </c>
      <c r="H202" t="s">
        <v>496</v>
      </c>
    </row>
    <row r="203" spans="1:8" x14ac:dyDescent="0.25">
      <c r="A203">
        <v>46</v>
      </c>
      <c r="B203" t="s">
        <v>7</v>
      </c>
      <c r="C203" s="2">
        <v>32.299999999999997</v>
      </c>
      <c r="D203">
        <v>2</v>
      </c>
      <c r="E203" t="s">
        <v>13</v>
      </c>
      <c r="F203" t="s">
        <v>21</v>
      </c>
      <c r="G203" s="4">
        <v>9411005</v>
      </c>
      <c r="H203" t="s">
        <v>496</v>
      </c>
    </row>
    <row r="204" spans="1:8" x14ac:dyDescent="0.25">
      <c r="A204">
        <v>53</v>
      </c>
      <c r="B204" t="s">
        <v>7</v>
      </c>
      <c r="C204" s="2">
        <v>32.299999999999997</v>
      </c>
      <c r="D204">
        <v>2</v>
      </c>
      <c r="E204" t="s">
        <v>13</v>
      </c>
      <c r="F204" t="s">
        <v>21</v>
      </c>
      <c r="G204" s="4">
        <v>2918648236</v>
      </c>
      <c r="H204" t="s">
        <v>496</v>
      </c>
    </row>
    <row r="205" spans="1:8" x14ac:dyDescent="0.25">
      <c r="A205">
        <v>54</v>
      </c>
      <c r="B205" t="s">
        <v>7</v>
      </c>
      <c r="C205" s="2">
        <v>32.299999999999997</v>
      </c>
      <c r="D205">
        <v>1</v>
      </c>
      <c r="E205" t="s">
        <v>13</v>
      </c>
      <c r="F205" t="s">
        <v>21</v>
      </c>
      <c r="G205" s="4">
        <v>11512405</v>
      </c>
      <c r="H205" t="s">
        <v>496</v>
      </c>
    </row>
    <row r="206" spans="1:8" x14ac:dyDescent="0.25">
      <c r="A206">
        <v>51</v>
      </c>
      <c r="B206" t="s">
        <v>11</v>
      </c>
      <c r="C206" s="2">
        <v>32.299999999999997</v>
      </c>
      <c r="D206">
        <v>1</v>
      </c>
      <c r="E206" t="s">
        <v>13</v>
      </c>
      <c r="F206" t="s">
        <v>21</v>
      </c>
      <c r="G206" s="4">
        <v>9964.06</v>
      </c>
      <c r="H206" t="s">
        <v>496</v>
      </c>
    </row>
    <row r="207" spans="1:8" x14ac:dyDescent="0.25">
      <c r="A207">
        <v>56</v>
      </c>
      <c r="B207" t="s">
        <v>11</v>
      </c>
      <c r="C207" s="2">
        <v>32.11</v>
      </c>
      <c r="D207">
        <v>1</v>
      </c>
      <c r="E207" t="s">
        <v>13</v>
      </c>
      <c r="F207" t="s">
        <v>21</v>
      </c>
      <c r="G207" s="4">
        <v>117630009</v>
      </c>
      <c r="H207" t="s">
        <v>496</v>
      </c>
    </row>
    <row r="208" spans="1:8" x14ac:dyDescent="0.25">
      <c r="A208">
        <v>62</v>
      </c>
      <c r="B208" t="s">
        <v>11</v>
      </c>
      <c r="C208" s="2">
        <v>32.11</v>
      </c>
      <c r="D208">
        <v>0</v>
      </c>
      <c r="E208" t="s">
        <v>13</v>
      </c>
      <c r="F208" t="s">
        <v>21</v>
      </c>
      <c r="G208" s="4">
        <v>135550049</v>
      </c>
      <c r="H208" t="s">
        <v>496</v>
      </c>
    </row>
    <row r="209" spans="1:8" x14ac:dyDescent="0.25">
      <c r="A209">
        <v>50</v>
      </c>
      <c r="B209" t="s">
        <v>11</v>
      </c>
      <c r="C209" s="2">
        <v>32.11</v>
      </c>
      <c r="D209">
        <v>2</v>
      </c>
      <c r="E209" t="s">
        <v>13</v>
      </c>
      <c r="F209" t="s">
        <v>21</v>
      </c>
      <c r="G209" s="4">
        <v>2533333284</v>
      </c>
      <c r="H209" t="s">
        <v>496</v>
      </c>
    </row>
    <row r="210" spans="1:8" x14ac:dyDescent="0.25">
      <c r="A210">
        <v>34</v>
      </c>
      <c r="B210" t="s">
        <v>7</v>
      </c>
      <c r="C210" s="2">
        <v>31.92</v>
      </c>
      <c r="D210">
        <v>1</v>
      </c>
      <c r="E210" t="s">
        <v>9</v>
      </c>
      <c r="F210" t="s">
        <v>21</v>
      </c>
      <c r="G210" s="4">
        <v>377018768</v>
      </c>
      <c r="H210" t="s">
        <v>496</v>
      </c>
    </row>
    <row r="211" spans="1:8" x14ac:dyDescent="0.25">
      <c r="A211">
        <v>18</v>
      </c>
      <c r="B211" t="s">
        <v>7</v>
      </c>
      <c r="C211" s="2">
        <v>31.92</v>
      </c>
      <c r="D211">
        <v>0</v>
      </c>
      <c r="E211" t="s">
        <v>13</v>
      </c>
      <c r="F211" t="s">
        <v>21</v>
      </c>
      <c r="G211" s="4">
        <v>22059808</v>
      </c>
      <c r="H211" t="s">
        <v>496</v>
      </c>
    </row>
    <row r="212" spans="1:8" x14ac:dyDescent="0.25">
      <c r="A212">
        <v>22</v>
      </c>
      <c r="B212" t="s">
        <v>11</v>
      </c>
      <c r="C212" s="2">
        <v>31.73</v>
      </c>
      <c r="D212">
        <v>0</v>
      </c>
      <c r="E212" t="s">
        <v>13</v>
      </c>
      <c r="F212" t="s">
        <v>21</v>
      </c>
      <c r="G212" s="4">
        <v>22547967</v>
      </c>
      <c r="H212" t="s">
        <v>496</v>
      </c>
    </row>
    <row r="213" spans="1:8" x14ac:dyDescent="0.25">
      <c r="A213">
        <v>62</v>
      </c>
      <c r="B213" t="s">
        <v>7</v>
      </c>
      <c r="C213" s="2">
        <v>31.73</v>
      </c>
      <c r="D213">
        <v>0</v>
      </c>
      <c r="E213" t="s">
        <v>13</v>
      </c>
      <c r="F213" t="s">
        <v>21</v>
      </c>
      <c r="G213" s="4">
        <v>140434767</v>
      </c>
      <c r="H213" t="s">
        <v>496</v>
      </c>
    </row>
    <row r="214" spans="1:8" x14ac:dyDescent="0.25">
      <c r="A214">
        <v>23</v>
      </c>
      <c r="B214" t="s">
        <v>11</v>
      </c>
      <c r="C214" s="2">
        <v>31.73</v>
      </c>
      <c r="D214">
        <v>3</v>
      </c>
      <c r="E214" t="s">
        <v>9</v>
      </c>
      <c r="F214" t="s">
        <v>21</v>
      </c>
      <c r="G214" s="4">
        <v>361891017</v>
      </c>
      <c r="H214" t="s">
        <v>496</v>
      </c>
    </row>
    <row r="215" spans="1:8" x14ac:dyDescent="0.25">
      <c r="A215">
        <v>18</v>
      </c>
      <c r="B215" t="s">
        <v>11</v>
      </c>
      <c r="C215" s="2">
        <v>31.73</v>
      </c>
      <c r="D215">
        <v>0</v>
      </c>
      <c r="E215" t="s">
        <v>9</v>
      </c>
      <c r="F215" t="s">
        <v>21</v>
      </c>
      <c r="G215" s="4">
        <v>337326867</v>
      </c>
      <c r="H215" t="s">
        <v>496</v>
      </c>
    </row>
    <row r="216" spans="1:8" x14ac:dyDescent="0.25">
      <c r="A216">
        <v>32</v>
      </c>
      <c r="B216" t="s">
        <v>7</v>
      </c>
      <c r="C216" s="2">
        <v>31.54</v>
      </c>
      <c r="D216">
        <v>1</v>
      </c>
      <c r="E216" t="s">
        <v>13</v>
      </c>
      <c r="F216" t="s">
        <v>21</v>
      </c>
      <c r="G216" s="4">
        <v>51485526</v>
      </c>
      <c r="H216" t="s">
        <v>496</v>
      </c>
    </row>
    <row r="217" spans="1:8" x14ac:dyDescent="0.25">
      <c r="A217">
        <v>44</v>
      </c>
      <c r="B217" t="s">
        <v>11</v>
      </c>
      <c r="C217" s="2">
        <v>31.35</v>
      </c>
      <c r="D217">
        <v>1</v>
      </c>
      <c r="E217" t="s">
        <v>9</v>
      </c>
      <c r="F217" t="s">
        <v>21</v>
      </c>
      <c r="G217" s="4">
        <v>395564945</v>
      </c>
      <c r="H217" t="s">
        <v>496</v>
      </c>
    </row>
    <row r="218" spans="1:8" x14ac:dyDescent="0.25">
      <c r="A218">
        <v>49</v>
      </c>
      <c r="B218" t="s">
        <v>11</v>
      </c>
      <c r="C218" s="2">
        <v>31.35</v>
      </c>
      <c r="D218">
        <v>1</v>
      </c>
      <c r="E218" t="s">
        <v>13</v>
      </c>
      <c r="F218" t="s">
        <v>21</v>
      </c>
      <c r="G218" s="4">
        <v>92901395</v>
      </c>
      <c r="H218" t="s">
        <v>496</v>
      </c>
    </row>
    <row r="219" spans="1:8" x14ac:dyDescent="0.25">
      <c r="A219">
        <v>18</v>
      </c>
      <c r="B219" t="s">
        <v>7</v>
      </c>
      <c r="C219" s="2">
        <v>31.35</v>
      </c>
      <c r="D219">
        <v>4</v>
      </c>
      <c r="E219" t="s">
        <v>13</v>
      </c>
      <c r="F219" t="s">
        <v>21</v>
      </c>
      <c r="G219" s="4">
        <v>45611885</v>
      </c>
      <c r="H219" t="s">
        <v>496</v>
      </c>
    </row>
    <row r="220" spans="1:8" x14ac:dyDescent="0.25">
      <c r="A220">
        <v>29</v>
      </c>
      <c r="B220" t="s">
        <v>7</v>
      </c>
      <c r="C220" s="2">
        <v>31.16</v>
      </c>
      <c r="D220">
        <v>0</v>
      </c>
      <c r="E220" t="s">
        <v>13</v>
      </c>
      <c r="F220" t="s">
        <v>21</v>
      </c>
      <c r="G220" s="4">
        <v>39435954</v>
      </c>
      <c r="H220" t="s">
        <v>496</v>
      </c>
    </row>
    <row r="221" spans="1:8" x14ac:dyDescent="0.25">
      <c r="A221">
        <v>52</v>
      </c>
      <c r="B221" t="s">
        <v>7</v>
      </c>
      <c r="C221" s="2">
        <v>30.78</v>
      </c>
      <c r="D221">
        <v>1</v>
      </c>
      <c r="E221" t="s">
        <v>13</v>
      </c>
      <c r="F221" t="s">
        <v>21</v>
      </c>
      <c r="G221" s="4">
        <v>107973362</v>
      </c>
      <c r="H221" t="s">
        <v>496</v>
      </c>
    </row>
    <row r="222" spans="1:8" x14ac:dyDescent="0.25">
      <c r="A222">
        <v>49</v>
      </c>
      <c r="B222" t="s">
        <v>7</v>
      </c>
      <c r="C222" s="2">
        <v>30.78</v>
      </c>
      <c r="D222">
        <v>1</v>
      </c>
      <c r="E222" t="s">
        <v>13</v>
      </c>
      <c r="F222" t="s">
        <v>21</v>
      </c>
      <c r="G222" s="4">
        <v>97783472</v>
      </c>
      <c r="H222" t="s">
        <v>496</v>
      </c>
    </row>
    <row r="223" spans="1:8" x14ac:dyDescent="0.25">
      <c r="A223">
        <v>48</v>
      </c>
      <c r="B223" t="s">
        <v>11</v>
      </c>
      <c r="C223" s="2">
        <v>30.78</v>
      </c>
      <c r="D223">
        <v>3</v>
      </c>
      <c r="E223" t="s">
        <v>13</v>
      </c>
      <c r="F223" t="s">
        <v>21</v>
      </c>
      <c r="G223" s="4">
        <v>101411362</v>
      </c>
      <c r="H223" t="s">
        <v>496</v>
      </c>
    </row>
    <row r="224" spans="1:8" x14ac:dyDescent="0.25">
      <c r="A224">
        <v>41</v>
      </c>
      <c r="B224" t="s">
        <v>11</v>
      </c>
      <c r="C224" s="2">
        <v>30.78</v>
      </c>
      <c r="D224">
        <v>3</v>
      </c>
      <c r="E224" t="s">
        <v>9</v>
      </c>
      <c r="F224" t="s">
        <v>21</v>
      </c>
      <c r="G224" s="4">
        <v>395974072</v>
      </c>
      <c r="H224" t="s">
        <v>496</v>
      </c>
    </row>
    <row r="225" spans="1:8" x14ac:dyDescent="0.25">
      <c r="A225">
        <v>37</v>
      </c>
      <c r="B225" t="s">
        <v>7</v>
      </c>
      <c r="C225" s="2">
        <v>30.78</v>
      </c>
      <c r="D225">
        <v>0</v>
      </c>
      <c r="E225" t="s">
        <v>9</v>
      </c>
      <c r="F225" t="s">
        <v>21</v>
      </c>
      <c r="G225" s="4">
        <v>372701512</v>
      </c>
      <c r="H225" t="s">
        <v>496</v>
      </c>
    </row>
    <row r="226" spans="1:8" x14ac:dyDescent="0.25">
      <c r="A226">
        <v>25</v>
      </c>
      <c r="B226" t="s">
        <v>11</v>
      </c>
      <c r="C226" s="2">
        <v>30.59</v>
      </c>
      <c r="D226">
        <v>0</v>
      </c>
      <c r="E226" t="s">
        <v>13</v>
      </c>
      <c r="F226" t="s">
        <v>21</v>
      </c>
      <c r="G226" s="4">
        <v>27273951</v>
      </c>
      <c r="H226" t="s">
        <v>496</v>
      </c>
    </row>
    <row r="227" spans="1:8" x14ac:dyDescent="0.25">
      <c r="A227">
        <v>27</v>
      </c>
      <c r="B227" t="s">
        <v>7</v>
      </c>
      <c r="C227" s="2">
        <v>30.59</v>
      </c>
      <c r="D227">
        <v>1</v>
      </c>
      <c r="E227" t="s">
        <v>13</v>
      </c>
      <c r="F227" t="s">
        <v>21</v>
      </c>
      <c r="G227" s="4">
        <v>1679641194</v>
      </c>
      <c r="H227" t="s">
        <v>496</v>
      </c>
    </row>
    <row r="228" spans="1:8" x14ac:dyDescent="0.25">
      <c r="A228">
        <v>20</v>
      </c>
      <c r="B228" t="s">
        <v>7</v>
      </c>
      <c r="C228" s="2">
        <v>30.59</v>
      </c>
      <c r="D228">
        <v>0</v>
      </c>
      <c r="E228" t="s">
        <v>13</v>
      </c>
      <c r="F228" t="s">
        <v>21</v>
      </c>
      <c r="G228" s="4">
        <v>24597201</v>
      </c>
      <c r="H228" t="s">
        <v>496</v>
      </c>
    </row>
    <row r="229" spans="1:8" x14ac:dyDescent="0.25">
      <c r="A229">
        <v>18</v>
      </c>
      <c r="B229" t="s">
        <v>11</v>
      </c>
      <c r="C229" s="2">
        <v>30.4</v>
      </c>
      <c r="D229">
        <v>3</v>
      </c>
      <c r="E229" t="s">
        <v>13</v>
      </c>
      <c r="F229" t="s">
        <v>21</v>
      </c>
      <c r="G229" s="4">
        <v>3481868</v>
      </c>
      <c r="H229" t="s">
        <v>496</v>
      </c>
    </row>
    <row r="230" spans="1:8" x14ac:dyDescent="0.25">
      <c r="A230">
        <v>22</v>
      </c>
      <c r="B230" t="s">
        <v>7</v>
      </c>
      <c r="C230" s="2">
        <v>30.4</v>
      </c>
      <c r="D230">
        <v>0</v>
      </c>
      <c r="E230" t="s">
        <v>13</v>
      </c>
      <c r="F230" t="s">
        <v>21</v>
      </c>
      <c r="G230" s="4">
        <v>2741948</v>
      </c>
      <c r="H230" t="s">
        <v>496</v>
      </c>
    </row>
    <row r="231" spans="1:8" x14ac:dyDescent="0.25">
      <c r="A231">
        <v>37</v>
      </c>
      <c r="B231" t="s">
        <v>11</v>
      </c>
      <c r="C231" s="2">
        <v>29.83</v>
      </c>
      <c r="D231">
        <v>2</v>
      </c>
      <c r="E231" t="s">
        <v>13</v>
      </c>
      <c r="F231" t="s">
        <v>21</v>
      </c>
      <c r="G231" s="4">
        <v>64064107</v>
      </c>
      <c r="H231" t="s">
        <v>496</v>
      </c>
    </row>
    <row r="232" spans="1:8" x14ac:dyDescent="0.25">
      <c r="A232">
        <v>59</v>
      </c>
      <c r="B232" t="s">
        <v>11</v>
      </c>
      <c r="C232" s="2">
        <v>29.83</v>
      </c>
      <c r="D232">
        <v>3</v>
      </c>
      <c r="E232" t="s">
        <v>9</v>
      </c>
      <c r="F232" t="s">
        <v>21</v>
      </c>
      <c r="G232" s="4">
        <v>301849367</v>
      </c>
      <c r="H232" t="s">
        <v>496</v>
      </c>
    </row>
    <row r="233" spans="1:8" x14ac:dyDescent="0.25">
      <c r="A233">
        <v>49</v>
      </c>
      <c r="B233" t="s">
        <v>11</v>
      </c>
      <c r="C233" s="2">
        <v>29.83</v>
      </c>
      <c r="D233">
        <v>1</v>
      </c>
      <c r="E233" t="s">
        <v>13</v>
      </c>
      <c r="F233" t="s">
        <v>21</v>
      </c>
      <c r="G233" s="4">
        <v>92880267</v>
      </c>
      <c r="H233" t="s">
        <v>496</v>
      </c>
    </row>
    <row r="234" spans="1:8" x14ac:dyDescent="0.25">
      <c r="A234">
        <v>55</v>
      </c>
      <c r="B234" t="s">
        <v>7</v>
      </c>
      <c r="C234" s="2">
        <v>29.83</v>
      </c>
      <c r="D234">
        <v>0</v>
      </c>
      <c r="E234" t="s">
        <v>13</v>
      </c>
      <c r="F234" t="s">
        <v>21</v>
      </c>
      <c r="G234" s="4">
        <v>112865387</v>
      </c>
      <c r="H234" t="s">
        <v>496</v>
      </c>
    </row>
    <row r="235" spans="1:8" x14ac:dyDescent="0.25">
      <c r="A235">
        <v>24</v>
      </c>
      <c r="B235" t="s">
        <v>11</v>
      </c>
      <c r="C235" s="2">
        <v>29.83</v>
      </c>
      <c r="D235">
        <v>0</v>
      </c>
      <c r="E235" t="s">
        <v>9</v>
      </c>
      <c r="F235" t="s">
        <v>21</v>
      </c>
      <c r="G235" s="4">
        <v>186484217</v>
      </c>
      <c r="H235" t="s">
        <v>496</v>
      </c>
    </row>
    <row r="236" spans="1:8" x14ac:dyDescent="0.25">
      <c r="A236">
        <v>29</v>
      </c>
      <c r="B236" t="s">
        <v>11</v>
      </c>
      <c r="C236" s="2">
        <v>29.64</v>
      </c>
      <c r="D236">
        <v>1</v>
      </c>
      <c r="E236" t="s">
        <v>13</v>
      </c>
      <c r="F236" t="s">
        <v>21</v>
      </c>
      <c r="G236" s="4">
        <v>2027780751</v>
      </c>
      <c r="H236" t="s">
        <v>496</v>
      </c>
    </row>
    <row r="237" spans="1:8" x14ac:dyDescent="0.25">
      <c r="A237">
        <v>26</v>
      </c>
      <c r="B237" t="s">
        <v>7</v>
      </c>
      <c r="C237" s="2">
        <v>29.64</v>
      </c>
      <c r="D237">
        <v>4</v>
      </c>
      <c r="E237" t="s">
        <v>13</v>
      </c>
      <c r="F237" t="s">
        <v>21</v>
      </c>
      <c r="G237" s="4">
        <v>2467166334</v>
      </c>
      <c r="H237" t="s">
        <v>496</v>
      </c>
    </row>
    <row r="238" spans="1:8" x14ac:dyDescent="0.25">
      <c r="A238">
        <v>60</v>
      </c>
      <c r="B238" t="s">
        <v>11</v>
      </c>
      <c r="C238" s="2">
        <v>29.64</v>
      </c>
      <c r="D238">
        <v>0</v>
      </c>
      <c r="E238" t="s">
        <v>13</v>
      </c>
      <c r="F238" t="s">
        <v>21</v>
      </c>
      <c r="G238" s="4">
        <v>127309996</v>
      </c>
      <c r="H238" t="s">
        <v>496</v>
      </c>
    </row>
    <row r="239" spans="1:8" x14ac:dyDescent="0.25">
      <c r="A239">
        <v>41</v>
      </c>
      <c r="B239" t="s">
        <v>11</v>
      </c>
      <c r="C239" s="2">
        <v>29.64</v>
      </c>
      <c r="D239">
        <v>5</v>
      </c>
      <c r="E239" t="s">
        <v>13</v>
      </c>
      <c r="F239" t="s">
        <v>21</v>
      </c>
      <c r="G239" s="4">
        <v>92224026</v>
      </c>
      <c r="H239" t="s">
        <v>496</v>
      </c>
    </row>
    <row r="240" spans="1:8" x14ac:dyDescent="0.25">
      <c r="A240">
        <v>26</v>
      </c>
      <c r="B240" t="s">
        <v>11</v>
      </c>
      <c r="C240" s="2">
        <v>29.45</v>
      </c>
      <c r="D240">
        <v>0</v>
      </c>
      <c r="E240" t="s">
        <v>13</v>
      </c>
      <c r="F240" t="s">
        <v>21</v>
      </c>
      <c r="G240" s="4">
        <v>28973235</v>
      </c>
      <c r="H240" t="s">
        <v>496</v>
      </c>
    </row>
    <row r="241" spans="1:8" x14ac:dyDescent="0.25">
      <c r="A241">
        <v>28</v>
      </c>
      <c r="B241" t="s">
        <v>11</v>
      </c>
      <c r="C241" s="2">
        <v>29.26</v>
      </c>
      <c r="D241">
        <v>2</v>
      </c>
      <c r="E241" t="s">
        <v>13</v>
      </c>
      <c r="F241" t="s">
        <v>21</v>
      </c>
      <c r="G241" s="4">
        <v>44382634</v>
      </c>
      <c r="H241" t="s">
        <v>496</v>
      </c>
    </row>
    <row r="242" spans="1:8" x14ac:dyDescent="0.25">
      <c r="A242">
        <v>28</v>
      </c>
      <c r="B242" t="s">
        <v>7</v>
      </c>
      <c r="C242" s="2">
        <v>28.88</v>
      </c>
      <c r="D242">
        <v>1</v>
      </c>
      <c r="E242" t="s">
        <v>13</v>
      </c>
      <c r="F242" t="s">
        <v>21</v>
      </c>
      <c r="G242" s="4">
        <v>43377352</v>
      </c>
      <c r="H242" t="s">
        <v>496</v>
      </c>
    </row>
    <row r="243" spans="1:8" x14ac:dyDescent="0.25">
      <c r="A243">
        <v>36</v>
      </c>
      <c r="B243" t="s">
        <v>11</v>
      </c>
      <c r="C243" s="2">
        <v>28.88</v>
      </c>
      <c r="D243">
        <v>3</v>
      </c>
      <c r="E243" t="s">
        <v>13</v>
      </c>
      <c r="F243" t="s">
        <v>21</v>
      </c>
      <c r="G243" s="4">
        <v>67485912</v>
      </c>
      <c r="H243" t="s">
        <v>496</v>
      </c>
    </row>
    <row r="244" spans="1:8" x14ac:dyDescent="0.25">
      <c r="A244">
        <v>22</v>
      </c>
      <c r="B244" t="s">
        <v>11</v>
      </c>
      <c r="C244" s="2">
        <v>28.88</v>
      </c>
      <c r="D244">
        <v>0</v>
      </c>
      <c r="E244" t="s">
        <v>13</v>
      </c>
      <c r="F244" t="s">
        <v>21</v>
      </c>
      <c r="G244" s="4">
        <v>22508352</v>
      </c>
      <c r="H244" t="s">
        <v>496</v>
      </c>
    </row>
    <row r="245" spans="1:8" x14ac:dyDescent="0.25">
      <c r="A245">
        <v>54</v>
      </c>
      <c r="B245" t="s">
        <v>7</v>
      </c>
      <c r="C245" s="2">
        <v>28.88</v>
      </c>
      <c r="D245">
        <v>2</v>
      </c>
      <c r="E245" t="s">
        <v>13</v>
      </c>
      <c r="F245" t="s">
        <v>21</v>
      </c>
      <c r="G245" s="4">
        <v>120966512</v>
      </c>
      <c r="H245" t="s">
        <v>496</v>
      </c>
    </row>
    <row r="246" spans="1:8" x14ac:dyDescent="0.25">
      <c r="A246">
        <v>31</v>
      </c>
      <c r="B246" t="s">
        <v>11</v>
      </c>
      <c r="C246" s="2">
        <v>28.5</v>
      </c>
      <c r="D246">
        <v>5</v>
      </c>
      <c r="E246" t="s">
        <v>13</v>
      </c>
      <c r="F246" t="s">
        <v>21</v>
      </c>
      <c r="G246" s="4">
        <v>6799458</v>
      </c>
      <c r="H246" t="s">
        <v>496</v>
      </c>
    </row>
    <row r="247" spans="1:8" x14ac:dyDescent="0.25">
      <c r="A247">
        <v>24</v>
      </c>
      <c r="B247" t="s">
        <v>11</v>
      </c>
      <c r="C247" s="2">
        <v>28.5</v>
      </c>
      <c r="D247">
        <v>0</v>
      </c>
      <c r="E247" t="s">
        <v>9</v>
      </c>
      <c r="F247" t="s">
        <v>21</v>
      </c>
      <c r="G247" s="4">
        <v>3514752848</v>
      </c>
      <c r="H247" t="s">
        <v>496</v>
      </c>
    </row>
    <row r="248" spans="1:8" x14ac:dyDescent="0.25">
      <c r="A248">
        <v>18</v>
      </c>
      <c r="B248" t="s">
        <v>11</v>
      </c>
      <c r="C248" s="2">
        <v>28.5</v>
      </c>
      <c r="D248">
        <v>0</v>
      </c>
      <c r="E248" t="s">
        <v>13</v>
      </c>
      <c r="F248" t="s">
        <v>21</v>
      </c>
      <c r="G248" s="4">
        <v>1712227</v>
      </c>
      <c r="H248" t="s">
        <v>496</v>
      </c>
    </row>
    <row r="249" spans="1:8" x14ac:dyDescent="0.25">
      <c r="A249">
        <v>56</v>
      </c>
      <c r="B249" t="s">
        <v>7</v>
      </c>
      <c r="C249" s="2">
        <v>28.31</v>
      </c>
      <c r="D249">
        <v>0</v>
      </c>
      <c r="E249" t="s">
        <v>13</v>
      </c>
      <c r="F249" t="s">
        <v>21</v>
      </c>
      <c r="G249" s="4">
        <v>116577189</v>
      </c>
      <c r="H249" t="s">
        <v>496</v>
      </c>
    </row>
    <row r="250" spans="1:8" x14ac:dyDescent="0.25">
      <c r="A250">
        <v>18</v>
      </c>
      <c r="B250" t="s">
        <v>11</v>
      </c>
      <c r="C250" s="2">
        <v>28.31</v>
      </c>
      <c r="D250">
        <v>1</v>
      </c>
      <c r="E250" t="s">
        <v>13</v>
      </c>
      <c r="F250" t="s">
        <v>21</v>
      </c>
      <c r="G250" s="4">
        <v>1127233139</v>
      </c>
      <c r="H250" t="s">
        <v>496</v>
      </c>
    </row>
    <row r="251" spans="1:8" x14ac:dyDescent="0.25">
      <c r="A251">
        <v>40</v>
      </c>
      <c r="B251" t="s">
        <v>7</v>
      </c>
      <c r="C251" s="2">
        <v>28.12</v>
      </c>
      <c r="D251">
        <v>1</v>
      </c>
      <c r="E251" t="s">
        <v>9</v>
      </c>
      <c r="F251" t="s">
        <v>21</v>
      </c>
      <c r="G251" s="4">
        <v>223315668</v>
      </c>
      <c r="H251" t="s">
        <v>496</v>
      </c>
    </row>
    <row r="252" spans="1:8" x14ac:dyDescent="0.25">
      <c r="A252">
        <v>20</v>
      </c>
      <c r="B252" t="s">
        <v>11</v>
      </c>
      <c r="C252" s="2">
        <v>27.93</v>
      </c>
      <c r="D252">
        <v>0</v>
      </c>
      <c r="E252" t="s">
        <v>13</v>
      </c>
      <c r="F252" t="s">
        <v>21</v>
      </c>
      <c r="G252" s="4">
        <v>19670227</v>
      </c>
      <c r="H252" t="s">
        <v>496</v>
      </c>
    </row>
    <row r="253" spans="1:8" x14ac:dyDescent="0.25">
      <c r="A253">
        <v>30</v>
      </c>
      <c r="B253" t="s">
        <v>7</v>
      </c>
      <c r="C253" s="2">
        <v>27.93</v>
      </c>
      <c r="D253">
        <v>0</v>
      </c>
      <c r="E253" t="s">
        <v>13</v>
      </c>
      <c r="F253" t="s">
        <v>21</v>
      </c>
      <c r="G253" s="4">
        <v>41375227</v>
      </c>
      <c r="H253" t="s">
        <v>496</v>
      </c>
    </row>
    <row r="254" spans="1:8" x14ac:dyDescent="0.25">
      <c r="A254">
        <v>35</v>
      </c>
      <c r="B254" t="s">
        <v>11</v>
      </c>
      <c r="C254" s="2">
        <v>27.74</v>
      </c>
      <c r="D254">
        <v>2</v>
      </c>
      <c r="E254" t="s">
        <v>9</v>
      </c>
      <c r="F254" t="s">
        <v>21</v>
      </c>
      <c r="G254" s="4">
        <v>209840936</v>
      </c>
      <c r="H254" t="s">
        <v>496</v>
      </c>
    </row>
    <row r="255" spans="1:8" x14ac:dyDescent="0.25">
      <c r="A255">
        <v>63</v>
      </c>
      <c r="B255" t="s">
        <v>7</v>
      </c>
      <c r="C255" s="2">
        <v>27.74</v>
      </c>
      <c r="D255">
        <v>0</v>
      </c>
      <c r="E255" t="s">
        <v>9</v>
      </c>
      <c r="F255" t="s">
        <v>21</v>
      </c>
      <c r="G255" s="4">
        <v>295231656</v>
      </c>
      <c r="H255" t="s">
        <v>496</v>
      </c>
    </row>
    <row r="256" spans="1:8" x14ac:dyDescent="0.25">
      <c r="A256">
        <v>36</v>
      </c>
      <c r="B256" t="s">
        <v>7</v>
      </c>
      <c r="C256" s="2">
        <v>27.74</v>
      </c>
      <c r="D256">
        <v>0</v>
      </c>
      <c r="E256" t="s">
        <v>13</v>
      </c>
      <c r="F256" t="s">
        <v>21</v>
      </c>
      <c r="G256" s="4">
        <v>54690066</v>
      </c>
      <c r="H256" t="s">
        <v>496</v>
      </c>
    </row>
    <row r="257" spans="1:8" x14ac:dyDescent="0.25">
      <c r="A257">
        <v>51</v>
      </c>
      <c r="B257" t="s">
        <v>11</v>
      </c>
      <c r="C257" s="2">
        <v>27.74</v>
      </c>
      <c r="D257">
        <v>1</v>
      </c>
      <c r="E257" t="s">
        <v>13</v>
      </c>
      <c r="F257" t="s">
        <v>21</v>
      </c>
      <c r="G257" s="4">
        <v>99577216</v>
      </c>
      <c r="H257" t="s">
        <v>496</v>
      </c>
    </row>
    <row r="258" spans="1:8" x14ac:dyDescent="0.25">
      <c r="A258">
        <v>36</v>
      </c>
      <c r="B258" t="s">
        <v>11</v>
      </c>
      <c r="C258" s="2">
        <v>27.55</v>
      </c>
      <c r="D258">
        <v>3</v>
      </c>
      <c r="E258" t="s">
        <v>13</v>
      </c>
      <c r="F258" t="s">
        <v>21</v>
      </c>
      <c r="G258" s="4">
        <v>67467425</v>
      </c>
      <c r="H258" t="s">
        <v>496</v>
      </c>
    </row>
    <row r="259" spans="1:8" x14ac:dyDescent="0.25">
      <c r="A259">
        <v>60</v>
      </c>
      <c r="B259" t="s">
        <v>7</v>
      </c>
      <c r="C259" s="2">
        <v>27.55</v>
      </c>
      <c r="D259">
        <v>0</v>
      </c>
      <c r="E259" t="s">
        <v>13</v>
      </c>
      <c r="F259" t="s">
        <v>21</v>
      </c>
      <c r="G259" s="4">
        <v>132170945</v>
      </c>
      <c r="H259" t="s">
        <v>496</v>
      </c>
    </row>
    <row r="260" spans="1:8" x14ac:dyDescent="0.25">
      <c r="A260">
        <v>43</v>
      </c>
      <c r="B260" t="s">
        <v>11</v>
      </c>
      <c r="C260" s="2">
        <v>27.36</v>
      </c>
      <c r="D260">
        <v>3</v>
      </c>
      <c r="E260" t="s">
        <v>13</v>
      </c>
      <c r="F260" t="s">
        <v>21</v>
      </c>
      <c r="G260" s="4">
        <v>86062174</v>
      </c>
      <c r="H260" t="s">
        <v>496</v>
      </c>
    </row>
    <row r="261" spans="1:8" x14ac:dyDescent="0.25">
      <c r="A261">
        <v>50</v>
      </c>
      <c r="B261" t="s">
        <v>7</v>
      </c>
      <c r="C261" s="2">
        <v>27.36</v>
      </c>
      <c r="D261">
        <v>0</v>
      </c>
      <c r="E261" t="s">
        <v>13</v>
      </c>
      <c r="F261" t="s">
        <v>21</v>
      </c>
      <c r="G261" s="4">
        <v>2565657526</v>
      </c>
      <c r="H261" t="s">
        <v>496</v>
      </c>
    </row>
    <row r="262" spans="1:8" x14ac:dyDescent="0.25">
      <c r="A262">
        <v>21</v>
      </c>
      <c r="B262" t="s">
        <v>11</v>
      </c>
      <c r="C262" s="2">
        <v>27.36</v>
      </c>
      <c r="D262">
        <v>0</v>
      </c>
      <c r="E262" t="s">
        <v>13</v>
      </c>
      <c r="F262" t="s">
        <v>21</v>
      </c>
      <c r="G262" s="4">
        <v>21041134</v>
      </c>
      <c r="H262" t="s">
        <v>496</v>
      </c>
    </row>
    <row r="263" spans="1:8" x14ac:dyDescent="0.25">
      <c r="A263">
        <v>18</v>
      </c>
      <c r="B263" t="s">
        <v>11</v>
      </c>
      <c r="C263" s="2">
        <v>27.36</v>
      </c>
      <c r="D263">
        <v>1</v>
      </c>
      <c r="E263" t="s">
        <v>9</v>
      </c>
      <c r="F263" t="s">
        <v>21</v>
      </c>
      <c r="G263" s="4">
        <v>171786824</v>
      </c>
      <c r="H263" t="s">
        <v>496</v>
      </c>
    </row>
    <row r="264" spans="1:8" x14ac:dyDescent="0.25">
      <c r="A264">
        <v>48</v>
      </c>
      <c r="B264" t="s">
        <v>7</v>
      </c>
      <c r="C264" s="2">
        <v>27.36</v>
      </c>
      <c r="D264">
        <v>1</v>
      </c>
      <c r="E264" t="s">
        <v>13</v>
      </c>
      <c r="F264" t="s">
        <v>21</v>
      </c>
      <c r="G264" s="4">
        <v>94473824</v>
      </c>
      <c r="H264" t="s">
        <v>496</v>
      </c>
    </row>
    <row r="265" spans="1:8" x14ac:dyDescent="0.25">
      <c r="A265">
        <v>28</v>
      </c>
      <c r="B265" t="s">
        <v>11</v>
      </c>
      <c r="C265" s="2">
        <v>26.98</v>
      </c>
      <c r="D265">
        <v>2</v>
      </c>
      <c r="E265" t="s">
        <v>13</v>
      </c>
      <c r="F265" t="s">
        <v>21</v>
      </c>
      <c r="G265" s="4">
        <v>44350942</v>
      </c>
      <c r="H265" t="s">
        <v>496</v>
      </c>
    </row>
    <row r="266" spans="1:8" x14ac:dyDescent="0.25">
      <c r="A266">
        <v>24</v>
      </c>
      <c r="B266" t="s">
        <v>7</v>
      </c>
      <c r="C266" s="2">
        <v>26.6</v>
      </c>
      <c r="D266">
        <v>0</v>
      </c>
      <c r="E266" t="s">
        <v>13</v>
      </c>
      <c r="F266" t="s">
        <v>21</v>
      </c>
      <c r="G266" s="4">
        <v>3046062</v>
      </c>
      <c r="H266" t="s">
        <v>496</v>
      </c>
    </row>
    <row r="267" spans="1:8" x14ac:dyDescent="0.25">
      <c r="A267">
        <v>47</v>
      </c>
      <c r="B267" t="s">
        <v>7</v>
      </c>
      <c r="C267" s="2">
        <v>26.6</v>
      </c>
      <c r="D267">
        <v>2</v>
      </c>
      <c r="E267" t="s">
        <v>13</v>
      </c>
      <c r="F267" t="s">
        <v>21</v>
      </c>
      <c r="G267" s="4">
        <v>9715841</v>
      </c>
      <c r="H267" t="s">
        <v>496</v>
      </c>
    </row>
    <row r="268" spans="1:8" x14ac:dyDescent="0.25">
      <c r="A268">
        <v>39</v>
      </c>
      <c r="B268" t="s">
        <v>11</v>
      </c>
      <c r="C268" s="2">
        <v>26.41</v>
      </c>
      <c r="D268">
        <v>0</v>
      </c>
      <c r="E268" t="s">
        <v>9</v>
      </c>
      <c r="F268" t="s">
        <v>21</v>
      </c>
      <c r="G268" s="4">
        <v>201493229</v>
      </c>
      <c r="H268" t="s">
        <v>496</v>
      </c>
    </row>
    <row r="269" spans="1:8" x14ac:dyDescent="0.25">
      <c r="A269">
        <v>53</v>
      </c>
      <c r="B269" t="s">
        <v>11</v>
      </c>
      <c r="C269" s="2">
        <v>26.41</v>
      </c>
      <c r="D269">
        <v>2</v>
      </c>
      <c r="E269" t="s">
        <v>13</v>
      </c>
      <c r="F269" t="s">
        <v>21</v>
      </c>
      <c r="G269" s="4">
        <v>112443769</v>
      </c>
      <c r="H269" t="s">
        <v>496</v>
      </c>
    </row>
    <row r="270" spans="1:8" x14ac:dyDescent="0.25">
      <c r="A270">
        <v>64</v>
      </c>
      <c r="B270" t="s">
        <v>11</v>
      </c>
      <c r="C270" s="2">
        <v>26.41</v>
      </c>
      <c r="D270">
        <v>0</v>
      </c>
      <c r="E270" t="s">
        <v>13</v>
      </c>
      <c r="F270" t="s">
        <v>21</v>
      </c>
      <c r="G270" s="4">
        <v>143945579</v>
      </c>
      <c r="H270" t="s">
        <v>496</v>
      </c>
    </row>
    <row r="271" spans="1:8" x14ac:dyDescent="0.25">
      <c r="A271">
        <v>25</v>
      </c>
      <c r="B271" t="s">
        <v>11</v>
      </c>
      <c r="C271" s="2">
        <v>26.22</v>
      </c>
      <c r="D271">
        <v>0</v>
      </c>
      <c r="E271" t="s">
        <v>13</v>
      </c>
      <c r="F271" t="s">
        <v>21</v>
      </c>
      <c r="G271" s="4">
        <v>27213208</v>
      </c>
      <c r="H271" t="s">
        <v>496</v>
      </c>
    </row>
    <row r="272" spans="1:8" x14ac:dyDescent="0.25">
      <c r="A272">
        <v>43</v>
      </c>
      <c r="B272" t="s">
        <v>11</v>
      </c>
      <c r="C272" s="2">
        <v>26.03</v>
      </c>
      <c r="D272">
        <v>0</v>
      </c>
      <c r="E272" t="s">
        <v>13</v>
      </c>
      <c r="F272" t="s">
        <v>21</v>
      </c>
      <c r="G272" s="4">
        <v>68373687</v>
      </c>
      <c r="H272" t="s">
        <v>496</v>
      </c>
    </row>
    <row r="273" spans="1:8" x14ac:dyDescent="0.25">
      <c r="A273">
        <v>27</v>
      </c>
      <c r="B273" t="s">
        <v>11</v>
      </c>
      <c r="C273" s="2">
        <v>26.03</v>
      </c>
      <c r="D273">
        <v>0</v>
      </c>
      <c r="E273" t="s">
        <v>13</v>
      </c>
      <c r="F273" t="s">
        <v>21</v>
      </c>
      <c r="G273" s="4">
        <v>30708087</v>
      </c>
      <c r="H273" t="s">
        <v>496</v>
      </c>
    </row>
    <row r="274" spans="1:8" x14ac:dyDescent="0.25">
      <c r="A274">
        <v>21</v>
      </c>
      <c r="B274" t="s">
        <v>11</v>
      </c>
      <c r="C274" s="2">
        <v>26.03</v>
      </c>
      <c r="D274">
        <v>0</v>
      </c>
      <c r="E274" t="s">
        <v>13</v>
      </c>
      <c r="F274" t="s">
        <v>21</v>
      </c>
      <c r="G274" s="4">
        <v>21022647</v>
      </c>
      <c r="H274" t="s">
        <v>496</v>
      </c>
    </row>
    <row r="275" spans="1:8" x14ac:dyDescent="0.25">
      <c r="A275">
        <v>49</v>
      </c>
      <c r="B275" t="s">
        <v>11</v>
      </c>
      <c r="C275" s="2">
        <v>25.84</v>
      </c>
      <c r="D275">
        <v>1</v>
      </c>
      <c r="E275" t="s">
        <v>13</v>
      </c>
      <c r="F275" t="s">
        <v>21</v>
      </c>
      <c r="G275" s="4">
        <v>92824806</v>
      </c>
      <c r="H275" t="s">
        <v>496</v>
      </c>
    </row>
    <row r="276" spans="1:8" x14ac:dyDescent="0.25">
      <c r="A276">
        <v>25</v>
      </c>
      <c r="B276" t="s">
        <v>11</v>
      </c>
      <c r="C276" s="2">
        <v>25.84</v>
      </c>
      <c r="D276">
        <v>1</v>
      </c>
      <c r="E276" t="s">
        <v>13</v>
      </c>
      <c r="F276" t="s">
        <v>21</v>
      </c>
      <c r="G276" s="4">
        <v>33097926</v>
      </c>
      <c r="H276" t="s">
        <v>496</v>
      </c>
    </row>
    <row r="277" spans="1:8" x14ac:dyDescent="0.25">
      <c r="A277">
        <v>30</v>
      </c>
      <c r="B277" t="s">
        <v>11</v>
      </c>
      <c r="C277" s="2">
        <v>25.46</v>
      </c>
      <c r="D277">
        <v>0</v>
      </c>
      <c r="E277" t="s">
        <v>13</v>
      </c>
      <c r="F277" t="s">
        <v>21</v>
      </c>
      <c r="G277" s="4">
        <v>36450894</v>
      </c>
      <c r="H277" t="s">
        <v>496</v>
      </c>
    </row>
    <row r="278" spans="1:8" x14ac:dyDescent="0.25">
      <c r="A278">
        <v>40</v>
      </c>
      <c r="B278" t="s">
        <v>7</v>
      </c>
      <c r="C278" s="2">
        <v>25.46</v>
      </c>
      <c r="D278">
        <v>1</v>
      </c>
      <c r="E278" t="s">
        <v>13</v>
      </c>
      <c r="F278" t="s">
        <v>21</v>
      </c>
      <c r="G278" s="4">
        <v>70771894</v>
      </c>
      <c r="H278" t="s">
        <v>496</v>
      </c>
    </row>
    <row r="279" spans="1:8" x14ac:dyDescent="0.25">
      <c r="A279">
        <v>47</v>
      </c>
      <c r="B279" t="s">
        <v>11</v>
      </c>
      <c r="C279" s="2">
        <v>25.46</v>
      </c>
      <c r="D279">
        <v>2</v>
      </c>
      <c r="E279" t="s">
        <v>13</v>
      </c>
      <c r="F279" t="s">
        <v>21</v>
      </c>
      <c r="G279" s="4">
        <v>92252564</v>
      </c>
      <c r="H279" t="s">
        <v>496</v>
      </c>
    </row>
    <row r="280" spans="1:8" x14ac:dyDescent="0.25">
      <c r="A280">
        <v>18</v>
      </c>
      <c r="B280" t="s">
        <v>11</v>
      </c>
      <c r="C280" s="2">
        <v>25.46</v>
      </c>
      <c r="D280">
        <v>0</v>
      </c>
      <c r="E280" t="s">
        <v>13</v>
      </c>
      <c r="F280" t="s">
        <v>21</v>
      </c>
      <c r="G280" s="4">
        <v>17080014</v>
      </c>
      <c r="H280" t="s">
        <v>496</v>
      </c>
    </row>
    <row r="281" spans="1:8" x14ac:dyDescent="0.25">
      <c r="A281">
        <v>59</v>
      </c>
      <c r="B281" t="s">
        <v>11</v>
      </c>
      <c r="C281" s="2">
        <v>25.46</v>
      </c>
      <c r="D281">
        <v>1</v>
      </c>
      <c r="E281" t="s">
        <v>13</v>
      </c>
      <c r="F281" t="s">
        <v>21</v>
      </c>
      <c r="G281" s="4">
        <v>129139924</v>
      </c>
      <c r="H281" t="s">
        <v>496</v>
      </c>
    </row>
    <row r="282" spans="1:8" x14ac:dyDescent="0.25">
      <c r="A282">
        <v>54</v>
      </c>
      <c r="B282" t="s">
        <v>11</v>
      </c>
      <c r="C282" s="2">
        <v>25.46</v>
      </c>
      <c r="D282">
        <v>1</v>
      </c>
      <c r="E282" t="s">
        <v>13</v>
      </c>
      <c r="F282" t="s">
        <v>21</v>
      </c>
      <c r="G282" s="4">
        <v>2551711363</v>
      </c>
      <c r="H282" t="s">
        <v>496</v>
      </c>
    </row>
    <row r="283" spans="1:8" x14ac:dyDescent="0.25">
      <c r="A283">
        <v>24</v>
      </c>
      <c r="B283" t="s">
        <v>7</v>
      </c>
      <c r="C283" s="2">
        <v>25.27</v>
      </c>
      <c r="D283">
        <v>0</v>
      </c>
      <c r="E283" t="s">
        <v>13</v>
      </c>
      <c r="F283" t="s">
        <v>21</v>
      </c>
      <c r="G283" s="4">
        <v>30442133</v>
      </c>
      <c r="H283" t="s">
        <v>496</v>
      </c>
    </row>
    <row r="284" spans="1:8" x14ac:dyDescent="0.25">
      <c r="A284">
        <v>43</v>
      </c>
      <c r="B284" t="s">
        <v>7</v>
      </c>
      <c r="C284" s="2">
        <v>25.27</v>
      </c>
      <c r="D284">
        <v>1</v>
      </c>
      <c r="E284" t="s">
        <v>9</v>
      </c>
      <c r="F284" t="s">
        <v>21</v>
      </c>
      <c r="G284" s="4">
        <v>217713423</v>
      </c>
      <c r="H284" t="s">
        <v>496</v>
      </c>
    </row>
    <row r="285" spans="1:8" x14ac:dyDescent="0.25">
      <c r="A285">
        <v>18</v>
      </c>
      <c r="B285" t="s">
        <v>7</v>
      </c>
      <c r="C285" s="2">
        <v>25.08</v>
      </c>
      <c r="D285">
        <v>0</v>
      </c>
      <c r="E285" t="s">
        <v>13</v>
      </c>
      <c r="F285" t="s">
        <v>21</v>
      </c>
      <c r="G285" s="4">
        <v>21964732</v>
      </c>
      <c r="H285" t="s">
        <v>496</v>
      </c>
    </row>
    <row r="286" spans="1:8" x14ac:dyDescent="0.25">
      <c r="A286">
        <v>43</v>
      </c>
      <c r="B286" t="s">
        <v>7</v>
      </c>
      <c r="C286" s="2">
        <v>25.08</v>
      </c>
      <c r="D286">
        <v>0</v>
      </c>
      <c r="E286" t="s">
        <v>13</v>
      </c>
      <c r="F286" t="s">
        <v>21</v>
      </c>
      <c r="G286" s="4">
        <v>73250482</v>
      </c>
      <c r="H286" t="s">
        <v>496</v>
      </c>
    </row>
    <row r="287" spans="1:8" x14ac:dyDescent="0.25">
      <c r="A287">
        <v>39</v>
      </c>
      <c r="B287" t="s">
        <v>7</v>
      </c>
      <c r="C287" s="2">
        <v>24.89</v>
      </c>
      <c r="D287">
        <v>3</v>
      </c>
      <c r="E287" t="s">
        <v>9</v>
      </c>
      <c r="F287" t="s">
        <v>21</v>
      </c>
      <c r="G287" s="4">
        <v>216599301</v>
      </c>
      <c r="H287" t="s">
        <v>497</v>
      </c>
    </row>
    <row r="288" spans="1:8" x14ac:dyDescent="0.25">
      <c r="A288">
        <v>59</v>
      </c>
      <c r="B288" t="s">
        <v>11</v>
      </c>
      <c r="C288" s="2">
        <v>24.7</v>
      </c>
      <c r="D288">
        <v>0</v>
      </c>
      <c r="E288" t="s">
        <v>13</v>
      </c>
      <c r="F288" t="s">
        <v>21</v>
      </c>
      <c r="G288" s="4">
        <v>12323936</v>
      </c>
      <c r="H288" t="s">
        <v>497</v>
      </c>
    </row>
    <row r="289" spans="1:8" x14ac:dyDescent="0.25">
      <c r="A289">
        <v>23</v>
      </c>
      <c r="B289" t="s">
        <v>11</v>
      </c>
      <c r="C289" s="2">
        <v>24.51</v>
      </c>
      <c r="D289">
        <v>0</v>
      </c>
      <c r="E289" t="s">
        <v>13</v>
      </c>
      <c r="F289" t="s">
        <v>21</v>
      </c>
      <c r="G289" s="4">
        <v>23960959</v>
      </c>
      <c r="H289" t="s">
        <v>497</v>
      </c>
    </row>
    <row r="290" spans="1:8" x14ac:dyDescent="0.25">
      <c r="A290">
        <v>52</v>
      </c>
      <c r="B290" t="s">
        <v>11</v>
      </c>
      <c r="C290" s="2">
        <v>24.32</v>
      </c>
      <c r="D290">
        <v>3</v>
      </c>
      <c r="E290" t="s">
        <v>9</v>
      </c>
      <c r="F290" t="s">
        <v>21</v>
      </c>
      <c r="G290" s="4">
        <v>248698368</v>
      </c>
      <c r="H290" t="s">
        <v>497</v>
      </c>
    </row>
    <row r="291" spans="1:8" x14ac:dyDescent="0.25">
      <c r="A291">
        <v>28</v>
      </c>
      <c r="B291" t="s">
        <v>7</v>
      </c>
      <c r="C291" s="2">
        <v>24.32</v>
      </c>
      <c r="D291">
        <v>1</v>
      </c>
      <c r="E291" t="s">
        <v>13</v>
      </c>
      <c r="F291" t="s">
        <v>21</v>
      </c>
      <c r="G291" s="4">
        <v>232889284</v>
      </c>
      <c r="H291" t="s">
        <v>497</v>
      </c>
    </row>
    <row r="292" spans="1:8" x14ac:dyDescent="0.25">
      <c r="A292">
        <v>47</v>
      </c>
      <c r="B292" t="s">
        <v>7</v>
      </c>
      <c r="C292" s="2">
        <v>24.32</v>
      </c>
      <c r="D292">
        <v>0</v>
      </c>
      <c r="E292" t="s">
        <v>13</v>
      </c>
      <c r="F292" t="s">
        <v>21</v>
      </c>
      <c r="G292" s="4">
        <v>85346718</v>
      </c>
      <c r="H292" t="s">
        <v>497</v>
      </c>
    </row>
    <row r="293" spans="1:8" x14ac:dyDescent="0.25">
      <c r="A293">
        <v>41</v>
      </c>
      <c r="B293" t="s">
        <v>11</v>
      </c>
      <c r="C293" s="2">
        <v>23.94</v>
      </c>
      <c r="D293">
        <v>1</v>
      </c>
      <c r="E293" t="s">
        <v>13</v>
      </c>
      <c r="F293" t="s">
        <v>21</v>
      </c>
      <c r="G293" s="4">
        <v>68584796</v>
      </c>
      <c r="H293" t="s">
        <v>497</v>
      </c>
    </row>
    <row r="294" spans="1:8" x14ac:dyDescent="0.25">
      <c r="A294">
        <v>18</v>
      </c>
      <c r="B294" t="s">
        <v>11</v>
      </c>
      <c r="C294" s="2">
        <v>23.75</v>
      </c>
      <c r="D294">
        <v>0</v>
      </c>
      <c r="E294" t="s">
        <v>13</v>
      </c>
      <c r="F294" t="s">
        <v>21</v>
      </c>
      <c r="G294" s="4">
        <v>17056245</v>
      </c>
      <c r="H294" t="s">
        <v>497</v>
      </c>
    </row>
    <row r="295" spans="1:8" x14ac:dyDescent="0.25">
      <c r="A295">
        <v>53</v>
      </c>
      <c r="B295" t="s">
        <v>7</v>
      </c>
      <c r="C295" s="2">
        <v>23.75</v>
      </c>
      <c r="D295">
        <v>2</v>
      </c>
      <c r="E295" t="s">
        <v>13</v>
      </c>
      <c r="F295" t="s">
        <v>21</v>
      </c>
      <c r="G295" s="4">
        <v>117296795</v>
      </c>
      <c r="H295" t="s">
        <v>497</v>
      </c>
    </row>
    <row r="296" spans="1:8" x14ac:dyDescent="0.25">
      <c r="A296">
        <v>34</v>
      </c>
      <c r="B296" t="s">
        <v>7</v>
      </c>
      <c r="C296" s="2">
        <v>23.56</v>
      </c>
      <c r="D296">
        <v>0</v>
      </c>
      <c r="E296" t="s">
        <v>13</v>
      </c>
      <c r="F296" t="s">
        <v>21</v>
      </c>
      <c r="G296" s="4">
        <v>49923764</v>
      </c>
      <c r="H296" t="s">
        <v>497</v>
      </c>
    </row>
    <row r="297" spans="1:8" x14ac:dyDescent="0.25">
      <c r="A297">
        <v>45</v>
      </c>
      <c r="B297" t="s">
        <v>11</v>
      </c>
      <c r="C297" s="2">
        <v>23.56</v>
      </c>
      <c r="D297">
        <v>2</v>
      </c>
      <c r="E297" t="s">
        <v>13</v>
      </c>
      <c r="F297" t="s">
        <v>21</v>
      </c>
      <c r="G297" s="4">
        <v>86038234</v>
      </c>
      <c r="H297" t="s">
        <v>497</v>
      </c>
    </row>
    <row r="298" spans="1:8" x14ac:dyDescent="0.25">
      <c r="A298">
        <v>42</v>
      </c>
      <c r="B298" t="s">
        <v>7</v>
      </c>
      <c r="C298" s="2">
        <v>23.37</v>
      </c>
      <c r="D298">
        <v>0</v>
      </c>
      <c r="E298" t="s">
        <v>9</v>
      </c>
      <c r="F298" t="s">
        <v>21</v>
      </c>
      <c r="G298" s="4">
        <v>199647463</v>
      </c>
      <c r="H298" t="s">
        <v>497</v>
      </c>
    </row>
    <row r="299" spans="1:8" x14ac:dyDescent="0.25">
      <c r="A299">
        <v>40</v>
      </c>
      <c r="B299" t="s">
        <v>7</v>
      </c>
      <c r="C299" s="2">
        <v>23.37</v>
      </c>
      <c r="D299">
        <v>3</v>
      </c>
      <c r="E299" t="s">
        <v>13</v>
      </c>
      <c r="F299" t="s">
        <v>21</v>
      </c>
      <c r="G299" s="4">
        <v>82522843</v>
      </c>
      <c r="H299" t="s">
        <v>497</v>
      </c>
    </row>
    <row r="300" spans="1:8" x14ac:dyDescent="0.25">
      <c r="A300">
        <v>22</v>
      </c>
      <c r="B300" t="s">
        <v>7</v>
      </c>
      <c r="C300" s="2">
        <v>23.18</v>
      </c>
      <c r="D300">
        <v>0</v>
      </c>
      <c r="E300" t="s">
        <v>13</v>
      </c>
      <c r="F300" t="s">
        <v>21</v>
      </c>
      <c r="G300" s="4">
        <v>27319122</v>
      </c>
      <c r="H300" t="s">
        <v>497</v>
      </c>
    </row>
    <row r="301" spans="1:8" x14ac:dyDescent="0.25">
      <c r="A301">
        <v>52</v>
      </c>
      <c r="B301" t="s">
        <v>7</v>
      </c>
      <c r="C301" s="2">
        <v>23.18</v>
      </c>
      <c r="D301">
        <v>0</v>
      </c>
      <c r="E301" t="s">
        <v>13</v>
      </c>
      <c r="F301" t="s">
        <v>21</v>
      </c>
      <c r="G301" s="4">
        <v>101977722</v>
      </c>
      <c r="H301" t="s">
        <v>497</v>
      </c>
    </row>
    <row r="302" spans="1:8" x14ac:dyDescent="0.25">
      <c r="A302">
        <v>18</v>
      </c>
      <c r="B302" t="s">
        <v>11</v>
      </c>
      <c r="C302" s="2">
        <v>22.99</v>
      </c>
      <c r="D302">
        <v>0</v>
      </c>
      <c r="E302" t="s">
        <v>13</v>
      </c>
      <c r="F302" t="s">
        <v>21</v>
      </c>
      <c r="G302" s="4">
        <v>17045681</v>
      </c>
      <c r="H302" t="s">
        <v>497</v>
      </c>
    </row>
    <row r="303" spans="1:8" x14ac:dyDescent="0.25">
      <c r="A303">
        <v>39</v>
      </c>
      <c r="B303" t="s">
        <v>7</v>
      </c>
      <c r="C303" s="2">
        <v>22.8</v>
      </c>
      <c r="D303">
        <v>3</v>
      </c>
      <c r="E303" t="s">
        <v>13</v>
      </c>
      <c r="F303" t="s">
        <v>21</v>
      </c>
      <c r="G303" s="4">
        <v>7985815</v>
      </c>
      <c r="H303" t="s">
        <v>497</v>
      </c>
    </row>
    <row r="304" spans="1:8" x14ac:dyDescent="0.25">
      <c r="A304">
        <v>53</v>
      </c>
      <c r="B304" t="s">
        <v>7</v>
      </c>
      <c r="C304" s="2">
        <v>22.61</v>
      </c>
      <c r="D304">
        <v>3</v>
      </c>
      <c r="E304" t="s">
        <v>9</v>
      </c>
      <c r="F304" t="s">
        <v>21</v>
      </c>
      <c r="G304" s="4">
        <v>248733849</v>
      </c>
      <c r="H304" t="s">
        <v>497</v>
      </c>
    </row>
    <row r="305" spans="1:8" x14ac:dyDescent="0.25">
      <c r="A305">
        <v>34</v>
      </c>
      <c r="B305" t="s">
        <v>11</v>
      </c>
      <c r="C305" s="2">
        <v>22.42</v>
      </c>
      <c r="D305">
        <v>2</v>
      </c>
      <c r="E305" t="s">
        <v>13</v>
      </c>
      <c r="F305" t="s">
        <v>21</v>
      </c>
      <c r="G305" s="4">
        <v>2737590478</v>
      </c>
      <c r="H305" t="s">
        <v>497</v>
      </c>
    </row>
    <row r="306" spans="1:8" x14ac:dyDescent="0.25">
      <c r="A306">
        <v>51</v>
      </c>
      <c r="B306" t="s">
        <v>11</v>
      </c>
      <c r="C306" s="2">
        <v>22.42</v>
      </c>
      <c r="D306">
        <v>0</v>
      </c>
      <c r="E306" t="s">
        <v>13</v>
      </c>
      <c r="F306" t="s">
        <v>21</v>
      </c>
      <c r="G306" s="4">
        <v>93613268</v>
      </c>
      <c r="H306" t="s">
        <v>497</v>
      </c>
    </row>
    <row r="307" spans="1:8" x14ac:dyDescent="0.25">
      <c r="A307">
        <v>57</v>
      </c>
      <c r="B307" t="s">
        <v>7</v>
      </c>
      <c r="C307" s="2">
        <v>22.23</v>
      </c>
      <c r="D307">
        <v>0</v>
      </c>
      <c r="E307" t="s">
        <v>13</v>
      </c>
      <c r="F307" t="s">
        <v>21</v>
      </c>
      <c r="G307" s="4">
        <v>120292867</v>
      </c>
      <c r="H307" t="s">
        <v>497</v>
      </c>
    </row>
    <row r="308" spans="1:8" x14ac:dyDescent="0.25">
      <c r="A308">
        <v>61</v>
      </c>
      <c r="B308" t="s">
        <v>7</v>
      </c>
      <c r="C308" s="2">
        <v>22.04</v>
      </c>
      <c r="D308">
        <v>0</v>
      </c>
      <c r="E308" t="s">
        <v>13</v>
      </c>
      <c r="F308" t="s">
        <v>21</v>
      </c>
      <c r="G308" s="4">
        <v>136163586</v>
      </c>
      <c r="H308" t="s">
        <v>497</v>
      </c>
    </row>
    <row r="309" spans="1:8" x14ac:dyDescent="0.25">
      <c r="A309">
        <v>21</v>
      </c>
      <c r="B309" t="s">
        <v>7</v>
      </c>
      <c r="C309" s="2">
        <v>21.85</v>
      </c>
      <c r="D309">
        <v>1</v>
      </c>
      <c r="E309" t="s">
        <v>9</v>
      </c>
      <c r="F309" t="s">
        <v>21</v>
      </c>
      <c r="G309" s="4">
        <v>153591045</v>
      </c>
      <c r="H309" t="s">
        <v>497</v>
      </c>
    </row>
    <row r="310" spans="1:8" x14ac:dyDescent="0.25">
      <c r="A310">
        <v>44</v>
      </c>
      <c r="B310" t="s">
        <v>11</v>
      </c>
      <c r="C310" s="2">
        <v>21.85</v>
      </c>
      <c r="D310">
        <v>3</v>
      </c>
      <c r="E310" t="s">
        <v>13</v>
      </c>
      <c r="F310" t="s">
        <v>21</v>
      </c>
      <c r="G310" s="4">
        <v>88911395</v>
      </c>
      <c r="H310" t="s">
        <v>497</v>
      </c>
    </row>
    <row r="311" spans="1:8" x14ac:dyDescent="0.25">
      <c r="A311">
        <v>29</v>
      </c>
      <c r="B311" t="s">
        <v>7</v>
      </c>
      <c r="C311" s="2">
        <v>21.85</v>
      </c>
      <c r="D311">
        <v>0</v>
      </c>
      <c r="E311" t="s">
        <v>9</v>
      </c>
      <c r="F311" t="s">
        <v>21</v>
      </c>
      <c r="G311" s="4">
        <v>161153045</v>
      </c>
      <c r="H311" t="s">
        <v>497</v>
      </c>
    </row>
    <row r="312" spans="1:8" x14ac:dyDescent="0.25">
      <c r="A312">
        <v>63</v>
      </c>
      <c r="B312" t="s">
        <v>7</v>
      </c>
      <c r="C312" s="2">
        <v>21.66</v>
      </c>
      <c r="D312">
        <v>0</v>
      </c>
      <c r="E312" t="s">
        <v>13</v>
      </c>
      <c r="F312" t="s">
        <v>21</v>
      </c>
      <c r="G312" s="4">
        <v>144498544</v>
      </c>
      <c r="H312" t="s">
        <v>497</v>
      </c>
    </row>
    <row r="313" spans="1:8" x14ac:dyDescent="0.25">
      <c r="A313">
        <v>18</v>
      </c>
      <c r="B313" t="s">
        <v>7</v>
      </c>
      <c r="C313" s="2">
        <v>21.66</v>
      </c>
      <c r="D313">
        <v>0</v>
      </c>
      <c r="E313" t="s">
        <v>9</v>
      </c>
      <c r="F313" t="s">
        <v>21</v>
      </c>
      <c r="G313" s="4">
        <v>142834594</v>
      </c>
      <c r="H313" t="s">
        <v>497</v>
      </c>
    </row>
    <row r="314" spans="1:8" x14ac:dyDescent="0.25">
      <c r="A314">
        <v>18</v>
      </c>
      <c r="B314" t="s">
        <v>11</v>
      </c>
      <c r="C314" s="2">
        <v>21.47</v>
      </c>
      <c r="D314">
        <v>0</v>
      </c>
      <c r="E314" t="s">
        <v>13</v>
      </c>
      <c r="F314" t="s">
        <v>21</v>
      </c>
      <c r="G314" s="4">
        <v>17024553</v>
      </c>
      <c r="H314" t="s">
        <v>497</v>
      </c>
    </row>
    <row r="315" spans="1:8" x14ac:dyDescent="0.25">
      <c r="A315">
        <v>24</v>
      </c>
      <c r="B315" t="s">
        <v>7</v>
      </c>
      <c r="C315" s="2">
        <v>20.52</v>
      </c>
      <c r="D315">
        <v>0</v>
      </c>
      <c r="E315" t="s">
        <v>9</v>
      </c>
      <c r="F315" t="s">
        <v>21</v>
      </c>
      <c r="G315" s="4">
        <v>145718908</v>
      </c>
      <c r="H315" t="s">
        <v>497</v>
      </c>
    </row>
    <row r="316" spans="1:8" x14ac:dyDescent="0.25">
      <c r="A316">
        <v>32</v>
      </c>
      <c r="B316" t="s">
        <v>7</v>
      </c>
      <c r="C316" s="2">
        <v>20.52</v>
      </c>
      <c r="D316">
        <v>0</v>
      </c>
      <c r="E316" t="s">
        <v>13</v>
      </c>
      <c r="F316" t="s">
        <v>21</v>
      </c>
      <c r="G316" s="4">
        <v>45442348</v>
      </c>
      <c r="H316" t="s">
        <v>497</v>
      </c>
    </row>
    <row r="317" spans="1:8" x14ac:dyDescent="0.25">
      <c r="A317">
        <v>56</v>
      </c>
      <c r="B317" t="s">
        <v>11</v>
      </c>
      <c r="C317" s="2">
        <v>19.95</v>
      </c>
      <c r="D317">
        <v>0</v>
      </c>
      <c r="E317" t="s">
        <v>9</v>
      </c>
      <c r="F317" t="s">
        <v>21</v>
      </c>
      <c r="G317" s="4">
        <v>224126485</v>
      </c>
      <c r="H317" t="s">
        <v>497</v>
      </c>
    </row>
    <row r="318" spans="1:8" x14ac:dyDescent="0.25">
      <c r="A318">
        <v>22</v>
      </c>
      <c r="B318" t="s">
        <v>11</v>
      </c>
      <c r="C318" s="2">
        <v>19.95</v>
      </c>
      <c r="D318">
        <v>3</v>
      </c>
      <c r="E318" t="s">
        <v>13</v>
      </c>
      <c r="F318" t="s">
        <v>21</v>
      </c>
      <c r="G318" s="4">
        <v>40054225</v>
      </c>
      <c r="H318" t="s">
        <v>497</v>
      </c>
    </row>
    <row r="319" spans="1:8" x14ac:dyDescent="0.25">
      <c r="A319">
        <v>38</v>
      </c>
      <c r="B319" t="s">
        <v>7</v>
      </c>
      <c r="C319" s="2">
        <v>19.95</v>
      </c>
      <c r="D319">
        <v>2</v>
      </c>
      <c r="E319" t="s">
        <v>13</v>
      </c>
      <c r="F319" t="s">
        <v>21</v>
      </c>
      <c r="G319" s="4">
        <v>71339025</v>
      </c>
      <c r="H319" t="s">
        <v>497</v>
      </c>
    </row>
    <row r="320" spans="1:8" x14ac:dyDescent="0.25">
      <c r="A320">
        <v>47</v>
      </c>
      <c r="B320" t="s">
        <v>11</v>
      </c>
      <c r="C320" s="2">
        <v>19.190000000000001</v>
      </c>
      <c r="D320">
        <v>1</v>
      </c>
      <c r="E320" t="s">
        <v>13</v>
      </c>
      <c r="F320" t="s">
        <v>21</v>
      </c>
      <c r="G320" s="4">
        <v>86275411</v>
      </c>
      <c r="H320" t="s">
        <v>497</v>
      </c>
    </row>
    <row r="321" spans="1:8" x14ac:dyDescent="0.25">
      <c r="A321">
        <v>34</v>
      </c>
      <c r="B321" t="s">
        <v>7</v>
      </c>
      <c r="C321" s="2">
        <v>19</v>
      </c>
      <c r="D321">
        <v>3</v>
      </c>
      <c r="E321" t="s">
        <v>13</v>
      </c>
      <c r="F321" t="s">
        <v>21</v>
      </c>
      <c r="G321" s="4">
        <v>6753038</v>
      </c>
      <c r="H321" t="s">
        <v>497</v>
      </c>
    </row>
    <row r="322" spans="1:8" x14ac:dyDescent="0.25">
      <c r="A322">
        <v>18</v>
      </c>
      <c r="B322" t="s">
        <v>11</v>
      </c>
      <c r="C322" s="2">
        <v>17.29</v>
      </c>
      <c r="D322">
        <v>2</v>
      </c>
      <c r="E322" t="s">
        <v>9</v>
      </c>
      <c r="F322" t="s">
        <v>21</v>
      </c>
      <c r="G322" s="4">
        <v>128294551</v>
      </c>
      <c r="H322" t="s">
        <v>498</v>
      </c>
    </row>
    <row r="323" spans="1:8" x14ac:dyDescent="0.25">
      <c r="A323">
        <v>37</v>
      </c>
      <c r="B323" t="s">
        <v>7</v>
      </c>
      <c r="C323" s="2">
        <v>17.29</v>
      </c>
      <c r="D323">
        <v>2</v>
      </c>
      <c r="E323" t="s">
        <v>13</v>
      </c>
      <c r="F323" t="s">
        <v>21</v>
      </c>
      <c r="G323" s="4">
        <v>68779801</v>
      </c>
      <c r="H323" t="s">
        <v>498</v>
      </c>
    </row>
    <row r="324" spans="1:8" x14ac:dyDescent="0.25">
      <c r="A324">
        <v>28</v>
      </c>
      <c r="B324" t="s">
        <v>7</v>
      </c>
      <c r="C324" s="2">
        <v>17.29</v>
      </c>
      <c r="D324">
        <v>0</v>
      </c>
      <c r="E324" t="s">
        <v>13</v>
      </c>
      <c r="F324" t="s">
        <v>21</v>
      </c>
      <c r="G324" s="4">
        <v>37326251</v>
      </c>
      <c r="H324" t="s">
        <v>498</v>
      </c>
    </row>
    <row r="325" spans="1:8" x14ac:dyDescent="0.25">
      <c r="A325">
        <v>18</v>
      </c>
      <c r="B325" t="s">
        <v>11</v>
      </c>
      <c r="C325" s="2">
        <v>15.96</v>
      </c>
      <c r="D325">
        <v>0</v>
      </c>
      <c r="E325" t="s">
        <v>13</v>
      </c>
      <c r="F325" t="s">
        <v>21</v>
      </c>
      <c r="G325" s="4">
        <v>16947964</v>
      </c>
      <c r="H325" t="s">
        <v>498</v>
      </c>
    </row>
  </sheetData>
  <autoFilter ref="A1:H160" xr:uid="{DC38E369-421B-4907-99EB-C355E11FED12}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20965-04CD-4712-B98C-B811177C4E12}">
  <dimension ref="A1:R326"/>
  <sheetViews>
    <sheetView topLeftCell="E9" workbookViewId="0">
      <selection activeCell="L7" sqref="L7:L8"/>
    </sheetView>
  </sheetViews>
  <sheetFormatPr defaultRowHeight="15" x14ac:dyDescent="0.25"/>
  <cols>
    <col min="7" max="7" width="16.85546875" bestFit="1" customWidth="1"/>
    <col min="11" max="11" width="18.85546875" bestFit="1" customWidth="1"/>
    <col min="12" max="13" width="16.85546875" bestFit="1" customWidth="1"/>
    <col min="14" max="14" width="18" bestFit="1" customWidth="1"/>
    <col min="15" max="15" width="9.7109375" bestFit="1" customWidth="1"/>
    <col min="16" max="16" width="9.7109375" customWidth="1"/>
    <col min="17" max="17" width="10.855468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489</v>
      </c>
    </row>
    <row r="2" spans="1:18" x14ac:dyDescent="0.25">
      <c r="A2">
        <v>33</v>
      </c>
      <c r="B2" t="s">
        <v>7</v>
      </c>
      <c r="C2" s="11">
        <v>42.94</v>
      </c>
      <c r="D2">
        <v>3</v>
      </c>
      <c r="E2" t="s">
        <v>13</v>
      </c>
      <c r="F2" t="s">
        <v>15</v>
      </c>
      <c r="G2" s="3">
        <v>6360.9935999999998</v>
      </c>
      <c r="H2" t="s">
        <v>496</v>
      </c>
    </row>
    <row r="3" spans="1:18" x14ac:dyDescent="0.25">
      <c r="A3">
        <v>40</v>
      </c>
      <c r="B3" t="s">
        <v>7</v>
      </c>
      <c r="C3" s="11">
        <v>41.42</v>
      </c>
      <c r="D3">
        <v>1</v>
      </c>
      <c r="E3" t="s">
        <v>13</v>
      </c>
      <c r="F3" t="s">
        <v>15</v>
      </c>
      <c r="G3" s="3">
        <v>28476.734990000001</v>
      </c>
      <c r="H3" t="s">
        <v>496</v>
      </c>
      <c r="K3" t="s">
        <v>499</v>
      </c>
    </row>
    <row r="4" spans="1:18" x14ac:dyDescent="0.25">
      <c r="A4">
        <v>28</v>
      </c>
      <c r="B4" t="s">
        <v>7</v>
      </c>
      <c r="C4" s="11">
        <v>41.325000000000003</v>
      </c>
      <c r="D4">
        <v>1</v>
      </c>
      <c r="E4" t="s">
        <v>13</v>
      </c>
      <c r="F4" t="s">
        <v>15</v>
      </c>
      <c r="G4" s="3">
        <v>4133.6416499999996</v>
      </c>
      <c r="H4" t="s">
        <v>496</v>
      </c>
      <c r="K4" t="s">
        <v>500</v>
      </c>
    </row>
    <row r="5" spans="1:18" x14ac:dyDescent="0.25">
      <c r="A5">
        <v>20</v>
      </c>
      <c r="B5" t="s">
        <v>7</v>
      </c>
      <c r="C5" s="11">
        <v>41.325000000000003</v>
      </c>
      <c r="D5">
        <v>0</v>
      </c>
      <c r="E5" t="s">
        <v>13</v>
      </c>
      <c r="F5" t="s">
        <v>15</v>
      </c>
      <c r="G5" s="3">
        <v>2257.47525</v>
      </c>
      <c r="H5" t="s">
        <v>496</v>
      </c>
    </row>
    <row r="6" spans="1:18" x14ac:dyDescent="0.25">
      <c r="A6">
        <v>63</v>
      </c>
      <c r="B6" t="s">
        <v>11</v>
      </c>
      <c r="C6" s="11">
        <v>41.325000000000003</v>
      </c>
      <c r="D6">
        <v>3</v>
      </c>
      <c r="E6" t="s">
        <v>13</v>
      </c>
      <c r="F6" t="s">
        <v>15</v>
      </c>
      <c r="G6" s="3">
        <v>15555.188749999999</v>
      </c>
      <c r="H6" t="s">
        <v>496</v>
      </c>
      <c r="J6" t="s">
        <v>501</v>
      </c>
      <c r="L6" s="4">
        <f>ROUND((MAX(G:G)-MIN(G:G))/(3.5*_xlfn.STDEV.S(G:G)*COUNTA(G:G)^(-1/3)),0)</f>
        <v>10</v>
      </c>
      <c r="M6" t="s">
        <v>528</v>
      </c>
      <c r="N6" s="3">
        <f>AVERAGE(G:G)</f>
        <v>12417.575373969226</v>
      </c>
    </row>
    <row r="7" spans="1:18" x14ac:dyDescent="0.25">
      <c r="A7">
        <v>57</v>
      </c>
      <c r="B7" t="s">
        <v>11</v>
      </c>
      <c r="C7" s="11">
        <v>40.945</v>
      </c>
      <c r="D7">
        <v>0</v>
      </c>
      <c r="E7" t="s">
        <v>13</v>
      </c>
      <c r="F7" t="s">
        <v>15</v>
      </c>
      <c r="G7" s="3">
        <v>11356.660900000001</v>
      </c>
      <c r="H7" t="s">
        <v>496</v>
      </c>
      <c r="J7" t="s">
        <v>502</v>
      </c>
      <c r="L7" s="4">
        <f>MIN(G:G)</f>
        <v>1621.3402000000001</v>
      </c>
    </row>
    <row r="8" spans="1:18" x14ac:dyDescent="0.25">
      <c r="A8">
        <v>63</v>
      </c>
      <c r="B8" t="s">
        <v>11</v>
      </c>
      <c r="C8" s="11">
        <v>40.564999999999998</v>
      </c>
      <c r="D8">
        <v>0</v>
      </c>
      <c r="E8" t="s">
        <v>13</v>
      </c>
      <c r="F8" t="s">
        <v>15</v>
      </c>
      <c r="G8" s="3">
        <v>13770.097900000001</v>
      </c>
      <c r="H8" t="s">
        <v>496</v>
      </c>
      <c r="J8" t="s">
        <v>503</v>
      </c>
      <c r="L8" s="4">
        <f>MAX(G:G)</f>
        <v>60021.398970000002</v>
      </c>
    </row>
    <row r="9" spans="1:18" x14ac:dyDescent="0.25">
      <c r="A9">
        <v>38</v>
      </c>
      <c r="B9" t="s">
        <v>7</v>
      </c>
      <c r="C9" s="11">
        <v>40.564999999999998</v>
      </c>
      <c r="D9">
        <v>1</v>
      </c>
      <c r="E9" t="s">
        <v>13</v>
      </c>
      <c r="F9" t="s">
        <v>15</v>
      </c>
      <c r="G9" s="3">
        <v>6373.55735</v>
      </c>
      <c r="H9" t="s">
        <v>496</v>
      </c>
      <c r="J9" t="s">
        <v>507</v>
      </c>
      <c r="L9" s="3">
        <f>(L8-L7)/L6</f>
        <v>5840.0058770000005</v>
      </c>
    </row>
    <row r="10" spans="1:18" x14ac:dyDescent="0.25">
      <c r="A10">
        <v>48</v>
      </c>
      <c r="B10" t="s">
        <v>11</v>
      </c>
      <c r="C10" s="11">
        <v>40.564999999999998</v>
      </c>
      <c r="D10">
        <v>2</v>
      </c>
      <c r="E10" t="s">
        <v>9</v>
      </c>
      <c r="F10" t="s">
        <v>15</v>
      </c>
      <c r="G10" s="3">
        <v>45702.022349999999</v>
      </c>
      <c r="H10" t="s">
        <v>496</v>
      </c>
      <c r="J10" t="s">
        <v>509</v>
      </c>
      <c r="L10">
        <f>COUNTA(G2:G1340)</f>
        <v>325</v>
      </c>
    </row>
    <row r="11" spans="1:18" x14ac:dyDescent="0.25">
      <c r="A11">
        <v>46</v>
      </c>
      <c r="B11" t="s">
        <v>11</v>
      </c>
      <c r="C11" s="11">
        <v>40.375</v>
      </c>
      <c r="D11">
        <v>2</v>
      </c>
      <c r="E11" t="s">
        <v>13</v>
      </c>
      <c r="F11" t="s">
        <v>15</v>
      </c>
      <c r="G11" s="3">
        <v>8733.2292500000003</v>
      </c>
      <c r="H11" t="s">
        <v>496</v>
      </c>
    </row>
    <row r="12" spans="1:18" x14ac:dyDescent="0.25">
      <c r="A12">
        <v>24</v>
      </c>
      <c r="B12" t="s">
        <v>11</v>
      </c>
      <c r="C12" s="11">
        <v>40.185000000000002</v>
      </c>
      <c r="D12">
        <v>2</v>
      </c>
      <c r="E12" t="s">
        <v>13</v>
      </c>
      <c r="F12" t="s">
        <v>15</v>
      </c>
      <c r="G12" s="3">
        <v>3537.703</v>
      </c>
      <c r="H12" t="s">
        <v>496</v>
      </c>
      <c r="K12" t="s">
        <v>504</v>
      </c>
      <c r="L12" t="s">
        <v>505</v>
      </c>
      <c r="M12" t="s">
        <v>506</v>
      </c>
      <c r="N12" t="s">
        <v>510</v>
      </c>
      <c r="O12" t="s">
        <v>508</v>
      </c>
      <c r="P12" t="s">
        <v>523</v>
      </c>
      <c r="Q12" t="s">
        <v>511</v>
      </c>
    </row>
    <row r="13" spans="1:18" x14ac:dyDescent="0.25">
      <c r="A13">
        <v>26</v>
      </c>
      <c r="B13" t="s">
        <v>7</v>
      </c>
      <c r="C13" s="11">
        <v>40.185000000000002</v>
      </c>
      <c r="D13">
        <v>0</v>
      </c>
      <c r="E13" t="s">
        <v>13</v>
      </c>
      <c r="F13" t="s">
        <v>15</v>
      </c>
      <c r="G13" s="3">
        <v>3201.2451500000002</v>
      </c>
      <c r="H13" t="s">
        <v>496</v>
      </c>
      <c r="J13">
        <v>1</v>
      </c>
      <c r="K13" s="4">
        <f>L7</f>
        <v>1621.3402000000001</v>
      </c>
      <c r="L13" s="4">
        <f>K13+L9</f>
        <v>7461.3460770000002</v>
      </c>
      <c r="M13" s="4">
        <f>L13-K13</f>
        <v>5840.0058769999996</v>
      </c>
      <c r="N13" s="4">
        <f>(L13+K13)/2+K13</f>
        <v>6162.6833385000009</v>
      </c>
      <c r="O13">
        <f>COUNTIFS(G:G,"&gt;="&amp;K13,G:G,"&lt;"&amp;L13)</f>
        <v>140</v>
      </c>
      <c r="P13" s="5">
        <f>O13/$L$10</f>
        <v>0.43076923076923079</v>
      </c>
      <c r="Q13">
        <f>O13</f>
        <v>140</v>
      </c>
      <c r="R13" s="5">
        <f>Q13/$L$10</f>
        <v>0.43076923076923079</v>
      </c>
    </row>
    <row r="14" spans="1:18" x14ac:dyDescent="0.25">
      <c r="A14">
        <v>19</v>
      </c>
      <c r="B14" t="s">
        <v>7</v>
      </c>
      <c r="C14" s="11">
        <v>39.615000000000002</v>
      </c>
      <c r="D14">
        <v>1</v>
      </c>
      <c r="E14" t="s">
        <v>13</v>
      </c>
      <c r="F14" t="s">
        <v>15</v>
      </c>
      <c r="G14" s="3">
        <v>2730.1078499999999</v>
      </c>
      <c r="H14" t="s">
        <v>496</v>
      </c>
      <c r="J14">
        <v>2</v>
      </c>
      <c r="K14" s="4">
        <f>L13</f>
        <v>7461.3460770000002</v>
      </c>
      <c r="L14" s="4">
        <f t="shared" ref="L14:L19" si="0">K14+$M$13</f>
        <v>13301.351954</v>
      </c>
      <c r="M14" s="4">
        <f t="shared" ref="M14:M23" si="1">L14-K14</f>
        <v>5840.0058769999996</v>
      </c>
      <c r="N14" s="4">
        <f t="shared" ref="N14:N23" si="2">(L14+K14)/2+K14</f>
        <v>17842.695092499998</v>
      </c>
      <c r="O14">
        <f t="shared" ref="O14:O23" si="3">COUNTIFS(G:G,"&gt;="&amp;K14,G:G,"&lt;"&amp;L14)</f>
        <v>89</v>
      </c>
      <c r="P14" s="5">
        <f t="shared" ref="P14:P23" si="4">O14/$L$10</f>
        <v>0.27384615384615385</v>
      </c>
      <c r="Q14">
        <f t="shared" ref="Q14:Q23" si="5">O14+Q13</f>
        <v>229</v>
      </c>
      <c r="R14" s="5">
        <f t="shared" ref="R14:R23" si="6">Q14/$L$10</f>
        <v>0.70461538461538464</v>
      </c>
    </row>
    <row r="15" spans="1:18" x14ac:dyDescent="0.25">
      <c r="A15">
        <v>44</v>
      </c>
      <c r="B15" t="s">
        <v>7</v>
      </c>
      <c r="C15" s="11">
        <v>38.950000000000003</v>
      </c>
      <c r="D15">
        <v>0</v>
      </c>
      <c r="E15" t="s">
        <v>9</v>
      </c>
      <c r="F15" t="s">
        <v>15</v>
      </c>
      <c r="G15" s="3">
        <v>42983.458500000001</v>
      </c>
      <c r="H15" t="s">
        <v>496</v>
      </c>
      <c r="J15">
        <v>3</v>
      </c>
      <c r="K15" s="4">
        <f>L14</f>
        <v>13301.351954</v>
      </c>
      <c r="L15" s="4">
        <f t="shared" si="0"/>
        <v>19141.357831000001</v>
      </c>
      <c r="M15" s="4">
        <f t="shared" si="1"/>
        <v>5840.0058770000014</v>
      </c>
      <c r="N15" s="4">
        <f t="shared" si="2"/>
        <v>29522.706846499997</v>
      </c>
      <c r="O15">
        <f t="shared" si="3"/>
        <v>33</v>
      </c>
      <c r="P15" s="5">
        <f t="shared" si="4"/>
        <v>0.10153846153846154</v>
      </c>
      <c r="Q15">
        <f t="shared" si="5"/>
        <v>262</v>
      </c>
      <c r="R15" s="5">
        <f t="shared" si="6"/>
        <v>0.80615384615384611</v>
      </c>
    </row>
    <row r="16" spans="1:18" x14ac:dyDescent="0.25">
      <c r="A16">
        <v>61</v>
      </c>
      <c r="B16" t="s">
        <v>11</v>
      </c>
      <c r="C16" s="11">
        <v>38.380000000000003</v>
      </c>
      <c r="D16">
        <v>0</v>
      </c>
      <c r="E16" t="s">
        <v>13</v>
      </c>
      <c r="F16" t="s">
        <v>15</v>
      </c>
      <c r="G16" s="3">
        <v>12950.0712</v>
      </c>
      <c r="H16" t="s">
        <v>496</v>
      </c>
      <c r="J16">
        <v>4</v>
      </c>
      <c r="K16" s="4">
        <f t="shared" ref="K16:K18" si="7">L15</f>
        <v>19141.357831000001</v>
      </c>
      <c r="L16" s="4">
        <f t="shared" si="0"/>
        <v>24981.363708000001</v>
      </c>
      <c r="M16" s="4">
        <f t="shared" si="1"/>
        <v>5840.0058769999996</v>
      </c>
      <c r="N16" s="4">
        <f t="shared" si="2"/>
        <v>41202.718600500004</v>
      </c>
      <c r="O16">
        <f t="shared" si="3"/>
        <v>22</v>
      </c>
      <c r="P16" s="5">
        <f t="shared" si="4"/>
        <v>6.7692307692307691E-2</v>
      </c>
      <c r="Q16">
        <f t="shared" si="5"/>
        <v>284</v>
      </c>
      <c r="R16" s="5">
        <f t="shared" si="6"/>
        <v>0.87384615384615383</v>
      </c>
    </row>
    <row r="17" spans="1:18" x14ac:dyDescent="0.25">
      <c r="A17">
        <v>32</v>
      </c>
      <c r="B17" t="s">
        <v>7</v>
      </c>
      <c r="C17" s="11">
        <v>38.094999999999999</v>
      </c>
      <c r="D17">
        <v>2</v>
      </c>
      <c r="E17" t="s">
        <v>9</v>
      </c>
      <c r="F17" t="s">
        <v>15</v>
      </c>
      <c r="G17" s="3">
        <v>32734.186300000001</v>
      </c>
      <c r="H17" t="s">
        <v>496</v>
      </c>
      <c r="J17">
        <v>5</v>
      </c>
      <c r="K17" s="4">
        <f t="shared" si="7"/>
        <v>24981.363708000001</v>
      </c>
      <c r="L17" s="4">
        <f t="shared" si="0"/>
        <v>30821.369585</v>
      </c>
      <c r="M17" s="4">
        <f t="shared" si="1"/>
        <v>5840.0058769999996</v>
      </c>
      <c r="N17" s="4">
        <f t="shared" si="2"/>
        <v>52882.730354500003</v>
      </c>
      <c r="O17">
        <f t="shared" si="3"/>
        <v>15</v>
      </c>
      <c r="P17" s="5">
        <f t="shared" si="4"/>
        <v>4.6153846153846156E-2</v>
      </c>
      <c r="Q17">
        <f t="shared" si="5"/>
        <v>299</v>
      </c>
      <c r="R17" s="5">
        <f t="shared" si="6"/>
        <v>0.92</v>
      </c>
    </row>
    <row r="18" spans="1:18" x14ac:dyDescent="0.25">
      <c r="A18">
        <v>19</v>
      </c>
      <c r="B18" t="s">
        <v>7</v>
      </c>
      <c r="C18" s="11">
        <v>37.905000000000001</v>
      </c>
      <c r="D18">
        <v>1</v>
      </c>
      <c r="E18" t="s">
        <v>13</v>
      </c>
      <c r="F18" t="s">
        <v>15</v>
      </c>
      <c r="G18" s="3">
        <v>2719.2797500000001</v>
      </c>
      <c r="H18" t="s">
        <v>496</v>
      </c>
      <c r="J18">
        <v>6</v>
      </c>
      <c r="K18" s="4">
        <f t="shared" si="7"/>
        <v>30821.369585</v>
      </c>
      <c r="L18" s="4">
        <f t="shared" si="0"/>
        <v>36661.375461999996</v>
      </c>
      <c r="M18" s="4">
        <f t="shared" si="1"/>
        <v>5840.005876999996</v>
      </c>
      <c r="N18" s="4">
        <f t="shared" si="2"/>
        <v>64562.742108500002</v>
      </c>
      <c r="O18">
        <f t="shared" si="3"/>
        <v>7</v>
      </c>
      <c r="P18" s="5">
        <f t="shared" si="4"/>
        <v>2.1538461538461538E-2</v>
      </c>
      <c r="Q18">
        <f t="shared" si="5"/>
        <v>306</v>
      </c>
      <c r="R18" s="5">
        <f t="shared" si="6"/>
        <v>0.94153846153846155</v>
      </c>
    </row>
    <row r="19" spans="1:18" x14ac:dyDescent="0.25">
      <c r="A19">
        <v>64</v>
      </c>
      <c r="B19" t="s">
        <v>11</v>
      </c>
      <c r="C19" s="11">
        <v>37.905000000000001</v>
      </c>
      <c r="D19">
        <v>0</v>
      </c>
      <c r="E19" t="s">
        <v>13</v>
      </c>
      <c r="F19" t="s">
        <v>15</v>
      </c>
      <c r="G19" s="3">
        <v>14210.53595</v>
      </c>
      <c r="H19" t="s">
        <v>496</v>
      </c>
      <c r="J19">
        <v>7</v>
      </c>
      <c r="K19" s="4">
        <f>L18</f>
        <v>36661.375461999996</v>
      </c>
      <c r="L19" s="4">
        <f t="shared" si="0"/>
        <v>42501.381339</v>
      </c>
      <c r="M19" s="4">
        <f t="shared" si="1"/>
        <v>5840.0058770000032</v>
      </c>
      <c r="N19" s="4">
        <f t="shared" si="2"/>
        <v>76242.753862499987</v>
      </c>
      <c r="O19">
        <f t="shared" si="3"/>
        <v>7</v>
      </c>
      <c r="P19" s="5">
        <f t="shared" si="4"/>
        <v>2.1538461538461538E-2</v>
      </c>
      <c r="Q19">
        <f t="shared" si="5"/>
        <v>313</v>
      </c>
      <c r="R19" s="5">
        <f t="shared" si="6"/>
        <v>0.96307692307692305</v>
      </c>
    </row>
    <row r="20" spans="1:18" x14ac:dyDescent="0.25">
      <c r="A20">
        <v>55</v>
      </c>
      <c r="B20" t="s">
        <v>11</v>
      </c>
      <c r="C20" s="11">
        <v>37.715000000000003</v>
      </c>
      <c r="D20">
        <v>3</v>
      </c>
      <c r="E20" t="s">
        <v>13</v>
      </c>
      <c r="F20" t="s">
        <v>15</v>
      </c>
      <c r="G20" s="3">
        <v>30063.580549999999</v>
      </c>
      <c r="H20" t="s">
        <v>496</v>
      </c>
      <c r="J20">
        <v>8</v>
      </c>
      <c r="K20" s="4">
        <f t="shared" ref="K20:K23" si="8">L19</f>
        <v>42501.381339</v>
      </c>
      <c r="L20" s="4">
        <f t="shared" ref="L20:L23" si="9">K20+$M$13</f>
        <v>48341.387216000003</v>
      </c>
      <c r="M20" s="4">
        <f t="shared" si="1"/>
        <v>5840.0058770000032</v>
      </c>
      <c r="N20" s="4">
        <f t="shared" si="2"/>
        <v>87922.765616499993</v>
      </c>
      <c r="O20">
        <f t="shared" si="3"/>
        <v>10</v>
      </c>
      <c r="P20" s="5">
        <f t="shared" si="4"/>
        <v>3.0769230769230771E-2</v>
      </c>
      <c r="Q20">
        <f t="shared" si="5"/>
        <v>323</v>
      </c>
      <c r="R20" s="5">
        <f t="shared" si="6"/>
        <v>0.99384615384615382</v>
      </c>
    </row>
    <row r="21" spans="1:18" x14ac:dyDescent="0.25">
      <c r="A21">
        <v>52</v>
      </c>
      <c r="B21" t="s">
        <v>7</v>
      </c>
      <c r="C21" s="11">
        <v>37.524999999999999</v>
      </c>
      <c r="D21">
        <v>2</v>
      </c>
      <c r="E21" t="s">
        <v>13</v>
      </c>
      <c r="F21" t="s">
        <v>15</v>
      </c>
      <c r="G21" s="3">
        <v>33471.971890000001</v>
      </c>
      <c r="H21" t="s">
        <v>496</v>
      </c>
      <c r="J21">
        <v>9</v>
      </c>
      <c r="K21" s="4">
        <f t="shared" si="8"/>
        <v>48341.387216000003</v>
      </c>
      <c r="L21" s="4">
        <f t="shared" si="9"/>
        <v>54181.393093000006</v>
      </c>
      <c r="M21" s="4">
        <f t="shared" si="1"/>
        <v>5840.0058770000032</v>
      </c>
      <c r="N21" s="4">
        <f t="shared" si="2"/>
        <v>99602.7773705</v>
      </c>
      <c r="O21">
        <f t="shared" si="3"/>
        <v>0</v>
      </c>
      <c r="P21" s="5">
        <f t="shared" si="4"/>
        <v>0</v>
      </c>
      <c r="Q21">
        <f t="shared" si="5"/>
        <v>323</v>
      </c>
      <c r="R21" s="5">
        <f t="shared" si="6"/>
        <v>0.99384615384615382</v>
      </c>
    </row>
    <row r="22" spans="1:18" x14ac:dyDescent="0.25">
      <c r="A22">
        <v>19</v>
      </c>
      <c r="B22" t="s">
        <v>7</v>
      </c>
      <c r="C22" s="11">
        <v>37.43</v>
      </c>
      <c r="D22">
        <v>0</v>
      </c>
      <c r="E22" t="s">
        <v>13</v>
      </c>
      <c r="F22" t="s">
        <v>15</v>
      </c>
      <c r="G22" s="3">
        <v>2138.0707000000002</v>
      </c>
      <c r="H22" t="s">
        <v>496</v>
      </c>
      <c r="J22">
        <v>10</v>
      </c>
      <c r="K22" s="4">
        <f t="shared" si="8"/>
        <v>54181.393093000006</v>
      </c>
      <c r="L22" s="4">
        <f t="shared" si="9"/>
        <v>60021.398970000009</v>
      </c>
      <c r="M22" s="4">
        <f t="shared" si="1"/>
        <v>5840.0058770000032</v>
      </c>
      <c r="N22" s="4">
        <f t="shared" si="2"/>
        <v>111282.78912450001</v>
      </c>
      <c r="O22">
        <f t="shared" si="3"/>
        <v>1</v>
      </c>
      <c r="P22" s="5">
        <f t="shared" si="4"/>
        <v>3.0769230769230769E-3</v>
      </c>
      <c r="Q22">
        <f t="shared" si="5"/>
        <v>324</v>
      </c>
      <c r="R22" s="5">
        <f t="shared" si="6"/>
        <v>0.99692307692307691</v>
      </c>
    </row>
    <row r="23" spans="1:18" x14ac:dyDescent="0.25">
      <c r="A23">
        <v>32</v>
      </c>
      <c r="B23" t="s">
        <v>11</v>
      </c>
      <c r="C23" s="11">
        <v>37.335000000000001</v>
      </c>
      <c r="D23">
        <v>0</v>
      </c>
      <c r="E23" t="s">
        <v>13</v>
      </c>
      <c r="F23" t="s">
        <v>15</v>
      </c>
      <c r="G23" s="3">
        <v>3866.8552</v>
      </c>
      <c r="H23" t="s">
        <v>496</v>
      </c>
      <c r="J23">
        <v>11</v>
      </c>
      <c r="K23" s="4">
        <f t="shared" si="8"/>
        <v>60021.398970000009</v>
      </c>
      <c r="L23" s="4">
        <f t="shared" si="9"/>
        <v>65861.404847000013</v>
      </c>
      <c r="M23" s="4">
        <f t="shared" si="1"/>
        <v>5840.0058770000032</v>
      </c>
      <c r="N23" s="4">
        <f t="shared" si="2"/>
        <v>122962.80087850001</v>
      </c>
      <c r="O23">
        <f t="shared" si="3"/>
        <v>1</v>
      </c>
      <c r="P23" s="5">
        <f t="shared" si="4"/>
        <v>3.0769230769230769E-3</v>
      </c>
      <c r="Q23">
        <f t="shared" si="5"/>
        <v>325</v>
      </c>
      <c r="R23" s="5">
        <f t="shared" si="6"/>
        <v>1</v>
      </c>
    </row>
    <row r="24" spans="1:18" x14ac:dyDescent="0.25">
      <c r="A24">
        <v>28</v>
      </c>
      <c r="B24" t="s">
        <v>7</v>
      </c>
      <c r="C24" s="11">
        <v>36.954999999999998</v>
      </c>
      <c r="D24">
        <v>0</v>
      </c>
      <c r="E24" t="s">
        <v>13</v>
      </c>
      <c r="F24" t="s">
        <v>15</v>
      </c>
      <c r="G24" s="3">
        <v>3556.9223000000002</v>
      </c>
      <c r="H24" t="s">
        <v>496</v>
      </c>
      <c r="K24" s="4"/>
      <c r="L24" s="4"/>
      <c r="M24" s="4"/>
      <c r="N24" s="4"/>
      <c r="P24" s="5"/>
      <c r="R24" s="5"/>
    </row>
    <row r="25" spans="1:18" x14ac:dyDescent="0.25">
      <c r="A25">
        <v>24</v>
      </c>
      <c r="B25" t="s">
        <v>7</v>
      </c>
      <c r="C25" s="11">
        <v>36.954999999999998</v>
      </c>
      <c r="D25">
        <v>0</v>
      </c>
      <c r="E25" t="s">
        <v>13</v>
      </c>
      <c r="F25" t="s">
        <v>15</v>
      </c>
      <c r="G25" s="3">
        <v>2855.4375500000001</v>
      </c>
      <c r="H25" t="s">
        <v>496</v>
      </c>
      <c r="K25" s="4"/>
      <c r="L25" s="4"/>
      <c r="M25" s="4"/>
      <c r="N25" s="4"/>
      <c r="R25" s="5"/>
    </row>
    <row r="26" spans="1:18" x14ac:dyDescent="0.25">
      <c r="A26">
        <v>44</v>
      </c>
      <c r="B26" t="s">
        <v>7</v>
      </c>
      <c r="C26" s="11">
        <v>36.954999999999998</v>
      </c>
      <c r="D26">
        <v>1</v>
      </c>
      <c r="E26" t="s">
        <v>13</v>
      </c>
      <c r="F26" t="s">
        <v>15</v>
      </c>
      <c r="G26" s="3">
        <v>8023.1354499999998</v>
      </c>
      <c r="H26" t="s">
        <v>496</v>
      </c>
      <c r="K26" s="4"/>
      <c r="L26" s="4"/>
      <c r="M26" s="4"/>
      <c r="N26" s="4"/>
      <c r="R26" s="5"/>
    </row>
    <row r="27" spans="1:18" x14ac:dyDescent="0.25">
      <c r="A27">
        <v>21</v>
      </c>
      <c r="B27" t="s">
        <v>11</v>
      </c>
      <c r="C27" s="11">
        <v>36.86</v>
      </c>
      <c r="D27">
        <v>0</v>
      </c>
      <c r="E27" t="s">
        <v>13</v>
      </c>
      <c r="F27" t="s">
        <v>15</v>
      </c>
      <c r="G27" s="3">
        <v>1917.3184000000001</v>
      </c>
      <c r="H27" t="s">
        <v>496</v>
      </c>
    </row>
    <row r="28" spans="1:18" x14ac:dyDescent="0.25">
      <c r="A28">
        <v>53</v>
      </c>
      <c r="B28" t="s">
        <v>7</v>
      </c>
      <c r="C28" s="11">
        <v>36.86</v>
      </c>
      <c r="D28">
        <v>3</v>
      </c>
      <c r="E28" t="s">
        <v>9</v>
      </c>
      <c r="F28" t="s">
        <v>15</v>
      </c>
      <c r="G28" s="3">
        <v>46661.4424</v>
      </c>
      <c r="H28" t="s">
        <v>496</v>
      </c>
    </row>
    <row r="29" spans="1:18" x14ac:dyDescent="0.25">
      <c r="A29">
        <v>41</v>
      </c>
      <c r="B29" t="s">
        <v>7</v>
      </c>
      <c r="C29" s="11">
        <v>36.765000000000001</v>
      </c>
      <c r="D29">
        <v>0</v>
      </c>
      <c r="E29" t="s">
        <v>13</v>
      </c>
      <c r="F29" t="s">
        <v>15</v>
      </c>
      <c r="G29" s="3">
        <v>6571.0243499999997</v>
      </c>
      <c r="H29" t="s">
        <v>496</v>
      </c>
    </row>
    <row r="30" spans="1:18" x14ac:dyDescent="0.25">
      <c r="A30">
        <v>52</v>
      </c>
      <c r="B30" t="s">
        <v>11</v>
      </c>
      <c r="C30" s="11">
        <v>36.765000000000001</v>
      </c>
      <c r="D30">
        <v>2</v>
      </c>
      <c r="E30" t="s">
        <v>13</v>
      </c>
      <c r="F30" t="s">
        <v>15</v>
      </c>
      <c r="G30" s="3">
        <v>26467.09737</v>
      </c>
      <c r="H30" t="s">
        <v>496</v>
      </c>
    </row>
    <row r="31" spans="1:18" x14ac:dyDescent="0.25">
      <c r="A31">
        <v>51</v>
      </c>
      <c r="B31" t="s">
        <v>7</v>
      </c>
      <c r="C31" s="11">
        <v>36.67</v>
      </c>
      <c r="D31">
        <v>2</v>
      </c>
      <c r="E31" t="s">
        <v>13</v>
      </c>
      <c r="F31" t="s">
        <v>15</v>
      </c>
      <c r="G31" s="3">
        <v>10848.1343</v>
      </c>
      <c r="H31" t="s">
        <v>496</v>
      </c>
    </row>
    <row r="32" spans="1:18" x14ac:dyDescent="0.25">
      <c r="A32">
        <v>48</v>
      </c>
      <c r="B32" t="s">
        <v>11</v>
      </c>
      <c r="C32" s="11">
        <v>36.67</v>
      </c>
      <c r="D32">
        <v>1</v>
      </c>
      <c r="E32" t="s">
        <v>13</v>
      </c>
      <c r="F32" t="s">
        <v>15</v>
      </c>
      <c r="G32" s="3">
        <v>28468.919010000001</v>
      </c>
      <c r="H32" t="s">
        <v>496</v>
      </c>
    </row>
    <row r="33" spans="1:8" x14ac:dyDescent="0.25">
      <c r="A33">
        <v>19</v>
      </c>
      <c r="B33" t="s">
        <v>7</v>
      </c>
      <c r="C33" s="11">
        <v>36.575000000000003</v>
      </c>
      <c r="D33">
        <v>0</v>
      </c>
      <c r="E33" t="s">
        <v>13</v>
      </c>
      <c r="F33" t="s">
        <v>15</v>
      </c>
      <c r="G33" s="3">
        <v>2136.8822500000001</v>
      </c>
      <c r="H33" t="s">
        <v>496</v>
      </c>
    </row>
    <row r="34" spans="1:8" x14ac:dyDescent="0.25">
      <c r="A34">
        <v>48</v>
      </c>
      <c r="B34" t="s">
        <v>7</v>
      </c>
      <c r="C34" s="11">
        <v>36.575000000000003</v>
      </c>
      <c r="D34">
        <v>0</v>
      </c>
      <c r="E34" t="s">
        <v>13</v>
      </c>
      <c r="F34" t="s">
        <v>15</v>
      </c>
      <c r="G34" s="3">
        <v>8671.1912499999999</v>
      </c>
      <c r="H34" t="s">
        <v>496</v>
      </c>
    </row>
    <row r="35" spans="1:8" x14ac:dyDescent="0.25">
      <c r="A35">
        <v>45</v>
      </c>
      <c r="B35" t="s">
        <v>11</v>
      </c>
      <c r="C35" s="11">
        <v>36.479999999999997</v>
      </c>
      <c r="D35">
        <v>2</v>
      </c>
      <c r="E35" t="s">
        <v>9</v>
      </c>
      <c r="F35" t="s">
        <v>15</v>
      </c>
      <c r="G35" s="3">
        <v>42760.502200000003</v>
      </c>
      <c r="H35" t="s">
        <v>496</v>
      </c>
    </row>
    <row r="36" spans="1:8" x14ac:dyDescent="0.25">
      <c r="A36">
        <v>58</v>
      </c>
      <c r="B36" t="s">
        <v>7</v>
      </c>
      <c r="C36" s="11">
        <v>36.479999999999997</v>
      </c>
      <c r="D36">
        <v>0</v>
      </c>
      <c r="E36" t="s">
        <v>13</v>
      </c>
      <c r="F36" t="s">
        <v>15</v>
      </c>
      <c r="G36" s="3">
        <v>12235.8392</v>
      </c>
      <c r="H36" t="s">
        <v>496</v>
      </c>
    </row>
    <row r="37" spans="1:8" x14ac:dyDescent="0.25">
      <c r="A37">
        <v>51</v>
      </c>
      <c r="B37" t="s">
        <v>7</v>
      </c>
      <c r="C37" s="11">
        <v>36.384999999999998</v>
      </c>
      <c r="D37">
        <v>3</v>
      </c>
      <c r="E37" t="s">
        <v>13</v>
      </c>
      <c r="F37" t="s">
        <v>15</v>
      </c>
      <c r="G37" s="3">
        <v>11436.738149999999</v>
      </c>
      <c r="H37" t="s">
        <v>496</v>
      </c>
    </row>
    <row r="38" spans="1:8" x14ac:dyDescent="0.25">
      <c r="A38">
        <v>64</v>
      </c>
      <c r="B38" t="s">
        <v>11</v>
      </c>
      <c r="C38" s="11">
        <v>35.814999999999998</v>
      </c>
      <c r="D38">
        <v>1</v>
      </c>
      <c r="E38" t="s">
        <v>13</v>
      </c>
      <c r="F38" t="s">
        <v>15</v>
      </c>
      <c r="G38" s="3">
        <v>30166.618170000002</v>
      </c>
      <c r="H38" t="s">
        <v>496</v>
      </c>
    </row>
    <row r="39" spans="1:8" x14ac:dyDescent="0.25">
      <c r="A39">
        <v>19</v>
      </c>
      <c r="B39" t="s">
        <v>11</v>
      </c>
      <c r="C39" s="11">
        <v>35.814999999999998</v>
      </c>
      <c r="D39">
        <v>0</v>
      </c>
      <c r="E39" t="s">
        <v>9</v>
      </c>
      <c r="F39" t="s">
        <v>15</v>
      </c>
      <c r="G39" s="3">
        <v>17352.6803</v>
      </c>
      <c r="H39" t="s">
        <v>496</v>
      </c>
    </row>
    <row r="40" spans="1:8" x14ac:dyDescent="0.25">
      <c r="A40">
        <v>45</v>
      </c>
      <c r="B40" t="s">
        <v>7</v>
      </c>
      <c r="C40" s="11">
        <v>35.814999999999998</v>
      </c>
      <c r="D40">
        <v>0</v>
      </c>
      <c r="E40" t="s">
        <v>13</v>
      </c>
      <c r="F40" t="s">
        <v>15</v>
      </c>
      <c r="G40" s="3">
        <v>7731.8578500000003</v>
      </c>
      <c r="H40" t="s">
        <v>496</v>
      </c>
    </row>
    <row r="41" spans="1:8" x14ac:dyDescent="0.25">
      <c r="A41">
        <v>34</v>
      </c>
      <c r="B41" t="s">
        <v>11</v>
      </c>
      <c r="C41" s="11">
        <v>35.814999999999998</v>
      </c>
      <c r="D41">
        <v>0</v>
      </c>
      <c r="E41" t="s">
        <v>13</v>
      </c>
      <c r="F41" t="s">
        <v>15</v>
      </c>
      <c r="G41" s="3">
        <v>4320.4108500000002</v>
      </c>
      <c r="H41" t="s">
        <v>496</v>
      </c>
    </row>
    <row r="42" spans="1:8" x14ac:dyDescent="0.25">
      <c r="A42">
        <v>54</v>
      </c>
      <c r="B42" t="s">
        <v>7</v>
      </c>
      <c r="C42" s="11">
        <v>35.814999999999998</v>
      </c>
      <c r="D42">
        <v>3</v>
      </c>
      <c r="E42" t="s">
        <v>13</v>
      </c>
      <c r="F42" t="s">
        <v>15</v>
      </c>
      <c r="G42" s="3">
        <v>12495.290849999999</v>
      </c>
      <c r="H42" t="s">
        <v>496</v>
      </c>
    </row>
    <row r="43" spans="1:8" x14ac:dyDescent="0.25">
      <c r="A43">
        <v>35</v>
      </c>
      <c r="B43" t="s">
        <v>7</v>
      </c>
      <c r="C43" s="11">
        <v>35.814999999999998</v>
      </c>
      <c r="D43">
        <v>1</v>
      </c>
      <c r="E43" t="s">
        <v>13</v>
      </c>
      <c r="F43" t="s">
        <v>15</v>
      </c>
      <c r="G43" s="3">
        <v>5630.4578499999998</v>
      </c>
      <c r="H43" t="s">
        <v>496</v>
      </c>
    </row>
    <row r="44" spans="1:8" x14ac:dyDescent="0.25">
      <c r="A44">
        <v>53</v>
      </c>
      <c r="B44" t="s">
        <v>7</v>
      </c>
      <c r="C44" s="11">
        <v>35.625</v>
      </c>
      <c r="D44">
        <v>1</v>
      </c>
      <c r="E44" t="s">
        <v>13</v>
      </c>
      <c r="F44" t="s">
        <v>15</v>
      </c>
      <c r="G44" s="3">
        <v>10942.13205</v>
      </c>
      <c r="H44" t="s">
        <v>496</v>
      </c>
    </row>
    <row r="45" spans="1:8" x14ac:dyDescent="0.25">
      <c r="A45">
        <v>25</v>
      </c>
      <c r="B45" t="s">
        <v>11</v>
      </c>
      <c r="C45" s="11">
        <v>35.625</v>
      </c>
      <c r="D45">
        <v>0</v>
      </c>
      <c r="E45" t="s">
        <v>13</v>
      </c>
      <c r="F45" t="s">
        <v>15</v>
      </c>
      <c r="G45" s="3">
        <v>2534.3937500000002</v>
      </c>
      <c r="H45" t="s">
        <v>496</v>
      </c>
    </row>
    <row r="46" spans="1:8" x14ac:dyDescent="0.25">
      <c r="A46">
        <v>20</v>
      </c>
      <c r="B46" t="s">
        <v>11</v>
      </c>
      <c r="C46" s="11">
        <v>35.625</v>
      </c>
      <c r="D46">
        <v>3</v>
      </c>
      <c r="E46" t="s">
        <v>9</v>
      </c>
      <c r="F46" t="s">
        <v>15</v>
      </c>
      <c r="G46" s="3">
        <v>37465.34375</v>
      </c>
      <c r="H46" t="s">
        <v>496</v>
      </c>
    </row>
    <row r="47" spans="1:8" x14ac:dyDescent="0.25">
      <c r="A47">
        <v>19</v>
      </c>
      <c r="B47" t="s">
        <v>11</v>
      </c>
      <c r="C47" s="11">
        <v>35.53</v>
      </c>
      <c r="D47">
        <v>0</v>
      </c>
      <c r="E47" t="s">
        <v>13</v>
      </c>
      <c r="F47" t="s">
        <v>15</v>
      </c>
      <c r="G47" s="3">
        <v>1646.4296999999999</v>
      </c>
      <c r="H47" t="s">
        <v>496</v>
      </c>
    </row>
    <row r="48" spans="1:8" x14ac:dyDescent="0.25">
      <c r="A48">
        <v>33</v>
      </c>
      <c r="B48" t="s">
        <v>7</v>
      </c>
      <c r="C48" s="11">
        <v>35.53</v>
      </c>
      <c r="D48">
        <v>0</v>
      </c>
      <c r="E48" t="s">
        <v>9</v>
      </c>
      <c r="F48" t="s">
        <v>15</v>
      </c>
      <c r="G48" s="3">
        <v>55135.402090000003</v>
      </c>
      <c r="H48" t="s">
        <v>496</v>
      </c>
    </row>
    <row r="49" spans="1:8" x14ac:dyDescent="0.25">
      <c r="A49">
        <v>19</v>
      </c>
      <c r="B49" t="s">
        <v>7</v>
      </c>
      <c r="C49" s="11">
        <v>35.15</v>
      </c>
      <c r="D49">
        <v>0</v>
      </c>
      <c r="E49" t="s">
        <v>13</v>
      </c>
      <c r="F49" t="s">
        <v>15</v>
      </c>
      <c r="G49" s="3">
        <v>2134.9014999999999</v>
      </c>
      <c r="H49" t="s">
        <v>496</v>
      </c>
    </row>
    <row r="50" spans="1:8" x14ac:dyDescent="0.25">
      <c r="A50">
        <v>23</v>
      </c>
      <c r="B50" t="s">
        <v>7</v>
      </c>
      <c r="C50" s="11">
        <v>34.96</v>
      </c>
      <c r="D50">
        <v>3</v>
      </c>
      <c r="E50" t="s">
        <v>13</v>
      </c>
      <c r="F50" t="s">
        <v>15</v>
      </c>
      <c r="G50" s="3">
        <v>4466.6214</v>
      </c>
      <c r="H50" t="s">
        <v>496</v>
      </c>
    </row>
    <row r="51" spans="1:8" x14ac:dyDescent="0.25">
      <c r="A51">
        <v>41</v>
      </c>
      <c r="B51" t="s">
        <v>11</v>
      </c>
      <c r="C51" s="11">
        <v>34.865000000000002</v>
      </c>
      <c r="D51">
        <v>2</v>
      </c>
      <c r="E51" t="s">
        <v>13</v>
      </c>
      <c r="F51" t="s">
        <v>15</v>
      </c>
      <c r="G51" s="3">
        <v>7265.7025000000003</v>
      </c>
      <c r="H51" t="s">
        <v>496</v>
      </c>
    </row>
    <row r="52" spans="1:8" x14ac:dyDescent="0.25">
      <c r="A52">
        <v>49</v>
      </c>
      <c r="B52" t="s">
        <v>7</v>
      </c>
      <c r="C52" s="11">
        <v>34.770000000000003</v>
      </c>
      <c r="D52">
        <v>1</v>
      </c>
      <c r="E52" t="s">
        <v>13</v>
      </c>
      <c r="F52" t="s">
        <v>15</v>
      </c>
      <c r="G52" s="3">
        <v>9583.8932999999997</v>
      </c>
      <c r="H52" t="s">
        <v>496</v>
      </c>
    </row>
    <row r="53" spans="1:8" x14ac:dyDescent="0.25">
      <c r="A53">
        <v>58</v>
      </c>
      <c r="B53" t="s">
        <v>11</v>
      </c>
      <c r="C53" s="11">
        <v>34.674999999999997</v>
      </c>
      <c r="D53">
        <v>2</v>
      </c>
      <c r="E53" t="s">
        <v>9</v>
      </c>
      <c r="F53" t="s">
        <v>15</v>
      </c>
      <c r="G53" s="3">
        <v>47496.494449999998</v>
      </c>
      <c r="H53" t="s">
        <v>496</v>
      </c>
    </row>
    <row r="54" spans="1:8" x14ac:dyDescent="0.25">
      <c r="A54">
        <v>42</v>
      </c>
      <c r="B54" t="s">
        <v>7</v>
      </c>
      <c r="C54" s="11">
        <v>34.674999999999997</v>
      </c>
      <c r="D54">
        <v>1</v>
      </c>
      <c r="E54" t="s">
        <v>13</v>
      </c>
      <c r="F54" t="s">
        <v>15</v>
      </c>
      <c r="G54" s="3">
        <v>7443.6430499999997</v>
      </c>
      <c r="H54" t="s">
        <v>496</v>
      </c>
    </row>
    <row r="55" spans="1:8" x14ac:dyDescent="0.25">
      <c r="A55">
        <v>43</v>
      </c>
      <c r="B55" t="s">
        <v>7</v>
      </c>
      <c r="C55" s="11">
        <v>34.58</v>
      </c>
      <c r="D55">
        <v>1</v>
      </c>
      <c r="E55" t="s">
        <v>13</v>
      </c>
      <c r="F55" t="s">
        <v>15</v>
      </c>
      <c r="G55" s="3">
        <v>7727.2532000000001</v>
      </c>
      <c r="H55" t="s">
        <v>496</v>
      </c>
    </row>
    <row r="56" spans="1:8" x14ac:dyDescent="0.25">
      <c r="A56">
        <v>52</v>
      </c>
      <c r="B56" t="s">
        <v>11</v>
      </c>
      <c r="C56" s="11">
        <v>34.484999999999999</v>
      </c>
      <c r="D56">
        <v>3</v>
      </c>
      <c r="E56" t="s">
        <v>9</v>
      </c>
      <c r="F56" t="s">
        <v>15</v>
      </c>
      <c r="G56" s="3">
        <v>60021.398970000002</v>
      </c>
      <c r="H56" t="s">
        <v>496</v>
      </c>
    </row>
    <row r="57" spans="1:8" x14ac:dyDescent="0.25">
      <c r="A57">
        <v>25</v>
      </c>
      <c r="B57" t="s">
        <v>7</v>
      </c>
      <c r="C57" s="11">
        <v>34.484999999999999</v>
      </c>
      <c r="D57">
        <v>0</v>
      </c>
      <c r="E57" t="s">
        <v>13</v>
      </c>
      <c r="F57" t="s">
        <v>15</v>
      </c>
      <c r="G57" s="3">
        <v>3021.80915</v>
      </c>
      <c r="H57" t="s">
        <v>496</v>
      </c>
    </row>
    <row r="58" spans="1:8" x14ac:dyDescent="0.25">
      <c r="A58">
        <v>58</v>
      </c>
      <c r="B58" t="s">
        <v>11</v>
      </c>
      <c r="C58" s="11">
        <v>34.39</v>
      </c>
      <c r="D58">
        <v>0</v>
      </c>
      <c r="E58" t="s">
        <v>13</v>
      </c>
      <c r="F58" t="s">
        <v>15</v>
      </c>
      <c r="G58" s="3">
        <v>11743.9341</v>
      </c>
      <c r="H58" t="s">
        <v>496</v>
      </c>
    </row>
    <row r="59" spans="1:8" x14ac:dyDescent="0.25">
      <c r="A59">
        <v>41</v>
      </c>
      <c r="B59" t="s">
        <v>11</v>
      </c>
      <c r="C59" s="11">
        <v>34.200000000000003</v>
      </c>
      <c r="D59">
        <v>2</v>
      </c>
      <c r="E59" t="s">
        <v>13</v>
      </c>
      <c r="F59" t="s">
        <v>15</v>
      </c>
      <c r="G59" s="3">
        <v>7261.741</v>
      </c>
      <c r="H59" t="s">
        <v>496</v>
      </c>
    </row>
    <row r="60" spans="1:8" x14ac:dyDescent="0.25">
      <c r="A60">
        <v>35</v>
      </c>
      <c r="B60" t="s">
        <v>7</v>
      </c>
      <c r="C60" s="11">
        <v>34.104999999999997</v>
      </c>
      <c r="D60">
        <v>3</v>
      </c>
      <c r="E60" t="s">
        <v>9</v>
      </c>
      <c r="F60" t="s">
        <v>15</v>
      </c>
      <c r="G60" s="3">
        <v>39983.425949999997</v>
      </c>
      <c r="H60" t="s">
        <v>496</v>
      </c>
    </row>
    <row r="61" spans="1:8" x14ac:dyDescent="0.25">
      <c r="A61">
        <v>37</v>
      </c>
      <c r="B61" t="s">
        <v>7</v>
      </c>
      <c r="C61" s="11">
        <v>34.104999999999997</v>
      </c>
      <c r="D61">
        <v>1</v>
      </c>
      <c r="E61" t="s">
        <v>13</v>
      </c>
      <c r="F61" t="s">
        <v>15</v>
      </c>
      <c r="G61" s="3">
        <v>6112.3529500000004</v>
      </c>
      <c r="H61" t="s">
        <v>496</v>
      </c>
    </row>
    <row r="62" spans="1:8" x14ac:dyDescent="0.25">
      <c r="A62">
        <v>48</v>
      </c>
      <c r="B62" t="s">
        <v>7</v>
      </c>
      <c r="C62" s="11">
        <v>33.914999999999999</v>
      </c>
      <c r="D62">
        <v>1</v>
      </c>
      <c r="E62" t="s">
        <v>13</v>
      </c>
      <c r="F62" t="s">
        <v>15</v>
      </c>
      <c r="G62" s="3">
        <v>9249.4951999999994</v>
      </c>
      <c r="H62" t="s">
        <v>496</v>
      </c>
    </row>
    <row r="63" spans="1:8" x14ac:dyDescent="0.25">
      <c r="A63">
        <v>26</v>
      </c>
      <c r="B63" t="s">
        <v>11</v>
      </c>
      <c r="C63" s="11">
        <v>33.914999999999999</v>
      </c>
      <c r="D63">
        <v>1</v>
      </c>
      <c r="E63" t="s">
        <v>13</v>
      </c>
      <c r="F63" t="s">
        <v>15</v>
      </c>
      <c r="G63" s="3">
        <v>3292.5298499999999</v>
      </c>
      <c r="H63" t="s">
        <v>496</v>
      </c>
    </row>
    <row r="64" spans="1:8" x14ac:dyDescent="0.25">
      <c r="A64">
        <v>56</v>
      </c>
      <c r="B64" t="s">
        <v>7</v>
      </c>
      <c r="C64" s="11">
        <v>33.82</v>
      </c>
      <c r="D64">
        <v>2</v>
      </c>
      <c r="E64" t="s">
        <v>13</v>
      </c>
      <c r="F64" t="s">
        <v>15</v>
      </c>
      <c r="G64" s="3">
        <v>12643.3778</v>
      </c>
      <c r="H64" t="s">
        <v>496</v>
      </c>
    </row>
    <row r="65" spans="1:8" x14ac:dyDescent="0.25">
      <c r="A65">
        <v>36</v>
      </c>
      <c r="B65" t="s">
        <v>11</v>
      </c>
      <c r="C65" s="11">
        <v>33.82</v>
      </c>
      <c r="D65">
        <v>1</v>
      </c>
      <c r="E65" t="s">
        <v>13</v>
      </c>
      <c r="F65" t="s">
        <v>15</v>
      </c>
      <c r="G65" s="3">
        <v>5377.4578000000001</v>
      </c>
      <c r="H65" t="s">
        <v>496</v>
      </c>
    </row>
    <row r="66" spans="1:8" x14ac:dyDescent="0.25">
      <c r="A66">
        <v>32</v>
      </c>
      <c r="B66" t="s">
        <v>11</v>
      </c>
      <c r="C66" s="11">
        <v>33.82</v>
      </c>
      <c r="D66">
        <v>1</v>
      </c>
      <c r="E66" t="s">
        <v>13</v>
      </c>
      <c r="F66" t="s">
        <v>15</v>
      </c>
      <c r="G66" s="3">
        <v>4462.7218000000003</v>
      </c>
      <c r="H66" t="s">
        <v>496</v>
      </c>
    </row>
    <row r="67" spans="1:8" x14ac:dyDescent="0.25">
      <c r="A67">
        <v>28</v>
      </c>
      <c r="B67" t="s">
        <v>11</v>
      </c>
      <c r="C67" s="11">
        <v>33.82</v>
      </c>
      <c r="D67">
        <v>0</v>
      </c>
      <c r="E67" t="s">
        <v>13</v>
      </c>
      <c r="F67" t="s">
        <v>15</v>
      </c>
      <c r="G67" s="3">
        <v>19673.335729999999</v>
      </c>
      <c r="H67" t="s">
        <v>496</v>
      </c>
    </row>
    <row r="68" spans="1:8" x14ac:dyDescent="0.25">
      <c r="A68">
        <v>56</v>
      </c>
      <c r="B68" t="s">
        <v>11</v>
      </c>
      <c r="C68" s="11">
        <v>33.725000000000001</v>
      </c>
      <c r="D68">
        <v>0</v>
      </c>
      <c r="E68" t="s">
        <v>13</v>
      </c>
      <c r="F68" t="s">
        <v>15</v>
      </c>
      <c r="G68" s="3">
        <v>10976.24575</v>
      </c>
      <c r="H68" t="s">
        <v>496</v>
      </c>
    </row>
    <row r="69" spans="1:8" x14ac:dyDescent="0.25">
      <c r="A69">
        <v>57</v>
      </c>
      <c r="B69" t="s">
        <v>11</v>
      </c>
      <c r="C69" s="11">
        <v>33.630000000000003</v>
      </c>
      <c r="D69">
        <v>1</v>
      </c>
      <c r="E69" t="s">
        <v>13</v>
      </c>
      <c r="F69" t="s">
        <v>15</v>
      </c>
      <c r="G69" s="3">
        <v>11945.1327</v>
      </c>
      <c r="H69" t="s">
        <v>496</v>
      </c>
    </row>
    <row r="70" spans="1:8" x14ac:dyDescent="0.25">
      <c r="A70">
        <v>44</v>
      </c>
      <c r="B70" t="s">
        <v>7</v>
      </c>
      <c r="C70" s="11">
        <v>33.534999999999997</v>
      </c>
      <c r="D70">
        <v>0</v>
      </c>
      <c r="E70" t="s">
        <v>13</v>
      </c>
      <c r="F70" t="s">
        <v>15</v>
      </c>
      <c r="G70" s="3">
        <v>7421.1945500000002</v>
      </c>
      <c r="H70" t="s">
        <v>496</v>
      </c>
    </row>
    <row r="71" spans="1:8" x14ac:dyDescent="0.25">
      <c r="A71">
        <v>55</v>
      </c>
      <c r="B71" t="s">
        <v>7</v>
      </c>
      <c r="C71" s="11">
        <v>33.534999999999997</v>
      </c>
      <c r="D71">
        <v>2</v>
      </c>
      <c r="E71" t="s">
        <v>13</v>
      </c>
      <c r="F71" t="s">
        <v>15</v>
      </c>
      <c r="G71" s="3">
        <v>12269.68865</v>
      </c>
      <c r="H71" t="s">
        <v>496</v>
      </c>
    </row>
    <row r="72" spans="1:8" x14ac:dyDescent="0.25">
      <c r="A72">
        <v>58</v>
      </c>
      <c r="B72" t="s">
        <v>7</v>
      </c>
      <c r="C72" s="11">
        <v>33.44</v>
      </c>
      <c r="D72">
        <v>0</v>
      </c>
      <c r="E72" t="s">
        <v>13</v>
      </c>
      <c r="F72" t="s">
        <v>15</v>
      </c>
      <c r="G72" s="3">
        <v>12231.613600000001</v>
      </c>
      <c r="H72" t="s">
        <v>496</v>
      </c>
    </row>
    <row r="73" spans="1:8" x14ac:dyDescent="0.25">
      <c r="A73">
        <v>54</v>
      </c>
      <c r="B73" t="s">
        <v>11</v>
      </c>
      <c r="C73" s="11">
        <v>33.344999999999999</v>
      </c>
      <c r="D73">
        <v>1</v>
      </c>
      <c r="E73" t="s">
        <v>13</v>
      </c>
      <c r="F73" t="s">
        <v>15</v>
      </c>
      <c r="G73" s="3">
        <v>10825.253699999999</v>
      </c>
      <c r="H73" t="s">
        <v>496</v>
      </c>
    </row>
    <row r="74" spans="1:8" x14ac:dyDescent="0.25">
      <c r="A74">
        <v>37</v>
      </c>
      <c r="B74" t="s">
        <v>11</v>
      </c>
      <c r="C74" s="11">
        <v>33.155000000000001</v>
      </c>
      <c r="D74">
        <v>2</v>
      </c>
      <c r="E74" t="s">
        <v>13</v>
      </c>
      <c r="F74" t="s">
        <v>15</v>
      </c>
      <c r="G74" s="3">
        <v>6203.90175</v>
      </c>
      <c r="H74" t="s">
        <v>496</v>
      </c>
    </row>
    <row r="75" spans="1:8" x14ac:dyDescent="0.25">
      <c r="A75">
        <v>45</v>
      </c>
      <c r="B75" t="s">
        <v>11</v>
      </c>
      <c r="C75" s="11">
        <v>33.155000000000001</v>
      </c>
      <c r="D75">
        <v>2</v>
      </c>
      <c r="E75" t="s">
        <v>9</v>
      </c>
      <c r="F75" t="s">
        <v>15</v>
      </c>
      <c r="G75" s="3">
        <v>21098.554049999999</v>
      </c>
      <c r="H75" t="s">
        <v>496</v>
      </c>
    </row>
    <row r="76" spans="1:8" x14ac:dyDescent="0.25">
      <c r="A76">
        <v>30</v>
      </c>
      <c r="B76" t="s">
        <v>11</v>
      </c>
      <c r="C76" s="11">
        <v>33.155000000000001</v>
      </c>
      <c r="D76">
        <v>3</v>
      </c>
      <c r="E76" t="s">
        <v>9</v>
      </c>
      <c r="F76" t="s">
        <v>15</v>
      </c>
      <c r="G76" s="3">
        <v>20745.989099999999</v>
      </c>
      <c r="H76" t="s">
        <v>496</v>
      </c>
    </row>
    <row r="77" spans="1:8" x14ac:dyDescent="0.25">
      <c r="A77">
        <v>27</v>
      </c>
      <c r="B77" t="s">
        <v>11</v>
      </c>
      <c r="C77" s="11">
        <v>33.155000000000001</v>
      </c>
      <c r="D77">
        <v>2</v>
      </c>
      <c r="E77" t="s">
        <v>13</v>
      </c>
      <c r="F77" t="s">
        <v>15</v>
      </c>
      <c r="G77" s="3">
        <v>4058.71245</v>
      </c>
      <c r="H77" t="s">
        <v>496</v>
      </c>
    </row>
    <row r="78" spans="1:8" x14ac:dyDescent="0.25">
      <c r="A78">
        <v>29</v>
      </c>
      <c r="B78" t="s">
        <v>11</v>
      </c>
      <c r="C78" s="11">
        <v>32.965000000000003</v>
      </c>
      <c r="D78">
        <v>2</v>
      </c>
      <c r="E78" t="s">
        <v>13</v>
      </c>
      <c r="F78" t="s">
        <v>15</v>
      </c>
      <c r="G78" s="3">
        <v>18157.876</v>
      </c>
      <c r="H78" t="s">
        <v>496</v>
      </c>
    </row>
    <row r="79" spans="1:8" x14ac:dyDescent="0.25">
      <c r="A79">
        <v>64</v>
      </c>
      <c r="B79" t="s">
        <v>7</v>
      </c>
      <c r="C79" s="11">
        <v>32.965000000000003</v>
      </c>
      <c r="D79">
        <v>0</v>
      </c>
      <c r="E79" t="s">
        <v>13</v>
      </c>
      <c r="F79" t="s">
        <v>15</v>
      </c>
      <c r="G79" s="3">
        <v>14692.66935</v>
      </c>
      <c r="H79" t="s">
        <v>496</v>
      </c>
    </row>
    <row r="80" spans="1:8" x14ac:dyDescent="0.25">
      <c r="A80">
        <v>20</v>
      </c>
      <c r="B80" t="s">
        <v>7</v>
      </c>
      <c r="C80" s="11">
        <v>32.774999999999999</v>
      </c>
      <c r="D80">
        <v>0</v>
      </c>
      <c r="E80" t="s">
        <v>9</v>
      </c>
      <c r="F80" t="s">
        <v>15</v>
      </c>
      <c r="G80" s="3">
        <v>14711.7438</v>
      </c>
      <c r="H80" t="s">
        <v>496</v>
      </c>
    </row>
    <row r="81" spans="1:8" x14ac:dyDescent="0.25">
      <c r="A81">
        <v>46</v>
      </c>
      <c r="B81" t="s">
        <v>11</v>
      </c>
      <c r="C81" s="11">
        <v>32.774999999999999</v>
      </c>
      <c r="D81">
        <v>3</v>
      </c>
      <c r="E81" t="s">
        <v>9</v>
      </c>
      <c r="F81" t="s">
        <v>15</v>
      </c>
      <c r="G81" s="3">
        <v>40720.551050000002</v>
      </c>
      <c r="H81" t="s">
        <v>496</v>
      </c>
    </row>
    <row r="82" spans="1:8" x14ac:dyDescent="0.25">
      <c r="A82">
        <v>19</v>
      </c>
      <c r="B82" t="s">
        <v>11</v>
      </c>
      <c r="C82" s="11">
        <v>32.774999999999999</v>
      </c>
      <c r="D82">
        <v>2</v>
      </c>
      <c r="E82" t="s">
        <v>13</v>
      </c>
      <c r="F82" t="s">
        <v>15</v>
      </c>
      <c r="G82" s="3">
        <v>2803.69785</v>
      </c>
      <c r="H82" t="s">
        <v>496</v>
      </c>
    </row>
    <row r="83" spans="1:8" x14ac:dyDescent="0.25">
      <c r="A83">
        <v>40</v>
      </c>
      <c r="B83" t="s">
        <v>7</v>
      </c>
      <c r="C83" s="11">
        <v>32.774999999999999</v>
      </c>
      <c r="D83">
        <v>2</v>
      </c>
      <c r="E83" t="s">
        <v>9</v>
      </c>
      <c r="F83" t="s">
        <v>15</v>
      </c>
      <c r="G83" s="3">
        <v>40003.332249999999</v>
      </c>
      <c r="H83" t="s">
        <v>496</v>
      </c>
    </row>
    <row r="84" spans="1:8" x14ac:dyDescent="0.25">
      <c r="A84">
        <v>55</v>
      </c>
      <c r="B84" t="s">
        <v>11</v>
      </c>
      <c r="C84" s="11">
        <v>32.774999999999999</v>
      </c>
      <c r="D84">
        <v>0</v>
      </c>
      <c r="E84" t="s">
        <v>13</v>
      </c>
      <c r="F84" t="s">
        <v>15</v>
      </c>
      <c r="G84" s="3">
        <v>10601.632250000001</v>
      </c>
      <c r="H84" t="s">
        <v>496</v>
      </c>
    </row>
    <row r="85" spans="1:8" x14ac:dyDescent="0.25">
      <c r="A85">
        <v>52</v>
      </c>
      <c r="B85" t="s">
        <v>11</v>
      </c>
      <c r="C85" s="11">
        <v>32.774999999999999</v>
      </c>
      <c r="D85">
        <v>3</v>
      </c>
      <c r="E85" t="s">
        <v>13</v>
      </c>
      <c r="F85" t="s">
        <v>15</v>
      </c>
      <c r="G85" s="3">
        <v>11289.10925</v>
      </c>
      <c r="H85" t="s">
        <v>496</v>
      </c>
    </row>
    <row r="86" spans="1:8" x14ac:dyDescent="0.25">
      <c r="A86">
        <v>31</v>
      </c>
      <c r="B86" t="s">
        <v>7</v>
      </c>
      <c r="C86" s="11">
        <v>32.774999999999999</v>
      </c>
      <c r="D86">
        <v>2</v>
      </c>
      <c r="E86" t="s">
        <v>13</v>
      </c>
      <c r="F86" t="s">
        <v>15</v>
      </c>
      <c r="G86" s="3">
        <v>5327.4002499999997</v>
      </c>
      <c r="H86" t="s">
        <v>496</v>
      </c>
    </row>
    <row r="87" spans="1:8" x14ac:dyDescent="0.25">
      <c r="A87">
        <v>31</v>
      </c>
      <c r="B87" t="s">
        <v>7</v>
      </c>
      <c r="C87" s="11">
        <v>32.68</v>
      </c>
      <c r="D87">
        <v>1</v>
      </c>
      <c r="E87" t="s">
        <v>13</v>
      </c>
      <c r="F87" t="s">
        <v>15</v>
      </c>
      <c r="G87" s="3">
        <v>4738.2682000000004</v>
      </c>
      <c r="H87" t="s">
        <v>496</v>
      </c>
    </row>
    <row r="88" spans="1:8" x14ac:dyDescent="0.25">
      <c r="A88">
        <v>21</v>
      </c>
      <c r="B88" t="s">
        <v>7</v>
      </c>
      <c r="C88" s="11">
        <v>32.68</v>
      </c>
      <c r="D88">
        <v>2</v>
      </c>
      <c r="E88" t="s">
        <v>13</v>
      </c>
      <c r="F88" t="s">
        <v>15</v>
      </c>
      <c r="G88" s="3">
        <v>26018.950519999999</v>
      </c>
      <c r="H88" t="s">
        <v>496</v>
      </c>
    </row>
    <row r="89" spans="1:8" x14ac:dyDescent="0.25">
      <c r="A89">
        <v>62</v>
      </c>
      <c r="B89" t="s">
        <v>7</v>
      </c>
      <c r="C89" s="11">
        <v>32.68</v>
      </c>
      <c r="D89">
        <v>0</v>
      </c>
      <c r="E89" t="s">
        <v>13</v>
      </c>
      <c r="F89" t="s">
        <v>15</v>
      </c>
      <c r="G89" s="3">
        <v>13844.797200000001</v>
      </c>
      <c r="H89" t="s">
        <v>496</v>
      </c>
    </row>
    <row r="90" spans="1:8" x14ac:dyDescent="0.25">
      <c r="A90">
        <v>19</v>
      </c>
      <c r="B90" t="s">
        <v>7</v>
      </c>
      <c r="C90" s="11">
        <v>32.49</v>
      </c>
      <c r="D90">
        <v>0</v>
      </c>
      <c r="E90" t="s">
        <v>9</v>
      </c>
      <c r="F90" t="s">
        <v>15</v>
      </c>
      <c r="G90" s="3">
        <v>36898.733079999998</v>
      </c>
      <c r="H90" t="s">
        <v>496</v>
      </c>
    </row>
    <row r="91" spans="1:8" x14ac:dyDescent="0.25">
      <c r="A91">
        <v>35</v>
      </c>
      <c r="B91" t="s">
        <v>11</v>
      </c>
      <c r="C91" s="11">
        <v>32.395000000000003</v>
      </c>
      <c r="D91">
        <v>1</v>
      </c>
      <c r="E91" t="s">
        <v>13</v>
      </c>
      <c r="F91" t="s">
        <v>15</v>
      </c>
      <c r="G91" s="3">
        <v>5125.2156999999997</v>
      </c>
      <c r="H91" t="s">
        <v>496</v>
      </c>
    </row>
    <row r="92" spans="1:8" x14ac:dyDescent="0.25">
      <c r="A92">
        <v>19</v>
      </c>
      <c r="B92" t="s">
        <v>11</v>
      </c>
      <c r="C92" s="11">
        <v>32.395000000000003</v>
      </c>
      <c r="D92">
        <v>0</v>
      </c>
      <c r="E92" t="s">
        <v>9</v>
      </c>
      <c r="F92" t="s">
        <v>15</v>
      </c>
      <c r="G92" s="3">
        <v>36219.405449999998</v>
      </c>
      <c r="H92" t="s">
        <v>496</v>
      </c>
    </row>
    <row r="93" spans="1:8" x14ac:dyDescent="0.25">
      <c r="A93">
        <v>20</v>
      </c>
      <c r="B93" t="s">
        <v>11</v>
      </c>
      <c r="C93" s="11">
        <v>32.395000000000003</v>
      </c>
      <c r="D93">
        <v>1</v>
      </c>
      <c r="E93" t="s">
        <v>13</v>
      </c>
      <c r="F93" t="s">
        <v>15</v>
      </c>
      <c r="G93" s="3">
        <v>2362.2290499999999</v>
      </c>
      <c r="H93" t="s">
        <v>496</v>
      </c>
    </row>
    <row r="94" spans="1:8" x14ac:dyDescent="0.25">
      <c r="A94">
        <v>49</v>
      </c>
      <c r="B94" t="s">
        <v>11</v>
      </c>
      <c r="C94" s="11">
        <v>32.299999999999997</v>
      </c>
      <c r="D94">
        <v>3</v>
      </c>
      <c r="E94" t="s">
        <v>13</v>
      </c>
      <c r="F94" t="s">
        <v>15</v>
      </c>
      <c r="G94" s="3">
        <v>10269.459999999999</v>
      </c>
      <c r="H94" t="s">
        <v>496</v>
      </c>
    </row>
    <row r="95" spans="1:8" x14ac:dyDescent="0.25">
      <c r="A95">
        <v>40</v>
      </c>
      <c r="B95" t="s">
        <v>11</v>
      </c>
      <c r="C95" s="11">
        <v>32.299999999999997</v>
      </c>
      <c r="D95">
        <v>2</v>
      </c>
      <c r="E95" t="s">
        <v>13</v>
      </c>
      <c r="F95" t="s">
        <v>15</v>
      </c>
      <c r="G95" s="3">
        <v>6986.6970000000001</v>
      </c>
      <c r="H95" t="s">
        <v>496</v>
      </c>
    </row>
    <row r="96" spans="1:8" x14ac:dyDescent="0.25">
      <c r="A96">
        <v>61</v>
      </c>
      <c r="B96" t="s">
        <v>11</v>
      </c>
      <c r="C96" s="11">
        <v>32.299999999999997</v>
      </c>
      <c r="D96">
        <v>2</v>
      </c>
      <c r="E96" t="s">
        <v>13</v>
      </c>
      <c r="F96" t="s">
        <v>15</v>
      </c>
      <c r="G96" s="3">
        <v>14119.62</v>
      </c>
      <c r="H96" t="s">
        <v>496</v>
      </c>
    </row>
    <row r="97" spans="1:8" x14ac:dyDescent="0.25">
      <c r="A97">
        <v>48</v>
      </c>
      <c r="B97" t="s">
        <v>11</v>
      </c>
      <c r="C97" s="11">
        <v>32.299999999999997</v>
      </c>
      <c r="D97">
        <v>1</v>
      </c>
      <c r="E97" t="s">
        <v>13</v>
      </c>
      <c r="F97" t="s">
        <v>15</v>
      </c>
      <c r="G97" s="3">
        <v>8765.2489999999998</v>
      </c>
      <c r="H97" t="s">
        <v>496</v>
      </c>
    </row>
    <row r="98" spans="1:8" x14ac:dyDescent="0.25">
      <c r="A98">
        <v>29</v>
      </c>
      <c r="B98" t="s">
        <v>11</v>
      </c>
      <c r="C98" s="11">
        <v>32.11</v>
      </c>
      <c r="D98">
        <v>2</v>
      </c>
      <c r="E98" t="s">
        <v>13</v>
      </c>
      <c r="F98" t="s">
        <v>15</v>
      </c>
      <c r="G98" s="3">
        <v>4433.9159</v>
      </c>
      <c r="H98" t="s">
        <v>496</v>
      </c>
    </row>
    <row r="99" spans="1:8" x14ac:dyDescent="0.25">
      <c r="A99">
        <v>22</v>
      </c>
      <c r="B99" t="s">
        <v>11</v>
      </c>
      <c r="C99" s="11">
        <v>32.11</v>
      </c>
      <c r="D99">
        <v>0</v>
      </c>
      <c r="E99" t="s">
        <v>13</v>
      </c>
      <c r="F99" t="s">
        <v>15</v>
      </c>
      <c r="G99" s="3">
        <v>2055.3249000000001</v>
      </c>
      <c r="H99" t="s">
        <v>496</v>
      </c>
    </row>
    <row r="100" spans="1:8" x14ac:dyDescent="0.25">
      <c r="A100">
        <v>44</v>
      </c>
      <c r="B100" t="s">
        <v>11</v>
      </c>
      <c r="C100" s="11">
        <v>32.015000000000001</v>
      </c>
      <c r="D100">
        <v>2</v>
      </c>
      <c r="E100" t="s">
        <v>13</v>
      </c>
      <c r="F100" t="s">
        <v>15</v>
      </c>
      <c r="G100" s="3">
        <v>8116.2688500000004</v>
      </c>
      <c r="H100" t="s">
        <v>496</v>
      </c>
    </row>
    <row r="101" spans="1:8" x14ac:dyDescent="0.25">
      <c r="A101">
        <v>39</v>
      </c>
      <c r="B101" t="s">
        <v>7</v>
      </c>
      <c r="C101" s="11">
        <v>31.92</v>
      </c>
      <c r="D101">
        <v>2</v>
      </c>
      <c r="E101" t="s">
        <v>13</v>
      </c>
      <c r="F101" t="s">
        <v>15</v>
      </c>
      <c r="G101" s="3">
        <v>7209.4917999999998</v>
      </c>
      <c r="H101" t="s">
        <v>496</v>
      </c>
    </row>
    <row r="102" spans="1:8" x14ac:dyDescent="0.25">
      <c r="A102">
        <v>20</v>
      </c>
      <c r="B102" t="s">
        <v>7</v>
      </c>
      <c r="C102" s="11">
        <v>31.92</v>
      </c>
      <c r="D102">
        <v>0</v>
      </c>
      <c r="E102" t="s">
        <v>13</v>
      </c>
      <c r="F102" t="s">
        <v>15</v>
      </c>
      <c r="G102" s="3">
        <v>2261.5688</v>
      </c>
      <c r="H102" t="s">
        <v>496</v>
      </c>
    </row>
    <row r="103" spans="1:8" x14ac:dyDescent="0.25">
      <c r="A103">
        <v>44</v>
      </c>
      <c r="B103" t="s">
        <v>7</v>
      </c>
      <c r="C103" s="11">
        <v>31.824999999999999</v>
      </c>
      <c r="D103">
        <v>0</v>
      </c>
      <c r="E103" t="s">
        <v>13</v>
      </c>
      <c r="F103" t="s">
        <v>15</v>
      </c>
      <c r="G103" s="3">
        <v>7419.4778999999999</v>
      </c>
      <c r="H103" t="s">
        <v>496</v>
      </c>
    </row>
    <row r="104" spans="1:8" x14ac:dyDescent="0.25">
      <c r="A104">
        <v>57</v>
      </c>
      <c r="B104" t="s">
        <v>7</v>
      </c>
      <c r="C104" s="11">
        <v>31.824999999999999</v>
      </c>
      <c r="D104">
        <v>0</v>
      </c>
      <c r="E104" t="s">
        <v>13</v>
      </c>
      <c r="F104" t="s">
        <v>15</v>
      </c>
      <c r="G104" s="3">
        <v>11842.623750000001</v>
      </c>
      <c r="H104" t="s">
        <v>496</v>
      </c>
    </row>
    <row r="105" spans="1:8" x14ac:dyDescent="0.25">
      <c r="A105">
        <v>52</v>
      </c>
      <c r="B105" t="s">
        <v>7</v>
      </c>
      <c r="C105" s="11">
        <v>31.73</v>
      </c>
      <c r="D105">
        <v>2</v>
      </c>
      <c r="E105" t="s">
        <v>13</v>
      </c>
      <c r="F105" t="s">
        <v>15</v>
      </c>
      <c r="G105" s="3">
        <v>11187.6567</v>
      </c>
      <c r="H105" t="s">
        <v>496</v>
      </c>
    </row>
    <row r="106" spans="1:8" x14ac:dyDescent="0.25">
      <c r="A106">
        <v>29</v>
      </c>
      <c r="B106" t="s">
        <v>11</v>
      </c>
      <c r="C106" s="11">
        <v>31.73</v>
      </c>
      <c r="D106">
        <v>2</v>
      </c>
      <c r="E106" t="s">
        <v>13</v>
      </c>
      <c r="F106" t="s">
        <v>15</v>
      </c>
      <c r="G106" s="3">
        <v>4433.3877000000002</v>
      </c>
      <c r="H106" t="s">
        <v>496</v>
      </c>
    </row>
    <row r="107" spans="1:8" x14ac:dyDescent="0.25">
      <c r="A107">
        <v>62</v>
      </c>
      <c r="B107" t="s">
        <v>7</v>
      </c>
      <c r="C107" s="11">
        <v>31.635000000000005</v>
      </c>
      <c r="D107">
        <v>3</v>
      </c>
      <c r="E107" t="s">
        <v>13</v>
      </c>
      <c r="F107" t="s">
        <v>15</v>
      </c>
      <c r="G107" s="3">
        <v>15612.19335</v>
      </c>
      <c r="H107" t="s">
        <v>496</v>
      </c>
    </row>
    <row r="108" spans="1:8" x14ac:dyDescent="0.25">
      <c r="A108">
        <v>19</v>
      </c>
      <c r="B108" t="s">
        <v>11</v>
      </c>
      <c r="C108" s="11">
        <v>31.635000000000002</v>
      </c>
      <c r="D108">
        <v>0</v>
      </c>
      <c r="E108" t="s">
        <v>13</v>
      </c>
      <c r="F108" t="s">
        <v>15</v>
      </c>
      <c r="G108" s="3">
        <v>1632.5644500000001</v>
      </c>
      <c r="H108" t="s">
        <v>496</v>
      </c>
    </row>
    <row r="109" spans="1:8" x14ac:dyDescent="0.25">
      <c r="A109">
        <v>51</v>
      </c>
      <c r="B109" t="s">
        <v>11</v>
      </c>
      <c r="C109" s="11">
        <v>31.635000000000002</v>
      </c>
      <c r="D109">
        <v>0</v>
      </c>
      <c r="E109" t="s">
        <v>13</v>
      </c>
      <c r="F109" t="s">
        <v>15</v>
      </c>
      <c r="G109" s="3">
        <v>9174.1356500000002</v>
      </c>
      <c r="H109" t="s">
        <v>496</v>
      </c>
    </row>
    <row r="110" spans="1:8" x14ac:dyDescent="0.25">
      <c r="A110">
        <v>57</v>
      </c>
      <c r="B110" t="s">
        <v>11</v>
      </c>
      <c r="C110" s="11">
        <v>31.54</v>
      </c>
      <c r="D110">
        <v>0</v>
      </c>
      <c r="E110" t="s">
        <v>13</v>
      </c>
      <c r="F110" t="s">
        <v>15</v>
      </c>
      <c r="G110" s="3">
        <v>11353.2276</v>
      </c>
      <c r="H110" t="s">
        <v>496</v>
      </c>
    </row>
    <row r="111" spans="1:8" x14ac:dyDescent="0.25">
      <c r="A111">
        <v>22</v>
      </c>
      <c r="B111" t="s">
        <v>11</v>
      </c>
      <c r="C111" s="11">
        <v>31.35</v>
      </c>
      <c r="D111">
        <v>1</v>
      </c>
      <c r="E111" t="s">
        <v>13</v>
      </c>
      <c r="F111" t="s">
        <v>15</v>
      </c>
      <c r="G111" s="3">
        <v>2643.2685000000001</v>
      </c>
      <c r="H111" t="s">
        <v>496</v>
      </c>
    </row>
    <row r="112" spans="1:8" x14ac:dyDescent="0.25">
      <c r="A112">
        <v>60</v>
      </c>
      <c r="B112" t="s">
        <v>11</v>
      </c>
      <c r="C112" s="11">
        <v>31.35</v>
      </c>
      <c r="D112">
        <v>3</v>
      </c>
      <c r="E112" t="s">
        <v>9</v>
      </c>
      <c r="F112" t="s">
        <v>15</v>
      </c>
      <c r="G112" s="3">
        <v>46130.5265</v>
      </c>
      <c r="H112" t="s">
        <v>496</v>
      </c>
    </row>
    <row r="113" spans="1:8" x14ac:dyDescent="0.25">
      <c r="A113">
        <v>59</v>
      </c>
      <c r="B113" t="s">
        <v>7</v>
      </c>
      <c r="C113" s="11">
        <v>31.35</v>
      </c>
      <c r="D113">
        <v>0</v>
      </c>
      <c r="E113" t="s">
        <v>13</v>
      </c>
      <c r="F113" t="s">
        <v>15</v>
      </c>
      <c r="G113" s="3">
        <v>12622.1795</v>
      </c>
      <c r="H113" t="s">
        <v>496</v>
      </c>
    </row>
    <row r="114" spans="1:8" x14ac:dyDescent="0.25">
      <c r="A114">
        <v>42</v>
      </c>
      <c r="B114" t="s">
        <v>11</v>
      </c>
      <c r="C114" s="11">
        <v>31.254999999999999</v>
      </c>
      <c r="D114">
        <v>0</v>
      </c>
      <c r="E114" t="s">
        <v>13</v>
      </c>
      <c r="F114" t="s">
        <v>15</v>
      </c>
      <c r="G114" s="3">
        <v>6358.7764500000003</v>
      </c>
      <c r="H114" t="s">
        <v>496</v>
      </c>
    </row>
    <row r="115" spans="1:8" x14ac:dyDescent="0.25">
      <c r="A115">
        <v>21</v>
      </c>
      <c r="B115" t="s">
        <v>11</v>
      </c>
      <c r="C115" s="11">
        <v>31.254999999999999</v>
      </c>
      <c r="D115">
        <v>0</v>
      </c>
      <c r="E115" t="s">
        <v>13</v>
      </c>
      <c r="F115" t="s">
        <v>15</v>
      </c>
      <c r="G115" s="3">
        <v>1909.52745</v>
      </c>
      <c r="H115" t="s">
        <v>496</v>
      </c>
    </row>
    <row r="116" spans="1:8" x14ac:dyDescent="0.25">
      <c r="A116">
        <v>27</v>
      </c>
      <c r="B116" t="s">
        <v>7</v>
      </c>
      <c r="C116" s="11">
        <v>31.254999999999999</v>
      </c>
      <c r="D116">
        <v>1</v>
      </c>
      <c r="E116" t="s">
        <v>13</v>
      </c>
      <c r="F116" t="s">
        <v>15</v>
      </c>
      <c r="G116" s="3">
        <v>3956.0714499999999</v>
      </c>
      <c r="H116" t="s">
        <v>496</v>
      </c>
    </row>
    <row r="117" spans="1:8" x14ac:dyDescent="0.25">
      <c r="A117">
        <v>61</v>
      </c>
      <c r="B117" t="s">
        <v>7</v>
      </c>
      <c r="C117" s="11">
        <v>31.16</v>
      </c>
      <c r="D117">
        <v>0</v>
      </c>
      <c r="E117" t="s">
        <v>13</v>
      </c>
      <c r="F117" t="s">
        <v>15</v>
      </c>
      <c r="G117" s="3">
        <v>13429.035400000001</v>
      </c>
      <c r="H117" t="s">
        <v>496</v>
      </c>
    </row>
    <row r="118" spans="1:8" x14ac:dyDescent="0.25">
      <c r="A118">
        <v>53</v>
      </c>
      <c r="B118" t="s">
        <v>11</v>
      </c>
      <c r="C118" s="11">
        <v>31.16</v>
      </c>
      <c r="D118">
        <v>1</v>
      </c>
      <c r="E118" t="s">
        <v>13</v>
      </c>
      <c r="F118" t="s">
        <v>15</v>
      </c>
      <c r="G118" s="3">
        <v>10461.9794</v>
      </c>
      <c r="H118" t="s">
        <v>496</v>
      </c>
    </row>
    <row r="119" spans="1:8" x14ac:dyDescent="0.25">
      <c r="A119">
        <v>21</v>
      </c>
      <c r="B119" t="s">
        <v>7</v>
      </c>
      <c r="C119" s="11">
        <v>31.065000000000001</v>
      </c>
      <c r="D119">
        <v>0</v>
      </c>
      <c r="E119" t="s">
        <v>13</v>
      </c>
      <c r="F119" t="s">
        <v>15</v>
      </c>
      <c r="G119" s="3">
        <v>2404.7338</v>
      </c>
      <c r="H119" t="s">
        <v>496</v>
      </c>
    </row>
    <row r="120" spans="1:8" x14ac:dyDescent="0.25">
      <c r="A120">
        <v>31</v>
      </c>
      <c r="B120" t="s">
        <v>11</v>
      </c>
      <c r="C120" s="11">
        <v>31.065000000000001</v>
      </c>
      <c r="D120">
        <v>3</v>
      </c>
      <c r="E120" t="s">
        <v>9</v>
      </c>
      <c r="F120" t="s">
        <v>15</v>
      </c>
      <c r="G120" s="3">
        <v>38746.355100000001</v>
      </c>
      <c r="H120" t="s">
        <v>496</v>
      </c>
    </row>
    <row r="121" spans="1:8" x14ac:dyDescent="0.25">
      <c r="A121">
        <v>26</v>
      </c>
      <c r="B121" t="s">
        <v>11</v>
      </c>
      <c r="C121" s="11">
        <v>31.065000000000001</v>
      </c>
      <c r="D121">
        <v>0</v>
      </c>
      <c r="E121" t="s">
        <v>13</v>
      </c>
      <c r="F121" t="s">
        <v>15</v>
      </c>
      <c r="G121" s="3">
        <v>2699.56835</v>
      </c>
      <c r="H121" t="s">
        <v>496</v>
      </c>
    </row>
    <row r="122" spans="1:8" x14ac:dyDescent="0.25">
      <c r="A122">
        <v>31</v>
      </c>
      <c r="B122" t="s">
        <v>11</v>
      </c>
      <c r="C122" s="11">
        <v>31.065000000000001</v>
      </c>
      <c r="D122">
        <v>3</v>
      </c>
      <c r="E122" t="s">
        <v>13</v>
      </c>
      <c r="F122" t="s">
        <v>15</v>
      </c>
      <c r="G122" s="3">
        <v>5425.0233500000004</v>
      </c>
      <c r="H122" t="s">
        <v>496</v>
      </c>
    </row>
    <row r="123" spans="1:8" x14ac:dyDescent="0.25">
      <c r="A123">
        <v>50</v>
      </c>
      <c r="B123" t="s">
        <v>11</v>
      </c>
      <c r="C123" s="11">
        <v>30.97</v>
      </c>
      <c r="D123">
        <v>3</v>
      </c>
      <c r="E123" t="s">
        <v>13</v>
      </c>
      <c r="F123" t="s">
        <v>15</v>
      </c>
      <c r="G123" s="3">
        <v>10600.5483</v>
      </c>
      <c r="H123" t="s">
        <v>496</v>
      </c>
    </row>
    <row r="124" spans="1:8" x14ac:dyDescent="0.25">
      <c r="A124">
        <v>60</v>
      </c>
      <c r="B124" t="s">
        <v>7</v>
      </c>
      <c r="C124" s="11">
        <v>30.875</v>
      </c>
      <c r="D124">
        <v>0</v>
      </c>
      <c r="E124" t="s">
        <v>13</v>
      </c>
      <c r="F124" t="s">
        <v>15</v>
      </c>
      <c r="G124" s="3">
        <v>28923.136920000001</v>
      </c>
      <c r="H124" t="s">
        <v>496</v>
      </c>
    </row>
    <row r="125" spans="1:8" x14ac:dyDescent="0.25">
      <c r="A125">
        <v>19</v>
      </c>
      <c r="B125" t="s">
        <v>11</v>
      </c>
      <c r="C125" s="11">
        <v>30.875</v>
      </c>
      <c r="D125">
        <v>0</v>
      </c>
      <c r="E125" t="s">
        <v>9</v>
      </c>
      <c r="F125" t="s">
        <v>15</v>
      </c>
      <c r="G125" s="3">
        <v>33750.291799999999</v>
      </c>
      <c r="H125" t="s">
        <v>497</v>
      </c>
    </row>
    <row r="126" spans="1:8" x14ac:dyDescent="0.25">
      <c r="A126">
        <v>41</v>
      </c>
      <c r="B126" t="s">
        <v>7</v>
      </c>
      <c r="C126" s="11">
        <v>30.875</v>
      </c>
      <c r="D126">
        <v>2</v>
      </c>
      <c r="E126" t="s">
        <v>13</v>
      </c>
      <c r="F126" t="s">
        <v>15</v>
      </c>
      <c r="G126" s="3">
        <v>7749.1563999999998</v>
      </c>
      <c r="H126" t="s">
        <v>497</v>
      </c>
    </row>
    <row r="127" spans="1:8" x14ac:dyDescent="0.25">
      <c r="A127">
        <v>37</v>
      </c>
      <c r="B127" t="s">
        <v>11</v>
      </c>
      <c r="C127" s="11">
        <v>30.875</v>
      </c>
      <c r="D127">
        <v>3</v>
      </c>
      <c r="E127" t="s">
        <v>13</v>
      </c>
      <c r="F127" t="s">
        <v>15</v>
      </c>
      <c r="G127" s="3">
        <v>6796.8632500000003</v>
      </c>
      <c r="H127" t="s">
        <v>497</v>
      </c>
    </row>
    <row r="128" spans="1:8" x14ac:dyDescent="0.25">
      <c r="A128">
        <v>28</v>
      </c>
      <c r="B128" t="s">
        <v>11</v>
      </c>
      <c r="C128" s="11">
        <v>30.875</v>
      </c>
      <c r="D128">
        <v>0</v>
      </c>
      <c r="E128" t="s">
        <v>13</v>
      </c>
      <c r="F128" t="s">
        <v>15</v>
      </c>
      <c r="G128" s="3">
        <v>3062.5082499999999</v>
      </c>
      <c r="H128" t="s">
        <v>497</v>
      </c>
    </row>
    <row r="129" spans="1:8" x14ac:dyDescent="0.25">
      <c r="A129">
        <v>36</v>
      </c>
      <c r="B129" t="s">
        <v>11</v>
      </c>
      <c r="C129" s="11">
        <v>30.875</v>
      </c>
      <c r="D129">
        <v>1</v>
      </c>
      <c r="E129" t="s">
        <v>13</v>
      </c>
      <c r="F129" t="s">
        <v>15</v>
      </c>
      <c r="G129" s="3">
        <v>5373.3642499999996</v>
      </c>
      <c r="H129" t="s">
        <v>497</v>
      </c>
    </row>
    <row r="130" spans="1:8" x14ac:dyDescent="0.25">
      <c r="A130">
        <v>62</v>
      </c>
      <c r="B130" t="s">
        <v>11</v>
      </c>
      <c r="C130" s="11">
        <v>30.875</v>
      </c>
      <c r="D130">
        <v>3</v>
      </c>
      <c r="E130" t="s">
        <v>9</v>
      </c>
      <c r="F130" t="s">
        <v>15</v>
      </c>
      <c r="G130" s="3">
        <v>46718.163249999998</v>
      </c>
      <c r="H130" t="s">
        <v>497</v>
      </c>
    </row>
    <row r="131" spans="1:8" x14ac:dyDescent="0.25">
      <c r="A131">
        <v>46</v>
      </c>
      <c r="B131" t="s">
        <v>7</v>
      </c>
      <c r="C131" s="11">
        <v>30.684999999999999</v>
      </c>
      <c r="D131">
        <v>0</v>
      </c>
      <c r="E131" t="s">
        <v>13</v>
      </c>
      <c r="F131" t="s">
        <v>15</v>
      </c>
      <c r="G131" s="3">
        <v>8026.6665999999996</v>
      </c>
      <c r="H131" t="s">
        <v>497</v>
      </c>
    </row>
    <row r="132" spans="1:8" x14ac:dyDescent="0.25">
      <c r="A132">
        <v>43</v>
      </c>
      <c r="B132" t="s">
        <v>7</v>
      </c>
      <c r="C132" s="11">
        <v>30.684999999999999</v>
      </c>
      <c r="D132">
        <v>2</v>
      </c>
      <c r="E132" t="s">
        <v>13</v>
      </c>
      <c r="F132" t="s">
        <v>15</v>
      </c>
      <c r="G132" s="3">
        <v>8310.8391499999998</v>
      </c>
      <c r="H132" t="s">
        <v>497</v>
      </c>
    </row>
    <row r="133" spans="1:8" x14ac:dyDescent="0.25">
      <c r="A133">
        <v>19</v>
      </c>
      <c r="B133" t="s">
        <v>7</v>
      </c>
      <c r="C133" s="11">
        <v>30.59</v>
      </c>
      <c r="D133">
        <v>2</v>
      </c>
      <c r="E133" t="s">
        <v>13</v>
      </c>
      <c r="F133" t="s">
        <v>15</v>
      </c>
      <c r="G133" s="3">
        <v>24059.680189999999</v>
      </c>
      <c r="H133" t="s">
        <v>497</v>
      </c>
    </row>
    <row r="134" spans="1:8" x14ac:dyDescent="0.25">
      <c r="A134">
        <v>41</v>
      </c>
      <c r="B134" t="s">
        <v>11</v>
      </c>
      <c r="C134" s="11">
        <v>30.59</v>
      </c>
      <c r="D134">
        <v>2</v>
      </c>
      <c r="E134" t="s">
        <v>13</v>
      </c>
      <c r="F134" t="s">
        <v>15</v>
      </c>
      <c r="G134" s="3">
        <v>7256.7231000000002</v>
      </c>
      <c r="H134" t="s">
        <v>497</v>
      </c>
    </row>
    <row r="135" spans="1:8" x14ac:dyDescent="0.25">
      <c r="A135">
        <v>19</v>
      </c>
      <c r="B135" t="s">
        <v>11</v>
      </c>
      <c r="C135" s="11">
        <v>30.59</v>
      </c>
      <c r="D135">
        <v>0</v>
      </c>
      <c r="E135" t="s">
        <v>13</v>
      </c>
      <c r="F135" t="s">
        <v>15</v>
      </c>
      <c r="G135" s="3">
        <v>1639.5631000000001</v>
      </c>
      <c r="H135" t="s">
        <v>497</v>
      </c>
    </row>
    <row r="136" spans="1:8" x14ac:dyDescent="0.25">
      <c r="A136">
        <v>55</v>
      </c>
      <c r="B136" t="s">
        <v>7</v>
      </c>
      <c r="C136" s="11">
        <v>30.495000000000001</v>
      </c>
      <c r="D136">
        <v>2</v>
      </c>
      <c r="E136" t="s">
        <v>13</v>
      </c>
      <c r="F136" t="s">
        <v>15</v>
      </c>
      <c r="G136" s="3">
        <v>12268.632250000001</v>
      </c>
      <c r="H136" t="s">
        <v>497</v>
      </c>
    </row>
    <row r="137" spans="1:8" x14ac:dyDescent="0.25">
      <c r="A137">
        <v>20</v>
      </c>
      <c r="B137" t="s">
        <v>11</v>
      </c>
      <c r="C137" s="11">
        <v>30.495000000000001</v>
      </c>
      <c r="D137">
        <v>1</v>
      </c>
      <c r="E137" t="s">
        <v>9</v>
      </c>
      <c r="F137" t="s">
        <v>15</v>
      </c>
      <c r="G137" s="3">
        <v>17560.37975</v>
      </c>
      <c r="H137" t="s">
        <v>497</v>
      </c>
    </row>
    <row r="138" spans="1:8" x14ac:dyDescent="0.25">
      <c r="A138">
        <v>47</v>
      </c>
      <c r="B138" t="s">
        <v>7</v>
      </c>
      <c r="C138" s="11">
        <v>30.495000000000001</v>
      </c>
      <c r="D138">
        <v>3</v>
      </c>
      <c r="E138" t="s">
        <v>13</v>
      </c>
      <c r="F138" t="s">
        <v>15</v>
      </c>
      <c r="G138" s="3">
        <v>10115.00885</v>
      </c>
      <c r="H138" t="s">
        <v>497</v>
      </c>
    </row>
    <row r="139" spans="1:8" x14ac:dyDescent="0.25">
      <c r="A139">
        <v>57</v>
      </c>
      <c r="B139" t="s">
        <v>7</v>
      </c>
      <c r="C139" s="11">
        <v>30.495000000000001</v>
      </c>
      <c r="D139">
        <v>0</v>
      </c>
      <c r="E139" t="s">
        <v>13</v>
      </c>
      <c r="F139" t="s">
        <v>15</v>
      </c>
      <c r="G139" s="3">
        <v>11840.77505</v>
      </c>
      <c r="H139" t="s">
        <v>497</v>
      </c>
    </row>
    <row r="140" spans="1:8" x14ac:dyDescent="0.25">
      <c r="A140">
        <v>45</v>
      </c>
      <c r="B140" t="s">
        <v>11</v>
      </c>
      <c r="C140" s="11">
        <v>30.495000000000001</v>
      </c>
      <c r="D140">
        <v>2</v>
      </c>
      <c r="E140" t="s">
        <v>13</v>
      </c>
      <c r="F140" t="s">
        <v>15</v>
      </c>
      <c r="G140" s="3">
        <v>8413.4630500000003</v>
      </c>
      <c r="H140" t="s">
        <v>497</v>
      </c>
    </row>
    <row r="141" spans="1:8" x14ac:dyDescent="0.25">
      <c r="A141">
        <v>19</v>
      </c>
      <c r="B141" t="s">
        <v>7</v>
      </c>
      <c r="C141" s="11">
        <v>30.495000000000001</v>
      </c>
      <c r="D141">
        <v>0</v>
      </c>
      <c r="E141" t="s">
        <v>13</v>
      </c>
      <c r="F141" t="s">
        <v>15</v>
      </c>
      <c r="G141" s="3">
        <v>2128.4310500000001</v>
      </c>
      <c r="H141" t="s">
        <v>497</v>
      </c>
    </row>
    <row r="142" spans="1:8" x14ac:dyDescent="0.25">
      <c r="A142">
        <v>45</v>
      </c>
      <c r="B142" t="s">
        <v>7</v>
      </c>
      <c r="C142" s="11">
        <v>30.495000000000001</v>
      </c>
      <c r="D142">
        <v>1</v>
      </c>
      <c r="E142" t="s">
        <v>9</v>
      </c>
      <c r="F142" t="s">
        <v>15</v>
      </c>
      <c r="G142" s="3">
        <v>39725.518049999999</v>
      </c>
      <c r="H142" t="s">
        <v>497</v>
      </c>
    </row>
    <row r="143" spans="1:8" x14ac:dyDescent="0.25">
      <c r="A143">
        <v>62</v>
      </c>
      <c r="B143" t="s">
        <v>7</v>
      </c>
      <c r="C143" s="11">
        <v>30.495000000000001</v>
      </c>
      <c r="D143">
        <v>2</v>
      </c>
      <c r="E143" t="s">
        <v>13</v>
      </c>
      <c r="F143" t="s">
        <v>15</v>
      </c>
      <c r="G143" s="3">
        <v>15019.760050000001</v>
      </c>
      <c r="H143" t="s">
        <v>497</v>
      </c>
    </row>
    <row r="144" spans="1:8" x14ac:dyDescent="0.25">
      <c r="A144">
        <v>27</v>
      </c>
      <c r="B144" t="s">
        <v>7</v>
      </c>
      <c r="C144" s="11">
        <v>30.4</v>
      </c>
      <c r="D144">
        <v>3</v>
      </c>
      <c r="E144" t="s">
        <v>13</v>
      </c>
      <c r="F144" t="s">
        <v>15</v>
      </c>
      <c r="G144" s="3">
        <v>18804.752400000001</v>
      </c>
      <c r="H144" t="s">
        <v>497</v>
      </c>
    </row>
    <row r="145" spans="1:8" x14ac:dyDescent="0.25">
      <c r="A145">
        <v>22</v>
      </c>
      <c r="B145" t="s">
        <v>7</v>
      </c>
      <c r="C145" s="11">
        <v>30.4</v>
      </c>
      <c r="D145">
        <v>0</v>
      </c>
      <c r="E145" t="s">
        <v>9</v>
      </c>
      <c r="F145" t="s">
        <v>15</v>
      </c>
      <c r="G145" s="3">
        <v>33907.548000000003</v>
      </c>
      <c r="H145" t="s">
        <v>497</v>
      </c>
    </row>
    <row r="146" spans="1:8" x14ac:dyDescent="0.25">
      <c r="A146">
        <v>24</v>
      </c>
      <c r="B146" t="s">
        <v>7</v>
      </c>
      <c r="C146" s="11">
        <v>30.21</v>
      </c>
      <c r="D146">
        <v>3</v>
      </c>
      <c r="E146" t="s">
        <v>13</v>
      </c>
      <c r="F146" t="s">
        <v>15</v>
      </c>
      <c r="G146" s="3">
        <v>4618.0798999999997</v>
      </c>
      <c r="H146" t="s">
        <v>497</v>
      </c>
    </row>
    <row r="147" spans="1:8" x14ac:dyDescent="0.25">
      <c r="A147">
        <v>54</v>
      </c>
      <c r="B147" t="s">
        <v>11</v>
      </c>
      <c r="C147" s="11">
        <v>30.21</v>
      </c>
      <c r="D147">
        <v>0</v>
      </c>
      <c r="E147" t="s">
        <v>13</v>
      </c>
      <c r="F147" t="s">
        <v>15</v>
      </c>
      <c r="G147" s="3">
        <v>10231.499900000001</v>
      </c>
      <c r="H147" t="s">
        <v>497</v>
      </c>
    </row>
    <row r="148" spans="1:8" x14ac:dyDescent="0.25">
      <c r="A148">
        <v>34</v>
      </c>
      <c r="B148" t="s">
        <v>7</v>
      </c>
      <c r="C148" s="11">
        <v>30.21</v>
      </c>
      <c r="D148">
        <v>1</v>
      </c>
      <c r="E148" t="s">
        <v>9</v>
      </c>
      <c r="F148" t="s">
        <v>15</v>
      </c>
      <c r="G148" s="3">
        <v>43943.876100000001</v>
      </c>
      <c r="H148" t="s">
        <v>497</v>
      </c>
    </row>
    <row r="149" spans="1:8" x14ac:dyDescent="0.25">
      <c r="A149">
        <v>38</v>
      </c>
      <c r="B149" t="s">
        <v>7</v>
      </c>
      <c r="C149" s="11">
        <v>30.21</v>
      </c>
      <c r="D149">
        <v>3</v>
      </c>
      <c r="E149" t="s">
        <v>13</v>
      </c>
      <c r="F149" t="s">
        <v>15</v>
      </c>
      <c r="G149" s="3">
        <v>7537.1638999999996</v>
      </c>
      <c r="H149" t="s">
        <v>497</v>
      </c>
    </row>
    <row r="150" spans="1:8" x14ac:dyDescent="0.25">
      <c r="A150">
        <v>37</v>
      </c>
      <c r="B150" t="s">
        <v>7</v>
      </c>
      <c r="C150" s="11">
        <v>30.114999999999998</v>
      </c>
      <c r="D150">
        <v>3</v>
      </c>
      <c r="E150" t="s">
        <v>13</v>
      </c>
      <c r="F150" t="s">
        <v>15</v>
      </c>
      <c r="G150" s="3">
        <v>7281.5056000000004</v>
      </c>
      <c r="H150" t="s">
        <v>497</v>
      </c>
    </row>
    <row r="151" spans="1:8" x14ac:dyDescent="0.25">
      <c r="A151">
        <v>40</v>
      </c>
      <c r="B151" t="s">
        <v>7</v>
      </c>
      <c r="C151" s="11">
        <v>30.114999999999998</v>
      </c>
      <c r="D151">
        <v>3</v>
      </c>
      <c r="E151" t="s">
        <v>13</v>
      </c>
      <c r="F151" t="s">
        <v>15</v>
      </c>
      <c r="G151" s="3">
        <v>8059.6791000000003</v>
      </c>
      <c r="H151" t="s">
        <v>497</v>
      </c>
    </row>
    <row r="152" spans="1:8" x14ac:dyDescent="0.25">
      <c r="A152">
        <v>57</v>
      </c>
      <c r="B152" t="s">
        <v>7</v>
      </c>
      <c r="C152" s="11">
        <v>30.114999999999998</v>
      </c>
      <c r="D152">
        <v>0</v>
      </c>
      <c r="E152" t="s">
        <v>9</v>
      </c>
      <c r="F152" t="s">
        <v>15</v>
      </c>
      <c r="G152" s="3">
        <v>43578.939400000003</v>
      </c>
      <c r="H152" t="s">
        <v>497</v>
      </c>
    </row>
    <row r="153" spans="1:8" x14ac:dyDescent="0.25">
      <c r="A153">
        <v>37</v>
      </c>
      <c r="B153" t="s">
        <v>11</v>
      </c>
      <c r="C153" s="11">
        <v>30.114999999999998</v>
      </c>
      <c r="D153">
        <v>0</v>
      </c>
      <c r="E153" t="s">
        <v>13</v>
      </c>
      <c r="F153" t="s">
        <v>15</v>
      </c>
      <c r="G153" s="3">
        <v>5028.1466</v>
      </c>
      <c r="H153" t="s">
        <v>497</v>
      </c>
    </row>
    <row r="154" spans="1:8" x14ac:dyDescent="0.25">
      <c r="A154">
        <v>64</v>
      </c>
      <c r="B154" t="s">
        <v>7</v>
      </c>
      <c r="C154" s="11">
        <v>30.114999999999998</v>
      </c>
      <c r="D154">
        <v>3</v>
      </c>
      <c r="E154" t="s">
        <v>13</v>
      </c>
      <c r="F154" t="s">
        <v>15</v>
      </c>
      <c r="G154" s="3">
        <v>16455.707849999999</v>
      </c>
      <c r="H154" t="s">
        <v>497</v>
      </c>
    </row>
    <row r="155" spans="1:8" x14ac:dyDescent="0.25">
      <c r="A155">
        <v>50</v>
      </c>
      <c r="B155" t="s">
        <v>7</v>
      </c>
      <c r="C155" s="11">
        <v>30.114999999999998</v>
      </c>
      <c r="D155">
        <v>1</v>
      </c>
      <c r="E155" t="s">
        <v>13</v>
      </c>
      <c r="F155" t="s">
        <v>15</v>
      </c>
      <c r="G155" s="3">
        <v>9910.3598500000007</v>
      </c>
      <c r="H155" t="s">
        <v>498</v>
      </c>
    </row>
    <row r="156" spans="1:8" x14ac:dyDescent="0.25">
      <c r="A156">
        <v>43</v>
      </c>
      <c r="B156" t="s">
        <v>11</v>
      </c>
      <c r="C156" s="11">
        <v>30.114999999999998</v>
      </c>
      <c r="D156">
        <v>3</v>
      </c>
      <c r="E156" t="s">
        <v>13</v>
      </c>
      <c r="F156" t="s">
        <v>15</v>
      </c>
      <c r="G156" s="3">
        <v>8410.0468500000006</v>
      </c>
      <c r="H156" t="s">
        <v>498</v>
      </c>
    </row>
    <row r="157" spans="1:8" x14ac:dyDescent="0.25">
      <c r="A157">
        <v>62</v>
      </c>
      <c r="B157" t="s">
        <v>11</v>
      </c>
      <c r="C157" s="11">
        <v>30.02</v>
      </c>
      <c r="D157">
        <v>0</v>
      </c>
      <c r="E157" t="s">
        <v>13</v>
      </c>
      <c r="F157" t="s">
        <v>15</v>
      </c>
      <c r="G157" s="3">
        <v>13352.0998</v>
      </c>
      <c r="H157" t="s">
        <v>498</v>
      </c>
    </row>
    <row r="158" spans="1:8" x14ac:dyDescent="0.25">
      <c r="A158">
        <v>36</v>
      </c>
      <c r="B158" t="s">
        <v>7</v>
      </c>
      <c r="C158" s="11">
        <v>30.02</v>
      </c>
      <c r="D158">
        <v>0</v>
      </c>
      <c r="E158" t="s">
        <v>13</v>
      </c>
      <c r="F158" t="s">
        <v>15</v>
      </c>
      <c r="G158" s="3">
        <v>5272.1758</v>
      </c>
      <c r="H158" t="s">
        <v>496</v>
      </c>
    </row>
    <row r="159" spans="1:8" x14ac:dyDescent="0.25">
      <c r="A159">
        <v>19</v>
      </c>
      <c r="B159" t="s">
        <v>7</v>
      </c>
      <c r="C159" s="11">
        <v>30.02</v>
      </c>
      <c r="D159">
        <v>0</v>
      </c>
      <c r="E159" t="s">
        <v>9</v>
      </c>
      <c r="F159" t="s">
        <v>15</v>
      </c>
      <c r="G159" s="3">
        <v>33307.550799999997</v>
      </c>
      <c r="H159" t="s">
        <v>496</v>
      </c>
    </row>
    <row r="160" spans="1:8" x14ac:dyDescent="0.25">
      <c r="A160">
        <v>25</v>
      </c>
      <c r="B160" t="s">
        <v>11</v>
      </c>
      <c r="C160" s="11">
        <v>29.925000000000001</v>
      </c>
      <c r="D160">
        <v>0</v>
      </c>
      <c r="E160" t="s">
        <v>13</v>
      </c>
      <c r="F160" t="s">
        <v>15</v>
      </c>
      <c r="G160" s="3">
        <v>2523.1695</v>
      </c>
      <c r="H160" t="s">
        <v>496</v>
      </c>
    </row>
    <row r="161" spans="1:8" x14ac:dyDescent="0.25">
      <c r="A161">
        <v>49</v>
      </c>
      <c r="B161" t="s">
        <v>7</v>
      </c>
      <c r="C161" s="11">
        <v>29.925000000000001</v>
      </c>
      <c r="D161">
        <v>0</v>
      </c>
      <c r="E161" t="s">
        <v>13</v>
      </c>
      <c r="F161" t="s">
        <v>15</v>
      </c>
      <c r="G161" s="4">
        <v>8988.1587500000005</v>
      </c>
      <c r="H161" t="s">
        <v>496</v>
      </c>
    </row>
    <row r="162" spans="1:8" x14ac:dyDescent="0.25">
      <c r="A162">
        <v>24</v>
      </c>
      <c r="B162" t="s">
        <v>7</v>
      </c>
      <c r="C162" s="11">
        <v>29.925000000000001</v>
      </c>
      <c r="D162">
        <v>0</v>
      </c>
      <c r="E162" t="s">
        <v>13</v>
      </c>
      <c r="F162" t="s">
        <v>15</v>
      </c>
      <c r="G162" s="4">
        <v>2850.6837500000001</v>
      </c>
      <c r="H162" t="s">
        <v>496</v>
      </c>
    </row>
    <row r="163" spans="1:8" x14ac:dyDescent="0.25">
      <c r="A163">
        <v>47</v>
      </c>
      <c r="B163" t="s">
        <v>11</v>
      </c>
      <c r="C163" s="11">
        <v>29.83</v>
      </c>
      <c r="D163">
        <v>3</v>
      </c>
      <c r="E163" t="s">
        <v>13</v>
      </c>
      <c r="F163" t="s">
        <v>15</v>
      </c>
      <c r="G163" s="4">
        <v>9620.3307000000004</v>
      </c>
      <c r="H163" t="s">
        <v>496</v>
      </c>
    </row>
    <row r="164" spans="1:8" x14ac:dyDescent="0.25">
      <c r="A164">
        <v>20</v>
      </c>
      <c r="B164" t="s">
        <v>11</v>
      </c>
      <c r="C164" s="11">
        <v>29.734999999999999</v>
      </c>
      <c r="D164">
        <v>0</v>
      </c>
      <c r="E164" t="s">
        <v>13</v>
      </c>
      <c r="F164" t="s">
        <v>15</v>
      </c>
      <c r="G164" s="4">
        <v>1769.5316499999999</v>
      </c>
      <c r="H164" t="s">
        <v>496</v>
      </c>
    </row>
    <row r="165" spans="1:8" x14ac:dyDescent="0.25">
      <c r="A165">
        <v>32</v>
      </c>
      <c r="B165" t="s">
        <v>7</v>
      </c>
      <c r="C165" s="11">
        <v>29.734999999999999</v>
      </c>
      <c r="D165">
        <v>0</v>
      </c>
      <c r="E165" t="s">
        <v>13</v>
      </c>
      <c r="F165" t="s">
        <v>15</v>
      </c>
      <c r="G165" s="4">
        <v>4357.0436499999996</v>
      </c>
      <c r="H165" t="s">
        <v>496</v>
      </c>
    </row>
    <row r="166" spans="1:8" x14ac:dyDescent="0.25">
      <c r="A166">
        <v>44</v>
      </c>
      <c r="B166" t="s">
        <v>11</v>
      </c>
      <c r="C166" s="11">
        <v>29.545000000000002</v>
      </c>
      <c r="D166">
        <v>0</v>
      </c>
      <c r="E166" t="s">
        <v>13</v>
      </c>
      <c r="F166" t="s">
        <v>15</v>
      </c>
      <c r="G166" s="4">
        <v>6948.7007999999996</v>
      </c>
      <c r="H166" t="s">
        <v>496</v>
      </c>
    </row>
    <row r="167" spans="1:8" x14ac:dyDescent="0.25">
      <c r="A167">
        <v>47</v>
      </c>
      <c r="B167" t="s">
        <v>7</v>
      </c>
      <c r="C167" s="11">
        <v>29.545000000000002</v>
      </c>
      <c r="D167">
        <v>1</v>
      </c>
      <c r="E167" t="s">
        <v>13</v>
      </c>
      <c r="F167" t="s">
        <v>15</v>
      </c>
      <c r="G167" s="4">
        <v>8930.9345499999999</v>
      </c>
      <c r="H167" t="s">
        <v>496</v>
      </c>
    </row>
    <row r="168" spans="1:8" x14ac:dyDescent="0.25">
      <c r="A168">
        <v>40</v>
      </c>
      <c r="B168" t="s">
        <v>11</v>
      </c>
      <c r="C168" s="11">
        <v>29.355</v>
      </c>
      <c r="D168">
        <v>1</v>
      </c>
      <c r="E168" t="s">
        <v>13</v>
      </c>
      <c r="F168" t="s">
        <v>15</v>
      </c>
      <c r="G168" s="4">
        <v>6393.6034499999996</v>
      </c>
      <c r="H168" t="s">
        <v>496</v>
      </c>
    </row>
    <row r="169" spans="1:8" x14ac:dyDescent="0.25">
      <c r="A169">
        <v>38</v>
      </c>
      <c r="B169" t="s">
        <v>11</v>
      </c>
      <c r="C169" s="11">
        <v>29.26</v>
      </c>
      <c r="D169">
        <v>2</v>
      </c>
      <c r="E169" t="s">
        <v>13</v>
      </c>
      <c r="F169" t="s">
        <v>15</v>
      </c>
      <c r="G169" s="4">
        <v>6457.8433999999997</v>
      </c>
      <c r="H169" t="s">
        <v>496</v>
      </c>
    </row>
    <row r="170" spans="1:8" x14ac:dyDescent="0.25">
      <c r="A170">
        <v>61</v>
      </c>
      <c r="B170" t="s">
        <v>7</v>
      </c>
      <c r="C170" s="11">
        <v>29.07</v>
      </c>
      <c r="D170">
        <v>0</v>
      </c>
      <c r="E170" t="s">
        <v>9</v>
      </c>
      <c r="F170" t="s">
        <v>15</v>
      </c>
      <c r="G170" s="4">
        <v>29141.3603</v>
      </c>
      <c r="H170" t="s">
        <v>496</v>
      </c>
    </row>
    <row r="171" spans="1:8" x14ac:dyDescent="0.25">
      <c r="A171">
        <v>32</v>
      </c>
      <c r="B171" t="s">
        <v>7</v>
      </c>
      <c r="C171" s="11">
        <v>28.975000000000001</v>
      </c>
      <c r="D171">
        <v>3</v>
      </c>
      <c r="E171" t="s">
        <v>13</v>
      </c>
      <c r="F171" t="s">
        <v>15</v>
      </c>
      <c r="G171" s="4">
        <v>6128.79745</v>
      </c>
      <c r="H171" t="s">
        <v>496</v>
      </c>
    </row>
    <row r="172" spans="1:8" x14ac:dyDescent="0.25">
      <c r="A172">
        <v>19</v>
      </c>
      <c r="B172" t="s">
        <v>11</v>
      </c>
      <c r="C172" s="11">
        <v>28.975000000000001</v>
      </c>
      <c r="D172">
        <v>0</v>
      </c>
      <c r="E172" t="s">
        <v>13</v>
      </c>
      <c r="F172" t="s">
        <v>15</v>
      </c>
      <c r="G172" s="4">
        <v>1639.5631000000001</v>
      </c>
      <c r="H172" t="s">
        <v>496</v>
      </c>
    </row>
    <row r="173" spans="1:8" x14ac:dyDescent="0.25">
      <c r="A173">
        <v>51</v>
      </c>
      <c r="B173" t="s">
        <v>11</v>
      </c>
      <c r="C173" s="11">
        <v>28.975000000000001</v>
      </c>
      <c r="D173">
        <v>4</v>
      </c>
      <c r="E173" t="s">
        <v>13</v>
      </c>
      <c r="F173" t="s">
        <v>15</v>
      </c>
      <c r="G173" s="4">
        <v>11520.099850000001</v>
      </c>
      <c r="H173" t="s">
        <v>496</v>
      </c>
    </row>
    <row r="174" spans="1:8" x14ac:dyDescent="0.25">
      <c r="A174">
        <v>21</v>
      </c>
      <c r="B174" t="s">
        <v>11</v>
      </c>
      <c r="C174" s="11">
        <v>28.975000000000001</v>
      </c>
      <c r="D174">
        <v>0</v>
      </c>
      <c r="E174" t="s">
        <v>13</v>
      </c>
      <c r="F174" t="s">
        <v>15</v>
      </c>
      <c r="G174" s="4">
        <v>1906.35825</v>
      </c>
      <c r="H174" t="s">
        <v>496</v>
      </c>
    </row>
    <row r="175" spans="1:8" x14ac:dyDescent="0.25">
      <c r="A175">
        <v>19</v>
      </c>
      <c r="B175" t="s">
        <v>7</v>
      </c>
      <c r="C175" s="11">
        <v>28.88</v>
      </c>
      <c r="D175">
        <v>0</v>
      </c>
      <c r="E175" t="s">
        <v>9</v>
      </c>
      <c r="F175" t="s">
        <v>15</v>
      </c>
      <c r="G175" s="4">
        <v>17748.5062</v>
      </c>
      <c r="H175" t="s">
        <v>496</v>
      </c>
    </row>
    <row r="176" spans="1:8" x14ac:dyDescent="0.25">
      <c r="A176">
        <v>53</v>
      </c>
      <c r="B176" t="s">
        <v>11</v>
      </c>
      <c r="C176" s="11">
        <v>28.88</v>
      </c>
      <c r="D176">
        <v>0</v>
      </c>
      <c r="E176" t="s">
        <v>13</v>
      </c>
      <c r="F176" t="s">
        <v>15</v>
      </c>
      <c r="G176" s="4">
        <v>9869.8101999999999</v>
      </c>
      <c r="H176" t="s">
        <v>496</v>
      </c>
    </row>
    <row r="177" spans="1:8" x14ac:dyDescent="0.25">
      <c r="A177">
        <v>59</v>
      </c>
      <c r="B177" t="s">
        <v>11</v>
      </c>
      <c r="C177" s="11">
        <v>28.785</v>
      </c>
      <c r="D177">
        <v>0</v>
      </c>
      <c r="E177" t="s">
        <v>13</v>
      </c>
      <c r="F177" t="s">
        <v>15</v>
      </c>
      <c r="G177" s="4">
        <v>12129.614149999999</v>
      </c>
      <c r="H177" t="s">
        <v>496</v>
      </c>
    </row>
    <row r="178" spans="1:8" x14ac:dyDescent="0.25">
      <c r="A178">
        <v>49</v>
      </c>
      <c r="B178" t="s">
        <v>11</v>
      </c>
      <c r="C178" s="11">
        <v>28.69</v>
      </c>
      <c r="D178">
        <v>3</v>
      </c>
      <c r="E178" t="s">
        <v>13</v>
      </c>
      <c r="F178" t="s">
        <v>15</v>
      </c>
      <c r="G178" s="4">
        <v>10264.4421</v>
      </c>
      <c r="H178" t="s">
        <v>496</v>
      </c>
    </row>
    <row r="179" spans="1:8" x14ac:dyDescent="0.25">
      <c r="A179">
        <v>22</v>
      </c>
      <c r="B179" t="s">
        <v>11</v>
      </c>
      <c r="C179" s="11">
        <v>28.594999999999999</v>
      </c>
      <c r="D179">
        <v>0</v>
      </c>
      <c r="E179" t="s">
        <v>13</v>
      </c>
      <c r="F179" t="s">
        <v>15</v>
      </c>
      <c r="G179" s="4">
        <v>2045.68525</v>
      </c>
      <c r="H179" t="s">
        <v>496</v>
      </c>
    </row>
    <row r="180" spans="1:8" x14ac:dyDescent="0.25">
      <c r="A180">
        <v>31</v>
      </c>
      <c r="B180" t="s">
        <v>11</v>
      </c>
      <c r="C180" s="11">
        <v>28.594999999999999</v>
      </c>
      <c r="D180">
        <v>1</v>
      </c>
      <c r="E180" t="s">
        <v>13</v>
      </c>
      <c r="F180" t="s">
        <v>15</v>
      </c>
      <c r="G180" s="4">
        <v>4243.5900499999998</v>
      </c>
      <c r="H180" t="s">
        <v>496</v>
      </c>
    </row>
    <row r="181" spans="1:8" x14ac:dyDescent="0.25">
      <c r="A181">
        <v>36</v>
      </c>
      <c r="B181" t="s">
        <v>11</v>
      </c>
      <c r="C181" s="11">
        <v>28.594999999999999</v>
      </c>
      <c r="D181">
        <v>3</v>
      </c>
      <c r="E181" t="s">
        <v>13</v>
      </c>
      <c r="F181" t="s">
        <v>15</v>
      </c>
      <c r="G181" s="4">
        <v>6548.1950500000003</v>
      </c>
      <c r="H181" t="s">
        <v>496</v>
      </c>
    </row>
    <row r="182" spans="1:8" x14ac:dyDescent="0.25">
      <c r="A182">
        <v>27</v>
      </c>
      <c r="B182" t="s">
        <v>11</v>
      </c>
      <c r="C182" s="11">
        <v>28.5</v>
      </c>
      <c r="D182">
        <v>0</v>
      </c>
      <c r="E182" t="s">
        <v>9</v>
      </c>
      <c r="F182" t="s">
        <v>15</v>
      </c>
      <c r="G182" s="4">
        <v>18310.741999999998</v>
      </c>
      <c r="H182" t="s">
        <v>496</v>
      </c>
    </row>
    <row r="183" spans="1:8" x14ac:dyDescent="0.25">
      <c r="A183">
        <v>41</v>
      </c>
      <c r="B183" t="s">
        <v>11</v>
      </c>
      <c r="C183" s="11">
        <v>28.405000000000001</v>
      </c>
      <c r="D183">
        <v>1</v>
      </c>
      <c r="E183" t="s">
        <v>13</v>
      </c>
      <c r="F183" t="s">
        <v>15</v>
      </c>
      <c r="G183" s="4">
        <v>6664.68595</v>
      </c>
      <c r="H183" t="s">
        <v>496</v>
      </c>
    </row>
    <row r="184" spans="1:8" x14ac:dyDescent="0.25">
      <c r="A184">
        <v>30</v>
      </c>
      <c r="B184" t="s">
        <v>7</v>
      </c>
      <c r="C184" s="11">
        <v>28.405000000000001</v>
      </c>
      <c r="D184">
        <v>1</v>
      </c>
      <c r="E184" t="s">
        <v>13</v>
      </c>
      <c r="F184" t="s">
        <v>15</v>
      </c>
      <c r="G184" s="4">
        <v>4527.1829500000003</v>
      </c>
      <c r="H184" t="s">
        <v>496</v>
      </c>
    </row>
    <row r="185" spans="1:8" x14ac:dyDescent="0.25">
      <c r="A185">
        <v>23</v>
      </c>
      <c r="B185" t="s">
        <v>7</v>
      </c>
      <c r="C185" s="11">
        <v>28.31</v>
      </c>
      <c r="D185">
        <v>0</v>
      </c>
      <c r="E185" t="s">
        <v>9</v>
      </c>
      <c r="F185" t="s">
        <v>15</v>
      </c>
      <c r="G185" s="4">
        <v>18033.9679</v>
      </c>
      <c r="H185" t="s">
        <v>496</v>
      </c>
    </row>
    <row r="186" spans="1:8" x14ac:dyDescent="0.25">
      <c r="A186">
        <v>61</v>
      </c>
      <c r="B186" t="s">
        <v>11</v>
      </c>
      <c r="C186" s="11">
        <v>28.31</v>
      </c>
      <c r="D186">
        <v>1</v>
      </c>
      <c r="E186" t="s">
        <v>9</v>
      </c>
      <c r="F186" t="s">
        <v>15</v>
      </c>
      <c r="G186" s="4">
        <v>28868.6639</v>
      </c>
      <c r="H186" t="s">
        <v>496</v>
      </c>
    </row>
    <row r="187" spans="1:8" x14ac:dyDescent="0.25">
      <c r="A187">
        <v>19</v>
      </c>
      <c r="B187" t="s">
        <v>7</v>
      </c>
      <c r="C187" s="11">
        <v>28.31</v>
      </c>
      <c r="D187">
        <v>0</v>
      </c>
      <c r="E187" t="s">
        <v>9</v>
      </c>
      <c r="F187" t="s">
        <v>15</v>
      </c>
      <c r="G187" s="4">
        <v>17468.983899999999</v>
      </c>
      <c r="H187" t="s">
        <v>496</v>
      </c>
    </row>
    <row r="188" spans="1:8" x14ac:dyDescent="0.25">
      <c r="A188">
        <v>42</v>
      </c>
      <c r="B188" t="s">
        <v>11</v>
      </c>
      <c r="C188" s="11">
        <v>28.31</v>
      </c>
      <c r="D188">
        <v>3</v>
      </c>
      <c r="E188" t="s">
        <v>9</v>
      </c>
      <c r="F188" t="s">
        <v>15</v>
      </c>
      <c r="G188" s="4">
        <v>32787.458590000002</v>
      </c>
      <c r="H188" t="s">
        <v>496</v>
      </c>
    </row>
    <row r="189" spans="1:8" x14ac:dyDescent="0.25">
      <c r="A189">
        <v>22</v>
      </c>
      <c r="B189" t="s">
        <v>11</v>
      </c>
      <c r="C189" s="11">
        <v>28.31</v>
      </c>
      <c r="D189">
        <v>1</v>
      </c>
      <c r="E189" t="s">
        <v>13</v>
      </c>
      <c r="F189" t="s">
        <v>15</v>
      </c>
      <c r="G189" s="4">
        <v>2639.0428999999999</v>
      </c>
      <c r="H189" t="s">
        <v>496</v>
      </c>
    </row>
    <row r="190" spans="1:8" x14ac:dyDescent="0.25">
      <c r="A190">
        <v>41</v>
      </c>
      <c r="B190" t="s">
        <v>7</v>
      </c>
      <c r="C190" s="11">
        <v>28.31</v>
      </c>
      <c r="D190">
        <v>1</v>
      </c>
      <c r="E190" t="s">
        <v>13</v>
      </c>
      <c r="F190" t="s">
        <v>15</v>
      </c>
      <c r="G190" s="4">
        <v>7153.5538999999999</v>
      </c>
      <c r="H190" t="s">
        <v>496</v>
      </c>
    </row>
    <row r="191" spans="1:8" x14ac:dyDescent="0.25">
      <c r="A191">
        <v>47</v>
      </c>
      <c r="B191" t="s">
        <v>11</v>
      </c>
      <c r="C191" s="11">
        <v>28.215</v>
      </c>
      <c r="D191">
        <v>3</v>
      </c>
      <c r="E191" t="s">
        <v>9</v>
      </c>
      <c r="F191" t="s">
        <v>15</v>
      </c>
      <c r="G191" s="4">
        <v>24915.220850000002</v>
      </c>
      <c r="H191" t="s">
        <v>496</v>
      </c>
    </row>
    <row r="192" spans="1:8" x14ac:dyDescent="0.25">
      <c r="A192">
        <v>58</v>
      </c>
      <c r="B192" t="s">
        <v>7</v>
      </c>
      <c r="C192" s="11">
        <v>28.215</v>
      </c>
      <c r="D192">
        <v>0</v>
      </c>
      <c r="E192" t="s">
        <v>13</v>
      </c>
      <c r="F192" t="s">
        <v>15</v>
      </c>
      <c r="G192" s="4">
        <v>12224.350850000001</v>
      </c>
      <c r="H192" t="s">
        <v>496</v>
      </c>
    </row>
    <row r="193" spans="1:8" x14ac:dyDescent="0.25">
      <c r="A193">
        <v>23</v>
      </c>
      <c r="B193" t="s">
        <v>7</v>
      </c>
      <c r="C193" s="11">
        <v>28.12</v>
      </c>
      <c r="D193">
        <v>0</v>
      </c>
      <c r="E193" t="s">
        <v>13</v>
      </c>
      <c r="F193" t="s">
        <v>15</v>
      </c>
      <c r="G193" s="4">
        <v>2690.1138000000001</v>
      </c>
      <c r="H193" t="s">
        <v>496</v>
      </c>
    </row>
    <row r="194" spans="1:8" x14ac:dyDescent="0.25">
      <c r="A194">
        <v>50</v>
      </c>
      <c r="B194" t="s">
        <v>7</v>
      </c>
      <c r="C194" s="11">
        <v>28.12</v>
      </c>
      <c r="D194">
        <v>3</v>
      </c>
      <c r="E194" t="s">
        <v>13</v>
      </c>
      <c r="F194" t="s">
        <v>15</v>
      </c>
      <c r="G194" s="4">
        <v>11085.586799999999</v>
      </c>
      <c r="H194" t="s">
        <v>496</v>
      </c>
    </row>
    <row r="195" spans="1:8" x14ac:dyDescent="0.25">
      <c r="A195">
        <v>32</v>
      </c>
      <c r="B195" t="s">
        <v>11</v>
      </c>
      <c r="C195" s="11">
        <v>28.12</v>
      </c>
      <c r="D195">
        <v>4</v>
      </c>
      <c r="E195" t="s">
        <v>9</v>
      </c>
      <c r="F195" t="s">
        <v>15</v>
      </c>
      <c r="G195" s="4">
        <v>21472.478800000001</v>
      </c>
      <c r="H195" t="s">
        <v>496</v>
      </c>
    </row>
    <row r="196" spans="1:8" x14ac:dyDescent="0.25">
      <c r="A196">
        <v>37</v>
      </c>
      <c r="B196" t="s">
        <v>7</v>
      </c>
      <c r="C196" s="11">
        <v>28.024999999999999</v>
      </c>
      <c r="D196">
        <v>2</v>
      </c>
      <c r="E196" t="s">
        <v>13</v>
      </c>
      <c r="F196" t="s">
        <v>15</v>
      </c>
      <c r="G196" s="4">
        <v>6686.4313000000002</v>
      </c>
      <c r="H196" t="s">
        <v>496</v>
      </c>
    </row>
    <row r="197" spans="1:8" x14ac:dyDescent="0.25">
      <c r="A197">
        <v>35</v>
      </c>
      <c r="B197" t="s">
        <v>7</v>
      </c>
      <c r="C197" s="11">
        <v>28.024999999999999</v>
      </c>
      <c r="D197">
        <v>0</v>
      </c>
      <c r="E197" t="s">
        <v>9</v>
      </c>
      <c r="F197" t="s">
        <v>15</v>
      </c>
      <c r="G197" s="4">
        <v>20234.854749999999</v>
      </c>
      <c r="H197" t="s">
        <v>496</v>
      </c>
    </row>
    <row r="198" spans="1:8" x14ac:dyDescent="0.25">
      <c r="A198">
        <v>48</v>
      </c>
      <c r="B198" t="s">
        <v>7</v>
      </c>
      <c r="C198" s="11">
        <v>27.93</v>
      </c>
      <c r="D198">
        <v>4</v>
      </c>
      <c r="E198" t="s">
        <v>13</v>
      </c>
      <c r="F198" t="s">
        <v>15</v>
      </c>
      <c r="G198" s="4">
        <v>11015.1747</v>
      </c>
      <c r="H198" t="s">
        <v>496</v>
      </c>
    </row>
    <row r="199" spans="1:8" x14ac:dyDescent="0.25">
      <c r="A199">
        <v>19</v>
      </c>
      <c r="B199" t="s">
        <v>7</v>
      </c>
      <c r="C199" s="11">
        <v>27.93</v>
      </c>
      <c r="D199">
        <v>3</v>
      </c>
      <c r="E199" t="s">
        <v>13</v>
      </c>
      <c r="F199" t="s">
        <v>15</v>
      </c>
      <c r="G199" s="4">
        <v>18838.703659999999</v>
      </c>
      <c r="H199" t="s">
        <v>496</v>
      </c>
    </row>
    <row r="200" spans="1:8" x14ac:dyDescent="0.25">
      <c r="A200">
        <v>53</v>
      </c>
      <c r="B200" t="s">
        <v>7</v>
      </c>
      <c r="C200" s="11">
        <v>27.835000000000001</v>
      </c>
      <c r="D200">
        <v>0</v>
      </c>
      <c r="E200" t="s">
        <v>13</v>
      </c>
      <c r="F200" t="s">
        <v>15</v>
      </c>
      <c r="G200" s="4">
        <v>10355.641</v>
      </c>
      <c r="H200" t="s">
        <v>496</v>
      </c>
    </row>
    <row r="201" spans="1:8" x14ac:dyDescent="0.25">
      <c r="A201">
        <v>56</v>
      </c>
      <c r="B201" t="s">
        <v>11</v>
      </c>
      <c r="C201" s="11">
        <v>27.835000000000001</v>
      </c>
      <c r="D201">
        <v>0</v>
      </c>
      <c r="E201" t="s">
        <v>9</v>
      </c>
      <c r="F201" t="s">
        <v>15</v>
      </c>
      <c r="G201" s="4">
        <v>43921.183700000001</v>
      </c>
      <c r="H201" t="s">
        <v>496</v>
      </c>
    </row>
    <row r="202" spans="1:8" x14ac:dyDescent="0.25">
      <c r="A202">
        <v>19</v>
      </c>
      <c r="B202" t="s">
        <v>11</v>
      </c>
      <c r="C202" s="11">
        <v>27.835000000000001</v>
      </c>
      <c r="D202">
        <v>0</v>
      </c>
      <c r="E202" t="s">
        <v>13</v>
      </c>
      <c r="F202" t="s">
        <v>15</v>
      </c>
      <c r="G202" s="4">
        <v>1635.7336499999999</v>
      </c>
      <c r="H202" t="s">
        <v>496</v>
      </c>
    </row>
    <row r="203" spans="1:8" x14ac:dyDescent="0.25">
      <c r="A203">
        <v>34</v>
      </c>
      <c r="B203" t="s">
        <v>11</v>
      </c>
      <c r="C203" s="11">
        <v>27.835000000000001</v>
      </c>
      <c r="D203">
        <v>1</v>
      </c>
      <c r="E203" t="s">
        <v>9</v>
      </c>
      <c r="F203" t="s">
        <v>15</v>
      </c>
      <c r="G203" s="4">
        <v>20009.63365</v>
      </c>
      <c r="H203" t="s">
        <v>496</v>
      </c>
    </row>
    <row r="204" spans="1:8" x14ac:dyDescent="0.25">
      <c r="A204">
        <v>32</v>
      </c>
      <c r="B204" t="s">
        <v>11</v>
      </c>
      <c r="C204" s="11">
        <v>27.835000000000001</v>
      </c>
      <c r="D204">
        <v>1</v>
      </c>
      <c r="E204" t="s">
        <v>13</v>
      </c>
      <c r="F204" t="s">
        <v>15</v>
      </c>
      <c r="G204" s="4">
        <v>4454.40265</v>
      </c>
      <c r="H204" t="s">
        <v>496</v>
      </c>
    </row>
    <row r="205" spans="1:8" x14ac:dyDescent="0.25">
      <c r="A205">
        <v>45</v>
      </c>
      <c r="B205" t="s">
        <v>7</v>
      </c>
      <c r="C205" s="11">
        <v>27.645</v>
      </c>
      <c r="D205">
        <v>1</v>
      </c>
      <c r="E205" t="s">
        <v>13</v>
      </c>
      <c r="F205" t="s">
        <v>15</v>
      </c>
      <c r="G205" s="4">
        <v>28340.188849999999</v>
      </c>
      <c r="H205" t="s">
        <v>496</v>
      </c>
    </row>
    <row r="206" spans="1:8" x14ac:dyDescent="0.25">
      <c r="A206">
        <v>55</v>
      </c>
      <c r="B206" t="s">
        <v>11</v>
      </c>
      <c r="C206" s="11">
        <v>27.645</v>
      </c>
      <c r="D206">
        <v>0</v>
      </c>
      <c r="E206" t="s">
        <v>13</v>
      </c>
      <c r="F206" t="s">
        <v>15</v>
      </c>
      <c r="G206" s="4">
        <v>10594.501550000001</v>
      </c>
      <c r="H206" t="s">
        <v>496</v>
      </c>
    </row>
    <row r="207" spans="1:8" x14ac:dyDescent="0.25">
      <c r="A207">
        <v>54</v>
      </c>
      <c r="B207" t="s">
        <v>7</v>
      </c>
      <c r="C207" s="11">
        <v>27.645</v>
      </c>
      <c r="D207">
        <v>1</v>
      </c>
      <c r="E207" t="s">
        <v>13</v>
      </c>
      <c r="F207" t="s">
        <v>15</v>
      </c>
      <c r="G207" s="4">
        <v>11305.93455</v>
      </c>
      <c r="H207" t="s">
        <v>496</v>
      </c>
    </row>
    <row r="208" spans="1:8" x14ac:dyDescent="0.25">
      <c r="A208">
        <v>47</v>
      </c>
      <c r="B208" t="s">
        <v>7</v>
      </c>
      <c r="C208" s="11">
        <v>27.645</v>
      </c>
      <c r="D208">
        <v>2</v>
      </c>
      <c r="E208" t="s">
        <v>9</v>
      </c>
      <c r="F208" t="s">
        <v>15</v>
      </c>
      <c r="G208" s="4">
        <v>24535.698550000001</v>
      </c>
      <c r="H208" t="s">
        <v>496</v>
      </c>
    </row>
    <row r="209" spans="1:8" x14ac:dyDescent="0.25">
      <c r="A209">
        <v>62</v>
      </c>
      <c r="B209" t="s">
        <v>11</v>
      </c>
      <c r="C209" s="11">
        <v>27.55</v>
      </c>
      <c r="D209">
        <v>1</v>
      </c>
      <c r="E209" t="s">
        <v>13</v>
      </c>
      <c r="F209" t="s">
        <v>15</v>
      </c>
      <c r="G209" s="4">
        <v>13937.666499999999</v>
      </c>
      <c r="H209" t="s">
        <v>496</v>
      </c>
    </row>
    <row r="210" spans="1:8" x14ac:dyDescent="0.25">
      <c r="A210">
        <v>33</v>
      </c>
      <c r="B210" t="s">
        <v>11</v>
      </c>
      <c r="C210" s="11">
        <v>27.454999999999998</v>
      </c>
      <c r="D210">
        <v>2</v>
      </c>
      <c r="E210" t="s">
        <v>13</v>
      </c>
      <c r="F210" t="s">
        <v>15</v>
      </c>
      <c r="G210" s="4">
        <v>5261.4694499999996</v>
      </c>
      <c r="H210" t="s">
        <v>496</v>
      </c>
    </row>
    <row r="211" spans="1:8" x14ac:dyDescent="0.25">
      <c r="A211">
        <v>52</v>
      </c>
      <c r="B211" t="s">
        <v>11</v>
      </c>
      <c r="C211" s="11">
        <v>27.36</v>
      </c>
      <c r="D211">
        <v>0</v>
      </c>
      <c r="E211" t="s">
        <v>9</v>
      </c>
      <c r="F211" t="s">
        <v>15</v>
      </c>
      <c r="G211" s="4">
        <v>24393.6224</v>
      </c>
      <c r="H211" t="s">
        <v>496</v>
      </c>
    </row>
    <row r="212" spans="1:8" x14ac:dyDescent="0.25">
      <c r="A212">
        <v>23</v>
      </c>
      <c r="B212" t="s">
        <v>11</v>
      </c>
      <c r="C212" s="11">
        <v>27.36</v>
      </c>
      <c r="D212">
        <v>1</v>
      </c>
      <c r="E212" t="s">
        <v>13</v>
      </c>
      <c r="F212" t="s">
        <v>15</v>
      </c>
      <c r="G212" s="4">
        <v>2789.0574000000001</v>
      </c>
      <c r="H212" t="s">
        <v>496</v>
      </c>
    </row>
    <row r="213" spans="1:8" x14ac:dyDescent="0.25">
      <c r="A213">
        <v>60</v>
      </c>
      <c r="B213" t="s">
        <v>7</v>
      </c>
      <c r="C213" s="11">
        <v>27.265000000000001</v>
      </c>
      <c r="D213">
        <v>0</v>
      </c>
      <c r="E213" t="s">
        <v>13</v>
      </c>
      <c r="F213" t="s">
        <v>15</v>
      </c>
      <c r="G213" s="4">
        <v>13012.20865</v>
      </c>
      <c r="H213" t="s">
        <v>496</v>
      </c>
    </row>
    <row r="214" spans="1:8" x14ac:dyDescent="0.25">
      <c r="A214">
        <v>19</v>
      </c>
      <c r="B214" t="s">
        <v>11</v>
      </c>
      <c r="C214" s="11">
        <v>27.265000000000001</v>
      </c>
      <c r="D214">
        <v>2</v>
      </c>
      <c r="E214" t="s">
        <v>13</v>
      </c>
      <c r="F214" t="s">
        <v>15</v>
      </c>
      <c r="G214" s="4">
        <v>22493.659640000002</v>
      </c>
      <c r="H214" t="s">
        <v>496</v>
      </c>
    </row>
    <row r="215" spans="1:8" x14ac:dyDescent="0.25">
      <c r="A215">
        <v>58</v>
      </c>
      <c r="B215" t="s">
        <v>7</v>
      </c>
      <c r="C215" s="11">
        <v>27.17</v>
      </c>
      <c r="D215">
        <v>0</v>
      </c>
      <c r="E215" t="s">
        <v>13</v>
      </c>
      <c r="F215" t="s">
        <v>15</v>
      </c>
      <c r="G215" s="4">
        <v>12222.898300000001</v>
      </c>
      <c r="H215" t="s">
        <v>496</v>
      </c>
    </row>
    <row r="216" spans="1:8" x14ac:dyDescent="0.25">
      <c r="A216">
        <v>63</v>
      </c>
      <c r="B216" t="s">
        <v>7</v>
      </c>
      <c r="C216" s="11">
        <v>26.98</v>
      </c>
      <c r="D216">
        <v>0</v>
      </c>
      <c r="E216" t="s">
        <v>9</v>
      </c>
      <c r="F216" t="s">
        <v>15</v>
      </c>
      <c r="G216" s="4">
        <v>28950.4692</v>
      </c>
      <c r="H216" t="s">
        <v>496</v>
      </c>
    </row>
    <row r="217" spans="1:8" x14ac:dyDescent="0.25">
      <c r="A217">
        <v>39</v>
      </c>
      <c r="B217" t="s">
        <v>11</v>
      </c>
      <c r="C217" s="11">
        <v>26.885000000000002</v>
      </c>
      <c r="D217">
        <v>2</v>
      </c>
      <c r="E217" t="s">
        <v>13</v>
      </c>
      <c r="F217" t="s">
        <v>15</v>
      </c>
      <c r="G217" s="4">
        <v>6710.1918999999998</v>
      </c>
      <c r="H217" t="s">
        <v>496</v>
      </c>
    </row>
    <row r="218" spans="1:8" x14ac:dyDescent="0.25">
      <c r="A218">
        <v>64</v>
      </c>
      <c r="B218" t="s">
        <v>7</v>
      </c>
      <c r="C218" s="11">
        <v>26.885000000000002</v>
      </c>
      <c r="D218">
        <v>0</v>
      </c>
      <c r="E218" t="s">
        <v>9</v>
      </c>
      <c r="F218" t="s">
        <v>15</v>
      </c>
      <c r="G218" s="4">
        <v>29330.98315</v>
      </c>
      <c r="H218" t="s">
        <v>496</v>
      </c>
    </row>
    <row r="219" spans="1:8" x14ac:dyDescent="0.25">
      <c r="A219">
        <v>43</v>
      </c>
      <c r="B219" t="s">
        <v>7</v>
      </c>
      <c r="C219" s="11">
        <v>26.885000000000002</v>
      </c>
      <c r="D219">
        <v>0</v>
      </c>
      <c r="E219" t="s">
        <v>9</v>
      </c>
      <c r="F219" t="s">
        <v>15</v>
      </c>
      <c r="G219" s="4">
        <v>21774.32215</v>
      </c>
      <c r="H219" t="s">
        <v>496</v>
      </c>
    </row>
    <row r="220" spans="1:8" x14ac:dyDescent="0.25">
      <c r="A220">
        <v>36</v>
      </c>
      <c r="B220" t="s">
        <v>7</v>
      </c>
      <c r="C220" s="11">
        <v>26.885000000000002</v>
      </c>
      <c r="D220">
        <v>0</v>
      </c>
      <c r="E220" t="s">
        <v>13</v>
      </c>
      <c r="F220" t="s">
        <v>15</v>
      </c>
      <c r="G220" s="4">
        <v>5267.8181500000001</v>
      </c>
      <c r="H220" t="s">
        <v>496</v>
      </c>
    </row>
    <row r="221" spans="1:8" x14ac:dyDescent="0.25">
      <c r="A221">
        <v>24</v>
      </c>
      <c r="B221" t="s">
        <v>11</v>
      </c>
      <c r="C221" s="11">
        <v>26.79</v>
      </c>
      <c r="D221">
        <v>1</v>
      </c>
      <c r="E221" t="s">
        <v>13</v>
      </c>
      <c r="F221" t="s">
        <v>15</v>
      </c>
      <c r="G221" s="4">
        <v>12609.88702</v>
      </c>
      <c r="H221" t="s">
        <v>496</v>
      </c>
    </row>
    <row r="222" spans="1:8" x14ac:dyDescent="0.25">
      <c r="A222">
        <v>25</v>
      </c>
      <c r="B222" t="s">
        <v>7</v>
      </c>
      <c r="C222" s="11">
        <v>26.79</v>
      </c>
      <c r="D222">
        <v>2</v>
      </c>
      <c r="E222" t="s">
        <v>13</v>
      </c>
      <c r="F222" t="s">
        <v>15</v>
      </c>
      <c r="G222" s="4">
        <v>4189.1130999999996</v>
      </c>
      <c r="H222" t="s">
        <v>496</v>
      </c>
    </row>
    <row r="223" spans="1:8" x14ac:dyDescent="0.25">
      <c r="A223">
        <v>50</v>
      </c>
      <c r="B223" t="s">
        <v>11</v>
      </c>
      <c r="C223" s="11">
        <v>26.695</v>
      </c>
      <c r="D223">
        <v>0</v>
      </c>
      <c r="E223" t="s">
        <v>13</v>
      </c>
      <c r="F223" t="s">
        <v>15</v>
      </c>
      <c r="G223" s="4">
        <v>8835.2649500000007</v>
      </c>
      <c r="H223" t="s">
        <v>496</v>
      </c>
    </row>
    <row r="224" spans="1:8" x14ac:dyDescent="0.25">
      <c r="A224">
        <v>56</v>
      </c>
      <c r="B224" t="s">
        <v>11</v>
      </c>
      <c r="C224" s="11">
        <v>26.695</v>
      </c>
      <c r="D224">
        <v>1</v>
      </c>
      <c r="E224" t="s">
        <v>9</v>
      </c>
      <c r="F224" t="s">
        <v>15</v>
      </c>
      <c r="G224" s="4">
        <v>26109.32905</v>
      </c>
      <c r="H224" t="s">
        <v>496</v>
      </c>
    </row>
    <row r="225" spans="1:8" x14ac:dyDescent="0.25">
      <c r="A225">
        <v>25</v>
      </c>
      <c r="B225" t="s">
        <v>11</v>
      </c>
      <c r="C225" s="11">
        <v>26.695</v>
      </c>
      <c r="D225">
        <v>4</v>
      </c>
      <c r="E225" t="s">
        <v>13</v>
      </c>
      <c r="F225" t="s">
        <v>15</v>
      </c>
      <c r="G225" s="4">
        <v>4877.9810500000003</v>
      </c>
      <c r="H225" t="s">
        <v>496</v>
      </c>
    </row>
    <row r="226" spans="1:8" x14ac:dyDescent="0.25">
      <c r="A226">
        <v>59</v>
      </c>
      <c r="B226" t="s">
        <v>7</v>
      </c>
      <c r="C226" s="11">
        <v>26.695</v>
      </c>
      <c r="D226">
        <v>3</v>
      </c>
      <c r="E226" t="s">
        <v>13</v>
      </c>
      <c r="F226" t="s">
        <v>15</v>
      </c>
      <c r="G226" s="4">
        <v>14382.709049999999</v>
      </c>
      <c r="H226" t="s">
        <v>496</v>
      </c>
    </row>
    <row r="227" spans="1:8" x14ac:dyDescent="0.25">
      <c r="A227">
        <v>33</v>
      </c>
      <c r="B227" t="s">
        <v>7</v>
      </c>
      <c r="C227" s="11">
        <v>26.695</v>
      </c>
      <c r="D227">
        <v>0</v>
      </c>
      <c r="E227" t="s">
        <v>13</v>
      </c>
      <c r="F227" t="s">
        <v>15</v>
      </c>
      <c r="G227" s="4">
        <v>4571.4130500000001</v>
      </c>
      <c r="H227" t="s">
        <v>496</v>
      </c>
    </row>
    <row r="228" spans="1:8" x14ac:dyDescent="0.25">
      <c r="A228">
        <v>34</v>
      </c>
      <c r="B228" t="s">
        <v>7</v>
      </c>
      <c r="C228" s="11">
        <v>26.41</v>
      </c>
      <c r="D228">
        <v>1</v>
      </c>
      <c r="E228" t="s">
        <v>13</v>
      </c>
      <c r="F228" t="s">
        <v>15</v>
      </c>
      <c r="G228" s="4">
        <v>5385.3379000000004</v>
      </c>
      <c r="H228" t="s">
        <v>496</v>
      </c>
    </row>
    <row r="229" spans="1:8" x14ac:dyDescent="0.25">
      <c r="A229">
        <v>50</v>
      </c>
      <c r="B229" t="s">
        <v>11</v>
      </c>
      <c r="C229" s="11">
        <v>26.41</v>
      </c>
      <c r="D229">
        <v>0</v>
      </c>
      <c r="E229" t="s">
        <v>13</v>
      </c>
      <c r="F229" t="s">
        <v>15</v>
      </c>
      <c r="G229" s="4">
        <v>8827.2098999999998</v>
      </c>
      <c r="H229" t="s">
        <v>496</v>
      </c>
    </row>
    <row r="230" spans="1:8" x14ac:dyDescent="0.25">
      <c r="A230">
        <v>28</v>
      </c>
      <c r="B230" t="s">
        <v>7</v>
      </c>
      <c r="C230" s="11">
        <v>26.315000000000001</v>
      </c>
      <c r="D230">
        <v>3</v>
      </c>
      <c r="E230" t="s">
        <v>13</v>
      </c>
      <c r="F230" t="s">
        <v>15</v>
      </c>
      <c r="G230" s="4">
        <v>5312.1698500000002</v>
      </c>
      <c r="H230" t="s">
        <v>496</v>
      </c>
    </row>
    <row r="231" spans="1:8" x14ac:dyDescent="0.25">
      <c r="A231">
        <v>42</v>
      </c>
      <c r="B231" t="s">
        <v>11</v>
      </c>
      <c r="C231" s="11">
        <v>26.315000000000001</v>
      </c>
      <c r="D231">
        <v>1</v>
      </c>
      <c r="E231" t="s">
        <v>13</v>
      </c>
      <c r="F231" t="s">
        <v>15</v>
      </c>
      <c r="G231" s="4">
        <v>6940.90985</v>
      </c>
      <c r="H231" t="s">
        <v>496</v>
      </c>
    </row>
    <row r="232" spans="1:8" x14ac:dyDescent="0.25">
      <c r="A232">
        <v>39</v>
      </c>
      <c r="B232" t="s">
        <v>7</v>
      </c>
      <c r="C232" s="11">
        <v>26.315000000000001</v>
      </c>
      <c r="D232">
        <v>2</v>
      </c>
      <c r="E232" t="s">
        <v>13</v>
      </c>
      <c r="F232" t="s">
        <v>15</v>
      </c>
      <c r="G232" s="4">
        <v>7201.7008500000002</v>
      </c>
      <c r="H232" t="s">
        <v>496</v>
      </c>
    </row>
    <row r="233" spans="1:8" x14ac:dyDescent="0.25">
      <c r="A233">
        <v>39</v>
      </c>
      <c r="B233" t="s">
        <v>11</v>
      </c>
      <c r="C233" s="11">
        <v>26.22</v>
      </c>
      <c r="D233">
        <v>1</v>
      </c>
      <c r="E233" t="s">
        <v>13</v>
      </c>
      <c r="F233" t="s">
        <v>15</v>
      </c>
      <c r="G233" s="4">
        <v>6123.5688</v>
      </c>
      <c r="H233" t="s">
        <v>496</v>
      </c>
    </row>
    <row r="234" spans="1:8" x14ac:dyDescent="0.25">
      <c r="A234">
        <v>50</v>
      </c>
      <c r="B234" t="s">
        <v>7</v>
      </c>
      <c r="C234" s="11">
        <v>26.22</v>
      </c>
      <c r="D234">
        <v>2</v>
      </c>
      <c r="E234" t="s">
        <v>13</v>
      </c>
      <c r="F234" t="s">
        <v>15</v>
      </c>
      <c r="G234" s="4">
        <v>10493.9458</v>
      </c>
      <c r="H234" t="s">
        <v>496</v>
      </c>
    </row>
    <row r="235" spans="1:8" x14ac:dyDescent="0.25">
      <c r="A235">
        <v>29</v>
      </c>
      <c r="B235" t="s">
        <v>7</v>
      </c>
      <c r="C235" s="11">
        <v>26.03</v>
      </c>
      <c r="D235">
        <v>0</v>
      </c>
      <c r="E235" t="s">
        <v>13</v>
      </c>
      <c r="F235" t="s">
        <v>15</v>
      </c>
      <c r="G235" s="4">
        <v>3736.4647</v>
      </c>
      <c r="H235" t="s">
        <v>496</v>
      </c>
    </row>
    <row r="236" spans="1:8" x14ac:dyDescent="0.25">
      <c r="A236">
        <v>19</v>
      </c>
      <c r="B236" t="s">
        <v>11</v>
      </c>
      <c r="C236" s="11">
        <v>26.03</v>
      </c>
      <c r="D236">
        <v>1</v>
      </c>
      <c r="E236" t="s">
        <v>9</v>
      </c>
      <c r="F236" t="s">
        <v>15</v>
      </c>
      <c r="G236" s="4">
        <v>16450.894700000001</v>
      </c>
      <c r="H236" t="s">
        <v>496</v>
      </c>
    </row>
    <row r="237" spans="1:8" x14ac:dyDescent="0.25">
      <c r="A237">
        <v>23</v>
      </c>
      <c r="B237" t="s">
        <v>11</v>
      </c>
      <c r="C237" s="11">
        <v>25.934999999999999</v>
      </c>
      <c r="D237">
        <v>1</v>
      </c>
      <c r="E237" t="s">
        <v>13</v>
      </c>
      <c r="F237" t="s">
        <v>15</v>
      </c>
      <c r="G237" s="4">
        <v>2775.1921499999999</v>
      </c>
      <c r="H237" t="s">
        <v>496</v>
      </c>
    </row>
    <row r="238" spans="1:8" x14ac:dyDescent="0.25">
      <c r="A238">
        <v>26</v>
      </c>
      <c r="B238" t="s">
        <v>11</v>
      </c>
      <c r="C238" s="11">
        <v>25.934999999999999</v>
      </c>
      <c r="D238">
        <v>2</v>
      </c>
      <c r="E238" t="s">
        <v>13</v>
      </c>
      <c r="F238" t="s">
        <v>15</v>
      </c>
      <c r="G238" s="4">
        <v>3877.3042500000001</v>
      </c>
      <c r="H238" t="s">
        <v>496</v>
      </c>
    </row>
    <row r="239" spans="1:8" x14ac:dyDescent="0.25">
      <c r="A239">
        <v>31</v>
      </c>
      <c r="B239" t="s">
        <v>11</v>
      </c>
      <c r="C239" s="11">
        <v>25.934999999999999</v>
      </c>
      <c r="D239">
        <v>1</v>
      </c>
      <c r="E239" t="s">
        <v>13</v>
      </c>
      <c r="F239" t="s">
        <v>15</v>
      </c>
      <c r="G239" s="4">
        <v>4239.8926499999998</v>
      </c>
      <c r="H239" t="s">
        <v>496</v>
      </c>
    </row>
    <row r="240" spans="1:8" x14ac:dyDescent="0.25">
      <c r="A240">
        <v>49</v>
      </c>
      <c r="B240" t="s">
        <v>11</v>
      </c>
      <c r="C240" s="11">
        <v>25.84</v>
      </c>
      <c r="D240">
        <v>2</v>
      </c>
      <c r="E240" t="s">
        <v>9</v>
      </c>
      <c r="F240" t="s">
        <v>15</v>
      </c>
      <c r="G240" s="4">
        <v>23807.240600000001</v>
      </c>
      <c r="H240" t="s">
        <v>496</v>
      </c>
    </row>
    <row r="241" spans="1:8" x14ac:dyDescent="0.25">
      <c r="A241">
        <v>36</v>
      </c>
      <c r="B241" t="s">
        <v>7</v>
      </c>
      <c r="C241" s="11">
        <v>25.84</v>
      </c>
      <c r="D241">
        <v>0</v>
      </c>
      <c r="E241" t="s">
        <v>13</v>
      </c>
      <c r="F241" t="s">
        <v>15</v>
      </c>
      <c r="G241" s="4">
        <v>5266.3656000000001</v>
      </c>
      <c r="H241" t="s">
        <v>496</v>
      </c>
    </row>
    <row r="242" spans="1:8" x14ac:dyDescent="0.25">
      <c r="A242">
        <v>46</v>
      </c>
      <c r="B242" t="s">
        <v>11</v>
      </c>
      <c r="C242" s="11">
        <v>25.745000000000001</v>
      </c>
      <c r="D242">
        <v>3</v>
      </c>
      <c r="E242" t="s">
        <v>13</v>
      </c>
      <c r="F242" t="s">
        <v>15</v>
      </c>
      <c r="G242" s="4">
        <v>9301.8935500000007</v>
      </c>
      <c r="H242" t="s">
        <v>496</v>
      </c>
    </row>
    <row r="243" spans="1:8" x14ac:dyDescent="0.25">
      <c r="A243">
        <v>19</v>
      </c>
      <c r="B243" t="s">
        <v>7</v>
      </c>
      <c r="C243" s="11">
        <v>25.745000000000001</v>
      </c>
      <c r="D243">
        <v>1</v>
      </c>
      <c r="E243" t="s">
        <v>13</v>
      </c>
      <c r="F243" t="s">
        <v>15</v>
      </c>
      <c r="G243" s="4">
        <v>2710.8285500000002</v>
      </c>
      <c r="H243" t="s">
        <v>496</v>
      </c>
    </row>
    <row r="244" spans="1:8" x14ac:dyDescent="0.25">
      <c r="A244">
        <v>56</v>
      </c>
      <c r="B244" t="s">
        <v>7</v>
      </c>
      <c r="C244" s="11">
        <v>25.65</v>
      </c>
      <c r="D244">
        <v>0</v>
      </c>
      <c r="E244" t="s">
        <v>13</v>
      </c>
      <c r="F244" t="s">
        <v>15</v>
      </c>
      <c r="G244" s="4">
        <v>11454.021500000001</v>
      </c>
      <c r="H244" t="s">
        <v>496</v>
      </c>
    </row>
    <row r="245" spans="1:8" x14ac:dyDescent="0.25">
      <c r="A245">
        <v>40</v>
      </c>
      <c r="B245" t="s">
        <v>11</v>
      </c>
      <c r="C245" s="11">
        <v>25.555</v>
      </c>
      <c r="D245">
        <v>1</v>
      </c>
      <c r="E245" t="s">
        <v>13</v>
      </c>
      <c r="F245" t="s">
        <v>15</v>
      </c>
      <c r="G245" s="4">
        <v>6389.3778499999999</v>
      </c>
      <c r="H245" t="s">
        <v>496</v>
      </c>
    </row>
    <row r="246" spans="1:8" x14ac:dyDescent="0.25">
      <c r="A246">
        <v>19</v>
      </c>
      <c r="B246" t="s">
        <v>11</v>
      </c>
      <c r="C246" s="11">
        <v>25.555</v>
      </c>
      <c r="D246">
        <v>1</v>
      </c>
      <c r="E246" t="s">
        <v>13</v>
      </c>
      <c r="F246" t="s">
        <v>15</v>
      </c>
      <c r="G246" s="4">
        <v>2221.5644499999999</v>
      </c>
      <c r="H246" t="s">
        <v>496</v>
      </c>
    </row>
    <row r="247" spans="1:8" x14ac:dyDescent="0.25">
      <c r="A247">
        <v>59</v>
      </c>
      <c r="B247" t="s">
        <v>11</v>
      </c>
      <c r="C247" s="11">
        <v>25.46</v>
      </c>
      <c r="D247">
        <v>0</v>
      </c>
      <c r="E247" t="s">
        <v>13</v>
      </c>
      <c r="F247" t="s">
        <v>15</v>
      </c>
      <c r="G247" s="4">
        <v>12124.992399999999</v>
      </c>
      <c r="H247" t="s">
        <v>496</v>
      </c>
    </row>
    <row r="248" spans="1:8" x14ac:dyDescent="0.25">
      <c r="A248">
        <v>50</v>
      </c>
      <c r="B248" t="s">
        <v>11</v>
      </c>
      <c r="C248" s="11">
        <v>25.364999999999998</v>
      </c>
      <c r="D248">
        <v>2</v>
      </c>
      <c r="E248" t="s">
        <v>13</v>
      </c>
      <c r="F248" t="s">
        <v>15</v>
      </c>
      <c r="G248" s="4">
        <v>30284.642940000002</v>
      </c>
      <c r="H248" t="s">
        <v>496</v>
      </c>
    </row>
    <row r="249" spans="1:8" x14ac:dyDescent="0.25">
      <c r="A249">
        <v>44</v>
      </c>
      <c r="B249" t="s">
        <v>11</v>
      </c>
      <c r="C249" s="11">
        <v>25.364999999999998</v>
      </c>
      <c r="D249">
        <v>1</v>
      </c>
      <c r="E249" t="s">
        <v>13</v>
      </c>
      <c r="F249" t="s">
        <v>15</v>
      </c>
      <c r="G249" s="4">
        <v>7518.0253499999999</v>
      </c>
      <c r="H249" t="s">
        <v>496</v>
      </c>
    </row>
    <row r="250" spans="1:8" x14ac:dyDescent="0.25">
      <c r="A250">
        <v>34</v>
      </c>
      <c r="B250" t="s">
        <v>11</v>
      </c>
      <c r="C250" s="11">
        <v>25.27</v>
      </c>
      <c r="D250">
        <v>1</v>
      </c>
      <c r="E250" t="s">
        <v>13</v>
      </c>
      <c r="F250" t="s">
        <v>15</v>
      </c>
      <c r="G250" s="4">
        <v>4894.7533000000003</v>
      </c>
      <c r="H250" t="s">
        <v>496</v>
      </c>
    </row>
    <row r="251" spans="1:8" x14ac:dyDescent="0.25">
      <c r="A251">
        <v>29</v>
      </c>
      <c r="B251" t="s">
        <v>11</v>
      </c>
      <c r="C251" s="11">
        <v>25.175000000000001</v>
      </c>
      <c r="D251">
        <v>2</v>
      </c>
      <c r="E251" t="s">
        <v>13</v>
      </c>
      <c r="F251" t="s">
        <v>15</v>
      </c>
      <c r="G251" s="4">
        <v>19442.353500000001</v>
      </c>
      <c r="H251" t="s">
        <v>496</v>
      </c>
    </row>
    <row r="252" spans="1:8" x14ac:dyDescent="0.25">
      <c r="A252">
        <v>19</v>
      </c>
      <c r="B252" t="s">
        <v>11</v>
      </c>
      <c r="C252" s="11">
        <v>25.175000000000001</v>
      </c>
      <c r="D252">
        <v>0</v>
      </c>
      <c r="E252" t="s">
        <v>13</v>
      </c>
      <c r="F252" t="s">
        <v>15</v>
      </c>
      <c r="G252" s="4">
        <v>1632.0362500000001</v>
      </c>
      <c r="H252" t="s">
        <v>496</v>
      </c>
    </row>
    <row r="253" spans="1:8" x14ac:dyDescent="0.25">
      <c r="A253">
        <v>63</v>
      </c>
      <c r="B253" t="s">
        <v>7</v>
      </c>
      <c r="C253" s="11">
        <v>25.08</v>
      </c>
      <c r="D253">
        <v>0</v>
      </c>
      <c r="E253" t="s">
        <v>13</v>
      </c>
      <c r="F253" t="s">
        <v>15</v>
      </c>
      <c r="G253" s="4">
        <v>14254.608200000001</v>
      </c>
      <c r="H253" t="s">
        <v>496</v>
      </c>
    </row>
    <row r="254" spans="1:8" x14ac:dyDescent="0.25">
      <c r="A254">
        <v>48</v>
      </c>
      <c r="B254" t="s">
        <v>7</v>
      </c>
      <c r="C254" s="11">
        <v>24.984999999999999</v>
      </c>
      <c r="D254">
        <v>4</v>
      </c>
      <c r="E254" t="s">
        <v>13</v>
      </c>
      <c r="F254" t="s">
        <v>15</v>
      </c>
      <c r="G254" s="4">
        <v>11033.661700000001</v>
      </c>
      <c r="H254" t="s">
        <v>496</v>
      </c>
    </row>
    <row r="255" spans="1:8" x14ac:dyDescent="0.25">
      <c r="A255">
        <v>42</v>
      </c>
      <c r="B255" t="s">
        <v>7</v>
      </c>
      <c r="C255" s="11">
        <v>24.984999999999999</v>
      </c>
      <c r="D255">
        <v>2</v>
      </c>
      <c r="E255" t="s">
        <v>13</v>
      </c>
      <c r="F255" t="s">
        <v>15</v>
      </c>
      <c r="G255" s="4">
        <v>8017.0611500000005</v>
      </c>
      <c r="H255" t="s">
        <v>496</v>
      </c>
    </row>
    <row r="256" spans="1:8" x14ac:dyDescent="0.25">
      <c r="A256">
        <v>51</v>
      </c>
      <c r="B256" t="s">
        <v>11</v>
      </c>
      <c r="C256" s="11">
        <v>24.795000000000002</v>
      </c>
      <c r="D256">
        <v>2</v>
      </c>
      <c r="E256" t="s">
        <v>9</v>
      </c>
      <c r="F256" t="s">
        <v>15</v>
      </c>
      <c r="G256" s="4">
        <v>23967.38305</v>
      </c>
      <c r="H256" t="s">
        <v>496</v>
      </c>
    </row>
    <row r="257" spans="1:8" x14ac:dyDescent="0.25">
      <c r="A257">
        <v>43</v>
      </c>
      <c r="B257" t="s">
        <v>7</v>
      </c>
      <c r="C257" s="11">
        <v>24.7</v>
      </c>
      <c r="D257">
        <v>2</v>
      </c>
      <c r="E257" t="s">
        <v>9</v>
      </c>
      <c r="F257" t="s">
        <v>15</v>
      </c>
      <c r="G257" s="4">
        <v>21880.82</v>
      </c>
      <c r="H257" t="s">
        <v>496</v>
      </c>
    </row>
    <row r="258" spans="1:8" x14ac:dyDescent="0.25">
      <c r="A258">
        <v>33</v>
      </c>
      <c r="B258" t="s">
        <v>11</v>
      </c>
      <c r="C258" s="11">
        <v>24.605</v>
      </c>
      <c r="D258">
        <v>2</v>
      </c>
      <c r="E258" t="s">
        <v>13</v>
      </c>
      <c r="F258" t="s">
        <v>15</v>
      </c>
      <c r="G258" s="4">
        <v>5257.5079500000002</v>
      </c>
      <c r="H258" t="s">
        <v>496</v>
      </c>
    </row>
    <row r="259" spans="1:8" x14ac:dyDescent="0.25">
      <c r="A259">
        <v>19</v>
      </c>
      <c r="B259" t="s">
        <v>7</v>
      </c>
      <c r="C259" s="11">
        <v>24.605</v>
      </c>
      <c r="D259">
        <v>1</v>
      </c>
      <c r="E259" t="s">
        <v>13</v>
      </c>
      <c r="F259" t="s">
        <v>15</v>
      </c>
      <c r="G259" s="4">
        <v>2709.24395</v>
      </c>
      <c r="H259" t="s">
        <v>496</v>
      </c>
    </row>
    <row r="260" spans="1:8" x14ac:dyDescent="0.25">
      <c r="A260">
        <v>54</v>
      </c>
      <c r="B260" t="s">
        <v>7</v>
      </c>
      <c r="C260" s="11">
        <v>24.605</v>
      </c>
      <c r="D260">
        <v>3</v>
      </c>
      <c r="E260" t="s">
        <v>13</v>
      </c>
      <c r="F260" t="s">
        <v>15</v>
      </c>
      <c r="G260" s="4">
        <v>12479.70895</v>
      </c>
      <c r="H260" t="s">
        <v>496</v>
      </c>
    </row>
    <row r="261" spans="1:8" x14ac:dyDescent="0.25">
      <c r="A261">
        <v>19</v>
      </c>
      <c r="B261" t="s">
        <v>7</v>
      </c>
      <c r="C261" s="11">
        <v>24.51</v>
      </c>
      <c r="D261">
        <v>1</v>
      </c>
      <c r="E261" t="s">
        <v>13</v>
      </c>
      <c r="F261" t="s">
        <v>15</v>
      </c>
      <c r="G261" s="4">
        <v>2709.1118999999999</v>
      </c>
      <c r="H261" t="s">
        <v>496</v>
      </c>
    </row>
    <row r="262" spans="1:8" x14ac:dyDescent="0.25">
      <c r="A262">
        <v>53</v>
      </c>
      <c r="B262" t="s">
        <v>11</v>
      </c>
      <c r="C262" s="11">
        <v>24.32</v>
      </c>
      <c r="D262">
        <v>0</v>
      </c>
      <c r="E262" t="s">
        <v>13</v>
      </c>
      <c r="F262" t="s">
        <v>15</v>
      </c>
      <c r="G262" s="4">
        <v>9863.4717999999993</v>
      </c>
      <c r="H262" t="s">
        <v>496</v>
      </c>
    </row>
    <row r="263" spans="1:8" x14ac:dyDescent="0.25">
      <c r="A263">
        <v>60</v>
      </c>
      <c r="B263" t="s">
        <v>11</v>
      </c>
      <c r="C263" s="11">
        <v>24.32</v>
      </c>
      <c r="D263">
        <v>1</v>
      </c>
      <c r="E263" t="s">
        <v>13</v>
      </c>
      <c r="F263" t="s">
        <v>15</v>
      </c>
      <c r="G263" s="4">
        <v>13112.604799999999</v>
      </c>
      <c r="H263" t="s">
        <v>496</v>
      </c>
    </row>
    <row r="264" spans="1:8" x14ac:dyDescent="0.25">
      <c r="A264">
        <v>60</v>
      </c>
      <c r="B264" t="s">
        <v>11</v>
      </c>
      <c r="C264" s="11">
        <v>24.32</v>
      </c>
      <c r="D264">
        <v>0</v>
      </c>
      <c r="E264" t="s">
        <v>13</v>
      </c>
      <c r="F264" t="s">
        <v>15</v>
      </c>
      <c r="G264" s="4">
        <v>12523.604799999999</v>
      </c>
      <c r="H264" t="s">
        <v>496</v>
      </c>
    </row>
    <row r="265" spans="1:8" x14ac:dyDescent="0.25">
      <c r="A265">
        <v>37</v>
      </c>
      <c r="B265" t="s">
        <v>11</v>
      </c>
      <c r="C265" s="11">
        <v>24.32</v>
      </c>
      <c r="D265">
        <v>2</v>
      </c>
      <c r="E265" t="s">
        <v>13</v>
      </c>
      <c r="F265" t="s">
        <v>15</v>
      </c>
      <c r="G265" s="4">
        <v>6198.7518</v>
      </c>
      <c r="H265" t="s">
        <v>496</v>
      </c>
    </row>
    <row r="266" spans="1:8" x14ac:dyDescent="0.25">
      <c r="A266">
        <v>40</v>
      </c>
      <c r="B266" t="s">
        <v>11</v>
      </c>
      <c r="C266" s="11">
        <v>24.225000000000001</v>
      </c>
      <c r="D266">
        <v>4</v>
      </c>
      <c r="E266" t="s">
        <v>13</v>
      </c>
      <c r="F266" t="s">
        <v>15</v>
      </c>
      <c r="G266" s="4">
        <v>8162.7162500000004</v>
      </c>
      <c r="H266" t="s">
        <v>496</v>
      </c>
    </row>
    <row r="267" spans="1:8" x14ac:dyDescent="0.25">
      <c r="A267">
        <v>24</v>
      </c>
      <c r="B267" t="s">
        <v>7</v>
      </c>
      <c r="C267" s="11">
        <v>24.225000000000001</v>
      </c>
      <c r="D267">
        <v>0</v>
      </c>
      <c r="E267" t="s">
        <v>13</v>
      </c>
      <c r="F267" t="s">
        <v>15</v>
      </c>
      <c r="G267" s="4">
        <v>2842.7607499999999</v>
      </c>
      <c r="H267" t="s">
        <v>496</v>
      </c>
    </row>
    <row r="268" spans="1:8" x14ac:dyDescent="0.25">
      <c r="A268">
        <v>39</v>
      </c>
      <c r="B268" t="s">
        <v>7</v>
      </c>
      <c r="C268" s="11">
        <v>24.225000000000001</v>
      </c>
      <c r="D268">
        <v>5</v>
      </c>
      <c r="E268" t="s">
        <v>13</v>
      </c>
      <c r="F268" t="s">
        <v>15</v>
      </c>
      <c r="G268" s="4">
        <v>8965.7957499999993</v>
      </c>
      <c r="H268" t="s">
        <v>496</v>
      </c>
    </row>
    <row r="269" spans="1:8" x14ac:dyDescent="0.25">
      <c r="A269">
        <v>30</v>
      </c>
      <c r="B269" t="s">
        <v>11</v>
      </c>
      <c r="C269" s="11">
        <v>24.13</v>
      </c>
      <c r="D269">
        <v>1</v>
      </c>
      <c r="E269" t="s">
        <v>13</v>
      </c>
      <c r="F269" t="s">
        <v>15</v>
      </c>
      <c r="G269" s="4">
        <v>4032.2406999999998</v>
      </c>
      <c r="H269" t="s">
        <v>496</v>
      </c>
    </row>
    <row r="270" spans="1:8" x14ac:dyDescent="0.25">
      <c r="A270">
        <v>25</v>
      </c>
      <c r="B270" t="s">
        <v>11</v>
      </c>
      <c r="C270" s="11">
        <v>24.13</v>
      </c>
      <c r="D270">
        <v>0</v>
      </c>
      <c r="E270" t="s">
        <v>9</v>
      </c>
      <c r="F270" t="s">
        <v>15</v>
      </c>
      <c r="G270" s="4">
        <v>15817.985699999999</v>
      </c>
      <c r="H270" t="s">
        <v>496</v>
      </c>
    </row>
    <row r="271" spans="1:8" x14ac:dyDescent="0.25">
      <c r="A271">
        <v>52</v>
      </c>
      <c r="B271" t="s">
        <v>7</v>
      </c>
      <c r="C271" s="11">
        <v>24.13</v>
      </c>
      <c r="D271">
        <v>1</v>
      </c>
      <c r="E271" t="s">
        <v>9</v>
      </c>
      <c r="F271" t="s">
        <v>15</v>
      </c>
      <c r="G271" s="4">
        <v>23887.662700000001</v>
      </c>
      <c r="H271" t="s">
        <v>496</v>
      </c>
    </row>
    <row r="272" spans="1:8" x14ac:dyDescent="0.25">
      <c r="A272">
        <v>21</v>
      </c>
      <c r="B272" t="s">
        <v>7</v>
      </c>
      <c r="C272" s="11">
        <v>23.844999999999999</v>
      </c>
      <c r="D272">
        <v>2</v>
      </c>
      <c r="E272" t="s">
        <v>13</v>
      </c>
      <c r="F272" t="s">
        <v>15</v>
      </c>
      <c r="G272" s="4">
        <v>3579.8287</v>
      </c>
      <c r="H272" t="s">
        <v>496</v>
      </c>
    </row>
    <row r="273" spans="1:8" x14ac:dyDescent="0.25">
      <c r="A273">
        <v>29</v>
      </c>
      <c r="B273" t="s">
        <v>7</v>
      </c>
      <c r="C273" s="11">
        <v>23.844999999999999</v>
      </c>
      <c r="D273">
        <v>2</v>
      </c>
      <c r="E273" t="s">
        <v>13</v>
      </c>
      <c r="F273" t="s">
        <v>15</v>
      </c>
      <c r="G273" s="4">
        <v>4922.9159</v>
      </c>
      <c r="H273" t="s">
        <v>496</v>
      </c>
    </row>
    <row r="274" spans="1:8" x14ac:dyDescent="0.25">
      <c r="A274">
        <v>28</v>
      </c>
      <c r="B274" t="s">
        <v>7</v>
      </c>
      <c r="C274" s="11">
        <v>23.844999999999999</v>
      </c>
      <c r="D274">
        <v>2</v>
      </c>
      <c r="E274" t="s">
        <v>13</v>
      </c>
      <c r="F274" t="s">
        <v>15</v>
      </c>
      <c r="G274" s="4">
        <v>4719.7365499999996</v>
      </c>
      <c r="H274" t="s">
        <v>496</v>
      </c>
    </row>
    <row r="275" spans="1:8" x14ac:dyDescent="0.25">
      <c r="A275">
        <v>21</v>
      </c>
      <c r="B275" t="s">
        <v>11</v>
      </c>
      <c r="C275" s="11">
        <v>23.75</v>
      </c>
      <c r="D275">
        <v>2</v>
      </c>
      <c r="E275" t="s">
        <v>13</v>
      </c>
      <c r="F275" t="s">
        <v>15</v>
      </c>
      <c r="G275" s="4">
        <v>3077.0954999999999</v>
      </c>
      <c r="H275" t="s">
        <v>496</v>
      </c>
    </row>
    <row r="276" spans="1:8" x14ac:dyDescent="0.25">
      <c r="A276">
        <v>59</v>
      </c>
      <c r="B276" t="s">
        <v>7</v>
      </c>
      <c r="C276" s="11">
        <v>23.655000000000001</v>
      </c>
      <c r="D276">
        <v>0</v>
      </c>
      <c r="E276" t="s">
        <v>9</v>
      </c>
      <c r="F276" t="s">
        <v>15</v>
      </c>
      <c r="G276" s="4">
        <v>25678.778450000002</v>
      </c>
      <c r="H276" t="s">
        <v>496</v>
      </c>
    </row>
    <row r="277" spans="1:8" x14ac:dyDescent="0.25">
      <c r="A277">
        <v>24</v>
      </c>
      <c r="B277" t="s">
        <v>11</v>
      </c>
      <c r="C277" s="11">
        <v>23.655000000000001</v>
      </c>
      <c r="D277">
        <v>0</v>
      </c>
      <c r="E277" t="s">
        <v>13</v>
      </c>
      <c r="F277" t="s">
        <v>15</v>
      </c>
      <c r="G277" s="4">
        <v>2352.9684499999998</v>
      </c>
      <c r="H277" t="s">
        <v>496</v>
      </c>
    </row>
    <row r="278" spans="1:8" x14ac:dyDescent="0.25">
      <c r="A278">
        <v>46</v>
      </c>
      <c r="B278" t="s">
        <v>7</v>
      </c>
      <c r="C278" s="11">
        <v>23.655000000000001</v>
      </c>
      <c r="D278">
        <v>1</v>
      </c>
      <c r="E278" t="s">
        <v>9</v>
      </c>
      <c r="F278" t="s">
        <v>15</v>
      </c>
      <c r="G278" s="4">
        <v>21677.283449999999</v>
      </c>
      <c r="H278" t="s">
        <v>496</v>
      </c>
    </row>
    <row r="279" spans="1:8" x14ac:dyDescent="0.25">
      <c r="A279">
        <v>30</v>
      </c>
      <c r="B279" t="s">
        <v>7</v>
      </c>
      <c r="C279" s="11">
        <v>23.655000000000001</v>
      </c>
      <c r="D279">
        <v>3</v>
      </c>
      <c r="E279" t="s">
        <v>9</v>
      </c>
      <c r="F279" t="s">
        <v>15</v>
      </c>
      <c r="G279" s="4">
        <v>18765.87545</v>
      </c>
      <c r="H279" t="s">
        <v>496</v>
      </c>
    </row>
    <row r="280" spans="1:8" x14ac:dyDescent="0.25">
      <c r="A280">
        <v>57</v>
      </c>
      <c r="B280" t="s">
        <v>7</v>
      </c>
      <c r="C280" s="11">
        <v>23.18</v>
      </c>
      <c r="D280">
        <v>0</v>
      </c>
      <c r="E280" t="s">
        <v>13</v>
      </c>
      <c r="F280" t="s">
        <v>15</v>
      </c>
      <c r="G280" s="4">
        <v>11830.6072</v>
      </c>
      <c r="H280" t="s">
        <v>496</v>
      </c>
    </row>
    <row r="281" spans="1:8" x14ac:dyDescent="0.25">
      <c r="A281">
        <v>49</v>
      </c>
      <c r="B281" t="s">
        <v>7</v>
      </c>
      <c r="C281" s="11">
        <v>23.18</v>
      </c>
      <c r="D281">
        <v>2</v>
      </c>
      <c r="E281" t="s">
        <v>13</v>
      </c>
      <c r="F281" t="s">
        <v>15</v>
      </c>
      <c r="G281" s="4">
        <v>10156.7832</v>
      </c>
      <c r="H281" t="s">
        <v>496</v>
      </c>
    </row>
    <row r="282" spans="1:8" x14ac:dyDescent="0.25">
      <c r="A282">
        <v>23</v>
      </c>
      <c r="B282" t="s">
        <v>7</v>
      </c>
      <c r="C282" s="11">
        <v>23.18</v>
      </c>
      <c r="D282">
        <v>2</v>
      </c>
      <c r="E282" t="s">
        <v>13</v>
      </c>
      <c r="F282" t="s">
        <v>15</v>
      </c>
      <c r="G282" s="4">
        <v>14426.073850000001</v>
      </c>
      <c r="H282" t="s">
        <v>496</v>
      </c>
    </row>
    <row r="283" spans="1:8" x14ac:dyDescent="0.25">
      <c r="A283">
        <v>54</v>
      </c>
      <c r="B283" t="s">
        <v>11</v>
      </c>
      <c r="C283" s="11">
        <v>23.085000000000001</v>
      </c>
      <c r="D283">
        <v>0</v>
      </c>
      <c r="E283" t="s">
        <v>13</v>
      </c>
      <c r="F283" t="s">
        <v>15</v>
      </c>
      <c r="G283" s="4">
        <v>24476.478510000001</v>
      </c>
      <c r="H283" t="s">
        <v>496</v>
      </c>
    </row>
    <row r="284" spans="1:8" x14ac:dyDescent="0.25">
      <c r="A284">
        <v>30</v>
      </c>
      <c r="B284" t="s">
        <v>11</v>
      </c>
      <c r="C284" s="11">
        <v>22.99</v>
      </c>
      <c r="D284">
        <v>2</v>
      </c>
      <c r="E284" t="s">
        <v>9</v>
      </c>
      <c r="F284" t="s">
        <v>15</v>
      </c>
      <c r="G284" s="4">
        <v>17361.766100000001</v>
      </c>
      <c r="H284" t="s">
        <v>496</v>
      </c>
    </row>
    <row r="285" spans="1:8" x14ac:dyDescent="0.25">
      <c r="A285">
        <v>38</v>
      </c>
      <c r="B285" t="s">
        <v>11</v>
      </c>
      <c r="C285" s="11">
        <v>22.895</v>
      </c>
      <c r="D285">
        <v>2</v>
      </c>
      <c r="E285" t="s">
        <v>13</v>
      </c>
      <c r="F285" t="s">
        <v>15</v>
      </c>
      <c r="G285" s="4">
        <v>6455.86265</v>
      </c>
      <c r="H285" t="s">
        <v>496</v>
      </c>
    </row>
    <row r="286" spans="1:8" x14ac:dyDescent="0.25">
      <c r="A286">
        <v>33</v>
      </c>
      <c r="B286" t="s">
        <v>11</v>
      </c>
      <c r="C286" s="11">
        <v>22.704999999999998</v>
      </c>
      <c r="D286">
        <v>0</v>
      </c>
      <c r="E286" t="s">
        <v>13</v>
      </c>
      <c r="F286" t="s">
        <v>15</v>
      </c>
      <c r="G286" s="4">
        <v>21984.47061</v>
      </c>
      <c r="H286" t="s">
        <v>496</v>
      </c>
    </row>
    <row r="287" spans="1:8" x14ac:dyDescent="0.25">
      <c r="A287">
        <v>26</v>
      </c>
      <c r="B287" t="s">
        <v>7</v>
      </c>
      <c r="C287" s="11">
        <v>22.61</v>
      </c>
      <c r="D287">
        <v>0</v>
      </c>
      <c r="E287" t="s">
        <v>13</v>
      </c>
      <c r="F287" t="s">
        <v>15</v>
      </c>
      <c r="G287" s="4">
        <v>3176.8159000000001</v>
      </c>
      <c r="H287" t="s">
        <v>496</v>
      </c>
    </row>
    <row r="288" spans="1:8" x14ac:dyDescent="0.25">
      <c r="A288">
        <v>49</v>
      </c>
      <c r="B288" t="s">
        <v>7</v>
      </c>
      <c r="C288" s="11">
        <v>22.61</v>
      </c>
      <c r="D288">
        <v>1</v>
      </c>
      <c r="E288" t="s">
        <v>13</v>
      </c>
      <c r="F288" t="s">
        <v>15</v>
      </c>
      <c r="G288" s="4">
        <v>9566.9909000000007</v>
      </c>
      <c r="H288" t="s">
        <v>496</v>
      </c>
    </row>
    <row r="289" spans="1:8" x14ac:dyDescent="0.25">
      <c r="A289">
        <v>19</v>
      </c>
      <c r="B289" t="s">
        <v>11</v>
      </c>
      <c r="C289" s="11">
        <v>22.61</v>
      </c>
      <c r="D289">
        <v>0</v>
      </c>
      <c r="E289" t="s">
        <v>13</v>
      </c>
      <c r="F289" t="s">
        <v>15</v>
      </c>
      <c r="G289" s="4">
        <v>1628.4709</v>
      </c>
      <c r="H289" t="s">
        <v>496</v>
      </c>
    </row>
    <row r="290" spans="1:8" x14ac:dyDescent="0.25">
      <c r="A290">
        <v>58</v>
      </c>
      <c r="B290" t="s">
        <v>11</v>
      </c>
      <c r="C290" s="11">
        <v>22.515000000000001</v>
      </c>
      <c r="D290">
        <v>0</v>
      </c>
      <c r="E290" t="s">
        <v>13</v>
      </c>
      <c r="F290" t="s">
        <v>15</v>
      </c>
      <c r="G290" s="4">
        <v>11735.87905</v>
      </c>
      <c r="H290" t="s">
        <v>497</v>
      </c>
    </row>
    <row r="291" spans="1:8" x14ac:dyDescent="0.25">
      <c r="A291">
        <v>19</v>
      </c>
      <c r="B291" t="s">
        <v>7</v>
      </c>
      <c r="C291" s="11">
        <v>22.515000000000001</v>
      </c>
      <c r="D291">
        <v>0</v>
      </c>
      <c r="E291" t="s">
        <v>13</v>
      </c>
      <c r="F291" t="s">
        <v>15</v>
      </c>
      <c r="G291" s="4">
        <v>2130.6759000000002</v>
      </c>
      <c r="H291" t="s">
        <v>497</v>
      </c>
    </row>
    <row r="292" spans="1:8" x14ac:dyDescent="0.25">
      <c r="A292">
        <v>19</v>
      </c>
      <c r="B292" t="s">
        <v>7</v>
      </c>
      <c r="C292" s="11">
        <v>22.515000000000001</v>
      </c>
      <c r="D292">
        <v>0</v>
      </c>
      <c r="E292" t="s">
        <v>13</v>
      </c>
      <c r="F292" t="s">
        <v>15</v>
      </c>
      <c r="G292" s="4">
        <v>2117.3388500000001</v>
      </c>
      <c r="H292" t="s">
        <v>497</v>
      </c>
    </row>
    <row r="293" spans="1:8" x14ac:dyDescent="0.25">
      <c r="A293">
        <v>25</v>
      </c>
      <c r="B293" t="s">
        <v>7</v>
      </c>
      <c r="C293" s="11">
        <v>22.515000000000001</v>
      </c>
      <c r="D293">
        <v>1</v>
      </c>
      <c r="E293" t="s">
        <v>13</v>
      </c>
      <c r="F293" t="s">
        <v>15</v>
      </c>
      <c r="G293" s="4">
        <v>3594.17085</v>
      </c>
      <c r="H293" t="s">
        <v>497</v>
      </c>
    </row>
    <row r="294" spans="1:8" x14ac:dyDescent="0.25">
      <c r="A294">
        <v>26</v>
      </c>
      <c r="B294" t="s">
        <v>7</v>
      </c>
      <c r="C294" s="11">
        <v>22.23</v>
      </c>
      <c r="D294">
        <v>0</v>
      </c>
      <c r="E294" t="s">
        <v>13</v>
      </c>
      <c r="F294" t="s">
        <v>15</v>
      </c>
      <c r="G294" s="4">
        <v>3176.2876999999999</v>
      </c>
      <c r="H294" t="s">
        <v>497</v>
      </c>
    </row>
    <row r="295" spans="1:8" x14ac:dyDescent="0.25">
      <c r="A295">
        <v>55</v>
      </c>
      <c r="B295" t="s">
        <v>7</v>
      </c>
      <c r="C295" s="11">
        <v>22.135000000000002</v>
      </c>
      <c r="D295">
        <v>0</v>
      </c>
      <c r="E295" t="s">
        <v>13</v>
      </c>
      <c r="F295" t="s">
        <v>15</v>
      </c>
      <c r="G295" s="4">
        <v>11082.5772</v>
      </c>
      <c r="H295" t="s">
        <v>497</v>
      </c>
    </row>
    <row r="296" spans="1:8" x14ac:dyDescent="0.25">
      <c r="A296">
        <v>56</v>
      </c>
      <c r="B296" t="s">
        <v>7</v>
      </c>
      <c r="C296" s="11">
        <v>22.135000000000002</v>
      </c>
      <c r="D296">
        <v>1</v>
      </c>
      <c r="E296" t="s">
        <v>13</v>
      </c>
      <c r="F296" t="s">
        <v>15</v>
      </c>
      <c r="G296" s="4">
        <v>12044.342000000001</v>
      </c>
      <c r="H296" t="s">
        <v>497</v>
      </c>
    </row>
    <row r="297" spans="1:8" x14ac:dyDescent="0.25">
      <c r="A297">
        <v>39</v>
      </c>
      <c r="B297" t="s">
        <v>11</v>
      </c>
      <c r="C297" s="11">
        <v>21.85</v>
      </c>
      <c r="D297">
        <v>1</v>
      </c>
      <c r="E297" t="s">
        <v>13</v>
      </c>
      <c r="F297" t="s">
        <v>15</v>
      </c>
      <c r="G297" s="4">
        <v>6117.4944999999998</v>
      </c>
      <c r="H297" t="s">
        <v>497</v>
      </c>
    </row>
    <row r="298" spans="1:8" x14ac:dyDescent="0.25">
      <c r="A298">
        <v>42</v>
      </c>
      <c r="B298" t="s">
        <v>7</v>
      </c>
      <c r="C298" s="11">
        <v>21.754999999999999</v>
      </c>
      <c r="D298">
        <v>0</v>
      </c>
      <c r="E298" t="s">
        <v>9</v>
      </c>
      <c r="F298" t="s">
        <v>15</v>
      </c>
      <c r="G298" s="4">
        <v>21348.705999999998</v>
      </c>
      <c r="H298" t="s">
        <v>497</v>
      </c>
    </row>
    <row r="299" spans="1:8" x14ac:dyDescent="0.25">
      <c r="A299">
        <v>19</v>
      </c>
      <c r="B299" t="s">
        <v>11</v>
      </c>
      <c r="C299" s="11">
        <v>21.754999999999999</v>
      </c>
      <c r="D299">
        <v>0</v>
      </c>
      <c r="E299" t="s">
        <v>13</v>
      </c>
      <c r="F299" t="s">
        <v>15</v>
      </c>
      <c r="G299" s="4">
        <v>1627.2824499999999</v>
      </c>
      <c r="H299" t="s">
        <v>497</v>
      </c>
    </row>
    <row r="300" spans="1:8" x14ac:dyDescent="0.25">
      <c r="A300">
        <v>31</v>
      </c>
      <c r="B300" t="s">
        <v>7</v>
      </c>
      <c r="C300" s="11">
        <v>21.754999999999999</v>
      </c>
      <c r="D300">
        <v>0</v>
      </c>
      <c r="E300" t="s">
        <v>13</v>
      </c>
      <c r="F300" t="s">
        <v>15</v>
      </c>
      <c r="G300" s="4">
        <v>4134.0824499999999</v>
      </c>
      <c r="H300" t="s">
        <v>497</v>
      </c>
    </row>
    <row r="301" spans="1:8" x14ac:dyDescent="0.25">
      <c r="A301">
        <v>63</v>
      </c>
      <c r="B301" t="s">
        <v>11</v>
      </c>
      <c r="C301" s="11">
        <v>21.66</v>
      </c>
      <c r="D301">
        <v>1</v>
      </c>
      <c r="E301" t="s">
        <v>13</v>
      </c>
      <c r="F301" t="s">
        <v>15</v>
      </c>
      <c r="G301" s="4">
        <v>14349.8544</v>
      </c>
      <c r="H301" t="s">
        <v>497</v>
      </c>
    </row>
    <row r="302" spans="1:8" x14ac:dyDescent="0.25">
      <c r="A302">
        <v>54</v>
      </c>
      <c r="B302" t="s">
        <v>7</v>
      </c>
      <c r="C302" s="11">
        <v>21.47</v>
      </c>
      <c r="D302">
        <v>3</v>
      </c>
      <c r="E302" t="s">
        <v>13</v>
      </c>
      <c r="F302" t="s">
        <v>15</v>
      </c>
      <c r="G302" s="4">
        <v>12475.3513</v>
      </c>
      <c r="H302" t="s">
        <v>497</v>
      </c>
    </row>
    <row r="303" spans="1:8" x14ac:dyDescent="0.25">
      <c r="A303">
        <v>27</v>
      </c>
      <c r="B303" t="s">
        <v>7</v>
      </c>
      <c r="C303" s="11">
        <v>21.47</v>
      </c>
      <c r="D303">
        <v>0</v>
      </c>
      <c r="E303" t="s">
        <v>13</v>
      </c>
      <c r="F303" t="s">
        <v>15</v>
      </c>
      <c r="G303" s="4">
        <v>3353.4703</v>
      </c>
      <c r="H303" t="s">
        <v>497</v>
      </c>
    </row>
    <row r="304" spans="1:8" x14ac:dyDescent="0.25">
      <c r="A304">
        <v>53</v>
      </c>
      <c r="B304" t="s">
        <v>7</v>
      </c>
      <c r="C304" s="11">
        <v>21.375</v>
      </c>
      <c r="D304">
        <v>1</v>
      </c>
      <c r="E304" t="s">
        <v>13</v>
      </c>
      <c r="F304" t="s">
        <v>15</v>
      </c>
      <c r="G304" s="4">
        <v>10959.6947</v>
      </c>
      <c r="H304" t="s">
        <v>497</v>
      </c>
    </row>
    <row r="305" spans="1:8" x14ac:dyDescent="0.25">
      <c r="A305">
        <v>45</v>
      </c>
      <c r="B305" t="s">
        <v>11</v>
      </c>
      <c r="C305" s="11">
        <v>21.375</v>
      </c>
      <c r="D305">
        <v>0</v>
      </c>
      <c r="E305" t="s">
        <v>13</v>
      </c>
      <c r="F305" t="s">
        <v>15</v>
      </c>
      <c r="G305" s="4">
        <v>7222.7862500000001</v>
      </c>
      <c r="H305" t="s">
        <v>497</v>
      </c>
    </row>
    <row r="306" spans="1:8" x14ac:dyDescent="0.25">
      <c r="A306">
        <v>22</v>
      </c>
      <c r="B306" t="s">
        <v>7</v>
      </c>
      <c r="C306" s="11">
        <v>21.28</v>
      </c>
      <c r="D306">
        <v>3</v>
      </c>
      <c r="E306" t="s">
        <v>13</v>
      </c>
      <c r="F306" t="s">
        <v>15</v>
      </c>
      <c r="G306" s="4">
        <v>4296.2712000000001</v>
      </c>
      <c r="H306" t="s">
        <v>497</v>
      </c>
    </row>
    <row r="307" spans="1:8" x14ac:dyDescent="0.25">
      <c r="A307">
        <v>61</v>
      </c>
      <c r="B307" t="s">
        <v>7</v>
      </c>
      <c r="C307" s="11">
        <v>21.09</v>
      </c>
      <c r="D307">
        <v>0</v>
      </c>
      <c r="E307" t="s">
        <v>13</v>
      </c>
      <c r="F307" t="s">
        <v>15</v>
      </c>
      <c r="G307" s="4">
        <v>13415.0381</v>
      </c>
      <c r="H307" t="s">
        <v>497</v>
      </c>
    </row>
    <row r="308" spans="1:8" x14ac:dyDescent="0.25">
      <c r="A308">
        <v>19</v>
      </c>
      <c r="B308" t="s">
        <v>11</v>
      </c>
      <c r="C308" s="11">
        <v>20.234999999999999</v>
      </c>
      <c r="D308">
        <v>0</v>
      </c>
      <c r="E308" t="s">
        <v>13</v>
      </c>
      <c r="F308" t="s">
        <v>15</v>
      </c>
      <c r="G308" s="4">
        <v>1625.4337499999999</v>
      </c>
      <c r="H308" t="s">
        <v>497</v>
      </c>
    </row>
    <row r="309" spans="1:8" x14ac:dyDescent="0.25">
      <c r="A309">
        <v>29</v>
      </c>
      <c r="B309" t="s">
        <v>7</v>
      </c>
      <c r="C309" s="11">
        <v>20.234999999999999</v>
      </c>
      <c r="D309">
        <v>2</v>
      </c>
      <c r="E309" t="s">
        <v>13</v>
      </c>
      <c r="F309" t="s">
        <v>15</v>
      </c>
      <c r="G309" s="4">
        <v>4906.4096499999996</v>
      </c>
      <c r="H309" t="s">
        <v>497</v>
      </c>
    </row>
    <row r="310" spans="1:8" x14ac:dyDescent="0.25">
      <c r="A310">
        <v>22</v>
      </c>
      <c r="B310" t="s">
        <v>7</v>
      </c>
      <c r="C310" s="11">
        <v>20.234999999999999</v>
      </c>
      <c r="D310">
        <v>0</v>
      </c>
      <c r="E310" t="s">
        <v>13</v>
      </c>
      <c r="F310" t="s">
        <v>15</v>
      </c>
      <c r="G310" s="4">
        <v>2527.8186500000002</v>
      </c>
      <c r="H310" t="s">
        <v>497</v>
      </c>
    </row>
    <row r="311" spans="1:8" x14ac:dyDescent="0.25">
      <c r="A311">
        <v>51</v>
      </c>
      <c r="B311" t="s">
        <v>7</v>
      </c>
      <c r="C311" s="11">
        <v>20.045000000000002</v>
      </c>
      <c r="D311">
        <v>0</v>
      </c>
      <c r="E311" t="s">
        <v>13</v>
      </c>
      <c r="F311" t="s">
        <v>15</v>
      </c>
      <c r="G311" s="4">
        <v>9644.2525000000005</v>
      </c>
      <c r="H311" t="s">
        <v>497</v>
      </c>
    </row>
    <row r="312" spans="1:8" x14ac:dyDescent="0.25">
      <c r="A312">
        <v>27</v>
      </c>
      <c r="B312" t="s">
        <v>7</v>
      </c>
      <c r="C312" s="11">
        <v>20.045000000000002</v>
      </c>
      <c r="D312">
        <v>3</v>
      </c>
      <c r="E312" t="s">
        <v>9</v>
      </c>
      <c r="F312" t="s">
        <v>15</v>
      </c>
      <c r="G312" s="4">
        <v>16420.494549999999</v>
      </c>
      <c r="H312" t="s">
        <v>497</v>
      </c>
    </row>
    <row r="313" spans="1:8" x14ac:dyDescent="0.25">
      <c r="A313">
        <v>46</v>
      </c>
      <c r="B313" t="s">
        <v>7</v>
      </c>
      <c r="C313" s="11">
        <v>19.95</v>
      </c>
      <c r="D313">
        <v>2</v>
      </c>
      <c r="E313" t="s">
        <v>13</v>
      </c>
      <c r="F313" t="s">
        <v>15</v>
      </c>
      <c r="G313" s="4">
        <v>9193.8384999999998</v>
      </c>
      <c r="H313" t="s">
        <v>497</v>
      </c>
    </row>
    <row r="314" spans="1:8" x14ac:dyDescent="0.25">
      <c r="A314">
        <v>38</v>
      </c>
      <c r="B314" t="s">
        <v>11</v>
      </c>
      <c r="C314" s="11">
        <v>19.95</v>
      </c>
      <c r="D314">
        <v>1</v>
      </c>
      <c r="E314" t="s">
        <v>13</v>
      </c>
      <c r="F314" t="s">
        <v>15</v>
      </c>
      <c r="G314" s="4">
        <v>5855.9025000000001</v>
      </c>
      <c r="H314" t="s">
        <v>497</v>
      </c>
    </row>
    <row r="315" spans="1:8" x14ac:dyDescent="0.25">
      <c r="A315">
        <v>30</v>
      </c>
      <c r="B315" t="s">
        <v>7</v>
      </c>
      <c r="C315" s="11">
        <v>19.95</v>
      </c>
      <c r="D315">
        <v>3</v>
      </c>
      <c r="E315" t="s">
        <v>13</v>
      </c>
      <c r="F315" t="s">
        <v>15</v>
      </c>
      <c r="G315" s="4">
        <v>5693.4305000000004</v>
      </c>
      <c r="H315" t="s">
        <v>497</v>
      </c>
    </row>
    <row r="316" spans="1:8" x14ac:dyDescent="0.25">
      <c r="A316">
        <v>35</v>
      </c>
      <c r="B316" t="s">
        <v>11</v>
      </c>
      <c r="C316" s="11">
        <v>19.855</v>
      </c>
      <c r="D316">
        <v>2</v>
      </c>
      <c r="E316" t="s">
        <v>13</v>
      </c>
      <c r="F316" t="s">
        <v>15</v>
      </c>
      <c r="G316" s="4">
        <v>5729.0052999999998</v>
      </c>
      <c r="H316" t="s">
        <v>497</v>
      </c>
    </row>
    <row r="317" spans="1:8" x14ac:dyDescent="0.25">
      <c r="A317">
        <v>46</v>
      </c>
      <c r="B317" t="s">
        <v>11</v>
      </c>
      <c r="C317" s="11">
        <v>19.855</v>
      </c>
      <c r="D317">
        <v>0</v>
      </c>
      <c r="E317" t="s">
        <v>13</v>
      </c>
      <c r="F317" t="s">
        <v>15</v>
      </c>
      <c r="G317" s="4">
        <v>7526.7064499999997</v>
      </c>
      <c r="H317" t="s">
        <v>497</v>
      </c>
    </row>
    <row r="318" spans="1:8" x14ac:dyDescent="0.25">
      <c r="A318">
        <v>47</v>
      </c>
      <c r="B318" t="s">
        <v>11</v>
      </c>
      <c r="C318" s="11">
        <v>19.57</v>
      </c>
      <c r="D318">
        <v>1</v>
      </c>
      <c r="E318" t="s">
        <v>13</v>
      </c>
      <c r="F318" t="s">
        <v>15</v>
      </c>
      <c r="G318" s="4">
        <v>8428.0692999999992</v>
      </c>
      <c r="H318" t="s">
        <v>497</v>
      </c>
    </row>
    <row r="319" spans="1:8" x14ac:dyDescent="0.25">
      <c r="A319">
        <v>38</v>
      </c>
      <c r="B319" t="s">
        <v>7</v>
      </c>
      <c r="C319" s="11">
        <v>19.475000000000001</v>
      </c>
      <c r="D319">
        <v>2</v>
      </c>
      <c r="E319" t="s">
        <v>13</v>
      </c>
      <c r="F319" t="s">
        <v>15</v>
      </c>
      <c r="G319" s="4">
        <v>6933.2422500000002</v>
      </c>
      <c r="H319" t="s">
        <v>497</v>
      </c>
    </row>
    <row r="320" spans="1:8" x14ac:dyDescent="0.25">
      <c r="A320">
        <v>23</v>
      </c>
      <c r="B320" t="s">
        <v>11</v>
      </c>
      <c r="C320" s="11">
        <v>18.715</v>
      </c>
      <c r="D320">
        <v>0</v>
      </c>
      <c r="E320" t="s">
        <v>13</v>
      </c>
      <c r="F320" t="s">
        <v>15</v>
      </c>
      <c r="G320" s="4">
        <v>21595.382290000001</v>
      </c>
      <c r="H320" t="s">
        <v>497</v>
      </c>
    </row>
    <row r="321" spans="1:8" x14ac:dyDescent="0.25">
      <c r="A321">
        <v>34</v>
      </c>
      <c r="B321" t="s">
        <v>7</v>
      </c>
      <c r="C321" s="11">
        <v>18.335000000000001</v>
      </c>
      <c r="D321">
        <v>2</v>
      </c>
      <c r="E321" t="s">
        <v>13</v>
      </c>
      <c r="F321" t="s">
        <v>15</v>
      </c>
      <c r="G321" s="4">
        <v>5989.5236500000001</v>
      </c>
      <c r="H321" t="s">
        <v>497</v>
      </c>
    </row>
    <row r="322" spans="1:8" x14ac:dyDescent="0.25">
      <c r="A322">
        <v>52</v>
      </c>
      <c r="B322" t="s">
        <v>7</v>
      </c>
      <c r="C322" s="11">
        <v>18.335000000000001</v>
      </c>
      <c r="D322">
        <v>0</v>
      </c>
      <c r="E322" t="s">
        <v>13</v>
      </c>
      <c r="F322" t="s">
        <v>15</v>
      </c>
      <c r="G322" s="4">
        <v>9991.0376500000002</v>
      </c>
      <c r="H322" t="s">
        <v>497</v>
      </c>
    </row>
    <row r="323" spans="1:8" x14ac:dyDescent="0.25">
      <c r="A323">
        <v>35</v>
      </c>
      <c r="B323" t="s">
        <v>11</v>
      </c>
      <c r="C323" s="11">
        <v>17.86</v>
      </c>
      <c r="D323">
        <v>1</v>
      </c>
      <c r="E323" t="s">
        <v>13</v>
      </c>
      <c r="F323" t="s">
        <v>15</v>
      </c>
      <c r="G323" s="4">
        <v>5116.5003999999999</v>
      </c>
      <c r="H323" t="s">
        <v>498</v>
      </c>
    </row>
    <row r="324" spans="1:8" x14ac:dyDescent="0.25">
      <c r="A324">
        <v>26</v>
      </c>
      <c r="B324" t="s">
        <v>11</v>
      </c>
      <c r="C324" s="11">
        <v>17.670000000000002</v>
      </c>
      <c r="D324">
        <v>0</v>
      </c>
      <c r="E324" t="s">
        <v>13</v>
      </c>
      <c r="F324" t="s">
        <v>15</v>
      </c>
      <c r="G324" s="4">
        <v>2680.9493000000002</v>
      </c>
      <c r="H324" t="s">
        <v>498</v>
      </c>
    </row>
    <row r="325" spans="1:8" x14ac:dyDescent="0.25">
      <c r="A325">
        <v>19</v>
      </c>
      <c r="B325" t="s">
        <v>11</v>
      </c>
      <c r="C325" s="11">
        <v>17.48</v>
      </c>
      <c r="D325">
        <v>0</v>
      </c>
      <c r="E325" t="s">
        <v>13</v>
      </c>
      <c r="F325" t="s">
        <v>15</v>
      </c>
      <c r="G325" s="4">
        <v>1621.3402000000001</v>
      </c>
      <c r="H325" t="s">
        <v>498</v>
      </c>
    </row>
    <row r="326" spans="1:8" x14ac:dyDescent="0.25">
      <c r="A326">
        <v>63</v>
      </c>
      <c r="B326" t="s">
        <v>7</v>
      </c>
      <c r="C326" s="11">
        <v>16.815000000000001</v>
      </c>
      <c r="D326">
        <v>0</v>
      </c>
      <c r="E326" t="s">
        <v>13</v>
      </c>
      <c r="F326" t="s">
        <v>15</v>
      </c>
      <c r="G326" s="4">
        <v>14256.192800000001</v>
      </c>
      <c r="H326" t="s">
        <v>498</v>
      </c>
    </row>
  </sheetData>
  <autoFilter ref="A1:H160" xr:uid="{DC38E369-421B-4907-99EB-C355E11FED12}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709D4-83B0-4B1D-A142-C7BBB73D9C6B}">
  <dimension ref="A1:R365"/>
  <sheetViews>
    <sheetView topLeftCell="D12" workbookViewId="0">
      <selection activeCell="Q25" sqref="Q25"/>
    </sheetView>
  </sheetViews>
  <sheetFormatPr defaultRowHeight="15" x14ac:dyDescent="0.25"/>
  <cols>
    <col min="7" max="7" width="16.85546875" bestFit="1" customWidth="1"/>
    <col min="11" max="11" width="18.85546875" bestFit="1" customWidth="1"/>
    <col min="12" max="13" width="16.85546875" bestFit="1" customWidth="1"/>
    <col min="14" max="14" width="18" bestFit="1" customWidth="1"/>
    <col min="15" max="15" width="9.7109375" bestFit="1" customWidth="1"/>
    <col min="16" max="16" width="9.7109375" customWidth="1"/>
    <col min="17" max="17" width="10.855468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489</v>
      </c>
    </row>
    <row r="2" spans="1:18" x14ac:dyDescent="0.25">
      <c r="A2">
        <v>18</v>
      </c>
      <c r="B2" t="s">
        <v>11</v>
      </c>
      <c r="C2" s="11">
        <v>53.13</v>
      </c>
      <c r="D2">
        <v>0</v>
      </c>
      <c r="E2" t="s">
        <v>13</v>
      </c>
      <c r="F2" t="s">
        <v>14</v>
      </c>
      <c r="G2" s="3">
        <v>1163.4627</v>
      </c>
      <c r="H2" t="s">
        <v>496</v>
      </c>
    </row>
    <row r="3" spans="1:18" x14ac:dyDescent="0.25">
      <c r="A3">
        <v>22</v>
      </c>
      <c r="B3" t="s">
        <v>11</v>
      </c>
      <c r="C3" s="11">
        <v>52.58</v>
      </c>
      <c r="D3">
        <v>1</v>
      </c>
      <c r="E3" t="s">
        <v>9</v>
      </c>
      <c r="F3" t="s">
        <v>14</v>
      </c>
      <c r="G3" s="3">
        <v>44501.398200000003</v>
      </c>
      <c r="H3" t="s">
        <v>496</v>
      </c>
      <c r="K3" t="s">
        <v>499</v>
      </c>
    </row>
    <row r="4" spans="1:18" x14ac:dyDescent="0.25">
      <c r="A4">
        <v>23</v>
      </c>
      <c r="B4" t="s">
        <v>11</v>
      </c>
      <c r="C4" s="11">
        <v>50.38</v>
      </c>
      <c r="D4">
        <v>1</v>
      </c>
      <c r="E4" t="s">
        <v>13</v>
      </c>
      <c r="F4" t="s">
        <v>14</v>
      </c>
      <c r="G4" s="3">
        <v>2438.0551999999998</v>
      </c>
      <c r="H4" t="s">
        <v>496</v>
      </c>
      <c r="K4" t="s">
        <v>500</v>
      </c>
    </row>
    <row r="5" spans="1:18" x14ac:dyDescent="0.25">
      <c r="A5">
        <v>52</v>
      </c>
      <c r="B5" t="s">
        <v>11</v>
      </c>
      <c r="C5" s="11">
        <v>47.74</v>
      </c>
      <c r="D5">
        <v>1</v>
      </c>
      <c r="E5" t="s">
        <v>13</v>
      </c>
      <c r="F5" t="s">
        <v>14</v>
      </c>
      <c r="G5" s="3">
        <v>9748.9105999999992</v>
      </c>
      <c r="H5" t="s">
        <v>496</v>
      </c>
    </row>
    <row r="6" spans="1:18" x14ac:dyDescent="0.25">
      <c r="A6">
        <v>47</v>
      </c>
      <c r="B6" t="s">
        <v>11</v>
      </c>
      <c r="C6" s="11">
        <v>47.52</v>
      </c>
      <c r="D6">
        <v>1</v>
      </c>
      <c r="E6" t="s">
        <v>13</v>
      </c>
      <c r="F6" t="s">
        <v>14</v>
      </c>
      <c r="G6" s="3">
        <v>8083.9197999999997</v>
      </c>
      <c r="H6" t="s">
        <v>496</v>
      </c>
      <c r="J6" t="s">
        <v>501</v>
      </c>
      <c r="L6" s="4">
        <f>ROUND((MAX(G:G)-MIN(G:G))/(3.5*_xlfn.STDEV.S(G:G)*COUNTA(G:G)^(-1/3)),0)</f>
        <v>9</v>
      </c>
      <c r="M6" t="s">
        <v>528</v>
      </c>
      <c r="N6" s="3">
        <f>AVERAGE(G:G)</f>
        <v>14735.411437609888</v>
      </c>
    </row>
    <row r="7" spans="1:18" x14ac:dyDescent="0.25">
      <c r="A7">
        <v>54</v>
      </c>
      <c r="B7" t="s">
        <v>7</v>
      </c>
      <c r="C7" s="11">
        <v>47.41</v>
      </c>
      <c r="D7">
        <v>0</v>
      </c>
      <c r="E7" t="s">
        <v>9</v>
      </c>
      <c r="F7" t="s">
        <v>14</v>
      </c>
      <c r="G7" s="3">
        <v>63770.428010000003</v>
      </c>
      <c r="H7" t="s">
        <v>496</v>
      </c>
      <c r="J7" t="s">
        <v>502</v>
      </c>
      <c r="L7" s="4">
        <f>MIN(G:G)</f>
        <v>1121.8739</v>
      </c>
    </row>
    <row r="8" spans="1:18" x14ac:dyDescent="0.25">
      <c r="A8">
        <v>52</v>
      </c>
      <c r="B8" t="s">
        <v>7</v>
      </c>
      <c r="C8" s="11">
        <v>46.75</v>
      </c>
      <c r="D8">
        <v>5</v>
      </c>
      <c r="E8" t="s">
        <v>13</v>
      </c>
      <c r="F8" t="s">
        <v>14</v>
      </c>
      <c r="G8" s="3">
        <v>12592.5345</v>
      </c>
      <c r="H8" t="s">
        <v>496</v>
      </c>
      <c r="J8" t="s">
        <v>503</v>
      </c>
      <c r="L8" s="3">
        <f>MAX(G:G)</f>
        <v>63770.428010000003</v>
      </c>
    </row>
    <row r="9" spans="1:18" x14ac:dyDescent="0.25">
      <c r="A9">
        <v>32</v>
      </c>
      <c r="B9" t="s">
        <v>11</v>
      </c>
      <c r="C9" s="11">
        <v>46.53</v>
      </c>
      <c r="D9">
        <v>2</v>
      </c>
      <c r="E9" t="s">
        <v>13</v>
      </c>
      <c r="F9" t="s">
        <v>14</v>
      </c>
      <c r="G9" s="3">
        <v>4686.3887000000004</v>
      </c>
      <c r="H9" t="s">
        <v>496</v>
      </c>
      <c r="J9" t="s">
        <v>507</v>
      </c>
      <c r="L9" s="3">
        <f>(L8-L7)/L6</f>
        <v>6960.9504566666674</v>
      </c>
    </row>
    <row r="10" spans="1:18" x14ac:dyDescent="0.25">
      <c r="A10">
        <v>37</v>
      </c>
      <c r="B10" t="s">
        <v>11</v>
      </c>
      <c r="C10" s="11">
        <v>46.53</v>
      </c>
      <c r="D10">
        <v>3</v>
      </c>
      <c r="E10" t="s">
        <v>13</v>
      </c>
      <c r="F10" t="s">
        <v>14</v>
      </c>
      <c r="G10" s="3">
        <v>6435.6237000000001</v>
      </c>
      <c r="H10" t="s">
        <v>496</v>
      </c>
      <c r="J10" t="s">
        <v>509</v>
      </c>
      <c r="L10">
        <f>COUNTA(G2:G1340)</f>
        <v>364</v>
      </c>
    </row>
    <row r="11" spans="1:18" x14ac:dyDescent="0.25">
      <c r="A11">
        <v>26</v>
      </c>
      <c r="B11" t="s">
        <v>11</v>
      </c>
      <c r="C11" s="11">
        <v>46.53</v>
      </c>
      <c r="D11">
        <v>1</v>
      </c>
      <c r="E11" t="s">
        <v>13</v>
      </c>
      <c r="F11" t="s">
        <v>14</v>
      </c>
      <c r="G11" s="3">
        <v>2927.0646999999999</v>
      </c>
      <c r="H11" t="s">
        <v>496</v>
      </c>
    </row>
    <row r="12" spans="1:18" x14ac:dyDescent="0.25">
      <c r="A12">
        <v>43</v>
      </c>
      <c r="B12" t="s">
        <v>7</v>
      </c>
      <c r="C12" s="11">
        <v>46.2</v>
      </c>
      <c r="D12">
        <v>0</v>
      </c>
      <c r="E12" t="s">
        <v>9</v>
      </c>
      <c r="F12" t="s">
        <v>14</v>
      </c>
      <c r="G12" s="3">
        <v>45863.205000000002</v>
      </c>
      <c r="H12" t="s">
        <v>496</v>
      </c>
      <c r="K12" t="s">
        <v>504</v>
      </c>
      <c r="L12" t="s">
        <v>505</v>
      </c>
      <c r="M12" t="s">
        <v>506</v>
      </c>
      <c r="N12" t="s">
        <v>510</v>
      </c>
      <c r="O12" t="s">
        <v>508</v>
      </c>
      <c r="P12" t="s">
        <v>523</v>
      </c>
      <c r="Q12" t="s">
        <v>511</v>
      </c>
    </row>
    <row r="13" spans="1:18" x14ac:dyDescent="0.25">
      <c r="A13">
        <v>50</v>
      </c>
      <c r="B13" t="s">
        <v>7</v>
      </c>
      <c r="C13" s="11">
        <v>46.09</v>
      </c>
      <c r="D13">
        <v>1</v>
      </c>
      <c r="E13" t="s">
        <v>13</v>
      </c>
      <c r="F13" t="s">
        <v>14</v>
      </c>
      <c r="G13" s="3">
        <v>9549.5650999999998</v>
      </c>
      <c r="H13" t="s">
        <v>496</v>
      </c>
      <c r="J13">
        <v>1</v>
      </c>
      <c r="K13" s="4">
        <f>L7</f>
        <v>1121.8739</v>
      </c>
      <c r="L13" s="4">
        <f>K13+L9</f>
        <v>8082.8243566666679</v>
      </c>
      <c r="M13" s="4">
        <f>L13-K13</f>
        <v>6960.9504566666674</v>
      </c>
      <c r="N13" s="4">
        <f>(L13+K13)/2+K13</f>
        <v>5724.2230283333338</v>
      </c>
      <c r="O13">
        <f>COUNTIFS(G:G,"&gt;="&amp;K13,G:G,"&lt;"&amp;L13)</f>
        <v>154</v>
      </c>
      <c r="P13" s="5">
        <f t="shared" ref="P13:P22" si="0">O13/$L$10</f>
        <v>0.42307692307692307</v>
      </c>
      <c r="Q13">
        <f>O13</f>
        <v>154</v>
      </c>
      <c r="R13" s="5">
        <f>Q13/$L$10</f>
        <v>0.42307692307692307</v>
      </c>
    </row>
    <row r="14" spans="1:18" x14ac:dyDescent="0.25">
      <c r="A14">
        <v>39</v>
      </c>
      <c r="B14" t="s">
        <v>11</v>
      </c>
      <c r="C14" s="11">
        <v>45.43</v>
      </c>
      <c r="D14">
        <v>2</v>
      </c>
      <c r="E14" t="s">
        <v>13</v>
      </c>
      <c r="F14" t="s">
        <v>14</v>
      </c>
      <c r="G14" s="3">
        <v>6356.2707</v>
      </c>
      <c r="H14" t="s">
        <v>496</v>
      </c>
      <c r="J14">
        <v>2</v>
      </c>
      <c r="K14" s="4">
        <f>L13</f>
        <v>8082.8243566666679</v>
      </c>
      <c r="L14" s="4">
        <f t="shared" ref="L14:L19" si="1">K14+$M$13</f>
        <v>15043.774813333335</v>
      </c>
      <c r="M14" s="4">
        <f t="shared" ref="M14:M22" si="2">L14-K14</f>
        <v>6960.9504566666674</v>
      </c>
      <c r="N14" s="4">
        <f t="shared" ref="N14:N22" si="3">(L14+K14)/2+K14</f>
        <v>19646.123941666669</v>
      </c>
      <c r="O14">
        <f t="shared" ref="O14:O22" si="4">COUNTIFS(G:G,"&gt;="&amp;K14,G:G,"&lt;"&amp;L14)</f>
        <v>94</v>
      </c>
      <c r="P14" s="5">
        <f t="shared" si="0"/>
        <v>0.25824175824175827</v>
      </c>
      <c r="Q14">
        <f>O14+Q13</f>
        <v>248</v>
      </c>
      <c r="R14" s="5">
        <f t="shared" ref="R14:R22" si="5">Q14/$L$10</f>
        <v>0.68131868131868134</v>
      </c>
    </row>
    <row r="15" spans="1:18" x14ac:dyDescent="0.25">
      <c r="A15">
        <v>47</v>
      </c>
      <c r="B15" t="s">
        <v>7</v>
      </c>
      <c r="C15" s="11">
        <v>45.32</v>
      </c>
      <c r="D15">
        <v>1</v>
      </c>
      <c r="E15" t="s">
        <v>13</v>
      </c>
      <c r="F15" t="s">
        <v>14</v>
      </c>
      <c r="G15" s="3">
        <v>8569.8618000000006</v>
      </c>
      <c r="H15" t="s">
        <v>496</v>
      </c>
      <c r="J15">
        <v>3</v>
      </c>
      <c r="K15" s="4">
        <f>L14</f>
        <v>15043.774813333335</v>
      </c>
      <c r="L15" s="4">
        <f t="shared" si="1"/>
        <v>22004.725270000003</v>
      </c>
      <c r="M15" s="4">
        <f t="shared" si="2"/>
        <v>6960.9504566666674</v>
      </c>
      <c r="N15" s="4">
        <f t="shared" si="3"/>
        <v>33568.024855000003</v>
      </c>
      <c r="O15">
        <f t="shared" si="4"/>
        <v>33</v>
      </c>
      <c r="P15" s="5">
        <f t="shared" si="0"/>
        <v>9.0659340659340656E-2</v>
      </c>
      <c r="Q15">
        <f t="shared" ref="Q15:Q22" si="6">O15+Q14</f>
        <v>281</v>
      </c>
      <c r="R15" s="5">
        <f t="shared" si="5"/>
        <v>0.77197802197802201</v>
      </c>
    </row>
    <row r="16" spans="1:18" x14ac:dyDescent="0.25">
      <c r="A16">
        <v>19</v>
      </c>
      <c r="B16" t="s">
        <v>11</v>
      </c>
      <c r="C16" s="11">
        <v>44.88</v>
      </c>
      <c r="D16">
        <v>0</v>
      </c>
      <c r="E16" t="s">
        <v>9</v>
      </c>
      <c r="F16" t="s">
        <v>14</v>
      </c>
      <c r="G16" s="3">
        <v>39722.746200000001</v>
      </c>
      <c r="H16" t="s">
        <v>496</v>
      </c>
      <c r="J16">
        <v>4</v>
      </c>
      <c r="K16" s="4">
        <f t="shared" ref="K16:K18" si="7">L15</f>
        <v>22004.725270000003</v>
      </c>
      <c r="L16" s="4">
        <f t="shared" si="1"/>
        <v>28965.675726666668</v>
      </c>
      <c r="M16" s="4">
        <f t="shared" si="2"/>
        <v>6960.9504566666656</v>
      </c>
      <c r="N16" s="4">
        <f t="shared" si="3"/>
        <v>47489.925768333342</v>
      </c>
      <c r="O16">
        <f t="shared" si="4"/>
        <v>22</v>
      </c>
      <c r="P16" s="5">
        <f t="shared" si="0"/>
        <v>6.043956043956044E-2</v>
      </c>
      <c r="Q16">
        <f t="shared" si="6"/>
        <v>303</v>
      </c>
      <c r="R16" s="5">
        <f t="shared" si="5"/>
        <v>0.83241758241758246</v>
      </c>
    </row>
    <row r="17" spans="1:18" x14ac:dyDescent="0.25">
      <c r="A17">
        <v>50</v>
      </c>
      <c r="B17" t="s">
        <v>11</v>
      </c>
      <c r="C17" s="11">
        <v>44.77</v>
      </c>
      <c r="D17">
        <v>1</v>
      </c>
      <c r="E17" t="s">
        <v>13</v>
      </c>
      <c r="F17" t="s">
        <v>14</v>
      </c>
      <c r="G17" s="3">
        <v>9058.7302999999993</v>
      </c>
      <c r="H17" t="s">
        <v>496</v>
      </c>
      <c r="J17">
        <v>5</v>
      </c>
      <c r="K17" s="4">
        <f t="shared" si="7"/>
        <v>28965.675726666668</v>
      </c>
      <c r="L17" s="4">
        <f t="shared" si="1"/>
        <v>35926.626183333334</v>
      </c>
      <c r="M17" s="4">
        <f t="shared" si="2"/>
        <v>6960.9504566666656</v>
      </c>
      <c r="N17" s="4">
        <f t="shared" si="3"/>
        <v>61411.826681666673</v>
      </c>
      <c r="O17">
        <f t="shared" si="4"/>
        <v>7</v>
      </c>
      <c r="P17" s="5">
        <f t="shared" si="0"/>
        <v>1.9230769230769232E-2</v>
      </c>
      <c r="Q17">
        <f t="shared" si="6"/>
        <v>310</v>
      </c>
      <c r="R17" s="5">
        <f t="shared" si="5"/>
        <v>0.85164835164835162</v>
      </c>
    </row>
    <row r="18" spans="1:18" x14ac:dyDescent="0.25">
      <c r="A18">
        <v>32</v>
      </c>
      <c r="B18" t="s">
        <v>7</v>
      </c>
      <c r="C18" s="11">
        <v>44.22</v>
      </c>
      <c r="D18">
        <v>0</v>
      </c>
      <c r="E18" t="s">
        <v>13</v>
      </c>
      <c r="F18" t="s">
        <v>14</v>
      </c>
      <c r="G18" s="3">
        <v>3994.1777999999999</v>
      </c>
      <c r="H18" t="s">
        <v>496</v>
      </c>
      <c r="J18">
        <v>6</v>
      </c>
      <c r="K18" s="4">
        <f t="shared" si="7"/>
        <v>35926.626183333334</v>
      </c>
      <c r="L18" s="4">
        <f t="shared" si="1"/>
        <v>42887.576639999999</v>
      </c>
      <c r="M18" s="4">
        <f t="shared" si="2"/>
        <v>6960.9504566666656</v>
      </c>
      <c r="N18" s="4">
        <f t="shared" si="3"/>
        <v>75333.727595000004</v>
      </c>
      <c r="O18">
        <f t="shared" si="4"/>
        <v>30</v>
      </c>
      <c r="P18" s="5">
        <f t="shared" si="0"/>
        <v>8.2417582417582416E-2</v>
      </c>
      <c r="Q18">
        <f t="shared" si="6"/>
        <v>340</v>
      </c>
      <c r="R18" s="5">
        <f t="shared" si="5"/>
        <v>0.93406593406593408</v>
      </c>
    </row>
    <row r="19" spans="1:18" x14ac:dyDescent="0.25">
      <c r="A19">
        <v>30</v>
      </c>
      <c r="B19" t="s">
        <v>11</v>
      </c>
      <c r="C19" s="11">
        <v>44.22</v>
      </c>
      <c r="D19">
        <v>2</v>
      </c>
      <c r="E19" t="s">
        <v>13</v>
      </c>
      <c r="F19" t="s">
        <v>14</v>
      </c>
      <c r="G19" s="3">
        <v>4266.1657999999998</v>
      </c>
      <c r="H19" t="s">
        <v>496</v>
      </c>
      <c r="J19">
        <v>7</v>
      </c>
      <c r="K19" s="4">
        <f>L18</f>
        <v>42887.576639999999</v>
      </c>
      <c r="L19" s="4">
        <f t="shared" si="1"/>
        <v>49848.527096666665</v>
      </c>
      <c r="M19" s="4">
        <f t="shared" si="2"/>
        <v>6960.9504566666656</v>
      </c>
      <c r="N19" s="4">
        <f t="shared" si="3"/>
        <v>89255.628508333335</v>
      </c>
      <c r="O19">
        <f t="shared" si="4"/>
        <v>22</v>
      </c>
      <c r="P19" s="5">
        <f t="shared" si="0"/>
        <v>6.043956043956044E-2</v>
      </c>
      <c r="Q19">
        <f t="shared" si="6"/>
        <v>362</v>
      </c>
      <c r="R19" s="5">
        <f t="shared" si="5"/>
        <v>0.99450549450549453</v>
      </c>
    </row>
    <row r="20" spans="1:18" x14ac:dyDescent="0.25">
      <c r="A20">
        <v>46</v>
      </c>
      <c r="B20" t="s">
        <v>11</v>
      </c>
      <c r="C20" s="11">
        <v>43.89</v>
      </c>
      <c r="D20">
        <v>3</v>
      </c>
      <c r="E20" t="s">
        <v>13</v>
      </c>
      <c r="F20" t="s">
        <v>14</v>
      </c>
      <c r="G20" s="3">
        <v>8944.1151000000009</v>
      </c>
      <c r="H20" t="s">
        <v>496</v>
      </c>
      <c r="J20">
        <v>8</v>
      </c>
      <c r="K20" s="4">
        <f t="shared" ref="K20:K22" si="8">L19</f>
        <v>49848.527096666665</v>
      </c>
      <c r="L20" s="4">
        <f t="shared" ref="L20:L22" si="9">K20+$M$13</f>
        <v>56809.47755333333</v>
      </c>
      <c r="M20" s="4">
        <f t="shared" si="2"/>
        <v>6960.9504566666656</v>
      </c>
      <c r="N20" s="4">
        <f t="shared" si="3"/>
        <v>103177.52942166667</v>
      </c>
      <c r="O20">
        <f t="shared" si="4"/>
        <v>0</v>
      </c>
      <c r="P20" s="5">
        <f t="shared" si="0"/>
        <v>0</v>
      </c>
      <c r="Q20">
        <f t="shared" si="6"/>
        <v>362</v>
      </c>
      <c r="R20" s="5">
        <f t="shared" si="5"/>
        <v>0.99450549450549453</v>
      </c>
    </row>
    <row r="21" spans="1:18" x14ac:dyDescent="0.25">
      <c r="A21">
        <v>44</v>
      </c>
      <c r="B21" t="s">
        <v>7</v>
      </c>
      <c r="C21" s="11">
        <v>43.89</v>
      </c>
      <c r="D21">
        <v>2</v>
      </c>
      <c r="E21" t="s">
        <v>9</v>
      </c>
      <c r="F21" t="s">
        <v>14</v>
      </c>
      <c r="G21" s="3">
        <v>46200.985099999998</v>
      </c>
      <c r="H21" t="s">
        <v>496</v>
      </c>
      <c r="J21">
        <v>9</v>
      </c>
      <c r="K21" s="4">
        <f t="shared" si="8"/>
        <v>56809.47755333333</v>
      </c>
      <c r="L21" s="4">
        <f t="shared" si="9"/>
        <v>63770.428009999996</v>
      </c>
      <c r="M21" s="4">
        <f t="shared" si="2"/>
        <v>6960.9504566666656</v>
      </c>
      <c r="N21" s="4">
        <f t="shared" si="3"/>
        <v>117099.430335</v>
      </c>
      <c r="O21">
        <f t="shared" si="4"/>
        <v>1</v>
      </c>
      <c r="P21" s="5">
        <f t="shared" si="0"/>
        <v>2.7472527472527475E-3</v>
      </c>
      <c r="Q21">
        <f t="shared" si="6"/>
        <v>363</v>
      </c>
      <c r="R21" s="5">
        <f t="shared" si="5"/>
        <v>0.99725274725274726</v>
      </c>
    </row>
    <row r="22" spans="1:18" x14ac:dyDescent="0.25">
      <c r="A22">
        <v>35</v>
      </c>
      <c r="B22" t="s">
        <v>7</v>
      </c>
      <c r="C22" s="11">
        <v>43.34</v>
      </c>
      <c r="D22">
        <v>2</v>
      </c>
      <c r="E22" t="s">
        <v>13</v>
      </c>
      <c r="F22" t="s">
        <v>14</v>
      </c>
      <c r="G22" s="3">
        <v>5846.9175999999998</v>
      </c>
      <c r="H22" t="s">
        <v>496</v>
      </c>
      <c r="J22">
        <v>10</v>
      </c>
      <c r="K22" s="4">
        <f t="shared" si="8"/>
        <v>63770.428009999996</v>
      </c>
      <c r="L22" s="4">
        <f t="shared" si="9"/>
        <v>70731.378466666662</v>
      </c>
      <c r="M22" s="4">
        <f t="shared" si="2"/>
        <v>6960.9504566666656</v>
      </c>
      <c r="N22" s="4">
        <f t="shared" si="3"/>
        <v>131021.33124833333</v>
      </c>
      <c r="O22">
        <f t="shared" si="4"/>
        <v>1</v>
      </c>
      <c r="P22" s="5">
        <f t="shared" si="0"/>
        <v>2.7472527472527475E-3</v>
      </c>
      <c r="Q22">
        <f t="shared" si="6"/>
        <v>364</v>
      </c>
      <c r="R22" s="5">
        <f t="shared" si="5"/>
        <v>1</v>
      </c>
    </row>
    <row r="23" spans="1:18" x14ac:dyDescent="0.25">
      <c r="A23">
        <v>30</v>
      </c>
      <c r="B23" t="s">
        <v>7</v>
      </c>
      <c r="C23" s="11">
        <v>43.12</v>
      </c>
      <c r="D23">
        <v>2</v>
      </c>
      <c r="E23" t="s">
        <v>13</v>
      </c>
      <c r="F23" t="s">
        <v>14</v>
      </c>
      <c r="G23" s="3">
        <v>4753.6368000000002</v>
      </c>
      <c r="H23" t="s">
        <v>496</v>
      </c>
      <c r="K23" s="4"/>
      <c r="L23" s="4"/>
      <c r="M23" s="4"/>
      <c r="N23" s="4"/>
      <c r="P23" s="5"/>
      <c r="R23" s="5"/>
    </row>
    <row r="24" spans="1:18" x14ac:dyDescent="0.25">
      <c r="A24">
        <v>18</v>
      </c>
      <c r="B24" t="s">
        <v>11</v>
      </c>
      <c r="C24" s="11">
        <v>43.01</v>
      </c>
      <c r="D24">
        <v>0</v>
      </c>
      <c r="E24" t="s">
        <v>13</v>
      </c>
      <c r="F24" t="s">
        <v>14</v>
      </c>
      <c r="G24" s="3">
        <v>1149.3959</v>
      </c>
      <c r="H24" t="s">
        <v>496</v>
      </c>
      <c r="K24" s="4"/>
      <c r="L24" s="4"/>
      <c r="M24" s="4"/>
      <c r="N24" s="4"/>
      <c r="P24" s="5"/>
      <c r="R24" s="5"/>
    </row>
    <row r="25" spans="1:18" x14ac:dyDescent="0.25">
      <c r="A25">
        <v>51</v>
      </c>
      <c r="B25" t="s">
        <v>11</v>
      </c>
      <c r="C25" s="11">
        <v>42.9</v>
      </c>
      <c r="D25">
        <v>2</v>
      </c>
      <c r="E25" t="s">
        <v>9</v>
      </c>
      <c r="F25" t="s">
        <v>14</v>
      </c>
      <c r="G25" s="3">
        <v>47462.894</v>
      </c>
      <c r="H25" t="s">
        <v>496</v>
      </c>
      <c r="K25" s="4"/>
      <c r="L25" s="4"/>
      <c r="M25" s="4"/>
      <c r="N25" s="4"/>
      <c r="P25" s="5"/>
      <c r="R25" s="5"/>
    </row>
    <row r="26" spans="1:18" x14ac:dyDescent="0.25">
      <c r="A26">
        <v>49</v>
      </c>
      <c r="B26" t="s">
        <v>7</v>
      </c>
      <c r="C26" s="11">
        <v>42.68</v>
      </c>
      <c r="D26">
        <v>2</v>
      </c>
      <c r="E26" t="s">
        <v>13</v>
      </c>
      <c r="F26" t="s">
        <v>14</v>
      </c>
      <c r="G26" s="3">
        <v>9800.8881999999994</v>
      </c>
      <c r="H26" t="s">
        <v>496</v>
      </c>
      <c r="K26" s="4"/>
      <c r="L26" s="4"/>
      <c r="M26" s="4"/>
      <c r="N26" s="4"/>
      <c r="P26" s="5"/>
      <c r="R26" s="5"/>
    </row>
    <row r="27" spans="1:18" x14ac:dyDescent="0.25">
      <c r="A27">
        <v>54</v>
      </c>
      <c r="B27" t="s">
        <v>11</v>
      </c>
      <c r="C27" s="11">
        <v>42.655000000000001</v>
      </c>
      <c r="D27">
        <v>2</v>
      </c>
      <c r="E27" t="s">
        <v>9</v>
      </c>
      <c r="F27" t="s">
        <v>14</v>
      </c>
      <c r="G27" s="3">
        <v>44260.749900000003</v>
      </c>
      <c r="H27" t="s">
        <v>496</v>
      </c>
      <c r="K27" s="4"/>
      <c r="L27" s="4"/>
      <c r="M27" s="4"/>
      <c r="N27" s="4"/>
      <c r="P27" s="5"/>
      <c r="R27" s="5"/>
    </row>
    <row r="28" spans="1:18" x14ac:dyDescent="0.25">
      <c r="A28">
        <v>33</v>
      </c>
      <c r="B28" t="s">
        <v>11</v>
      </c>
      <c r="C28" s="11">
        <v>42.46</v>
      </c>
      <c r="D28">
        <v>1</v>
      </c>
      <c r="E28" t="s">
        <v>13</v>
      </c>
      <c r="F28" t="s">
        <v>14</v>
      </c>
      <c r="G28" s="3">
        <v>11326.71487</v>
      </c>
      <c r="H28" t="s">
        <v>496</v>
      </c>
      <c r="K28" s="4"/>
      <c r="L28" s="4"/>
      <c r="M28" s="4"/>
      <c r="N28" s="4"/>
      <c r="P28" s="5"/>
      <c r="R28" s="5"/>
    </row>
    <row r="29" spans="1:18" x14ac:dyDescent="0.25">
      <c r="A29">
        <v>18</v>
      </c>
      <c r="B29" t="s">
        <v>7</v>
      </c>
      <c r="C29" s="11">
        <v>42.24</v>
      </c>
      <c r="D29">
        <v>0</v>
      </c>
      <c r="E29" t="s">
        <v>9</v>
      </c>
      <c r="F29" t="s">
        <v>14</v>
      </c>
      <c r="G29" s="3">
        <v>38792.685599999997</v>
      </c>
      <c r="H29" t="s">
        <v>496</v>
      </c>
      <c r="K29" s="4"/>
      <c r="L29" s="4"/>
      <c r="M29" s="4"/>
      <c r="N29" s="4"/>
      <c r="P29" s="5"/>
      <c r="R29" s="5"/>
    </row>
    <row r="30" spans="1:18" x14ac:dyDescent="0.25">
      <c r="A30">
        <v>57</v>
      </c>
      <c r="B30" t="s">
        <v>11</v>
      </c>
      <c r="C30" s="11">
        <v>42.13</v>
      </c>
      <c r="D30">
        <v>1</v>
      </c>
      <c r="E30" t="s">
        <v>9</v>
      </c>
      <c r="F30" t="s">
        <v>14</v>
      </c>
      <c r="G30" s="3">
        <v>48675.517699999997</v>
      </c>
      <c r="H30" t="s">
        <v>496</v>
      </c>
    </row>
    <row r="31" spans="1:18" x14ac:dyDescent="0.25">
      <c r="A31">
        <v>34</v>
      </c>
      <c r="B31" t="s">
        <v>11</v>
      </c>
      <c r="C31" s="11">
        <v>42.13</v>
      </c>
      <c r="D31">
        <v>2</v>
      </c>
      <c r="E31" t="s">
        <v>13</v>
      </c>
      <c r="F31" t="s">
        <v>14</v>
      </c>
      <c r="G31" s="3">
        <v>5124.1886999999997</v>
      </c>
      <c r="H31" t="s">
        <v>496</v>
      </c>
    </row>
    <row r="32" spans="1:18" x14ac:dyDescent="0.25">
      <c r="A32">
        <v>25</v>
      </c>
      <c r="B32" t="s">
        <v>7</v>
      </c>
      <c r="C32" s="11">
        <v>42.13</v>
      </c>
      <c r="D32">
        <v>1</v>
      </c>
      <c r="E32" t="s">
        <v>13</v>
      </c>
      <c r="F32" t="s">
        <v>14</v>
      </c>
      <c r="G32" s="3">
        <v>3238.4357</v>
      </c>
      <c r="H32" t="s">
        <v>496</v>
      </c>
    </row>
    <row r="33" spans="1:8" x14ac:dyDescent="0.25">
      <c r="A33">
        <v>23</v>
      </c>
      <c r="B33" t="s">
        <v>11</v>
      </c>
      <c r="C33" s="11">
        <v>41.91</v>
      </c>
      <c r="D33">
        <v>0</v>
      </c>
      <c r="E33" t="s">
        <v>13</v>
      </c>
      <c r="F33" t="s">
        <v>14</v>
      </c>
      <c r="G33" s="3">
        <v>1837.2819</v>
      </c>
      <c r="H33" t="s">
        <v>496</v>
      </c>
    </row>
    <row r="34" spans="1:8" x14ac:dyDescent="0.25">
      <c r="A34">
        <v>56</v>
      </c>
      <c r="B34" t="s">
        <v>7</v>
      </c>
      <c r="C34" s="11">
        <v>41.91</v>
      </c>
      <c r="D34">
        <v>0</v>
      </c>
      <c r="E34" t="s">
        <v>13</v>
      </c>
      <c r="F34" t="s">
        <v>14</v>
      </c>
      <c r="G34" s="3">
        <v>11093.6229</v>
      </c>
      <c r="H34" t="s">
        <v>496</v>
      </c>
    </row>
    <row r="35" spans="1:8" x14ac:dyDescent="0.25">
      <c r="A35">
        <v>39</v>
      </c>
      <c r="B35" t="s">
        <v>7</v>
      </c>
      <c r="C35" s="11">
        <v>41.8</v>
      </c>
      <c r="D35">
        <v>0</v>
      </c>
      <c r="E35" t="s">
        <v>13</v>
      </c>
      <c r="F35" t="s">
        <v>14</v>
      </c>
      <c r="G35" s="3">
        <v>5662.2250000000004</v>
      </c>
      <c r="H35" t="s">
        <v>496</v>
      </c>
    </row>
    <row r="36" spans="1:8" x14ac:dyDescent="0.25">
      <c r="A36">
        <v>52</v>
      </c>
      <c r="B36" t="s">
        <v>11</v>
      </c>
      <c r="C36" s="11">
        <v>41.8</v>
      </c>
      <c r="D36">
        <v>2</v>
      </c>
      <c r="E36" t="s">
        <v>9</v>
      </c>
      <c r="F36" t="s">
        <v>14</v>
      </c>
      <c r="G36" s="3">
        <v>47269.853999999999</v>
      </c>
      <c r="H36" t="s">
        <v>496</v>
      </c>
    </row>
    <row r="37" spans="1:8" x14ac:dyDescent="0.25">
      <c r="A37">
        <v>40</v>
      </c>
      <c r="B37" t="s">
        <v>11</v>
      </c>
      <c r="C37" s="11">
        <v>41.69</v>
      </c>
      <c r="D37">
        <v>0</v>
      </c>
      <c r="E37" t="s">
        <v>13</v>
      </c>
      <c r="F37" t="s">
        <v>14</v>
      </c>
      <c r="G37" s="3">
        <v>5438.7491</v>
      </c>
      <c r="H37" t="s">
        <v>496</v>
      </c>
    </row>
    <row r="38" spans="1:8" x14ac:dyDescent="0.25">
      <c r="A38">
        <v>49</v>
      </c>
      <c r="B38" t="s">
        <v>7</v>
      </c>
      <c r="C38" s="11">
        <v>41.47</v>
      </c>
      <c r="D38">
        <v>4</v>
      </c>
      <c r="E38" t="s">
        <v>13</v>
      </c>
      <c r="F38" t="s">
        <v>14</v>
      </c>
      <c r="G38" s="3">
        <v>10977.2063</v>
      </c>
      <c r="H38" t="s">
        <v>496</v>
      </c>
    </row>
    <row r="39" spans="1:8" x14ac:dyDescent="0.25">
      <c r="A39">
        <v>53</v>
      </c>
      <c r="B39" t="s">
        <v>11</v>
      </c>
      <c r="C39" s="11">
        <v>41.47</v>
      </c>
      <c r="D39">
        <v>0</v>
      </c>
      <c r="E39" t="s">
        <v>13</v>
      </c>
      <c r="F39" t="s">
        <v>14</v>
      </c>
      <c r="G39" s="3">
        <v>9504.3102999999992</v>
      </c>
      <c r="H39" t="s">
        <v>496</v>
      </c>
    </row>
    <row r="40" spans="1:8" x14ac:dyDescent="0.25">
      <c r="A40">
        <v>18</v>
      </c>
      <c r="B40" t="s">
        <v>11</v>
      </c>
      <c r="C40" s="11">
        <v>41.14</v>
      </c>
      <c r="D40">
        <v>0</v>
      </c>
      <c r="E40" t="s">
        <v>13</v>
      </c>
      <c r="F40" t="s">
        <v>14</v>
      </c>
      <c r="G40" s="3">
        <v>1146.7965999999999</v>
      </c>
      <c r="H40" t="s">
        <v>496</v>
      </c>
    </row>
    <row r="41" spans="1:8" x14ac:dyDescent="0.25">
      <c r="A41">
        <v>59</v>
      </c>
      <c r="B41" t="s">
        <v>11</v>
      </c>
      <c r="C41" s="11">
        <v>41.14</v>
      </c>
      <c r="D41">
        <v>1</v>
      </c>
      <c r="E41" t="s">
        <v>9</v>
      </c>
      <c r="F41" t="s">
        <v>14</v>
      </c>
      <c r="G41" s="3">
        <v>48970.247600000002</v>
      </c>
      <c r="H41" t="s">
        <v>496</v>
      </c>
    </row>
    <row r="42" spans="1:8" x14ac:dyDescent="0.25">
      <c r="A42">
        <v>60</v>
      </c>
      <c r="B42" t="s">
        <v>11</v>
      </c>
      <c r="C42" s="11">
        <v>40.92</v>
      </c>
      <c r="D42">
        <v>0</v>
      </c>
      <c r="E42" t="s">
        <v>9</v>
      </c>
      <c r="F42" t="s">
        <v>14</v>
      </c>
      <c r="G42" s="3">
        <v>48673.558799999999</v>
      </c>
      <c r="H42" t="s">
        <v>496</v>
      </c>
    </row>
    <row r="43" spans="1:8" x14ac:dyDescent="0.25">
      <c r="A43">
        <v>55</v>
      </c>
      <c r="B43" t="s">
        <v>7</v>
      </c>
      <c r="C43" s="11">
        <v>40.81</v>
      </c>
      <c r="D43">
        <v>3</v>
      </c>
      <c r="E43" t="s">
        <v>13</v>
      </c>
      <c r="F43" t="s">
        <v>14</v>
      </c>
      <c r="G43" s="3">
        <v>12485.8009</v>
      </c>
      <c r="H43" t="s">
        <v>496</v>
      </c>
    </row>
    <row r="44" spans="1:8" x14ac:dyDescent="0.25">
      <c r="A44">
        <v>64</v>
      </c>
      <c r="B44" t="s">
        <v>11</v>
      </c>
      <c r="C44" s="11">
        <v>40.479999999999997</v>
      </c>
      <c r="D44">
        <v>0</v>
      </c>
      <c r="E44" t="s">
        <v>13</v>
      </c>
      <c r="F44" t="s">
        <v>14</v>
      </c>
      <c r="G44" s="3">
        <v>13831.1152</v>
      </c>
      <c r="H44" t="s">
        <v>496</v>
      </c>
    </row>
    <row r="45" spans="1:8" x14ac:dyDescent="0.25">
      <c r="A45">
        <v>57</v>
      </c>
      <c r="B45" t="s">
        <v>11</v>
      </c>
      <c r="C45" s="11">
        <v>40.369999999999997</v>
      </c>
      <c r="D45">
        <v>0</v>
      </c>
      <c r="E45" t="s">
        <v>13</v>
      </c>
      <c r="F45" t="s">
        <v>14</v>
      </c>
      <c r="G45" s="3">
        <v>10982.5013</v>
      </c>
      <c r="H45" t="s">
        <v>496</v>
      </c>
    </row>
    <row r="46" spans="1:8" x14ac:dyDescent="0.25">
      <c r="A46">
        <v>42</v>
      </c>
      <c r="B46" t="s">
        <v>7</v>
      </c>
      <c r="C46" s="11">
        <v>40.369999999999997</v>
      </c>
      <c r="D46">
        <v>2</v>
      </c>
      <c r="E46" t="s">
        <v>9</v>
      </c>
      <c r="F46" t="s">
        <v>14</v>
      </c>
      <c r="G46" s="3">
        <v>43896.376300000004</v>
      </c>
      <c r="H46" t="s">
        <v>496</v>
      </c>
    </row>
    <row r="47" spans="1:8" x14ac:dyDescent="0.25">
      <c r="A47">
        <v>41</v>
      </c>
      <c r="B47" t="s">
        <v>11</v>
      </c>
      <c r="C47" s="11">
        <v>40.26</v>
      </c>
      <c r="D47">
        <v>0</v>
      </c>
      <c r="E47" t="s">
        <v>13</v>
      </c>
      <c r="F47" t="s">
        <v>14</v>
      </c>
      <c r="G47" s="3">
        <v>5709.1643999999997</v>
      </c>
      <c r="H47" t="s">
        <v>496</v>
      </c>
    </row>
    <row r="48" spans="1:8" x14ac:dyDescent="0.25">
      <c r="A48">
        <v>18</v>
      </c>
      <c r="B48" t="s">
        <v>7</v>
      </c>
      <c r="C48" s="11">
        <v>40.26</v>
      </c>
      <c r="D48">
        <v>0</v>
      </c>
      <c r="E48" t="s">
        <v>13</v>
      </c>
      <c r="F48" t="s">
        <v>14</v>
      </c>
      <c r="G48" s="3">
        <v>1634.5734</v>
      </c>
      <c r="H48" t="s">
        <v>496</v>
      </c>
    </row>
    <row r="49" spans="1:8" x14ac:dyDescent="0.25">
      <c r="A49">
        <v>31</v>
      </c>
      <c r="B49" t="s">
        <v>7</v>
      </c>
      <c r="C49" s="11">
        <v>40.185000000000002</v>
      </c>
      <c r="D49">
        <v>2</v>
      </c>
      <c r="E49" t="s">
        <v>13</v>
      </c>
      <c r="F49" t="s">
        <v>14</v>
      </c>
      <c r="G49" s="3">
        <v>4949.7587000000003</v>
      </c>
      <c r="H49" t="s">
        <v>496</v>
      </c>
    </row>
    <row r="50" spans="1:8" x14ac:dyDescent="0.25">
      <c r="A50">
        <v>24</v>
      </c>
      <c r="B50" t="s">
        <v>11</v>
      </c>
      <c r="C50" s="11">
        <v>40.15</v>
      </c>
      <c r="D50">
        <v>0</v>
      </c>
      <c r="E50" t="s">
        <v>9</v>
      </c>
      <c r="F50" t="s">
        <v>14</v>
      </c>
      <c r="G50" s="3">
        <v>38126.246500000001</v>
      </c>
      <c r="H50" t="s">
        <v>496</v>
      </c>
    </row>
    <row r="51" spans="1:8" x14ac:dyDescent="0.25">
      <c r="A51">
        <v>48</v>
      </c>
      <c r="B51" t="s">
        <v>11</v>
      </c>
      <c r="C51" s="11">
        <v>40.15</v>
      </c>
      <c r="D51">
        <v>0</v>
      </c>
      <c r="E51" t="s">
        <v>13</v>
      </c>
      <c r="F51" t="s">
        <v>14</v>
      </c>
      <c r="G51" s="3">
        <v>7804.1605</v>
      </c>
      <c r="H51" t="s">
        <v>496</v>
      </c>
    </row>
    <row r="52" spans="1:8" x14ac:dyDescent="0.25">
      <c r="A52">
        <v>55</v>
      </c>
      <c r="B52" t="s">
        <v>11</v>
      </c>
      <c r="C52" s="11">
        <v>39.994999999999997</v>
      </c>
      <c r="D52">
        <v>3</v>
      </c>
      <c r="E52" t="s">
        <v>13</v>
      </c>
      <c r="F52" t="s">
        <v>14</v>
      </c>
      <c r="G52" s="3">
        <v>11987.1682</v>
      </c>
      <c r="H52" t="s">
        <v>496</v>
      </c>
    </row>
    <row r="53" spans="1:8" x14ac:dyDescent="0.25">
      <c r="A53">
        <v>62</v>
      </c>
      <c r="B53" t="s">
        <v>11</v>
      </c>
      <c r="C53" s="11">
        <v>39.93</v>
      </c>
      <c r="D53">
        <v>0</v>
      </c>
      <c r="E53" t="s">
        <v>13</v>
      </c>
      <c r="F53" t="s">
        <v>14</v>
      </c>
      <c r="G53" s="3">
        <v>12982.8747</v>
      </c>
      <c r="H53" t="s">
        <v>496</v>
      </c>
    </row>
    <row r="54" spans="1:8" x14ac:dyDescent="0.25">
      <c r="A54">
        <v>33</v>
      </c>
      <c r="B54" t="s">
        <v>7</v>
      </c>
      <c r="C54" s="11">
        <v>39.82</v>
      </c>
      <c r="D54">
        <v>1</v>
      </c>
      <c r="E54" t="s">
        <v>13</v>
      </c>
      <c r="F54" t="s">
        <v>14</v>
      </c>
      <c r="G54" s="3">
        <v>4795.6567999999997</v>
      </c>
      <c r="H54" t="s">
        <v>496</v>
      </c>
    </row>
    <row r="55" spans="1:8" x14ac:dyDescent="0.25">
      <c r="A55">
        <v>18</v>
      </c>
      <c r="B55" t="s">
        <v>7</v>
      </c>
      <c r="C55" s="11">
        <v>39.82</v>
      </c>
      <c r="D55">
        <v>0</v>
      </c>
      <c r="E55" t="s">
        <v>13</v>
      </c>
      <c r="F55" t="s">
        <v>14</v>
      </c>
      <c r="G55" s="3">
        <v>1633.9618</v>
      </c>
      <c r="H55" t="s">
        <v>496</v>
      </c>
    </row>
    <row r="56" spans="1:8" x14ac:dyDescent="0.25">
      <c r="A56">
        <v>31</v>
      </c>
      <c r="B56" t="s">
        <v>7</v>
      </c>
      <c r="C56" s="11">
        <v>39.805</v>
      </c>
      <c r="D56">
        <v>0</v>
      </c>
      <c r="E56" t="s">
        <v>13</v>
      </c>
      <c r="F56" t="s">
        <v>14</v>
      </c>
      <c r="G56" s="3">
        <v>3756.6215999999999</v>
      </c>
      <c r="H56" t="s">
        <v>496</v>
      </c>
    </row>
    <row r="57" spans="1:8" x14ac:dyDescent="0.25">
      <c r="A57">
        <v>27</v>
      </c>
      <c r="B57" t="s">
        <v>11</v>
      </c>
      <c r="C57" s="11">
        <v>39.615000000000002</v>
      </c>
      <c r="D57">
        <v>0</v>
      </c>
      <c r="E57" t="s">
        <v>13</v>
      </c>
      <c r="F57" t="s">
        <v>14</v>
      </c>
      <c r="G57" s="3">
        <v>2483.7359999999999</v>
      </c>
      <c r="H57" t="s">
        <v>496</v>
      </c>
    </row>
    <row r="58" spans="1:8" x14ac:dyDescent="0.25">
      <c r="A58">
        <v>53</v>
      </c>
      <c r="B58" t="s">
        <v>7</v>
      </c>
      <c r="C58" s="11">
        <v>39.6</v>
      </c>
      <c r="D58">
        <v>1</v>
      </c>
      <c r="E58" t="s">
        <v>13</v>
      </c>
      <c r="F58" t="s">
        <v>14</v>
      </c>
      <c r="G58" s="3">
        <v>10579.710999999999</v>
      </c>
      <c r="H58" t="s">
        <v>496</v>
      </c>
    </row>
    <row r="59" spans="1:8" x14ac:dyDescent="0.25">
      <c r="A59">
        <v>31</v>
      </c>
      <c r="B59" t="s">
        <v>11</v>
      </c>
      <c r="C59" s="11">
        <v>39.49</v>
      </c>
      <c r="D59">
        <v>1</v>
      </c>
      <c r="E59" t="s">
        <v>13</v>
      </c>
      <c r="F59" t="s">
        <v>14</v>
      </c>
      <c r="G59" s="3">
        <v>3875.7341000000001</v>
      </c>
      <c r="H59" t="s">
        <v>496</v>
      </c>
    </row>
    <row r="60" spans="1:8" x14ac:dyDescent="0.25">
      <c r="A60">
        <v>24</v>
      </c>
      <c r="B60" t="s">
        <v>7</v>
      </c>
      <c r="C60" s="11">
        <v>39.49</v>
      </c>
      <c r="D60">
        <v>0</v>
      </c>
      <c r="E60" t="s">
        <v>13</v>
      </c>
      <c r="F60" t="s">
        <v>14</v>
      </c>
      <c r="G60" s="3">
        <v>2480.9791</v>
      </c>
      <c r="H60" t="s">
        <v>496</v>
      </c>
    </row>
    <row r="61" spans="1:8" x14ac:dyDescent="0.25">
      <c r="A61">
        <v>49</v>
      </c>
      <c r="B61" t="s">
        <v>7</v>
      </c>
      <c r="C61" s="11">
        <v>39.424999999999997</v>
      </c>
      <c r="D61">
        <v>0</v>
      </c>
      <c r="E61" t="s">
        <v>13</v>
      </c>
      <c r="F61" t="s">
        <v>14</v>
      </c>
      <c r="G61" s="3">
        <v>8601.3292999999994</v>
      </c>
      <c r="H61" t="s">
        <v>496</v>
      </c>
    </row>
    <row r="62" spans="1:8" x14ac:dyDescent="0.25">
      <c r="A62">
        <v>23</v>
      </c>
      <c r="B62" t="s">
        <v>7</v>
      </c>
      <c r="C62" s="11">
        <v>39.270000000000003</v>
      </c>
      <c r="D62">
        <v>2</v>
      </c>
      <c r="E62" t="s">
        <v>13</v>
      </c>
      <c r="F62" t="s">
        <v>14</v>
      </c>
      <c r="G62" s="3">
        <v>3500.6122999999998</v>
      </c>
      <c r="H62" t="s">
        <v>496</v>
      </c>
    </row>
    <row r="63" spans="1:8" x14ac:dyDescent="0.25">
      <c r="A63">
        <v>64</v>
      </c>
      <c r="B63" t="s">
        <v>11</v>
      </c>
      <c r="C63" s="11">
        <v>39.159999999999997</v>
      </c>
      <c r="D63">
        <v>1</v>
      </c>
      <c r="E63" t="s">
        <v>13</v>
      </c>
      <c r="F63" t="s">
        <v>14</v>
      </c>
      <c r="G63" s="3">
        <v>14418.2804</v>
      </c>
      <c r="H63" t="s">
        <v>496</v>
      </c>
    </row>
    <row r="64" spans="1:8" x14ac:dyDescent="0.25">
      <c r="A64">
        <v>18</v>
      </c>
      <c r="B64" t="s">
        <v>7</v>
      </c>
      <c r="C64" s="11">
        <v>39.159999999999997</v>
      </c>
      <c r="D64">
        <v>0</v>
      </c>
      <c r="E64" t="s">
        <v>13</v>
      </c>
      <c r="F64" t="s">
        <v>14</v>
      </c>
      <c r="G64" s="3">
        <v>1633.0444</v>
      </c>
      <c r="H64" t="s">
        <v>496</v>
      </c>
    </row>
    <row r="65" spans="1:8" x14ac:dyDescent="0.25">
      <c r="A65">
        <v>62</v>
      </c>
      <c r="B65" t="s">
        <v>7</v>
      </c>
      <c r="C65" s="11">
        <v>39.159999999999997</v>
      </c>
      <c r="D65">
        <v>0</v>
      </c>
      <c r="E65" t="s">
        <v>13</v>
      </c>
      <c r="F65" t="s">
        <v>14</v>
      </c>
      <c r="G65" s="3">
        <v>13470.804400000001</v>
      </c>
      <c r="H65" t="s">
        <v>496</v>
      </c>
    </row>
    <row r="66" spans="1:8" x14ac:dyDescent="0.25">
      <c r="A66">
        <v>58</v>
      </c>
      <c r="B66" t="s">
        <v>7</v>
      </c>
      <c r="C66" s="11">
        <v>39.049999999999997</v>
      </c>
      <c r="D66">
        <v>0</v>
      </c>
      <c r="E66" t="s">
        <v>13</v>
      </c>
      <c r="F66" t="s">
        <v>14</v>
      </c>
      <c r="G66" s="3">
        <v>11856.4115</v>
      </c>
      <c r="H66" t="s">
        <v>496</v>
      </c>
    </row>
    <row r="67" spans="1:8" x14ac:dyDescent="0.25">
      <c r="A67">
        <v>64</v>
      </c>
      <c r="B67" t="s">
        <v>7</v>
      </c>
      <c r="C67" s="11">
        <v>39.049999999999997</v>
      </c>
      <c r="D67">
        <v>3</v>
      </c>
      <c r="E67" t="s">
        <v>13</v>
      </c>
      <c r="F67" t="s">
        <v>14</v>
      </c>
      <c r="G67" s="3">
        <v>16085.127500000001</v>
      </c>
      <c r="H67" t="s">
        <v>496</v>
      </c>
    </row>
    <row r="68" spans="1:8" x14ac:dyDescent="0.25">
      <c r="A68">
        <v>30</v>
      </c>
      <c r="B68" t="s">
        <v>7</v>
      </c>
      <c r="C68" s="11">
        <v>39.049999999999997</v>
      </c>
      <c r="D68">
        <v>3</v>
      </c>
      <c r="E68" t="s">
        <v>9</v>
      </c>
      <c r="F68" t="s">
        <v>14</v>
      </c>
      <c r="G68" s="3">
        <v>40932.429499999998</v>
      </c>
      <c r="H68" t="s">
        <v>496</v>
      </c>
    </row>
    <row r="69" spans="1:8" x14ac:dyDescent="0.25">
      <c r="A69">
        <v>47</v>
      </c>
      <c r="B69" t="s">
        <v>11</v>
      </c>
      <c r="C69" s="11">
        <v>38.94</v>
      </c>
      <c r="D69">
        <v>2</v>
      </c>
      <c r="E69" t="s">
        <v>9</v>
      </c>
      <c r="F69" t="s">
        <v>14</v>
      </c>
      <c r="G69" s="3">
        <v>44202.653599999998</v>
      </c>
      <c r="H69" t="s">
        <v>496</v>
      </c>
    </row>
    <row r="70" spans="1:8" x14ac:dyDescent="0.25">
      <c r="A70">
        <v>29</v>
      </c>
      <c r="B70" t="s">
        <v>11</v>
      </c>
      <c r="C70" s="11">
        <v>38.94</v>
      </c>
      <c r="D70">
        <v>1</v>
      </c>
      <c r="E70" t="s">
        <v>13</v>
      </c>
      <c r="F70" t="s">
        <v>14</v>
      </c>
      <c r="G70" s="3">
        <v>3471.4096</v>
      </c>
      <c r="H70" t="s">
        <v>496</v>
      </c>
    </row>
    <row r="71" spans="1:8" x14ac:dyDescent="0.25">
      <c r="A71">
        <v>30</v>
      </c>
      <c r="B71" t="s">
        <v>11</v>
      </c>
      <c r="C71" s="11">
        <v>38.83</v>
      </c>
      <c r="D71">
        <v>1</v>
      </c>
      <c r="E71" t="s">
        <v>13</v>
      </c>
      <c r="F71" t="s">
        <v>14</v>
      </c>
      <c r="G71" s="3">
        <v>18963.171920000001</v>
      </c>
      <c r="H71" t="s">
        <v>496</v>
      </c>
    </row>
    <row r="72" spans="1:8" x14ac:dyDescent="0.25">
      <c r="A72">
        <v>62</v>
      </c>
      <c r="B72" t="s">
        <v>11</v>
      </c>
      <c r="C72" s="11">
        <v>38.83</v>
      </c>
      <c r="D72">
        <v>0</v>
      </c>
      <c r="E72" t="s">
        <v>13</v>
      </c>
      <c r="F72" t="s">
        <v>14</v>
      </c>
      <c r="G72" s="3">
        <v>12981.3457</v>
      </c>
      <c r="H72" t="s">
        <v>496</v>
      </c>
    </row>
    <row r="73" spans="1:8" x14ac:dyDescent="0.25">
      <c r="A73">
        <v>37</v>
      </c>
      <c r="B73" t="s">
        <v>7</v>
      </c>
      <c r="C73" s="11">
        <v>38.39</v>
      </c>
      <c r="D73">
        <v>0</v>
      </c>
      <c r="E73" t="s">
        <v>9</v>
      </c>
      <c r="F73" t="s">
        <v>14</v>
      </c>
      <c r="G73" s="3">
        <v>40419.019099999998</v>
      </c>
      <c r="H73" t="s">
        <v>496</v>
      </c>
    </row>
    <row r="74" spans="1:8" x14ac:dyDescent="0.25">
      <c r="A74">
        <v>38</v>
      </c>
      <c r="B74" t="s">
        <v>11</v>
      </c>
      <c r="C74" s="11">
        <v>38.39</v>
      </c>
      <c r="D74">
        <v>3</v>
      </c>
      <c r="E74" t="s">
        <v>9</v>
      </c>
      <c r="F74" t="s">
        <v>14</v>
      </c>
      <c r="G74" s="3">
        <v>41949.244100000004</v>
      </c>
      <c r="H74" t="s">
        <v>496</v>
      </c>
    </row>
    <row r="75" spans="1:8" x14ac:dyDescent="0.25">
      <c r="A75">
        <v>18</v>
      </c>
      <c r="B75" t="s">
        <v>7</v>
      </c>
      <c r="C75" s="11">
        <v>38.28</v>
      </c>
      <c r="D75">
        <v>0</v>
      </c>
      <c r="E75" t="s">
        <v>13</v>
      </c>
      <c r="F75" t="s">
        <v>14</v>
      </c>
      <c r="G75" s="3">
        <v>14133.03775</v>
      </c>
      <c r="H75" t="s">
        <v>496</v>
      </c>
    </row>
    <row r="76" spans="1:8" x14ac:dyDescent="0.25">
      <c r="A76">
        <v>18</v>
      </c>
      <c r="B76" t="s">
        <v>7</v>
      </c>
      <c r="C76" s="11">
        <v>38.17</v>
      </c>
      <c r="D76">
        <v>0</v>
      </c>
      <c r="E76" t="s">
        <v>13</v>
      </c>
      <c r="F76" t="s">
        <v>14</v>
      </c>
      <c r="G76" s="3">
        <v>1631.6683</v>
      </c>
      <c r="H76" t="s">
        <v>496</v>
      </c>
    </row>
    <row r="77" spans="1:8" x14ac:dyDescent="0.25">
      <c r="A77">
        <v>18</v>
      </c>
      <c r="B77" t="s">
        <v>11</v>
      </c>
      <c r="C77" s="11">
        <v>38.17</v>
      </c>
      <c r="D77">
        <v>0</v>
      </c>
      <c r="E77" t="s">
        <v>9</v>
      </c>
      <c r="F77" t="s">
        <v>14</v>
      </c>
      <c r="G77" s="3">
        <v>36307.798300000002</v>
      </c>
      <c r="H77" t="s">
        <v>496</v>
      </c>
    </row>
    <row r="78" spans="1:8" x14ac:dyDescent="0.25">
      <c r="A78">
        <v>46</v>
      </c>
      <c r="B78" t="s">
        <v>11</v>
      </c>
      <c r="C78" s="11">
        <v>38.17</v>
      </c>
      <c r="D78">
        <v>2</v>
      </c>
      <c r="E78" t="s">
        <v>13</v>
      </c>
      <c r="F78" t="s">
        <v>14</v>
      </c>
      <c r="G78" s="3">
        <v>8347.1643000000004</v>
      </c>
      <c r="H78" t="s">
        <v>496</v>
      </c>
    </row>
    <row r="79" spans="1:8" x14ac:dyDescent="0.25">
      <c r="A79">
        <v>44</v>
      </c>
      <c r="B79" t="s">
        <v>7</v>
      </c>
      <c r="C79" s="11">
        <v>38.06</v>
      </c>
      <c r="D79">
        <v>0</v>
      </c>
      <c r="E79" t="s">
        <v>9</v>
      </c>
      <c r="F79" t="s">
        <v>14</v>
      </c>
      <c r="G79" s="3">
        <v>48885.135609999998</v>
      </c>
      <c r="H79" t="s">
        <v>496</v>
      </c>
    </row>
    <row r="80" spans="1:8" x14ac:dyDescent="0.25">
      <c r="A80">
        <v>43</v>
      </c>
      <c r="B80" t="s">
        <v>11</v>
      </c>
      <c r="C80" s="11">
        <v>38.06</v>
      </c>
      <c r="D80">
        <v>2</v>
      </c>
      <c r="E80" t="s">
        <v>9</v>
      </c>
      <c r="F80" t="s">
        <v>14</v>
      </c>
      <c r="G80" s="3">
        <v>42560.430399999997</v>
      </c>
      <c r="H80" t="s">
        <v>496</v>
      </c>
    </row>
    <row r="81" spans="1:8" x14ac:dyDescent="0.25">
      <c r="A81">
        <v>51</v>
      </c>
      <c r="B81" t="s">
        <v>7</v>
      </c>
      <c r="C81" s="11">
        <v>38.06</v>
      </c>
      <c r="D81">
        <v>0</v>
      </c>
      <c r="E81" t="s">
        <v>9</v>
      </c>
      <c r="F81" t="s">
        <v>14</v>
      </c>
      <c r="G81" s="3">
        <v>44400.4064</v>
      </c>
      <c r="H81" t="s">
        <v>496</v>
      </c>
    </row>
    <row r="82" spans="1:8" x14ac:dyDescent="0.25">
      <c r="A82">
        <v>38</v>
      </c>
      <c r="B82" t="s">
        <v>7</v>
      </c>
      <c r="C82" s="11">
        <v>37.729999999999997</v>
      </c>
      <c r="D82">
        <v>0</v>
      </c>
      <c r="E82" t="s">
        <v>13</v>
      </c>
      <c r="F82" t="s">
        <v>14</v>
      </c>
      <c r="G82" s="3">
        <v>5397.6166999999996</v>
      </c>
      <c r="H82" t="s">
        <v>496</v>
      </c>
    </row>
    <row r="83" spans="1:8" x14ac:dyDescent="0.25">
      <c r="A83">
        <v>49</v>
      </c>
      <c r="B83" t="s">
        <v>11</v>
      </c>
      <c r="C83" s="11">
        <v>37.51</v>
      </c>
      <c r="D83">
        <v>2</v>
      </c>
      <c r="E83" t="s">
        <v>13</v>
      </c>
      <c r="F83" t="s">
        <v>14</v>
      </c>
      <c r="G83" s="3">
        <v>9304.7019</v>
      </c>
      <c r="H83" t="s">
        <v>496</v>
      </c>
    </row>
    <row r="84" spans="1:8" x14ac:dyDescent="0.25">
      <c r="A84">
        <v>18</v>
      </c>
      <c r="B84" t="s">
        <v>7</v>
      </c>
      <c r="C84" s="11">
        <v>37.29</v>
      </c>
      <c r="D84">
        <v>1</v>
      </c>
      <c r="E84" t="s">
        <v>13</v>
      </c>
      <c r="F84" t="s">
        <v>14</v>
      </c>
      <c r="G84" s="3">
        <v>2219.4450999999999</v>
      </c>
      <c r="H84" t="s">
        <v>496</v>
      </c>
    </row>
    <row r="85" spans="1:8" x14ac:dyDescent="0.25">
      <c r="A85">
        <v>18</v>
      </c>
      <c r="B85" t="s">
        <v>11</v>
      </c>
      <c r="C85" s="11">
        <v>37.29</v>
      </c>
      <c r="D85">
        <v>0</v>
      </c>
      <c r="E85" t="s">
        <v>13</v>
      </c>
      <c r="F85" t="s">
        <v>14</v>
      </c>
      <c r="G85" s="3">
        <v>1141.4450999999999</v>
      </c>
      <c r="H85" t="s">
        <v>496</v>
      </c>
    </row>
    <row r="86" spans="1:8" x14ac:dyDescent="0.25">
      <c r="A86">
        <v>48</v>
      </c>
      <c r="B86" t="s">
        <v>11</v>
      </c>
      <c r="C86" s="11">
        <v>37.29</v>
      </c>
      <c r="D86">
        <v>2</v>
      </c>
      <c r="E86" t="s">
        <v>13</v>
      </c>
      <c r="F86" t="s">
        <v>14</v>
      </c>
      <c r="G86" s="3">
        <v>8978.1851000000006</v>
      </c>
      <c r="H86" t="s">
        <v>496</v>
      </c>
    </row>
    <row r="87" spans="1:8" x14ac:dyDescent="0.25">
      <c r="A87">
        <v>29</v>
      </c>
      <c r="B87" t="s">
        <v>11</v>
      </c>
      <c r="C87" s="11">
        <v>37.29</v>
      </c>
      <c r="D87">
        <v>2</v>
      </c>
      <c r="E87" t="s">
        <v>13</v>
      </c>
      <c r="F87" t="s">
        <v>14</v>
      </c>
      <c r="G87" s="3">
        <v>4058.1161000000002</v>
      </c>
      <c r="H87" t="s">
        <v>496</v>
      </c>
    </row>
    <row r="88" spans="1:8" x14ac:dyDescent="0.25">
      <c r="A88">
        <v>32</v>
      </c>
      <c r="B88" t="s">
        <v>11</v>
      </c>
      <c r="C88" s="11">
        <v>37.18</v>
      </c>
      <c r="D88">
        <v>2</v>
      </c>
      <c r="E88" t="s">
        <v>13</v>
      </c>
      <c r="F88" t="s">
        <v>14</v>
      </c>
      <c r="G88" s="3">
        <v>4673.3922000000002</v>
      </c>
      <c r="H88" t="s">
        <v>496</v>
      </c>
    </row>
    <row r="89" spans="1:8" x14ac:dyDescent="0.25">
      <c r="A89">
        <v>42</v>
      </c>
      <c r="B89" t="s">
        <v>11</v>
      </c>
      <c r="C89" s="11">
        <v>37.18</v>
      </c>
      <c r="D89">
        <v>2</v>
      </c>
      <c r="E89" t="s">
        <v>13</v>
      </c>
      <c r="F89" t="s">
        <v>14</v>
      </c>
      <c r="G89" s="3">
        <v>7162.0122000000001</v>
      </c>
      <c r="H89" t="s">
        <v>496</v>
      </c>
    </row>
    <row r="90" spans="1:8" x14ac:dyDescent="0.25">
      <c r="A90">
        <v>22</v>
      </c>
      <c r="B90" t="s">
        <v>11</v>
      </c>
      <c r="C90" s="11">
        <v>37.07</v>
      </c>
      <c r="D90">
        <v>2</v>
      </c>
      <c r="E90" t="s">
        <v>9</v>
      </c>
      <c r="F90" t="s">
        <v>14</v>
      </c>
      <c r="G90" s="3">
        <v>37484.4493</v>
      </c>
      <c r="H90" t="s">
        <v>496</v>
      </c>
    </row>
    <row r="91" spans="1:8" x14ac:dyDescent="0.25">
      <c r="A91">
        <v>37</v>
      </c>
      <c r="B91" t="s">
        <v>11</v>
      </c>
      <c r="C91" s="11">
        <v>37.07</v>
      </c>
      <c r="D91">
        <v>1</v>
      </c>
      <c r="E91" t="s">
        <v>9</v>
      </c>
      <c r="F91" t="s">
        <v>14</v>
      </c>
      <c r="G91" s="3">
        <v>39871.704299999998</v>
      </c>
      <c r="H91" t="s">
        <v>496</v>
      </c>
    </row>
    <row r="92" spans="1:8" x14ac:dyDescent="0.25">
      <c r="A92">
        <v>50</v>
      </c>
      <c r="B92" t="s">
        <v>11</v>
      </c>
      <c r="C92" s="11">
        <v>37.07</v>
      </c>
      <c r="D92">
        <v>1</v>
      </c>
      <c r="E92" t="s">
        <v>13</v>
      </c>
      <c r="F92" t="s">
        <v>14</v>
      </c>
      <c r="G92" s="3">
        <v>9048.0272999999997</v>
      </c>
      <c r="H92" t="s">
        <v>496</v>
      </c>
    </row>
    <row r="93" spans="1:8" x14ac:dyDescent="0.25">
      <c r="A93">
        <v>64</v>
      </c>
      <c r="B93" t="s">
        <v>11</v>
      </c>
      <c r="C93" s="11">
        <v>36.96</v>
      </c>
      <c r="D93">
        <v>2</v>
      </c>
      <c r="E93" t="s">
        <v>9</v>
      </c>
      <c r="F93" t="s">
        <v>14</v>
      </c>
      <c r="G93" s="3">
        <v>49577.662400000001</v>
      </c>
      <c r="H93" t="s">
        <v>496</v>
      </c>
    </row>
    <row r="94" spans="1:8" x14ac:dyDescent="0.25">
      <c r="A94">
        <v>18</v>
      </c>
      <c r="B94" t="s">
        <v>11</v>
      </c>
      <c r="C94" s="11">
        <v>36.954999999999998</v>
      </c>
      <c r="D94">
        <v>2</v>
      </c>
      <c r="E94" t="s">
        <v>9</v>
      </c>
      <c r="F94" t="s">
        <v>14</v>
      </c>
      <c r="G94" s="3">
        <v>34303.167200000004</v>
      </c>
      <c r="H94" t="s">
        <v>496</v>
      </c>
    </row>
    <row r="95" spans="1:8" x14ac:dyDescent="0.25">
      <c r="A95">
        <v>21</v>
      </c>
      <c r="B95" t="s">
        <v>11</v>
      </c>
      <c r="C95" s="11">
        <v>36.85</v>
      </c>
      <c r="D95">
        <v>0</v>
      </c>
      <c r="E95" t="s">
        <v>13</v>
      </c>
      <c r="F95" t="s">
        <v>14</v>
      </c>
      <c r="G95" s="3">
        <v>1534.3045</v>
      </c>
      <c r="H95" t="s">
        <v>496</v>
      </c>
    </row>
    <row r="96" spans="1:8" x14ac:dyDescent="0.25">
      <c r="A96">
        <v>49</v>
      </c>
      <c r="B96" t="s">
        <v>11</v>
      </c>
      <c r="C96" s="11">
        <v>36.85</v>
      </c>
      <c r="D96">
        <v>0</v>
      </c>
      <c r="E96" t="s">
        <v>13</v>
      </c>
      <c r="F96" t="s">
        <v>14</v>
      </c>
      <c r="G96" s="3">
        <v>8125.7844999999998</v>
      </c>
      <c r="H96" t="s">
        <v>496</v>
      </c>
    </row>
    <row r="97" spans="1:8" x14ac:dyDescent="0.25">
      <c r="A97">
        <v>63</v>
      </c>
      <c r="B97" t="s">
        <v>7</v>
      </c>
      <c r="C97" s="11">
        <v>36.85</v>
      </c>
      <c r="D97">
        <v>0</v>
      </c>
      <c r="E97" t="s">
        <v>13</v>
      </c>
      <c r="F97" t="s">
        <v>14</v>
      </c>
      <c r="G97" s="3">
        <v>13887.968500000001</v>
      </c>
      <c r="H97" t="s">
        <v>496</v>
      </c>
    </row>
    <row r="98" spans="1:8" x14ac:dyDescent="0.25">
      <c r="A98">
        <v>18</v>
      </c>
      <c r="B98" t="s">
        <v>7</v>
      </c>
      <c r="C98" s="11">
        <v>36.85</v>
      </c>
      <c r="D98">
        <v>0</v>
      </c>
      <c r="E98" t="s">
        <v>13</v>
      </c>
      <c r="F98" t="s">
        <v>14</v>
      </c>
      <c r="G98" s="3">
        <v>1629.8335</v>
      </c>
      <c r="H98" t="s">
        <v>496</v>
      </c>
    </row>
    <row r="99" spans="1:8" x14ac:dyDescent="0.25">
      <c r="A99">
        <v>24</v>
      </c>
      <c r="B99" t="s">
        <v>7</v>
      </c>
      <c r="C99" s="11">
        <v>36.765000000000001</v>
      </c>
      <c r="D99">
        <v>0</v>
      </c>
      <c r="E99" t="s">
        <v>13</v>
      </c>
      <c r="F99" t="s">
        <v>14</v>
      </c>
      <c r="G99" s="3">
        <v>25081.76784</v>
      </c>
      <c r="H99" t="s">
        <v>496</v>
      </c>
    </row>
    <row r="100" spans="1:8" x14ac:dyDescent="0.25">
      <c r="A100">
        <v>49</v>
      </c>
      <c r="B100" t="s">
        <v>7</v>
      </c>
      <c r="C100" s="11">
        <v>36.630000000000003</v>
      </c>
      <c r="D100">
        <v>3</v>
      </c>
      <c r="E100" t="s">
        <v>13</v>
      </c>
      <c r="F100" t="s">
        <v>14</v>
      </c>
      <c r="G100" s="3">
        <v>10381.4787</v>
      </c>
      <c r="H100" t="s">
        <v>496</v>
      </c>
    </row>
    <row r="101" spans="1:8" x14ac:dyDescent="0.25">
      <c r="A101">
        <v>47</v>
      </c>
      <c r="B101" t="s">
        <v>7</v>
      </c>
      <c r="C101" s="11">
        <v>36.630000000000003</v>
      </c>
      <c r="D101">
        <v>1</v>
      </c>
      <c r="E101" t="s">
        <v>9</v>
      </c>
      <c r="F101" t="s">
        <v>14</v>
      </c>
      <c r="G101" s="3">
        <v>42969.852700000003</v>
      </c>
      <c r="H101" t="s">
        <v>496</v>
      </c>
    </row>
    <row r="102" spans="1:8" x14ac:dyDescent="0.25">
      <c r="A102">
        <v>36</v>
      </c>
      <c r="B102" t="s">
        <v>11</v>
      </c>
      <c r="C102" s="11">
        <v>36.575000000000003</v>
      </c>
      <c r="D102">
        <v>1</v>
      </c>
      <c r="E102" t="s">
        <v>9</v>
      </c>
      <c r="F102" t="s">
        <v>14</v>
      </c>
      <c r="G102" s="3">
        <v>38709.175999999999</v>
      </c>
      <c r="H102" t="s">
        <v>496</v>
      </c>
    </row>
    <row r="103" spans="1:8" x14ac:dyDescent="0.25">
      <c r="A103">
        <v>51</v>
      </c>
      <c r="B103" t="s">
        <v>7</v>
      </c>
      <c r="C103" s="11">
        <v>36.575000000000003</v>
      </c>
      <c r="D103">
        <v>1</v>
      </c>
      <c r="E103" t="s">
        <v>13</v>
      </c>
      <c r="F103" t="s">
        <v>14</v>
      </c>
      <c r="G103" s="3">
        <v>9855.1314000000002</v>
      </c>
      <c r="H103" t="s">
        <v>496</v>
      </c>
    </row>
    <row r="104" spans="1:8" x14ac:dyDescent="0.25">
      <c r="A104">
        <v>59</v>
      </c>
      <c r="B104" t="s">
        <v>7</v>
      </c>
      <c r="C104" s="11">
        <v>36.520000000000003</v>
      </c>
      <c r="D104">
        <v>1</v>
      </c>
      <c r="E104" t="s">
        <v>13</v>
      </c>
      <c r="F104" t="s">
        <v>14</v>
      </c>
      <c r="G104" s="3">
        <v>28287.897659999999</v>
      </c>
      <c r="H104" t="s">
        <v>496</v>
      </c>
    </row>
    <row r="105" spans="1:8" x14ac:dyDescent="0.25">
      <c r="A105">
        <v>21</v>
      </c>
      <c r="B105" t="s">
        <v>11</v>
      </c>
      <c r="C105" s="11">
        <v>36.384999999999998</v>
      </c>
      <c r="D105">
        <v>0</v>
      </c>
      <c r="E105" t="s">
        <v>13</v>
      </c>
      <c r="F105" t="s">
        <v>14</v>
      </c>
      <c r="G105" s="3">
        <v>1532.4697000000001</v>
      </c>
      <c r="H105" t="s">
        <v>496</v>
      </c>
    </row>
    <row r="106" spans="1:8" x14ac:dyDescent="0.25">
      <c r="A106">
        <v>63</v>
      </c>
      <c r="B106" t="s">
        <v>7</v>
      </c>
      <c r="C106" s="11">
        <v>36.299999999999997</v>
      </c>
      <c r="D106">
        <v>0</v>
      </c>
      <c r="E106" t="s">
        <v>13</v>
      </c>
      <c r="F106" t="s">
        <v>14</v>
      </c>
      <c r="G106" s="3">
        <v>13887.204</v>
      </c>
      <c r="H106" t="s">
        <v>496</v>
      </c>
    </row>
    <row r="107" spans="1:8" x14ac:dyDescent="0.25">
      <c r="A107">
        <v>45</v>
      </c>
      <c r="B107" t="s">
        <v>7</v>
      </c>
      <c r="C107" s="11">
        <v>36.299999999999997</v>
      </c>
      <c r="D107">
        <v>2</v>
      </c>
      <c r="E107" t="s">
        <v>13</v>
      </c>
      <c r="F107" t="s">
        <v>14</v>
      </c>
      <c r="G107" s="3">
        <v>8527.5319999999992</v>
      </c>
      <c r="H107" t="s">
        <v>496</v>
      </c>
    </row>
    <row r="108" spans="1:8" x14ac:dyDescent="0.25">
      <c r="A108">
        <v>37</v>
      </c>
      <c r="B108" t="s">
        <v>11</v>
      </c>
      <c r="C108" s="11">
        <v>36.19</v>
      </c>
      <c r="D108">
        <v>0</v>
      </c>
      <c r="E108" t="s">
        <v>13</v>
      </c>
      <c r="F108" t="s">
        <v>14</v>
      </c>
      <c r="G108" s="3">
        <v>19214.705529999999</v>
      </c>
      <c r="H108" t="s">
        <v>496</v>
      </c>
    </row>
    <row r="109" spans="1:8" x14ac:dyDescent="0.25">
      <c r="A109">
        <v>47</v>
      </c>
      <c r="B109" t="s">
        <v>11</v>
      </c>
      <c r="C109" s="11">
        <v>36.19</v>
      </c>
      <c r="D109">
        <v>0</v>
      </c>
      <c r="E109" t="s">
        <v>9</v>
      </c>
      <c r="F109" t="s">
        <v>14</v>
      </c>
      <c r="G109" s="3">
        <v>41676.081100000003</v>
      </c>
      <c r="H109" t="s">
        <v>496</v>
      </c>
    </row>
    <row r="110" spans="1:8" x14ac:dyDescent="0.25">
      <c r="A110">
        <v>41</v>
      </c>
      <c r="B110" t="s">
        <v>7</v>
      </c>
      <c r="C110" s="11">
        <v>36.08</v>
      </c>
      <c r="D110">
        <v>1</v>
      </c>
      <c r="E110" t="s">
        <v>13</v>
      </c>
      <c r="F110" t="s">
        <v>14</v>
      </c>
      <c r="G110" s="3">
        <v>6781.3541999999998</v>
      </c>
      <c r="H110" t="s">
        <v>496</v>
      </c>
    </row>
    <row r="111" spans="1:8" x14ac:dyDescent="0.25">
      <c r="A111">
        <v>47</v>
      </c>
      <c r="B111" t="s">
        <v>11</v>
      </c>
      <c r="C111" s="11">
        <v>36.08</v>
      </c>
      <c r="D111">
        <v>1</v>
      </c>
      <c r="E111" t="s">
        <v>9</v>
      </c>
      <c r="F111" t="s">
        <v>14</v>
      </c>
      <c r="G111" s="3">
        <v>42211.138200000001</v>
      </c>
      <c r="H111" t="s">
        <v>496</v>
      </c>
    </row>
    <row r="112" spans="1:8" x14ac:dyDescent="0.25">
      <c r="A112">
        <v>58</v>
      </c>
      <c r="B112" t="s">
        <v>11</v>
      </c>
      <c r="C112" s="11">
        <v>36.08</v>
      </c>
      <c r="D112">
        <v>0</v>
      </c>
      <c r="E112" t="s">
        <v>13</v>
      </c>
      <c r="F112" t="s">
        <v>14</v>
      </c>
      <c r="G112" s="3">
        <v>11363.2832</v>
      </c>
      <c r="H112" t="s">
        <v>496</v>
      </c>
    </row>
    <row r="113" spans="1:8" x14ac:dyDescent="0.25">
      <c r="A113">
        <v>51</v>
      </c>
      <c r="B113" t="s">
        <v>11</v>
      </c>
      <c r="C113" s="11">
        <v>35.97</v>
      </c>
      <c r="D113">
        <v>1</v>
      </c>
      <c r="E113" t="s">
        <v>13</v>
      </c>
      <c r="F113" t="s">
        <v>14</v>
      </c>
      <c r="G113" s="3">
        <v>9386.1612999999998</v>
      </c>
      <c r="H113" t="s">
        <v>496</v>
      </c>
    </row>
    <row r="114" spans="1:8" x14ac:dyDescent="0.25">
      <c r="A114">
        <v>64</v>
      </c>
      <c r="B114" t="s">
        <v>7</v>
      </c>
      <c r="C114" s="11">
        <v>35.97</v>
      </c>
      <c r="D114">
        <v>0</v>
      </c>
      <c r="E114" t="s">
        <v>13</v>
      </c>
      <c r="F114" t="s">
        <v>14</v>
      </c>
      <c r="G114" s="3">
        <v>14313.846299999999</v>
      </c>
      <c r="H114" t="s">
        <v>496</v>
      </c>
    </row>
    <row r="115" spans="1:8" x14ac:dyDescent="0.25">
      <c r="A115">
        <v>42</v>
      </c>
      <c r="B115" t="s">
        <v>11</v>
      </c>
      <c r="C115" s="11">
        <v>35.97</v>
      </c>
      <c r="D115">
        <v>2</v>
      </c>
      <c r="E115" t="s">
        <v>13</v>
      </c>
      <c r="F115" t="s">
        <v>14</v>
      </c>
      <c r="G115" s="3">
        <v>7160.3302999999996</v>
      </c>
      <c r="H115" t="s">
        <v>496</v>
      </c>
    </row>
    <row r="116" spans="1:8" x14ac:dyDescent="0.25">
      <c r="A116">
        <v>61</v>
      </c>
      <c r="B116" t="s">
        <v>11</v>
      </c>
      <c r="C116" s="11">
        <v>35.86</v>
      </c>
      <c r="D116">
        <v>0</v>
      </c>
      <c r="E116" t="s">
        <v>9</v>
      </c>
      <c r="F116" t="s">
        <v>14</v>
      </c>
      <c r="G116" s="3">
        <v>46599.108399999997</v>
      </c>
      <c r="H116" t="s">
        <v>496</v>
      </c>
    </row>
    <row r="117" spans="1:8" x14ac:dyDescent="0.25">
      <c r="A117">
        <v>35</v>
      </c>
      <c r="B117" t="s">
        <v>7</v>
      </c>
      <c r="C117" s="11">
        <v>35.86</v>
      </c>
      <c r="D117">
        <v>2</v>
      </c>
      <c r="E117" t="s">
        <v>13</v>
      </c>
      <c r="F117" t="s">
        <v>14</v>
      </c>
      <c r="G117" s="3">
        <v>5836.5204000000003</v>
      </c>
      <c r="H117" t="s">
        <v>496</v>
      </c>
    </row>
    <row r="118" spans="1:8" x14ac:dyDescent="0.25">
      <c r="A118">
        <v>33</v>
      </c>
      <c r="B118" t="s">
        <v>11</v>
      </c>
      <c r="C118" s="11">
        <v>35.75</v>
      </c>
      <c r="D118">
        <v>2</v>
      </c>
      <c r="E118" t="s">
        <v>13</v>
      </c>
      <c r="F118" t="s">
        <v>14</v>
      </c>
      <c r="G118" s="3">
        <v>4889.9994999999999</v>
      </c>
      <c r="H118" t="s">
        <v>496</v>
      </c>
    </row>
    <row r="119" spans="1:8" x14ac:dyDescent="0.25">
      <c r="A119">
        <v>41</v>
      </c>
      <c r="B119" t="s">
        <v>11</v>
      </c>
      <c r="C119" s="11">
        <v>35.75</v>
      </c>
      <c r="D119">
        <v>1</v>
      </c>
      <c r="E119" t="s">
        <v>9</v>
      </c>
      <c r="F119" t="s">
        <v>14</v>
      </c>
      <c r="G119" s="3">
        <v>40273.645499999999</v>
      </c>
      <c r="H119" t="s">
        <v>496</v>
      </c>
    </row>
    <row r="120" spans="1:8" x14ac:dyDescent="0.25">
      <c r="A120">
        <v>33</v>
      </c>
      <c r="B120" t="s">
        <v>11</v>
      </c>
      <c r="C120" s="11">
        <v>35.75</v>
      </c>
      <c r="D120">
        <v>1</v>
      </c>
      <c r="E120" t="s">
        <v>9</v>
      </c>
      <c r="F120" t="s">
        <v>14</v>
      </c>
      <c r="G120" s="3">
        <v>38282.749499999998</v>
      </c>
      <c r="H120" t="s">
        <v>496</v>
      </c>
    </row>
    <row r="121" spans="1:8" x14ac:dyDescent="0.25">
      <c r="A121">
        <v>43</v>
      </c>
      <c r="B121" t="s">
        <v>7</v>
      </c>
      <c r="C121" s="11">
        <v>35.64</v>
      </c>
      <c r="D121">
        <v>1</v>
      </c>
      <c r="E121" t="s">
        <v>13</v>
      </c>
      <c r="F121" t="s">
        <v>14</v>
      </c>
      <c r="G121" s="3">
        <v>7345.7266</v>
      </c>
      <c r="H121" t="s">
        <v>496</v>
      </c>
    </row>
    <row r="122" spans="1:8" x14ac:dyDescent="0.25">
      <c r="A122">
        <v>59</v>
      </c>
      <c r="B122" t="s">
        <v>7</v>
      </c>
      <c r="C122" s="11">
        <v>35.625</v>
      </c>
      <c r="D122">
        <v>3</v>
      </c>
      <c r="E122" t="s">
        <v>13</v>
      </c>
      <c r="F122" t="s">
        <v>14</v>
      </c>
      <c r="G122" s="3">
        <v>14001.1338</v>
      </c>
      <c r="H122" t="s">
        <v>496</v>
      </c>
    </row>
    <row r="123" spans="1:8" x14ac:dyDescent="0.25">
      <c r="A123">
        <v>29</v>
      </c>
      <c r="B123" t="s">
        <v>7</v>
      </c>
      <c r="C123" s="11">
        <v>35.53</v>
      </c>
      <c r="D123">
        <v>0</v>
      </c>
      <c r="E123" t="s">
        <v>13</v>
      </c>
      <c r="F123" t="s">
        <v>14</v>
      </c>
      <c r="G123" s="3">
        <v>3366.6696999999999</v>
      </c>
      <c r="H123" t="s">
        <v>496</v>
      </c>
    </row>
    <row r="124" spans="1:8" x14ac:dyDescent="0.25">
      <c r="A124">
        <v>26</v>
      </c>
      <c r="B124" t="s">
        <v>11</v>
      </c>
      <c r="C124" s="11">
        <v>35.42</v>
      </c>
      <c r="D124">
        <v>0</v>
      </c>
      <c r="E124" t="s">
        <v>13</v>
      </c>
      <c r="F124" t="s">
        <v>14</v>
      </c>
      <c r="G124" s="3">
        <v>2322.6217999999999</v>
      </c>
      <c r="H124" t="s">
        <v>496</v>
      </c>
    </row>
    <row r="125" spans="1:8" x14ac:dyDescent="0.25">
      <c r="A125">
        <v>20</v>
      </c>
      <c r="B125" t="s">
        <v>11</v>
      </c>
      <c r="C125" s="11">
        <v>35.31</v>
      </c>
      <c r="D125">
        <v>1</v>
      </c>
      <c r="E125" t="s">
        <v>13</v>
      </c>
      <c r="F125" t="s">
        <v>14</v>
      </c>
      <c r="G125" s="3">
        <v>27724.28875</v>
      </c>
      <c r="H125" t="s">
        <v>496</v>
      </c>
    </row>
    <row r="126" spans="1:8" x14ac:dyDescent="0.25">
      <c r="A126">
        <v>43</v>
      </c>
      <c r="B126" t="s">
        <v>11</v>
      </c>
      <c r="C126" s="11">
        <v>35.31</v>
      </c>
      <c r="D126">
        <v>2</v>
      </c>
      <c r="E126" t="s">
        <v>13</v>
      </c>
      <c r="F126" t="s">
        <v>14</v>
      </c>
      <c r="G126" s="3">
        <v>18806.145469999999</v>
      </c>
      <c r="H126" t="s">
        <v>496</v>
      </c>
    </row>
    <row r="127" spans="1:8" x14ac:dyDescent="0.25">
      <c r="A127">
        <v>22</v>
      </c>
      <c r="B127" t="s">
        <v>11</v>
      </c>
      <c r="C127" s="11">
        <v>35.244999999999997</v>
      </c>
      <c r="D127">
        <v>1</v>
      </c>
      <c r="E127" t="s">
        <v>9</v>
      </c>
      <c r="F127" t="s">
        <v>14</v>
      </c>
      <c r="G127" s="3">
        <v>37165.163800000002</v>
      </c>
      <c r="H127" t="s">
        <v>496</v>
      </c>
    </row>
    <row r="128" spans="1:8" x14ac:dyDescent="0.25">
      <c r="A128">
        <v>24</v>
      </c>
      <c r="B128" t="s">
        <v>11</v>
      </c>
      <c r="C128" s="11">
        <v>35.244999999999997</v>
      </c>
      <c r="D128">
        <v>0</v>
      </c>
      <c r="E128" t="s">
        <v>13</v>
      </c>
      <c r="F128" t="s">
        <v>14</v>
      </c>
      <c r="G128" s="3">
        <v>1986.9333999999999</v>
      </c>
      <c r="H128" t="s">
        <v>496</v>
      </c>
    </row>
    <row r="129" spans="1:8" x14ac:dyDescent="0.25">
      <c r="A129">
        <v>59</v>
      </c>
      <c r="B129" t="s">
        <v>7</v>
      </c>
      <c r="C129" s="11">
        <v>35.200000000000003</v>
      </c>
      <c r="D129">
        <v>0</v>
      </c>
      <c r="E129" t="s">
        <v>13</v>
      </c>
      <c r="F129" t="s">
        <v>14</v>
      </c>
      <c r="G129" s="3">
        <v>12244.531000000001</v>
      </c>
      <c r="H129" t="s">
        <v>496</v>
      </c>
    </row>
    <row r="130" spans="1:8" x14ac:dyDescent="0.25">
      <c r="A130">
        <v>18</v>
      </c>
      <c r="B130" t="s">
        <v>11</v>
      </c>
      <c r="C130" s="11">
        <v>35.200000000000003</v>
      </c>
      <c r="D130">
        <v>1</v>
      </c>
      <c r="E130" t="s">
        <v>13</v>
      </c>
      <c r="F130" t="s">
        <v>14</v>
      </c>
      <c r="G130" s="3">
        <v>1727.54</v>
      </c>
      <c r="H130" t="s">
        <v>496</v>
      </c>
    </row>
    <row r="131" spans="1:8" x14ac:dyDescent="0.25">
      <c r="A131">
        <v>63</v>
      </c>
      <c r="B131" t="s">
        <v>7</v>
      </c>
      <c r="C131" s="11">
        <v>35.200000000000003</v>
      </c>
      <c r="D131">
        <v>1</v>
      </c>
      <c r="E131" t="s">
        <v>13</v>
      </c>
      <c r="F131" t="s">
        <v>14</v>
      </c>
      <c r="G131" s="3">
        <v>14474.674999999999</v>
      </c>
      <c r="H131" t="s">
        <v>496</v>
      </c>
    </row>
    <row r="132" spans="1:8" x14ac:dyDescent="0.25">
      <c r="A132">
        <v>55</v>
      </c>
      <c r="B132" t="s">
        <v>7</v>
      </c>
      <c r="C132" s="11">
        <v>35.200000000000003</v>
      </c>
      <c r="D132">
        <v>0</v>
      </c>
      <c r="E132" t="s">
        <v>9</v>
      </c>
      <c r="F132" t="s">
        <v>14</v>
      </c>
      <c r="G132" s="3">
        <v>44423.803</v>
      </c>
      <c r="H132" t="s">
        <v>496</v>
      </c>
    </row>
    <row r="133" spans="1:8" x14ac:dyDescent="0.25">
      <c r="A133">
        <v>21</v>
      </c>
      <c r="B133" t="s">
        <v>7</v>
      </c>
      <c r="C133" s="11">
        <v>34.869999999999997</v>
      </c>
      <c r="D133">
        <v>0</v>
      </c>
      <c r="E133" t="s">
        <v>13</v>
      </c>
      <c r="F133" t="s">
        <v>14</v>
      </c>
      <c r="G133" s="3">
        <v>2020.5523000000001</v>
      </c>
      <c r="H133" t="s">
        <v>496</v>
      </c>
    </row>
    <row r="134" spans="1:8" x14ac:dyDescent="0.25">
      <c r="A134">
        <v>52</v>
      </c>
      <c r="B134" t="s">
        <v>11</v>
      </c>
      <c r="C134" s="11">
        <v>34.484999999999999</v>
      </c>
      <c r="D134">
        <v>3</v>
      </c>
      <c r="E134" t="s">
        <v>13</v>
      </c>
      <c r="F134" t="s">
        <v>14</v>
      </c>
      <c r="G134" s="3">
        <v>25992.821039999999</v>
      </c>
      <c r="H134" t="s">
        <v>496</v>
      </c>
    </row>
    <row r="135" spans="1:8" x14ac:dyDescent="0.25">
      <c r="A135">
        <v>36</v>
      </c>
      <c r="B135" t="s">
        <v>11</v>
      </c>
      <c r="C135" s="11">
        <v>34.43</v>
      </c>
      <c r="D135">
        <v>2</v>
      </c>
      <c r="E135" t="s">
        <v>13</v>
      </c>
      <c r="F135" t="s">
        <v>14</v>
      </c>
      <c r="G135" s="3">
        <v>5584.3056999999999</v>
      </c>
      <c r="H135" t="s">
        <v>496</v>
      </c>
    </row>
    <row r="136" spans="1:8" x14ac:dyDescent="0.25">
      <c r="A136">
        <v>56</v>
      </c>
      <c r="B136" t="s">
        <v>11</v>
      </c>
      <c r="C136" s="11">
        <v>34.43</v>
      </c>
      <c r="D136">
        <v>0</v>
      </c>
      <c r="E136" t="s">
        <v>13</v>
      </c>
      <c r="F136" t="s">
        <v>14</v>
      </c>
      <c r="G136" s="3">
        <v>10594.225700000001</v>
      </c>
      <c r="H136" t="s">
        <v>496</v>
      </c>
    </row>
    <row r="137" spans="1:8" x14ac:dyDescent="0.25">
      <c r="A137">
        <v>35</v>
      </c>
      <c r="B137" t="s">
        <v>11</v>
      </c>
      <c r="C137" s="11">
        <v>34.32</v>
      </c>
      <c r="D137">
        <v>3</v>
      </c>
      <c r="E137" t="s">
        <v>13</v>
      </c>
      <c r="F137" t="s">
        <v>14</v>
      </c>
      <c r="G137" s="3">
        <v>5934.3797999999997</v>
      </c>
      <c r="H137" t="s">
        <v>496</v>
      </c>
    </row>
    <row r="138" spans="1:8" x14ac:dyDescent="0.25">
      <c r="A138">
        <v>39</v>
      </c>
      <c r="B138" t="s">
        <v>7</v>
      </c>
      <c r="C138" s="11">
        <v>34.32</v>
      </c>
      <c r="D138">
        <v>5</v>
      </c>
      <c r="E138" t="s">
        <v>13</v>
      </c>
      <c r="F138" t="s">
        <v>14</v>
      </c>
      <c r="G138" s="3">
        <v>8596.8277999999991</v>
      </c>
      <c r="H138" t="s">
        <v>496</v>
      </c>
    </row>
    <row r="139" spans="1:8" x14ac:dyDescent="0.25">
      <c r="A139">
        <v>44</v>
      </c>
      <c r="B139" t="s">
        <v>11</v>
      </c>
      <c r="C139" s="11">
        <v>34.32</v>
      </c>
      <c r="D139">
        <v>1</v>
      </c>
      <c r="E139" t="s">
        <v>13</v>
      </c>
      <c r="F139" t="s">
        <v>14</v>
      </c>
      <c r="G139" s="3">
        <v>7147.4727999999996</v>
      </c>
      <c r="H139" t="s">
        <v>496</v>
      </c>
    </row>
    <row r="140" spans="1:8" x14ac:dyDescent="0.25">
      <c r="A140">
        <v>34</v>
      </c>
      <c r="B140" t="s">
        <v>11</v>
      </c>
      <c r="C140" s="11">
        <v>34.21</v>
      </c>
      <c r="D140">
        <v>0</v>
      </c>
      <c r="E140" t="s">
        <v>13</v>
      </c>
      <c r="F140" t="s">
        <v>14</v>
      </c>
      <c r="G140" s="3">
        <v>3935.1799000000001</v>
      </c>
      <c r="H140" t="s">
        <v>496</v>
      </c>
    </row>
    <row r="141" spans="1:8" x14ac:dyDescent="0.25">
      <c r="A141">
        <v>35</v>
      </c>
      <c r="B141" t="s">
        <v>7</v>
      </c>
      <c r="C141" s="11">
        <v>34.21</v>
      </c>
      <c r="D141">
        <v>1</v>
      </c>
      <c r="E141" t="s">
        <v>13</v>
      </c>
      <c r="F141" t="s">
        <v>14</v>
      </c>
      <c r="G141" s="3">
        <v>5245.2268999999997</v>
      </c>
      <c r="H141" t="s">
        <v>496</v>
      </c>
    </row>
    <row r="142" spans="1:8" x14ac:dyDescent="0.25">
      <c r="A142">
        <v>41</v>
      </c>
      <c r="B142" t="s">
        <v>11</v>
      </c>
      <c r="C142" s="11">
        <v>34.21</v>
      </c>
      <c r="D142">
        <v>1</v>
      </c>
      <c r="E142" t="s">
        <v>13</v>
      </c>
      <c r="F142" t="s">
        <v>14</v>
      </c>
      <c r="G142" s="3">
        <v>6289.7548999999999</v>
      </c>
      <c r="H142" t="s">
        <v>496</v>
      </c>
    </row>
    <row r="143" spans="1:8" x14ac:dyDescent="0.25">
      <c r="A143">
        <v>29</v>
      </c>
      <c r="B143" t="s">
        <v>7</v>
      </c>
      <c r="C143" s="11">
        <v>34.104999999999997</v>
      </c>
      <c r="D143">
        <v>1</v>
      </c>
      <c r="E143" t="s">
        <v>13</v>
      </c>
      <c r="F143" t="s">
        <v>14</v>
      </c>
      <c r="G143" s="3">
        <v>3947.4131000000002</v>
      </c>
      <c r="H143" t="s">
        <v>496</v>
      </c>
    </row>
    <row r="144" spans="1:8" x14ac:dyDescent="0.25">
      <c r="A144">
        <v>52</v>
      </c>
      <c r="B144" t="s">
        <v>11</v>
      </c>
      <c r="C144" s="11">
        <v>34.1</v>
      </c>
      <c r="D144">
        <v>0</v>
      </c>
      <c r="E144" t="s">
        <v>13</v>
      </c>
      <c r="F144" t="s">
        <v>14</v>
      </c>
      <c r="G144" s="3">
        <v>9140.9509999999991</v>
      </c>
      <c r="H144" t="s">
        <v>496</v>
      </c>
    </row>
    <row r="145" spans="1:8" x14ac:dyDescent="0.25">
      <c r="A145">
        <v>51</v>
      </c>
      <c r="B145" t="s">
        <v>7</v>
      </c>
      <c r="C145" s="11">
        <v>34.1</v>
      </c>
      <c r="D145">
        <v>0</v>
      </c>
      <c r="E145" t="s">
        <v>13</v>
      </c>
      <c r="F145" t="s">
        <v>14</v>
      </c>
      <c r="G145" s="3">
        <v>9283.5619999999999</v>
      </c>
      <c r="H145" t="s">
        <v>496</v>
      </c>
    </row>
    <row r="146" spans="1:8" x14ac:dyDescent="0.25">
      <c r="A146">
        <v>39</v>
      </c>
      <c r="B146" t="s">
        <v>11</v>
      </c>
      <c r="C146" s="11">
        <v>34.1</v>
      </c>
      <c r="D146">
        <v>2</v>
      </c>
      <c r="E146" t="s">
        <v>13</v>
      </c>
      <c r="F146" t="s">
        <v>14</v>
      </c>
      <c r="G146" s="3">
        <v>23563.016179999999</v>
      </c>
      <c r="H146" t="s">
        <v>496</v>
      </c>
    </row>
    <row r="147" spans="1:8" x14ac:dyDescent="0.25">
      <c r="A147">
        <v>24</v>
      </c>
      <c r="B147" t="s">
        <v>7</v>
      </c>
      <c r="C147" s="11">
        <v>33.99</v>
      </c>
      <c r="D147">
        <v>0</v>
      </c>
      <c r="E147" t="s">
        <v>13</v>
      </c>
      <c r="F147" t="s">
        <v>14</v>
      </c>
      <c r="G147" s="3">
        <v>2473.3341</v>
      </c>
      <c r="H147" t="s">
        <v>496</v>
      </c>
    </row>
    <row r="148" spans="1:8" x14ac:dyDescent="0.25">
      <c r="A148">
        <v>25</v>
      </c>
      <c r="B148" t="s">
        <v>7</v>
      </c>
      <c r="C148" s="11">
        <v>33.99</v>
      </c>
      <c r="D148">
        <v>1</v>
      </c>
      <c r="E148" t="s">
        <v>13</v>
      </c>
      <c r="F148" t="s">
        <v>14</v>
      </c>
      <c r="G148" s="3">
        <v>3227.1210999999998</v>
      </c>
      <c r="H148" t="s">
        <v>496</v>
      </c>
    </row>
    <row r="149" spans="1:8" x14ac:dyDescent="0.25">
      <c r="A149">
        <v>29</v>
      </c>
      <c r="B149" t="s">
        <v>7</v>
      </c>
      <c r="C149" s="11">
        <v>33.914999999999999</v>
      </c>
      <c r="D149">
        <v>1</v>
      </c>
      <c r="E149" t="s">
        <v>9</v>
      </c>
      <c r="F149" t="s">
        <v>14</v>
      </c>
      <c r="G149" s="3">
        <v>19107.779600000002</v>
      </c>
      <c r="H149" t="s">
        <v>496</v>
      </c>
    </row>
    <row r="150" spans="1:8" x14ac:dyDescent="0.25">
      <c r="A150">
        <v>34</v>
      </c>
      <c r="B150" t="s">
        <v>11</v>
      </c>
      <c r="C150" s="11">
        <v>33.914999999999999</v>
      </c>
      <c r="D150">
        <v>2</v>
      </c>
      <c r="E150" t="s">
        <v>9</v>
      </c>
      <c r="F150" t="s">
        <v>14</v>
      </c>
      <c r="G150" s="3">
        <v>18972.494999999999</v>
      </c>
      <c r="H150" t="s">
        <v>496</v>
      </c>
    </row>
    <row r="151" spans="1:8" x14ac:dyDescent="0.25">
      <c r="A151">
        <v>64</v>
      </c>
      <c r="B151" t="s">
        <v>11</v>
      </c>
      <c r="C151" s="11">
        <v>33.880000000000003</v>
      </c>
      <c r="D151">
        <v>0</v>
      </c>
      <c r="E151" t="s">
        <v>9</v>
      </c>
      <c r="F151" t="s">
        <v>14</v>
      </c>
      <c r="G151" s="3">
        <v>46889.261200000001</v>
      </c>
      <c r="H151" t="s">
        <v>496</v>
      </c>
    </row>
    <row r="152" spans="1:8" x14ac:dyDescent="0.25">
      <c r="A152">
        <v>18</v>
      </c>
      <c r="B152" t="s">
        <v>7</v>
      </c>
      <c r="C152" s="11">
        <v>33.880000000000003</v>
      </c>
      <c r="D152">
        <v>0</v>
      </c>
      <c r="E152" t="s">
        <v>13</v>
      </c>
      <c r="F152" t="s">
        <v>14</v>
      </c>
      <c r="G152" s="3">
        <v>11482.63485</v>
      </c>
      <c r="H152" t="s">
        <v>496</v>
      </c>
    </row>
    <row r="153" spans="1:8" x14ac:dyDescent="0.25">
      <c r="A153">
        <v>18</v>
      </c>
      <c r="B153" t="s">
        <v>11</v>
      </c>
      <c r="C153" s="11">
        <v>33.770000000000003</v>
      </c>
      <c r="D153">
        <v>1</v>
      </c>
      <c r="E153" t="s">
        <v>13</v>
      </c>
      <c r="F153" t="s">
        <v>14</v>
      </c>
      <c r="G153" s="3">
        <v>1725.5523000000001</v>
      </c>
      <c r="H153" t="s">
        <v>496</v>
      </c>
    </row>
    <row r="154" spans="1:8" x14ac:dyDescent="0.25">
      <c r="A154">
        <v>22</v>
      </c>
      <c r="B154" t="s">
        <v>11</v>
      </c>
      <c r="C154" s="11">
        <v>33.770000000000003</v>
      </c>
      <c r="D154">
        <v>0</v>
      </c>
      <c r="E154" t="s">
        <v>13</v>
      </c>
      <c r="F154" t="s">
        <v>14</v>
      </c>
      <c r="G154" s="3">
        <v>1674.6323</v>
      </c>
      <c r="H154" t="s">
        <v>496</v>
      </c>
    </row>
    <row r="155" spans="1:8" x14ac:dyDescent="0.25">
      <c r="A155">
        <v>27</v>
      </c>
      <c r="B155" t="s">
        <v>11</v>
      </c>
      <c r="C155" s="11">
        <v>33.659999999999997</v>
      </c>
      <c r="D155">
        <v>0</v>
      </c>
      <c r="E155" t="s">
        <v>13</v>
      </c>
      <c r="F155" t="s">
        <v>14</v>
      </c>
      <c r="G155" s="3">
        <v>2498.4144000000001</v>
      </c>
      <c r="H155" t="s">
        <v>496</v>
      </c>
    </row>
    <row r="156" spans="1:8" x14ac:dyDescent="0.25">
      <c r="A156">
        <v>56</v>
      </c>
      <c r="B156" t="s">
        <v>11</v>
      </c>
      <c r="C156" s="11">
        <v>33.659999999999997</v>
      </c>
      <c r="D156">
        <v>4</v>
      </c>
      <c r="E156" t="s">
        <v>13</v>
      </c>
      <c r="F156" t="s">
        <v>14</v>
      </c>
      <c r="G156" s="3">
        <v>12949.1554</v>
      </c>
      <c r="H156" t="s">
        <v>496</v>
      </c>
    </row>
    <row r="157" spans="1:8" x14ac:dyDescent="0.25">
      <c r="A157">
        <v>18</v>
      </c>
      <c r="B157" t="s">
        <v>11</v>
      </c>
      <c r="C157" s="11">
        <v>33.659999999999997</v>
      </c>
      <c r="D157">
        <v>0</v>
      </c>
      <c r="E157" t="s">
        <v>13</v>
      </c>
      <c r="F157" t="s">
        <v>14</v>
      </c>
      <c r="G157" s="3">
        <v>1136.3994</v>
      </c>
      <c r="H157" t="s">
        <v>496</v>
      </c>
    </row>
    <row r="158" spans="1:8" x14ac:dyDescent="0.25">
      <c r="A158">
        <v>63</v>
      </c>
      <c r="B158" t="s">
        <v>11</v>
      </c>
      <c r="C158" s="11">
        <v>33.659999999999997</v>
      </c>
      <c r="D158">
        <v>3</v>
      </c>
      <c r="E158" t="s">
        <v>13</v>
      </c>
      <c r="F158" t="s">
        <v>14</v>
      </c>
      <c r="G158" s="3">
        <v>15161.5344</v>
      </c>
      <c r="H158" t="s">
        <v>496</v>
      </c>
    </row>
    <row r="159" spans="1:8" x14ac:dyDescent="0.25">
      <c r="A159">
        <v>41</v>
      </c>
      <c r="B159" t="s">
        <v>11</v>
      </c>
      <c r="C159" s="11">
        <v>33.549999999999997</v>
      </c>
      <c r="D159">
        <v>0</v>
      </c>
      <c r="E159" t="s">
        <v>13</v>
      </c>
      <c r="F159" t="s">
        <v>14</v>
      </c>
      <c r="G159" s="3">
        <v>5699.8374999999996</v>
      </c>
      <c r="H159" t="s">
        <v>496</v>
      </c>
    </row>
    <row r="160" spans="1:8" x14ac:dyDescent="0.25">
      <c r="A160">
        <v>58</v>
      </c>
      <c r="B160" t="s">
        <v>11</v>
      </c>
      <c r="C160" s="11">
        <v>33.534999999999997</v>
      </c>
      <c r="D160">
        <v>1</v>
      </c>
      <c r="E160" t="s">
        <v>13</v>
      </c>
      <c r="F160" t="s">
        <v>14</v>
      </c>
      <c r="G160" s="3">
        <v>11946.625899999999</v>
      </c>
      <c r="H160" t="s">
        <v>496</v>
      </c>
    </row>
    <row r="161" spans="1:8" x14ac:dyDescent="0.25">
      <c r="A161">
        <v>54</v>
      </c>
      <c r="B161" t="s">
        <v>7</v>
      </c>
      <c r="C161" s="11">
        <v>33.534999999999997</v>
      </c>
      <c r="D161">
        <v>3</v>
      </c>
      <c r="E161" t="s">
        <v>13</v>
      </c>
      <c r="F161" t="s">
        <v>14</v>
      </c>
      <c r="G161" s="4">
        <v>27322.73386</v>
      </c>
      <c r="H161" t="s">
        <v>496</v>
      </c>
    </row>
    <row r="162" spans="1:8" x14ac:dyDescent="0.25">
      <c r="A162">
        <v>61</v>
      </c>
      <c r="B162" t="s">
        <v>11</v>
      </c>
      <c r="C162" s="11">
        <v>33.534999999999997</v>
      </c>
      <c r="D162">
        <v>0</v>
      </c>
      <c r="E162" t="s">
        <v>13</v>
      </c>
      <c r="F162" t="s">
        <v>14</v>
      </c>
      <c r="G162" s="4">
        <v>12557.605299999999</v>
      </c>
      <c r="H162" t="s">
        <v>496</v>
      </c>
    </row>
    <row r="163" spans="1:8" x14ac:dyDescent="0.25">
      <c r="A163">
        <v>33</v>
      </c>
      <c r="B163" t="s">
        <v>11</v>
      </c>
      <c r="C163" s="11">
        <v>33.44</v>
      </c>
      <c r="D163">
        <v>5</v>
      </c>
      <c r="E163" t="s">
        <v>13</v>
      </c>
      <c r="F163" t="s">
        <v>14</v>
      </c>
      <c r="G163" s="4">
        <v>6653.7885999999999</v>
      </c>
      <c r="H163" t="s">
        <v>496</v>
      </c>
    </row>
    <row r="164" spans="1:8" x14ac:dyDescent="0.25">
      <c r="A164">
        <v>18</v>
      </c>
      <c r="B164" t="s">
        <v>11</v>
      </c>
      <c r="C164" s="11">
        <v>33.344999999999999</v>
      </c>
      <c r="D164">
        <v>0</v>
      </c>
      <c r="E164" t="s">
        <v>13</v>
      </c>
      <c r="F164" t="s">
        <v>14</v>
      </c>
      <c r="G164" s="4">
        <v>1137.011</v>
      </c>
      <c r="H164" t="s">
        <v>496</v>
      </c>
    </row>
    <row r="165" spans="1:8" x14ac:dyDescent="0.25">
      <c r="A165">
        <v>47</v>
      </c>
      <c r="B165" t="s">
        <v>11</v>
      </c>
      <c r="C165" s="11">
        <v>33.344999999999999</v>
      </c>
      <c r="D165">
        <v>1</v>
      </c>
      <c r="E165" t="s">
        <v>9</v>
      </c>
      <c r="F165" t="s">
        <v>14</v>
      </c>
      <c r="G165" s="4">
        <v>21978.676899999999</v>
      </c>
      <c r="H165" t="s">
        <v>496</v>
      </c>
    </row>
    <row r="166" spans="1:8" x14ac:dyDescent="0.25">
      <c r="A166">
        <v>20</v>
      </c>
      <c r="B166" t="s">
        <v>11</v>
      </c>
      <c r="C166" s="11">
        <v>33.33</v>
      </c>
      <c r="D166">
        <v>0</v>
      </c>
      <c r="E166" t="s">
        <v>13</v>
      </c>
      <c r="F166" t="s">
        <v>14</v>
      </c>
      <c r="G166" s="4">
        <v>1391.5287000000001</v>
      </c>
      <c r="H166" t="s">
        <v>496</v>
      </c>
    </row>
    <row r="167" spans="1:8" x14ac:dyDescent="0.25">
      <c r="A167">
        <v>51</v>
      </c>
      <c r="B167" t="s">
        <v>11</v>
      </c>
      <c r="C167" s="11">
        <v>33.33</v>
      </c>
      <c r="D167">
        <v>3</v>
      </c>
      <c r="E167" t="s">
        <v>13</v>
      </c>
      <c r="F167" t="s">
        <v>14</v>
      </c>
      <c r="G167" s="4">
        <v>10560.4917</v>
      </c>
      <c r="H167" t="s">
        <v>496</v>
      </c>
    </row>
    <row r="168" spans="1:8" x14ac:dyDescent="0.25">
      <c r="A168">
        <v>61</v>
      </c>
      <c r="B168" t="s">
        <v>7</v>
      </c>
      <c r="C168" s="11">
        <v>33.33</v>
      </c>
      <c r="D168">
        <v>4</v>
      </c>
      <c r="E168" t="s">
        <v>13</v>
      </c>
      <c r="F168" t="s">
        <v>14</v>
      </c>
      <c r="G168" s="4">
        <v>36580.282160000002</v>
      </c>
      <c r="H168" t="s">
        <v>496</v>
      </c>
    </row>
    <row r="169" spans="1:8" x14ac:dyDescent="0.25">
      <c r="A169">
        <v>25</v>
      </c>
      <c r="B169" t="s">
        <v>11</v>
      </c>
      <c r="C169" s="11">
        <v>33.33</v>
      </c>
      <c r="D169">
        <v>2</v>
      </c>
      <c r="E169" t="s">
        <v>9</v>
      </c>
      <c r="F169" t="s">
        <v>14</v>
      </c>
      <c r="G169" s="4">
        <v>36124.573700000001</v>
      </c>
      <c r="H169" t="s">
        <v>496</v>
      </c>
    </row>
    <row r="170" spans="1:8" x14ac:dyDescent="0.25">
      <c r="A170">
        <v>18</v>
      </c>
      <c r="B170" t="s">
        <v>11</v>
      </c>
      <c r="C170" s="11">
        <v>33.33</v>
      </c>
      <c r="D170">
        <v>0</v>
      </c>
      <c r="E170" t="s">
        <v>13</v>
      </c>
      <c r="F170" t="s">
        <v>14</v>
      </c>
      <c r="G170" s="4">
        <v>1135.9407000000001</v>
      </c>
      <c r="H170" t="s">
        <v>496</v>
      </c>
    </row>
    <row r="171" spans="1:8" x14ac:dyDescent="0.25">
      <c r="A171">
        <v>48</v>
      </c>
      <c r="B171" t="s">
        <v>7</v>
      </c>
      <c r="C171" s="11">
        <v>33.33</v>
      </c>
      <c r="D171">
        <v>0</v>
      </c>
      <c r="E171" t="s">
        <v>13</v>
      </c>
      <c r="F171" t="s">
        <v>14</v>
      </c>
      <c r="G171" s="4">
        <v>8283.6807000000008</v>
      </c>
      <c r="H171" t="s">
        <v>496</v>
      </c>
    </row>
    <row r="172" spans="1:8" x14ac:dyDescent="0.25">
      <c r="A172">
        <v>60</v>
      </c>
      <c r="B172" t="s">
        <v>11</v>
      </c>
      <c r="C172" s="11">
        <v>33.11</v>
      </c>
      <c r="D172">
        <v>3</v>
      </c>
      <c r="E172" t="s">
        <v>13</v>
      </c>
      <c r="F172" t="s">
        <v>14</v>
      </c>
      <c r="G172" s="4">
        <v>13919.822899999999</v>
      </c>
      <c r="H172" t="s">
        <v>496</v>
      </c>
    </row>
    <row r="173" spans="1:8" x14ac:dyDescent="0.25">
      <c r="A173">
        <v>19</v>
      </c>
      <c r="B173" t="s">
        <v>7</v>
      </c>
      <c r="C173" s="11">
        <v>33.11</v>
      </c>
      <c r="D173">
        <v>0</v>
      </c>
      <c r="E173" t="s">
        <v>9</v>
      </c>
      <c r="F173" t="s">
        <v>14</v>
      </c>
      <c r="G173" s="4">
        <v>34439.855900000002</v>
      </c>
      <c r="H173" t="s">
        <v>496</v>
      </c>
    </row>
    <row r="174" spans="1:8" x14ac:dyDescent="0.25">
      <c r="A174">
        <v>48</v>
      </c>
      <c r="B174" t="s">
        <v>7</v>
      </c>
      <c r="C174" s="11">
        <v>33.11</v>
      </c>
      <c r="D174">
        <v>0</v>
      </c>
      <c r="E174" t="s">
        <v>9</v>
      </c>
      <c r="F174" t="s">
        <v>14</v>
      </c>
      <c r="G174" s="4">
        <v>40974.164900000003</v>
      </c>
      <c r="H174" t="s">
        <v>496</v>
      </c>
    </row>
    <row r="175" spans="1:8" x14ac:dyDescent="0.25">
      <c r="A175">
        <v>28</v>
      </c>
      <c r="B175" t="s">
        <v>7</v>
      </c>
      <c r="C175" s="11">
        <v>33.11</v>
      </c>
      <c r="D175">
        <v>0</v>
      </c>
      <c r="E175" t="s">
        <v>13</v>
      </c>
      <c r="F175" t="s">
        <v>14</v>
      </c>
      <c r="G175" s="4">
        <v>3171.6149</v>
      </c>
      <c r="H175" t="s">
        <v>496</v>
      </c>
    </row>
    <row r="176" spans="1:8" x14ac:dyDescent="0.25">
      <c r="A176">
        <v>28</v>
      </c>
      <c r="B176" t="s">
        <v>11</v>
      </c>
      <c r="C176" s="11">
        <v>33</v>
      </c>
      <c r="D176">
        <v>3</v>
      </c>
      <c r="E176" t="s">
        <v>13</v>
      </c>
      <c r="F176" t="s">
        <v>14</v>
      </c>
      <c r="G176" s="4">
        <v>4449.4620000000004</v>
      </c>
      <c r="H176" t="s">
        <v>496</v>
      </c>
    </row>
    <row r="177" spans="1:8" x14ac:dyDescent="0.25">
      <c r="A177">
        <v>55</v>
      </c>
      <c r="B177" t="s">
        <v>11</v>
      </c>
      <c r="C177" s="11">
        <v>33</v>
      </c>
      <c r="D177">
        <v>0</v>
      </c>
      <c r="E177" t="s">
        <v>13</v>
      </c>
      <c r="F177" t="s">
        <v>14</v>
      </c>
      <c r="G177" s="4">
        <v>20781.48892</v>
      </c>
      <c r="H177" t="s">
        <v>496</v>
      </c>
    </row>
    <row r="178" spans="1:8" x14ac:dyDescent="0.25">
      <c r="A178">
        <v>40</v>
      </c>
      <c r="B178" t="s">
        <v>7</v>
      </c>
      <c r="C178" s="11">
        <v>33</v>
      </c>
      <c r="D178">
        <v>3</v>
      </c>
      <c r="E178" t="s">
        <v>13</v>
      </c>
      <c r="F178" t="s">
        <v>14</v>
      </c>
      <c r="G178" s="4">
        <v>7682.67</v>
      </c>
      <c r="H178" t="s">
        <v>496</v>
      </c>
    </row>
    <row r="179" spans="1:8" x14ac:dyDescent="0.25">
      <c r="A179">
        <v>20</v>
      </c>
      <c r="B179" t="s">
        <v>7</v>
      </c>
      <c r="C179" s="11">
        <v>33</v>
      </c>
      <c r="D179">
        <v>0</v>
      </c>
      <c r="E179" t="s">
        <v>13</v>
      </c>
      <c r="F179" t="s">
        <v>14</v>
      </c>
      <c r="G179" s="4">
        <v>1880.07</v>
      </c>
      <c r="H179" t="s">
        <v>496</v>
      </c>
    </row>
    <row r="180" spans="1:8" x14ac:dyDescent="0.25">
      <c r="A180">
        <v>23</v>
      </c>
      <c r="B180" t="s">
        <v>7</v>
      </c>
      <c r="C180" s="11">
        <v>32.78</v>
      </c>
      <c r="D180">
        <v>2</v>
      </c>
      <c r="E180" t="s">
        <v>9</v>
      </c>
      <c r="F180" t="s">
        <v>14</v>
      </c>
      <c r="G180" s="4">
        <v>36021.011200000001</v>
      </c>
      <c r="H180" t="s">
        <v>496</v>
      </c>
    </row>
    <row r="181" spans="1:8" x14ac:dyDescent="0.25">
      <c r="A181">
        <v>55</v>
      </c>
      <c r="B181" t="s">
        <v>11</v>
      </c>
      <c r="C181" s="11">
        <v>32.774999999999999</v>
      </c>
      <c r="D181">
        <v>0</v>
      </c>
      <c r="E181" t="s">
        <v>13</v>
      </c>
      <c r="F181" t="s">
        <v>14</v>
      </c>
      <c r="G181" s="4">
        <v>10226.2842</v>
      </c>
      <c r="H181" t="s">
        <v>496</v>
      </c>
    </row>
    <row r="182" spans="1:8" x14ac:dyDescent="0.25">
      <c r="A182">
        <v>46</v>
      </c>
      <c r="B182" t="s">
        <v>11</v>
      </c>
      <c r="C182" s="11">
        <v>32.774999999999999</v>
      </c>
      <c r="D182">
        <v>3</v>
      </c>
      <c r="E182" t="s">
        <v>9</v>
      </c>
      <c r="F182" t="s">
        <v>14</v>
      </c>
      <c r="G182" s="4">
        <v>46151.124499999998</v>
      </c>
      <c r="H182" t="s">
        <v>496</v>
      </c>
    </row>
    <row r="183" spans="1:8" x14ac:dyDescent="0.25">
      <c r="A183">
        <v>27</v>
      </c>
      <c r="B183" t="s">
        <v>11</v>
      </c>
      <c r="C183" s="11">
        <v>32.67</v>
      </c>
      <c r="D183">
        <v>0</v>
      </c>
      <c r="E183" t="s">
        <v>13</v>
      </c>
      <c r="F183" t="s">
        <v>14</v>
      </c>
      <c r="G183" s="4">
        <v>2497.0383000000002</v>
      </c>
      <c r="H183" t="s">
        <v>496</v>
      </c>
    </row>
    <row r="184" spans="1:8" x14ac:dyDescent="0.25">
      <c r="A184">
        <v>55</v>
      </c>
      <c r="B184" t="s">
        <v>11</v>
      </c>
      <c r="C184" s="11">
        <v>32.67</v>
      </c>
      <c r="D184">
        <v>1</v>
      </c>
      <c r="E184" t="s">
        <v>13</v>
      </c>
      <c r="F184" t="s">
        <v>14</v>
      </c>
      <c r="G184" s="4">
        <v>10807.4863</v>
      </c>
      <c r="H184" t="s">
        <v>496</v>
      </c>
    </row>
    <row r="185" spans="1:8" x14ac:dyDescent="0.25">
      <c r="A185">
        <v>23</v>
      </c>
      <c r="B185" t="s">
        <v>11</v>
      </c>
      <c r="C185" s="11">
        <v>32.56</v>
      </c>
      <c r="D185">
        <v>0</v>
      </c>
      <c r="E185" t="s">
        <v>13</v>
      </c>
      <c r="F185" t="s">
        <v>14</v>
      </c>
      <c r="G185" s="4">
        <v>1824.2854</v>
      </c>
      <c r="H185" t="s">
        <v>496</v>
      </c>
    </row>
    <row r="186" spans="1:8" x14ac:dyDescent="0.25">
      <c r="A186">
        <v>43</v>
      </c>
      <c r="B186" t="s">
        <v>7</v>
      </c>
      <c r="C186" s="11">
        <v>32.56</v>
      </c>
      <c r="D186">
        <v>3</v>
      </c>
      <c r="E186" t="s">
        <v>9</v>
      </c>
      <c r="F186" t="s">
        <v>14</v>
      </c>
      <c r="G186" s="4">
        <v>40941.285400000001</v>
      </c>
      <c r="H186" t="s">
        <v>496</v>
      </c>
    </row>
    <row r="187" spans="1:8" x14ac:dyDescent="0.25">
      <c r="A187">
        <v>60</v>
      </c>
      <c r="B187" t="s">
        <v>7</v>
      </c>
      <c r="C187" s="11">
        <v>32.450000000000003</v>
      </c>
      <c r="D187">
        <v>0</v>
      </c>
      <c r="E187" t="s">
        <v>9</v>
      </c>
      <c r="F187" t="s">
        <v>14</v>
      </c>
      <c r="G187" s="4">
        <v>45008.955499999996</v>
      </c>
      <c r="H187" t="s">
        <v>496</v>
      </c>
    </row>
    <row r="188" spans="1:8" x14ac:dyDescent="0.25">
      <c r="A188">
        <v>25</v>
      </c>
      <c r="B188" t="s">
        <v>11</v>
      </c>
      <c r="C188" s="11">
        <v>32.395000000000003</v>
      </c>
      <c r="D188">
        <v>4</v>
      </c>
      <c r="E188" t="s">
        <v>13</v>
      </c>
      <c r="F188" t="s">
        <v>14</v>
      </c>
      <c r="G188" s="4">
        <v>4504.6624000000002</v>
      </c>
      <c r="H188" t="s">
        <v>496</v>
      </c>
    </row>
    <row r="189" spans="1:8" x14ac:dyDescent="0.25">
      <c r="A189">
        <v>59</v>
      </c>
      <c r="B189" t="s">
        <v>11</v>
      </c>
      <c r="C189" s="11">
        <v>32.395000000000003</v>
      </c>
      <c r="D189">
        <v>2</v>
      </c>
      <c r="E189" t="s">
        <v>13</v>
      </c>
      <c r="F189" t="s">
        <v>14</v>
      </c>
      <c r="G189" s="4">
        <v>12928.7911</v>
      </c>
      <c r="H189" t="s">
        <v>496</v>
      </c>
    </row>
    <row r="190" spans="1:8" x14ac:dyDescent="0.25">
      <c r="A190">
        <v>44</v>
      </c>
      <c r="B190" t="s">
        <v>7</v>
      </c>
      <c r="C190" s="11">
        <v>32.340000000000003</v>
      </c>
      <c r="D190">
        <v>1</v>
      </c>
      <c r="E190" t="s">
        <v>13</v>
      </c>
      <c r="F190" t="s">
        <v>14</v>
      </c>
      <c r="G190" s="4">
        <v>7633.7205999999996</v>
      </c>
      <c r="H190" t="s">
        <v>496</v>
      </c>
    </row>
    <row r="191" spans="1:8" x14ac:dyDescent="0.25">
      <c r="A191">
        <v>39</v>
      </c>
      <c r="B191" t="s">
        <v>11</v>
      </c>
      <c r="C191" s="11">
        <v>32.340000000000003</v>
      </c>
      <c r="D191">
        <v>2</v>
      </c>
      <c r="E191" t="s">
        <v>13</v>
      </c>
      <c r="F191" t="s">
        <v>14</v>
      </c>
      <c r="G191" s="4">
        <v>6338.0756000000001</v>
      </c>
      <c r="H191" t="s">
        <v>496</v>
      </c>
    </row>
    <row r="192" spans="1:8" x14ac:dyDescent="0.25">
      <c r="A192">
        <v>25</v>
      </c>
      <c r="B192" t="s">
        <v>7</v>
      </c>
      <c r="C192" s="11">
        <v>32.229999999999997</v>
      </c>
      <c r="D192">
        <v>1</v>
      </c>
      <c r="E192" t="s">
        <v>13</v>
      </c>
      <c r="F192" t="s">
        <v>14</v>
      </c>
      <c r="G192" s="4">
        <v>18218.161390000001</v>
      </c>
      <c r="H192" t="s">
        <v>496</v>
      </c>
    </row>
    <row r="193" spans="1:8" x14ac:dyDescent="0.25">
      <c r="A193">
        <v>18</v>
      </c>
      <c r="B193" t="s">
        <v>7</v>
      </c>
      <c r="C193" s="11">
        <v>32.119999999999997</v>
      </c>
      <c r="D193">
        <v>2</v>
      </c>
      <c r="E193" t="s">
        <v>13</v>
      </c>
      <c r="F193" t="s">
        <v>14</v>
      </c>
      <c r="G193" s="4">
        <v>2801.2588000000001</v>
      </c>
      <c r="H193" t="s">
        <v>496</v>
      </c>
    </row>
    <row r="194" spans="1:8" x14ac:dyDescent="0.25">
      <c r="A194">
        <v>51</v>
      </c>
      <c r="B194" t="s">
        <v>7</v>
      </c>
      <c r="C194" s="11">
        <v>32.015000000000001</v>
      </c>
      <c r="D194">
        <v>1</v>
      </c>
      <c r="E194" t="s">
        <v>13</v>
      </c>
      <c r="F194" t="s">
        <v>14</v>
      </c>
      <c r="G194" s="4">
        <v>9877.6077000000005</v>
      </c>
      <c r="H194" t="s">
        <v>496</v>
      </c>
    </row>
    <row r="195" spans="1:8" x14ac:dyDescent="0.25">
      <c r="A195">
        <v>24</v>
      </c>
      <c r="B195" t="s">
        <v>11</v>
      </c>
      <c r="C195" s="11">
        <v>32.01</v>
      </c>
      <c r="D195">
        <v>0</v>
      </c>
      <c r="E195" t="s">
        <v>13</v>
      </c>
      <c r="F195" t="s">
        <v>14</v>
      </c>
      <c r="G195" s="4">
        <v>1981.5818999999999</v>
      </c>
      <c r="H195" t="s">
        <v>496</v>
      </c>
    </row>
    <row r="196" spans="1:8" x14ac:dyDescent="0.25">
      <c r="A196">
        <v>54</v>
      </c>
      <c r="B196" t="s">
        <v>7</v>
      </c>
      <c r="C196" s="11">
        <v>31.9</v>
      </c>
      <c r="D196">
        <v>1</v>
      </c>
      <c r="E196" t="s">
        <v>13</v>
      </c>
      <c r="F196" t="s">
        <v>14</v>
      </c>
      <c r="G196" s="4">
        <v>10928.849</v>
      </c>
      <c r="H196" t="s">
        <v>496</v>
      </c>
    </row>
    <row r="197" spans="1:8" x14ac:dyDescent="0.25">
      <c r="A197">
        <v>20</v>
      </c>
      <c r="B197" t="s">
        <v>7</v>
      </c>
      <c r="C197" s="11">
        <v>31.79</v>
      </c>
      <c r="D197">
        <v>2</v>
      </c>
      <c r="E197" t="s">
        <v>13</v>
      </c>
      <c r="F197" t="s">
        <v>14</v>
      </c>
      <c r="G197" s="4">
        <v>3056.3881000000001</v>
      </c>
      <c r="H197" t="s">
        <v>496</v>
      </c>
    </row>
    <row r="198" spans="1:8" x14ac:dyDescent="0.25">
      <c r="A198">
        <v>56</v>
      </c>
      <c r="B198" t="s">
        <v>11</v>
      </c>
      <c r="C198" s="11">
        <v>31.79</v>
      </c>
      <c r="D198">
        <v>2</v>
      </c>
      <c r="E198" t="s">
        <v>9</v>
      </c>
      <c r="F198" t="s">
        <v>14</v>
      </c>
      <c r="G198" s="4">
        <v>43813.866099999999</v>
      </c>
      <c r="H198" t="s">
        <v>496</v>
      </c>
    </row>
    <row r="199" spans="1:8" x14ac:dyDescent="0.25">
      <c r="A199">
        <v>45</v>
      </c>
      <c r="B199" t="s">
        <v>7</v>
      </c>
      <c r="C199" s="11">
        <v>31.79</v>
      </c>
      <c r="D199">
        <v>0</v>
      </c>
      <c r="E199" t="s">
        <v>13</v>
      </c>
      <c r="F199" t="s">
        <v>14</v>
      </c>
      <c r="G199" s="4">
        <v>17929.303370000001</v>
      </c>
      <c r="H199" t="s">
        <v>496</v>
      </c>
    </row>
    <row r="200" spans="1:8" x14ac:dyDescent="0.25">
      <c r="A200">
        <v>28</v>
      </c>
      <c r="B200" t="s">
        <v>11</v>
      </c>
      <c r="C200" s="11">
        <v>31.68</v>
      </c>
      <c r="D200">
        <v>0</v>
      </c>
      <c r="E200" t="s">
        <v>9</v>
      </c>
      <c r="F200" t="s">
        <v>14</v>
      </c>
      <c r="G200" s="4">
        <v>34672.147199999999</v>
      </c>
      <c r="H200" t="s">
        <v>496</v>
      </c>
    </row>
    <row r="201" spans="1:8" x14ac:dyDescent="0.25">
      <c r="A201">
        <v>30</v>
      </c>
      <c r="B201" t="s">
        <v>11</v>
      </c>
      <c r="C201" s="11">
        <v>31.57</v>
      </c>
      <c r="D201">
        <v>3</v>
      </c>
      <c r="E201" t="s">
        <v>13</v>
      </c>
      <c r="F201" t="s">
        <v>14</v>
      </c>
      <c r="G201" s="4">
        <v>4837.5823</v>
      </c>
      <c r="H201" t="s">
        <v>496</v>
      </c>
    </row>
    <row r="202" spans="1:8" x14ac:dyDescent="0.25">
      <c r="A202">
        <v>62</v>
      </c>
      <c r="B202" t="s">
        <v>11</v>
      </c>
      <c r="C202" s="11">
        <v>31.46</v>
      </c>
      <c r="D202">
        <v>1</v>
      </c>
      <c r="E202" t="s">
        <v>13</v>
      </c>
      <c r="F202" t="s">
        <v>14</v>
      </c>
      <c r="G202" s="4">
        <v>27000.98473</v>
      </c>
      <c r="H202" t="s">
        <v>496</v>
      </c>
    </row>
    <row r="203" spans="1:8" x14ac:dyDescent="0.25">
      <c r="A203">
        <v>20</v>
      </c>
      <c r="B203" t="s">
        <v>7</v>
      </c>
      <c r="C203" s="11">
        <v>31.46</v>
      </c>
      <c r="D203">
        <v>0</v>
      </c>
      <c r="E203" t="s">
        <v>13</v>
      </c>
      <c r="F203" t="s">
        <v>14</v>
      </c>
      <c r="G203" s="4">
        <v>1877.9294</v>
      </c>
      <c r="H203" t="s">
        <v>496</v>
      </c>
    </row>
    <row r="204" spans="1:8" x14ac:dyDescent="0.25">
      <c r="A204">
        <v>18</v>
      </c>
      <c r="B204" t="s">
        <v>7</v>
      </c>
      <c r="C204" s="11">
        <v>31.35</v>
      </c>
      <c r="D204">
        <v>0</v>
      </c>
      <c r="E204" t="s">
        <v>13</v>
      </c>
      <c r="F204" t="s">
        <v>14</v>
      </c>
      <c r="G204" s="4">
        <v>1622.1885</v>
      </c>
      <c r="H204" t="s">
        <v>496</v>
      </c>
    </row>
    <row r="205" spans="1:8" x14ac:dyDescent="0.25">
      <c r="A205">
        <v>53</v>
      </c>
      <c r="B205" t="s">
        <v>11</v>
      </c>
      <c r="C205" s="11">
        <v>31.35</v>
      </c>
      <c r="D205">
        <v>0</v>
      </c>
      <c r="E205" t="s">
        <v>13</v>
      </c>
      <c r="F205" t="s">
        <v>14</v>
      </c>
      <c r="G205" s="4">
        <v>27346.04207</v>
      </c>
      <c r="H205" t="s">
        <v>496</v>
      </c>
    </row>
    <row r="206" spans="1:8" x14ac:dyDescent="0.25">
      <c r="A206">
        <v>53</v>
      </c>
      <c r="B206" t="s">
        <v>7</v>
      </c>
      <c r="C206" s="11">
        <v>31.254999999999999</v>
      </c>
      <c r="D206">
        <v>1</v>
      </c>
      <c r="E206" t="s">
        <v>9</v>
      </c>
      <c r="F206" t="s">
        <v>14</v>
      </c>
      <c r="G206" s="4">
        <v>23244.790199999999</v>
      </c>
      <c r="H206" t="s">
        <v>496</v>
      </c>
    </row>
    <row r="207" spans="1:8" x14ac:dyDescent="0.25">
      <c r="A207">
        <v>34</v>
      </c>
      <c r="B207" t="s">
        <v>7</v>
      </c>
      <c r="C207" s="11">
        <v>31.254999999999999</v>
      </c>
      <c r="D207">
        <v>1</v>
      </c>
      <c r="E207" t="s">
        <v>13</v>
      </c>
      <c r="F207" t="s">
        <v>14</v>
      </c>
      <c r="G207" s="4">
        <v>5002.7826999999997</v>
      </c>
      <c r="H207" t="s">
        <v>496</v>
      </c>
    </row>
    <row r="208" spans="1:8" x14ac:dyDescent="0.25">
      <c r="A208">
        <v>46</v>
      </c>
      <c r="B208" t="s">
        <v>11</v>
      </c>
      <c r="C208" s="11">
        <v>31.254999999999999</v>
      </c>
      <c r="D208">
        <v>1</v>
      </c>
      <c r="E208" t="s">
        <v>13</v>
      </c>
      <c r="F208" t="s">
        <v>14</v>
      </c>
      <c r="G208" s="4">
        <v>7742.1098000000002</v>
      </c>
      <c r="H208" t="s">
        <v>496</v>
      </c>
    </row>
    <row r="209" spans="1:8" x14ac:dyDescent="0.25">
      <c r="A209">
        <v>54</v>
      </c>
      <c r="B209" t="s">
        <v>7</v>
      </c>
      <c r="C209" s="11">
        <v>31.24</v>
      </c>
      <c r="D209">
        <v>0</v>
      </c>
      <c r="E209" t="s">
        <v>13</v>
      </c>
      <c r="F209" t="s">
        <v>14</v>
      </c>
      <c r="G209" s="4">
        <v>10338.9316</v>
      </c>
      <c r="H209" t="s">
        <v>496</v>
      </c>
    </row>
    <row r="210" spans="1:8" x14ac:dyDescent="0.25">
      <c r="A210">
        <v>20</v>
      </c>
      <c r="B210" t="s">
        <v>11</v>
      </c>
      <c r="C210" s="11">
        <v>31.13</v>
      </c>
      <c r="D210">
        <v>2</v>
      </c>
      <c r="E210" t="s">
        <v>13</v>
      </c>
      <c r="F210" t="s">
        <v>14</v>
      </c>
      <c r="G210" s="4">
        <v>2566.4706999999999</v>
      </c>
      <c r="H210" t="s">
        <v>496</v>
      </c>
    </row>
    <row r="211" spans="1:8" x14ac:dyDescent="0.25">
      <c r="A211">
        <v>48</v>
      </c>
      <c r="B211" t="s">
        <v>7</v>
      </c>
      <c r="C211" s="11">
        <v>31.13</v>
      </c>
      <c r="D211">
        <v>0</v>
      </c>
      <c r="E211" t="s">
        <v>13</v>
      </c>
      <c r="F211" t="s">
        <v>14</v>
      </c>
      <c r="G211" s="4">
        <v>8280.6226999999999</v>
      </c>
      <c r="H211" t="s">
        <v>496</v>
      </c>
    </row>
    <row r="212" spans="1:8" x14ac:dyDescent="0.25">
      <c r="A212">
        <v>27</v>
      </c>
      <c r="B212" t="s">
        <v>11</v>
      </c>
      <c r="C212" s="11">
        <v>31.13</v>
      </c>
      <c r="D212">
        <v>1</v>
      </c>
      <c r="E212" t="s">
        <v>9</v>
      </c>
      <c r="F212" t="s">
        <v>14</v>
      </c>
      <c r="G212" s="4">
        <v>34806.467700000001</v>
      </c>
      <c r="H212" t="s">
        <v>496</v>
      </c>
    </row>
    <row r="213" spans="1:8" x14ac:dyDescent="0.25">
      <c r="A213">
        <v>18</v>
      </c>
      <c r="B213" t="s">
        <v>7</v>
      </c>
      <c r="C213" s="11">
        <v>31.13</v>
      </c>
      <c r="D213">
        <v>0</v>
      </c>
      <c r="E213" t="s">
        <v>13</v>
      </c>
      <c r="F213" t="s">
        <v>14</v>
      </c>
      <c r="G213" s="4">
        <v>1621.8827000000001</v>
      </c>
      <c r="H213" t="s">
        <v>496</v>
      </c>
    </row>
    <row r="214" spans="1:8" x14ac:dyDescent="0.25">
      <c r="A214">
        <v>21</v>
      </c>
      <c r="B214" t="s">
        <v>11</v>
      </c>
      <c r="C214" s="11">
        <v>31.02</v>
      </c>
      <c r="D214">
        <v>0</v>
      </c>
      <c r="E214" t="s">
        <v>13</v>
      </c>
      <c r="F214" t="s">
        <v>14</v>
      </c>
      <c r="G214" s="4">
        <v>16586.49771</v>
      </c>
      <c r="H214" t="s">
        <v>496</v>
      </c>
    </row>
    <row r="215" spans="1:8" x14ac:dyDescent="0.25">
      <c r="A215">
        <v>41</v>
      </c>
      <c r="B215" t="s">
        <v>7</v>
      </c>
      <c r="C215" s="11">
        <v>31.02</v>
      </c>
      <c r="D215">
        <v>0</v>
      </c>
      <c r="E215" t="s">
        <v>13</v>
      </c>
      <c r="F215" t="s">
        <v>14</v>
      </c>
      <c r="G215" s="4">
        <v>6185.3208000000004</v>
      </c>
      <c r="H215" t="s">
        <v>496</v>
      </c>
    </row>
    <row r="216" spans="1:8" x14ac:dyDescent="0.25">
      <c r="A216">
        <v>22</v>
      </c>
      <c r="B216" t="s">
        <v>7</v>
      </c>
      <c r="C216" s="11">
        <v>31.02</v>
      </c>
      <c r="D216">
        <v>3</v>
      </c>
      <c r="E216" t="s">
        <v>9</v>
      </c>
      <c r="F216" t="s">
        <v>14</v>
      </c>
      <c r="G216" s="4">
        <v>35595.589800000002</v>
      </c>
      <c r="H216" t="s">
        <v>496</v>
      </c>
    </row>
    <row r="217" spans="1:8" x14ac:dyDescent="0.25">
      <c r="A217">
        <v>58</v>
      </c>
      <c r="B217" t="s">
        <v>11</v>
      </c>
      <c r="C217" s="11">
        <v>30.875</v>
      </c>
      <c r="D217">
        <v>0</v>
      </c>
      <c r="E217" t="s">
        <v>13</v>
      </c>
      <c r="F217" t="s">
        <v>14</v>
      </c>
      <c r="G217" s="4">
        <v>11381.3254</v>
      </c>
      <c r="H217" t="s">
        <v>496</v>
      </c>
    </row>
    <row r="218" spans="1:8" x14ac:dyDescent="0.25">
      <c r="A218">
        <v>54</v>
      </c>
      <c r="B218" t="s">
        <v>11</v>
      </c>
      <c r="C218" s="11">
        <v>30.8</v>
      </c>
      <c r="D218">
        <v>1</v>
      </c>
      <c r="E218" t="s">
        <v>9</v>
      </c>
      <c r="F218" t="s">
        <v>14</v>
      </c>
      <c r="G218" s="4">
        <v>41999.519999999997</v>
      </c>
      <c r="H218" t="s">
        <v>496</v>
      </c>
    </row>
    <row r="219" spans="1:8" x14ac:dyDescent="0.25">
      <c r="A219">
        <v>38</v>
      </c>
      <c r="B219" t="s">
        <v>7</v>
      </c>
      <c r="C219" s="11">
        <v>30.69</v>
      </c>
      <c r="D219">
        <v>1</v>
      </c>
      <c r="E219" t="s">
        <v>13</v>
      </c>
      <c r="F219" t="s">
        <v>14</v>
      </c>
      <c r="G219" s="4">
        <v>5976.8311000000003</v>
      </c>
      <c r="H219" t="s">
        <v>496</v>
      </c>
    </row>
    <row r="220" spans="1:8" x14ac:dyDescent="0.25">
      <c r="A220">
        <v>41</v>
      </c>
      <c r="B220" t="s">
        <v>11</v>
      </c>
      <c r="C220" s="11">
        <v>30.684999999999999</v>
      </c>
      <c r="D220">
        <v>1</v>
      </c>
      <c r="E220" t="s">
        <v>13</v>
      </c>
      <c r="F220" t="s">
        <v>14</v>
      </c>
      <c r="G220" s="4">
        <v>6272.4772000000003</v>
      </c>
      <c r="H220" t="s">
        <v>496</v>
      </c>
    </row>
    <row r="221" spans="1:8" x14ac:dyDescent="0.25">
      <c r="A221">
        <v>60</v>
      </c>
      <c r="B221" t="s">
        <v>7</v>
      </c>
      <c r="C221" s="11">
        <v>30.684999999999999</v>
      </c>
      <c r="D221">
        <v>0</v>
      </c>
      <c r="E221" t="s">
        <v>13</v>
      </c>
      <c r="F221" t="s">
        <v>14</v>
      </c>
      <c r="G221" s="4">
        <v>12648.7034</v>
      </c>
      <c r="H221" t="s">
        <v>496</v>
      </c>
    </row>
    <row r="222" spans="1:8" x14ac:dyDescent="0.25">
      <c r="A222">
        <v>48</v>
      </c>
      <c r="B222" t="s">
        <v>11</v>
      </c>
      <c r="C222" s="11">
        <v>30.495000000000001</v>
      </c>
      <c r="D222">
        <v>0</v>
      </c>
      <c r="E222" t="s">
        <v>9</v>
      </c>
      <c r="F222" t="s">
        <v>14</v>
      </c>
      <c r="G222" s="4">
        <v>21223.675800000001</v>
      </c>
      <c r="H222" t="s">
        <v>496</v>
      </c>
    </row>
    <row r="223" spans="1:8" x14ac:dyDescent="0.25">
      <c r="A223">
        <v>38</v>
      </c>
      <c r="B223" t="s">
        <v>7</v>
      </c>
      <c r="C223" s="11">
        <v>30.495000000000001</v>
      </c>
      <c r="D223">
        <v>0</v>
      </c>
      <c r="E223" t="s">
        <v>13</v>
      </c>
      <c r="F223" t="s">
        <v>14</v>
      </c>
      <c r="G223" s="4">
        <v>5400.9804999999997</v>
      </c>
      <c r="H223" t="s">
        <v>496</v>
      </c>
    </row>
    <row r="224" spans="1:8" x14ac:dyDescent="0.25">
      <c r="A224">
        <v>45</v>
      </c>
      <c r="B224" t="s">
        <v>11</v>
      </c>
      <c r="C224" s="11">
        <v>30.36</v>
      </c>
      <c r="D224">
        <v>0</v>
      </c>
      <c r="E224" t="s">
        <v>9</v>
      </c>
      <c r="F224" t="s">
        <v>14</v>
      </c>
      <c r="G224" s="4">
        <v>62592.873090000001</v>
      </c>
      <c r="H224" t="s">
        <v>496</v>
      </c>
    </row>
    <row r="225" spans="1:8" x14ac:dyDescent="0.25">
      <c r="A225">
        <v>40</v>
      </c>
      <c r="B225" t="s">
        <v>7</v>
      </c>
      <c r="C225" s="11">
        <v>30.305</v>
      </c>
      <c r="D225">
        <v>0</v>
      </c>
      <c r="E225" t="s">
        <v>13</v>
      </c>
      <c r="F225" t="s">
        <v>14</v>
      </c>
      <c r="G225" s="4">
        <v>5920.1040999999996</v>
      </c>
      <c r="H225" t="s">
        <v>496</v>
      </c>
    </row>
    <row r="226" spans="1:8" x14ac:dyDescent="0.25">
      <c r="A226">
        <v>40</v>
      </c>
      <c r="B226" t="s">
        <v>11</v>
      </c>
      <c r="C226" s="11">
        <v>30.305</v>
      </c>
      <c r="D226">
        <v>1</v>
      </c>
      <c r="E226" t="s">
        <v>9</v>
      </c>
      <c r="F226" t="s">
        <v>14</v>
      </c>
      <c r="G226" s="4">
        <v>17179.522000000001</v>
      </c>
      <c r="H226" t="s">
        <v>496</v>
      </c>
    </row>
    <row r="227" spans="1:8" x14ac:dyDescent="0.25">
      <c r="A227">
        <v>19</v>
      </c>
      <c r="B227" t="s">
        <v>11</v>
      </c>
      <c r="C227" s="11">
        <v>30.25</v>
      </c>
      <c r="D227">
        <v>0</v>
      </c>
      <c r="E227" t="s">
        <v>9</v>
      </c>
      <c r="F227" t="s">
        <v>14</v>
      </c>
      <c r="G227" s="4">
        <v>32548.340499999998</v>
      </c>
      <c r="H227" t="s">
        <v>496</v>
      </c>
    </row>
    <row r="228" spans="1:8" x14ac:dyDescent="0.25">
      <c r="A228">
        <v>33</v>
      </c>
      <c r="B228" t="s">
        <v>11</v>
      </c>
      <c r="C228" s="11">
        <v>30.25</v>
      </c>
      <c r="D228">
        <v>0</v>
      </c>
      <c r="E228" t="s">
        <v>13</v>
      </c>
      <c r="F228" t="s">
        <v>14</v>
      </c>
      <c r="G228" s="4">
        <v>3704.3544999999999</v>
      </c>
      <c r="H228" t="s">
        <v>496</v>
      </c>
    </row>
    <row r="229" spans="1:8" x14ac:dyDescent="0.25">
      <c r="A229">
        <v>55</v>
      </c>
      <c r="B229" t="s">
        <v>7</v>
      </c>
      <c r="C229" s="11">
        <v>30.14</v>
      </c>
      <c r="D229">
        <v>2</v>
      </c>
      <c r="E229" t="s">
        <v>13</v>
      </c>
      <c r="F229" t="s">
        <v>14</v>
      </c>
      <c r="G229" s="4">
        <v>11881.9696</v>
      </c>
      <c r="H229" t="s">
        <v>496</v>
      </c>
    </row>
    <row r="230" spans="1:8" x14ac:dyDescent="0.25">
      <c r="A230">
        <v>18</v>
      </c>
      <c r="B230" t="s">
        <v>11</v>
      </c>
      <c r="C230" s="11">
        <v>30.14</v>
      </c>
      <c r="D230">
        <v>0</v>
      </c>
      <c r="E230" t="s">
        <v>13</v>
      </c>
      <c r="F230" t="s">
        <v>14</v>
      </c>
      <c r="G230" s="4">
        <v>1131.5065999999999</v>
      </c>
      <c r="H230" t="s">
        <v>496</v>
      </c>
    </row>
    <row r="231" spans="1:8" x14ac:dyDescent="0.25">
      <c r="A231">
        <v>63</v>
      </c>
      <c r="B231" t="s">
        <v>11</v>
      </c>
      <c r="C231" s="11">
        <v>30.114999999999998</v>
      </c>
      <c r="D231">
        <v>0</v>
      </c>
      <c r="E231" t="s">
        <v>9</v>
      </c>
      <c r="F231" t="s">
        <v>14</v>
      </c>
      <c r="G231" s="4">
        <v>47055.532099999997</v>
      </c>
      <c r="H231" t="s">
        <v>496</v>
      </c>
    </row>
    <row r="232" spans="1:8" x14ac:dyDescent="0.25">
      <c r="A232">
        <v>58</v>
      </c>
      <c r="B232" t="s">
        <v>7</v>
      </c>
      <c r="C232" s="11">
        <v>30.114999999999998</v>
      </c>
      <c r="D232">
        <v>0</v>
      </c>
      <c r="E232" t="s">
        <v>13</v>
      </c>
      <c r="F232" t="s">
        <v>14</v>
      </c>
      <c r="G232" s="4">
        <v>24227.337240000001</v>
      </c>
      <c r="H232" t="s">
        <v>496</v>
      </c>
    </row>
    <row r="233" spans="1:8" x14ac:dyDescent="0.25">
      <c r="A233">
        <v>32</v>
      </c>
      <c r="B233" t="s">
        <v>11</v>
      </c>
      <c r="C233" s="11">
        <v>30.03</v>
      </c>
      <c r="D233">
        <v>1</v>
      </c>
      <c r="E233" t="s">
        <v>13</v>
      </c>
      <c r="F233" t="s">
        <v>14</v>
      </c>
      <c r="G233" s="4">
        <v>4074.4537</v>
      </c>
      <c r="H233" t="s">
        <v>496</v>
      </c>
    </row>
    <row r="234" spans="1:8" x14ac:dyDescent="0.25">
      <c r="A234">
        <v>18</v>
      </c>
      <c r="B234" t="s">
        <v>11</v>
      </c>
      <c r="C234" s="11">
        <v>30.03</v>
      </c>
      <c r="D234">
        <v>1</v>
      </c>
      <c r="E234" t="s">
        <v>13</v>
      </c>
      <c r="F234" t="s">
        <v>14</v>
      </c>
      <c r="G234" s="4">
        <v>1720.3536999999999</v>
      </c>
      <c r="H234" t="s">
        <v>496</v>
      </c>
    </row>
    <row r="235" spans="1:8" x14ac:dyDescent="0.25">
      <c r="A235">
        <v>51</v>
      </c>
      <c r="B235" t="s">
        <v>11</v>
      </c>
      <c r="C235" s="11">
        <v>30.03</v>
      </c>
      <c r="D235">
        <v>1</v>
      </c>
      <c r="E235" t="s">
        <v>13</v>
      </c>
      <c r="F235" t="s">
        <v>14</v>
      </c>
      <c r="G235" s="4">
        <v>9377.9046999999991</v>
      </c>
      <c r="H235" t="s">
        <v>496</v>
      </c>
    </row>
    <row r="236" spans="1:8" x14ac:dyDescent="0.25">
      <c r="A236">
        <v>20</v>
      </c>
      <c r="B236" t="s">
        <v>7</v>
      </c>
      <c r="C236" s="11">
        <v>29.925000000000001</v>
      </c>
      <c r="D236">
        <v>1</v>
      </c>
      <c r="E236" t="s">
        <v>9</v>
      </c>
      <c r="F236" t="s">
        <v>14</v>
      </c>
      <c r="G236" s="4">
        <v>17085.267599999999</v>
      </c>
      <c r="H236" t="s">
        <v>496</v>
      </c>
    </row>
    <row r="237" spans="1:8" x14ac:dyDescent="0.25">
      <c r="A237">
        <v>56</v>
      </c>
      <c r="B237" t="s">
        <v>7</v>
      </c>
      <c r="C237" s="11">
        <v>29.925000000000001</v>
      </c>
      <c r="D237">
        <v>2</v>
      </c>
      <c r="E237" t="s">
        <v>13</v>
      </c>
      <c r="F237" t="s">
        <v>14</v>
      </c>
      <c r="G237" s="4">
        <v>12265.5069</v>
      </c>
      <c r="H237" t="s">
        <v>496</v>
      </c>
    </row>
    <row r="238" spans="1:8" x14ac:dyDescent="0.25">
      <c r="A238">
        <v>36</v>
      </c>
      <c r="B238" t="s">
        <v>7</v>
      </c>
      <c r="C238" s="11">
        <v>29.92</v>
      </c>
      <c r="D238">
        <v>1</v>
      </c>
      <c r="E238" t="s">
        <v>13</v>
      </c>
      <c r="F238" t="s">
        <v>14</v>
      </c>
      <c r="G238" s="4">
        <v>5478.0367999999999</v>
      </c>
      <c r="H238" t="s">
        <v>496</v>
      </c>
    </row>
    <row r="239" spans="1:8" x14ac:dyDescent="0.25">
      <c r="A239">
        <v>62</v>
      </c>
      <c r="B239" t="s">
        <v>7</v>
      </c>
      <c r="C239" s="11">
        <v>29.92</v>
      </c>
      <c r="D239">
        <v>0</v>
      </c>
      <c r="E239" t="s">
        <v>13</v>
      </c>
      <c r="F239" t="s">
        <v>14</v>
      </c>
      <c r="G239" s="4">
        <v>13457.960800000001</v>
      </c>
      <c r="H239" t="s">
        <v>496</v>
      </c>
    </row>
    <row r="240" spans="1:8" x14ac:dyDescent="0.25">
      <c r="A240">
        <v>36</v>
      </c>
      <c r="B240" t="s">
        <v>7</v>
      </c>
      <c r="C240" s="11">
        <v>29.92</v>
      </c>
      <c r="D240">
        <v>0</v>
      </c>
      <c r="E240" t="s">
        <v>13</v>
      </c>
      <c r="F240" t="s">
        <v>14</v>
      </c>
      <c r="G240" s="4">
        <v>4889.0367999999999</v>
      </c>
      <c r="H240" t="s">
        <v>496</v>
      </c>
    </row>
    <row r="241" spans="1:8" x14ac:dyDescent="0.25">
      <c r="A241">
        <v>40</v>
      </c>
      <c r="B241" t="s">
        <v>7</v>
      </c>
      <c r="C241" s="11">
        <v>29.81</v>
      </c>
      <c r="D241">
        <v>1</v>
      </c>
      <c r="E241" t="s">
        <v>13</v>
      </c>
      <c r="F241" t="s">
        <v>14</v>
      </c>
      <c r="G241" s="4">
        <v>6500.2358999999997</v>
      </c>
      <c r="H241" t="s">
        <v>496</v>
      </c>
    </row>
    <row r="242" spans="1:8" x14ac:dyDescent="0.25">
      <c r="A242">
        <v>44</v>
      </c>
      <c r="B242" t="s">
        <v>7</v>
      </c>
      <c r="C242" s="11">
        <v>29.81</v>
      </c>
      <c r="D242">
        <v>2</v>
      </c>
      <c r="E242" t="s">
        <v>13</v>
      </c>
      <c r="F242" t="s">
        <v>14</v>
      </c>
      <c r="G242" s="4">
        <v>8219.2039000000004</v>
      </c>
      <c r="H242" t="s">
        <v>496</v>
      </c>
    </row>
    <row r="243" spans="1:8" x14ac:dyDescent="0.25">
      <c r="A243">
        <v>57</v>
      </c>
      <c r="B243" t="s">
        <v>7</v>
      </c>
      <c r="C243" s="11">
        <v>29.81</v>
      </c>
      <c r="D243">
        <v>0</v>
      </c>
      <c r="E243" t="s">
        <v>9</v>
      </c>
      <c r="F243" t="s">
        <v>14</v>
      </c>
      <c r="G243" s="4">
        <v>27533.912899999999</v>
      </c>
      <c r="H243" t="s">
        <v>496</v>
      </c>
    </row>
    <row r="244" spans="1:8" x14ac:dyDescent="0.25">
      <c r="A244">
        <v>31</v>
      </c>
      <c r="B244" t="s">
        <v>11</v>
      </c>
      <c r="C244" s="11">
        <v>29.81</v>
      </c>
      <c r="D244">
        <v>0</v>
      </c>
      <c r="E244" t="s">
        <v>9</v>
      </c>
      <c r="F244" t="s">
        <v>14</v>
      </c>
      <c r="G244" s="4">
        <v>19350.368900000001</v>
      </c>
      <c r="H244" t="s">
        <v>496</v>
      </c>
    </row>
    <row r="245" spans="1:8" x14ac:dyDescent="0.25">
      <c r="A245">
        <v>59</v>
      </c>
      <c r="B245" t="s">
        <v>11</v>
      </c>
      <c r="C245" s="11">
        <v>29.7</v>
      </c>
      <c r="D245">
        <v>2</v>
      </c>
      <c r="E245" t="s">
        <v>13</v>
      </c>
      <c r="F245" t="s">
        <v>14</v>
      </c>
      <c r="G245" s="4">
        <v>12925.886</v>
      </c>
      <c r="H245" t="s">
        <v>496</v>
      </c>
    </row>
    <row r="246" spans="1:8" x14ac:dyDescent="0.25">
      <c r="A246">
        <v>36</v>
      </c>
      <c r="B246" t="s">
        <v>11</v>
      </c>
      <c r="C246" s="11">
        <v>29.7</v>
      </c>
      <c r="D246">
        <v>0</v>
      </c>
      <c r="E246" t="s">
        <v>13</v>
      </c>
      <c r="F246" t="s">
        <v>14</v>
      </c>
      <c r="G246" s="4">
        <v>4399.7309999999998</v>
      </c>
      <c r="H246" t="s">
        <v>496</v>
      </c>
    </row>
    <row r="247" spans="1:8" x14ac:dyDescent="0.25">
      <c r="A247">
        <v>32</v>
      </c>
      <c r="B247" t="s">
        <v>7</v>
      </c>
      <c r="C247" s="11">
        <v>29.59</v>
      </c>
      <c r="D247">
        <v>1</v>
      </c>
      <c r="E247" t="s">
        <v>13</v>
      </c>
      <c r="F247" t="s">
        <v>14</v>
      </c>
      <c r="G247" s="4">
        <v>4562.8420999999998</v>
      </c>
      <c r="H247" t="s">
        <v>496</v>
      </c>
    </row>
    <row r="248" spans="1:8" x14ac:dyDescent="0.25">
      <c r="A248">
        <v>42</v>
      </c>
      <c r="B248" t="s">
        <v>7</v>
      </c>
      <c r="C248" s="11">
        <v>29.48</v>
      </c>
      <c r="D248">
        <v>2</v>
      </c>
      <c r="E248" t="s">
        <v>13</v>
      </c>
      <c r="F248" t="s">
        <v>14</v>
      </c>
      <c r="G248" s="4">
        <v>7640.3091999999997</v>
      </c>
      <c r="H248" t="s">
        <v>496</v>
      </c>
    </row>
    <row r="249" spans="1:8" x14ac:dyDescent="0.25">
      <c r="A249">
        <v>26</v>
      </c>
      <c r="B249" t="s">
        <v>7</v>
      </c>
      <c r="C249" s="11">
        <v>29.48</v>
      </c>
      <c r="D249">
        <v>1</v>
      </c>
      <c r="E249" t="s">
        <v>13</v>
      </c>
      <c r="F249" t="s">
        <v>14</v>
      </c>
      <c r="G249" s="4">
        <v>3392.3652000000002</v>
      </c>
      <c r="H249" t="s">
        <v>496</v>
      </c>
    </row>
    <row r="250" spans="1:8" x14ac:dyDescent="0.25">
      <c r="A250">
        <v>53</v>
      </c>
      <c r="B250" t="s">
        <v>11</v>
      </c>
      <c r="C250" s="11">
        <v>29.48</v>
      </c>
      <c r="D250">
        <v>0</v>
      </c>
      <c r="E250" t="s">
        <v>13</v>
      </c>
      <c r="F250" t="s">
        <v>14</v>
      </c>
      <c r="G250" s="4">
        <v>9487.6442000000006</v>
      </c>
      <c r="H250" t="s">
        <v>496</v>
      </c>
    </row>
    <row r="251" spans="1:8" x14ac:dyDescent="0.25">
      <c r="A251">
        <v>47</v>
      </c>
      <c r="B251" t="s">
        <v>7</v>
      </c>
      <c r="C251" s="11">
        <v>29.37</v>
      </c>
      <c r="D251">
        <v>1</v>
      </c>
      <c r="E251" t="s">
        <v>13</v>
      </c>
      <c r="F251" t="s">
        <v>14</v>
      </c>
      <c r="G251" s="4">
        <v>8547.6913000000004</v>
      </c>
      <c r="H251" t="s">
        <v>496</v>
      </c>
    </row>
    <row r="252" spans="1:8" x14ac:dyDescent="0.25">
      <c r="A252">
        <v>27</v>
      </c>
      <c r="B252" t="s">
        <v>7</v>
      </c>
      <c r="C252" s="11">
        <v>29.355</v>
      </c>
      <c r="D252">
        <v>0</v>
      </c>
      <c r="E252" t="s">
        <v>9</v>
      </c>
      <c r="F252" t="s">
        <v>14</v>
      </c>
      <c r="G252" s="4">
        <v>37133.898200000003</v>
      </c>
      <c r="H252" t="s">
        <v>496</v>
      </c>
    </row>
    <row r="253" spans="1:8" x14ac:dyDescent="0.25">
      <c r="A253">
        <v>34</v>
      </c>
      <c r="B253" t="s">
        <v>7</v>
      </c>
      <c r="C253" s="11">
        <v>29.26</v>
      </c>
      <c r="D253">
        <v>3</v>
      </c>
      <c r="E253" t="s">
        <v>13</v>
      </c>
      <c r="F253" t="s">
        <v>14</v>
      </c>
      <c r="G253" s="4">
        <v>6184.2993999999999</v>
      </c>
      <c r="H253" t="s">
        <v>496</v>
      </c>
    </row>
    <row r="254" spans="1:8" x14ac:dyDescent="0.25">
      <c r="A254">
        <v>31</v>
      </c>
      <c r="B254" t="s">
        <v>7</v>
      </c>
      <c r="C254" s="11">
        <v>29.26</v>
      </c>
      <c r="D254">
        <v>1</v>
      </c>
      <c r="E254" t="s">
        <v>13</v>
      </c>
      <c r="F254" t="s">
        <v>14</v>
      </c>
      <c r="G254" s="4">
        <v>4350.5144</v>
      </c>
      <c r="H254" t="s">
        <v>496</v>
      </c>
    </row>
    <row r="255" spans="1:8" x14ac:dyDescent="0.25">
      <c r="A255">
        <v>27</v>
      </c>
      <c r="B255" t="s">
        <v>11</v>
      </c>
      <c r="C255" s="11">
        <v>29.15</v>
      </c>
      <c r="D255">
        <v>0</v>
      </c>
      <c r="E255" t="s">
        <v>9</v>
      </c>
      <c r="F255" t="s">
        <v>14</v>
      </c>
      <c r="G255" s="4">
        <v>18246.495500000001</v>
      </c>
      <c r="H255" t="s">
        <v>496</v>
      </c>
    </row>
    <row r="256" spans="1:8" x14ac:dyDescent="0.25">
      <c r="A256">
        <v>26</v>
      </c>
      <c r="B256" t="s">
        <v>11</v>
      </c>
      <c r="C256" s="11">
        <v>29.15</v>
      </c>
      <c r="D256">
        <v>1</v>
      </c>
      <c r="E256" t="s">
        <v>13</v>
      </c>
      <c r="F256" t="s">
        <v>14</v>
      </c>
      <c r="G256" s="4">
        <v>2902.9065000000001</v>
      </c>
      <c r="H256" t="s">
        <v>496</v>
      </c>
    </row>
    <row r="257" spans="1:8" x14ac:dyDescent="0.25">
      <c r="A257">
        <v>36</v>
      </c>
      <c r="B257" t="s">
        <v>7</v>
      </c>
      <c r="C257" s="11">
        <v>29.04</v>
      </c>
      <c r="D257">
        <v>4</v>
      </c>
      <c r="E257" t="s">
        <v>13</v>
      </c>
      <c r="F257" t="s">
        <v>14</v>
      </c>
      <c r="G257" s="4">
        <v>7243.8136000000004</v>
      </c>
      <c r="H257" t="s">
        <v>496</v>
      </c>
    </row>
    <row r="258" spans="1:8" x14ac:dyDescent="0.25">
      <c r="A258">
        <v>38</v>
      </c>
      <c r="B258" t="s">
        <v>7</v>
      </c>
      <c r="C258" s="11">
        <v>28.93</v>
      </c>
      <c r="D258">
        <v>1</v>
      </c>
      <c r="E258" t="s">
        <v>13</v>
      </c>
      <c r="F258" t="s">
        <v>14</v>
      </c>
      <c r="G258" s="4">
        <v>5974.3846999999996</v>
      </c>
      <c r="H258" t="s">
        <v>496</v>
      </c>
    </row>
    <row r="259" spans="1:8" x14ac:dyDescent="0.25">
      <c r="A259">
        <v>32</v>
      </c>
      <c r="B259" t="s">
        <v>7</v>
      </c>
      <c r="C259" s="11">
        <v>28.93</v>
      </c>
      <c r="D259">
        <v>0</v>
      </c>
      <c r="E259" t="s">
        <v>13</v>
      </c>
      <c r="F259" t="s">
        <v>14</v>
      </c>
      <c r="G259" s="4">
        <v>3972.9247</v>
      </c>
      <c r="H259" t="s">
        <v>496</v>
      </c>
    </row>
    <row r="260" spans="1:8" x14ac:dyDescent="0.25">
      <c r="A260">
        <v>32</v>
      </c>
      <c r="B260" t="s">
        <v>11</v>
      </c>
      <c r="C260" s="11">
        <v>28.93</v>
      </c>
      <c r="D260">
        <v>1</v>
      </c>
      <c r="E260" t="s">
        <v>9</v>
      </c>
      <c r="F260" t="s">
        <v>14</v>
      </c>
      <c r="G260" s="4">
        <v>19719.6947</v>
      </c>
      <c r="H260" t="s">
        <v>496</v>
      </c>
    </row>
    <row r="261" spans="1:8" x14ac:dyDescent="0.25">
      <c r="A261">
        <v>29</v>
      </c>
      <c r="B261" t="s">
        <v>7</v>
      </c>
      <c r="C261" s="11">
        <v>28.785</v>
      </c>
      <c r="D261">
        <v>3</v>
      </c>
      <c r="E261" t="s">
        <v>13</v>
      </c>
      <c r="F261" t="s">
        <v>14</v>
      </c>
      <c r="G261" s="4">
        <v>5138.2566999999999</v>
      </c>
      <c r="H261" t="s">
        <v>496</v>
      </c>
    </row>
    <row r="262" spans="1:8" x14ac:dyDescent="0.25">
      <c r="A262">
        <v>27</v>
      </c>
      <c r="B262" t="s">
        <v>11</v>
      </c>
      <c r="C262" s="11">
        <v>28.594999999999999</v>
      </c>
      <c r="D262">
        <v>0</v>
      </c>
      <c r="E262" t="s">
        <v>9</v>
      </c>
      <c r="F262" t="s">
        <v>14</v>
      </c>
      <c r="G262" s="4">
        <v>39611.757700000002</v>
      </c>
      <c r="H262" t="s">
        <v>496</v>
      </c>
    </row>
    <row r="263" spans="1:8" x14ac:dyDescent="0.25">
      <c r="A263">
        <v>23</v>
      </c>
      <c r="B263" t="s">
        <v>7</v>
      </c>
      <c r="C263" s="11">
        <v>28.49</v>
      </c>
      <c r="D263">
        <v>1</v>
      </c>
      <c r="E263" t="s">
        <v>9</v>
      </c>
      <c r="F263" t="s">
        <v>14</v>
      </c>
      <c r="G263" s="4">
        <v>18328.238099999999</v>
      </c>
      <c r="H263" t="s">
        <v>496</v>
      </c>
    </row>
    <row r="264" spans="1:8" x14ac:dyDescent="0.25">
      <c r="A264">
        <v>50</v>
      </c>
      <c r="B264" t="s">
        <v>7</v>
      </c>
      <c r="C264" s="11">
        <v>28.405000000000001</v>
      </c>
      <c r="D264">
        <v>3</v>
      </c>
      <c r="E264" t="s">
        <v>13</v>
      </c>
      <c r="F264" t="s">
        <v>14</v>
      </c>
      <c r="G264" s="4">
        <v>19749.383379999999</v>
      </c>
      <c r="H264" t="s">
        <v>496</v>
      </c>
    </row>
    <row r="265" spans="1:8" x14ac:dyDescent="0.25">
      <c r="A265">
        <v>30</v>
      </c>
      <c r="B265" t="s">
        <v>7</v>
      </c>
      <c r="C265" s="11">
        <v>28.38</v>
      </c>
      <c r="D265">
        <v>1</v>
      </c>
      <c r="E265" t="s">
        <v>9</v>
      </c>
      <c r="F265" t="s">
        <v>14</v>
      </c>
      <c r="G265" s="4">
        <v>19521.968199999999</v>
      </c>
      <c r="H265" t="s">
        <v>496</v>
      </c>
    </row>
    <row r="266" spans="1:8" x14ac:dyDescent="0.25">
      <c r="A266">
        <v>33</v>
      </c>
      <c r="B266" t="s">
        <v>7</v>
      </c>
      <c r="C266" s="11">
        <v>28.27</v>
      </c>
      <c r="D266">
        <v>1</v>
      </c>
      <c r="E266" t="s">
        <v>13</v>
      </c>
      <c r="F266" t="s">
        <v>14</v>
      </c>
      <c r="G266" s="4">
        <v>4779.6022999999996</v>
      </c>
      <c r="H266" t="s">
        <v>496</v>
      </c>
    </row>
    <row r="267" spans="1:8" x14ac:dyDescent="0.25">
      <c r="A267">
        <v>38</v>
      </c>
      <c r="B267" t="s">
        <v>11</v>
      </c>
      <c r="C267" s="11">
        <v>28.27</v>
      </c>
      <c r="D267">
        <v>1</v>
      </c>
      <c r="E267" t="s">
        <v>13</v>
      </c>
      <c r="F267" t="s">
        <v>14</v>
      </c>
      <c r="G267" s="4">
        <v>5484.4673000000003</v>
      </c>
      <c r="H267" t="s">
        <v>496</v>
      </c>
    </row>
    <row r="268" spans="1:8" x14ac:dyDescent="0.25">
      <c r="A268">
        <v>40</v>
      </c>
      <c r="B268" t="s">
        <v>7</v>
      </c>
      <c r="C268" s="11">
        <v>28.215</v>
      </c>
      <c r="D268">
        <v>2</v>
      </c>
      <c r="E268" t="s">
        <v>9</v>
      </c>
      <c r="F268" t="s">
        <v>14</v>
      </c>
      <c r="G268" s="4">
        <v>19444.265800000001</v>
      </c>
      <c r="H268" t="s">
        <v>496</v>
      </c>
    </row>
    <row r="269" spans="1:8" x14ac:dyDescent="0.25">
      <c r="A269">
        <v>25</v>
      </c>
      <c r="B269" t="s">
        <v>11</v>
      </c>
      <c r="C269" s="11">
        <v>28.215</v>
      </c>
      <c r="D269">
        <v>2</v>
      </c>
      <c r="E269" t="s">
        <v>9</v>
      </c>
      <c r="F269" t="s">
        <v>14</v>
      </c>
      <c r="G269" s="4">
        <v>42112.2356</v>
      </c>
      <c r="H269" t="s">
        <v>496</v>
      </c>
    </row>
    <row r="270" spans="1:8" x14ac:dyDescent="0.25">
      <c r="A270">
        <v>50</v>
      </c>
      <c r="B270" t="s">
        <v>7</v>
      </c>
      <c r="C270" s="11">
        <v>28.16</v>
      </c>
      <c r="D270">
        <v>3</v>
      </c>
      <c r="E270" t="s">
        <v>13</v>
      </c>
      <c r="F270" t="s">
        <v>14</v>
      </c>
      <c r="G270" s="4">
        <v>10702.642400000001</v>
      </c>
      <c r="H270" t="s">
        <v>496</v>
      </c>
    </row>
    <row r="271" spans="1:8" x14ac:dyDescent="0.25">
      <c r="A271">
        <v>46</v>
      </c>
      <c r="B271" t="s">
        <v>7</v>
      </c>
      <c r="C271" s="11">
        <v>28.05</v>
      </c>
      <c r="D271">
        <v>1</v>
      </c>
      <c r="E271" t="s">
        <v>13</v>
      </c>
      <c r="F271" t="s">
        <v>14</v>
      </c>
      <c r="G271" s="4">
        <v>8233.0974999999999</v>
      </c>
      <c r="H271" t="s">
        <v>496</v>
      </c>
    </row>
    <row r="272" spans="1:8" x14ac:dyDescent="0.25">
      <c r="A272">
        <v>41</v>
      </c>
      <c r="B272" t="s">
        <v>7</v>
      </c>
      <c r="C272" s="11">
        <v>28.05</v>
      </c>
      <c r="D272">
        <v>1</v>
      </c>
      <c r="E272" t="s">
        <v>13</v>
      </c>
      <c r="F272" t="s">
        <v>14</v>
      </c>
      <c r="G272" s="4">
        <v>6770.1925000000001</v>
      </c>
      <c r="H272" t="s">
        <v>496</v>
      </c>
    </row>
    <row r="273" spans="1:8" x14ac:dyDescent="0.25">
      <c r="A273">
        <v>44</v>
      </c>
      <c r="B273" t="s">
        <v>11</v>
      </c>
      <c r="C273" s="11">
        <v>28.024999999999999</v>
      </c>
      <c r="D273">
        <v>2</v>
      </c>
      <c r="E273" t="s">
        <v>13</v>
      </c>
      <c r="F273" t="s">
        <v>14</v>
      </c>
      <c r="G273" s="4">
        <v>7731.4270999999999</v>
      </c>
      <c r="H273" t="s">
        <v>496</v>
      </c>
    </row>
    <row r="274" spans="1:8" x14ac:dyDescent="0.25">
      <c r="A274">
        <v>57</v>
      </c>
      <c r="B274" t="s">
        <v>11</v>
      </c>
      <c r="C274" s="11">
        <v>27.94</v>
      </c>
      <c r="D274">
        <v>1</v>
      </c>
      <c r="E274" t="s">
        <v>13</v>
      </c>
      <c r="F274" t="s">
        <v>14</v>
      </c>
      <c r="G274" s="4">
        <v>11554.223599999999</v>
      </c>
      <c r="H274" t="s">
        <v>496</v>
      </c>
    </row>
    <row r="275" spans="1:8" x14ac:dyDescent="0.25">
      <c r="A275">
        <v>59</v>
      </c>
      <c r="B275" t="s">
        <v>7</v>
      </c>
      <c r="C275" s="11">
        <v>27.835000000000001</v>
      </c>
      <c r="D275">
        <v>3</v>
      </c>
      <c r="E275" t="s">
        <v>13</v>
      </c>
      <c r="F275" t="s">
        <v>14</v>
      </c>
      <c r="G275" s="4">
        <v>14001.286700000001</v>
      </c>
      <c r="H275" t="s">
        <v>496</v>
      </c>
    </row>
    <row r="276" spans="1:8" x14ac:dyDescent="0.25">
      <c r="A276">
        <v>47</v>
      </c>
      <c r="B276" t="s">
        <v>7</v>
      </c>
      <c r="C276" s="11">
        <v>27.83</v>
      </c>
      <c r="D276">
        <v>0</v>
      </c>
      <c r="E276" t="s">
        <v>9</v>
      </c>
      <c r="F276" t="s">
        <v>14</v>
      </c>
      <c r="G276" s="4">
        <v>23065.420699999999</v>
      </c>
      <c r="H276" t="s">
        <v>496</v>
      </c>
    </row>
    <row r="277" spans="1:8" x14ac:dyDescent="0.25">
      <c r="A277">
        <v>45</v>
      </c>
      <c r="B277" t="s">
        <v>7</v>
      </c>
      <c r="C277" s="11">
        <v>27.83</v>
      </c>
      <c r="D277">
        <v>2</v>
      </c>
      <c r="E277" t="s">
        <v>13</v>
      </c>
      <c r="F277" t="s">
        <v>14</v>
      </c>
      <c r="G277" s="4">
        <v>8515.7587000000003</v>
      </c>
      <c r="H277" t="s">
        <v>496</v>
      </c>
    </row>
    <row r="278" spans="1:8" x14ac:dyDescent="0.25">
      <c r="A278">
        <v>46</v>
      </c>
      <c r="B278" t="s">
        <v>7</v>
      </c>
      <c r="C278" s="11">
        <v>27.72</v>
      </c>
      <c r="D278">
        <v>1</v>
      </c>
      <c r="E278" t="s">
        <v>13</v>
      </c>
      <c r="F278" t="s">
        <v>14</v>
      </c>
      <c r="G278" s="4">
        <v>8232.6388000000006</v>
      </c>
      <c r="H278" t="s">
        <v>496</v>
      </c>
    </row>
    <row r="279" spans="1:8" x14ac:dyDescent="0.25">
      <c r="A279">
        <v>34</v>
      </c>
      <c r="B279" t="s">
        <v>7</v>
      </c>
      <c r="C279" s="11">
        <v>27.72</v>
      </c>
      <c r="D279">
        <v>0</v>
      </c>
      <c r="E279" t="s">
        <v>13</v>
      </c>
      <c r="F279" t="s">
        <v>14</v>
      </c>
      <c r="G279" s="4">
        <v>4415.1588000000002</v>
      </c>
      <c r="H279" t="s">
        <v>496</v>
      </c>
    </row>
    <row r="280" spans="1:8" x14ac:dyDescent="0.25">
      <c r="A280">
        <v>24</v>
      </c>
      <c r="B280" t="s">
        <v>7</v>
      </c>
      <c r="C280" s="11">
        <v>27.72</v>
      </c>
      <c r="D280">
        <v>0</v>
      </c>
      <c r="E280" t="s">
        <v>13</v>
      </c>
      <c r="F280" t="s">
        <v>14</v>
      </c>
      <c r="G280" s="4">
        <v>2464.6188000000002</v>
      </c>
      <c r="H280" t="s">
        <v>496</v>
      </c>
    </row>
    <row r="281" spans="1:8" x14ac:dyDescent="0.25">
      <c r="A281">
        <v>28</v>
      </c>
      <c r="B281" t="s">
        <v>7</v>
      </c>
      <c r="C281" s="11">
        <v>27.645</v>
      </c>
      <c r="D281">
        <v>2</v>
      </c>
      <c r="E281" t="s">
        <v>13</v>
      </c>
      <c r="F281" t="s">
        <v>14</v>
      </c>
      <c r="G281" s="4">
        <v>4349.4620000000004</v>
      </c>
      <c r="H281" t="s">
        <v>496</v>
      </c>
    </row>
    <row r="282" spans="1:8" x14ac:dyDescent="0.25">
      <c r="A282">
        <v>35</v>
      </c>
      <c r="B282" t="s">
        <v>11</v>
      </c>
      <c r="C282" s="11">
        <v>27.61</v>
      </c>
      <c r="D282">
        <v>1</v>
      </c>
      <c r="E282" t="s">
        <v>13</v>
      </c>
      <c r="F282" t="s">
        <v>14</v>
      </c>
      <c r="G282" s="4">
        <v>4747.0528999999997</v>
      </c>
      <c r="H282" t="s">
        <v>496</v>
      </c>
    </row>
    <row r="283" spans="1:8" x14ac:dyDescent="0.25">
      <c r="A283">
        <v>30</v>
      </c>
      <c r="B283" t="s">
        <v>7</v>
      </c>
      <c r="C283" s="11">
        <v>27.454999999999998</v>
      </c>
      <c r="D283">
        <v>1</v>
      </c>
      <c r="E283" t="s">
        <v>13</v>
      </c>
      <c r="F283" t="s">
        <v>14</v>
      </c>
      <c r="G283" s="4">
        <v>4151.0286999999998</v>
      </c>
      <c r="H283" t="s">
        <v>496</v>
      </c>
    </row>
    <row r="284" spans="1:8" x14ac:dyDescent="0.25">
      <c r="A284">
        <v>18</v>
      </c>
      <c r="B284" t="s">
        <v>7</v>
      </c>
      <c r="C284" s="11">
        <v>27.28</v>
      </c>
      <c r="D284">
        <v>3</v>
      </c>
      <c r="E284" t="s">
        <v>9</v>
      </c>
      <c r="F284" t="s">
        <v>14</v>
      </c>
      <c r="G284" s="4">
        <v>18223.4512</v>
      </c>
      <c r="H284" t="s">
        <v>496</v>
      </c>
    </row>
    <row r="285" spans="1:8" x14ac:dyDescent="0.25">
      <c r="A285">
        <v>18</v>
      </c>
      <c r="B285" t="s">
        <v>7</v>
      </c>
      <c r="C285" s="11">
        <v>27.265000000000001</v>
      </c>
      <c r="D285">
        <v>0</v>
      </c>
      <c r="E285" t="s">
        <v>9</v>
      </c>
      <c r="F285" t="s">
        <v>14</v>
      </c>
      <c r="G285" s="4">
        <v>36149.483500000002</v>
      </c>
      <c r="H285" t="s">
        <v>496</v>
      </c>
    </row>
    <row r="286" spans="1:8" x14ac:dyDescent="0.25">
      <c r="A286">
        <v>30</v>
      </c>
      <c r="B286" t="s">
        <v>11</v>
      </c>
      <c r="C286" s="11">
        <v>27.074999999999999</v>
      </c>
      <c r="D286">
        <v>0</v>
      </c>
      <c r="E286" t="s">
        <v>9</v>
      </c>
      <c r="F286" t="s">
        <v>14</v>
      </c>
      <c r="G286" s="4">
        <v>36950.256699999998</v>
      </c>
      <c r="H286" t="s">
        <v>496</v>
      </c>
    </row>
    <row r="287" spans="1:8" x14ac:dyDescent="0.25">
      <c r="A287">
        <v>26</v>
      </c>
      <c r="B287" t="s">
        <v>11</v>
      </c>
      <c r="C287" s="11">
        <v>27.06</v>
      </c>
      <c r="D287">
        <v>0</v>
      </c>
      <c r="E287" t="s">
        <v>9</v>
      </c>
      <c r="F287" t="s">
        <v>14</v>
      </c>
      <c r="G287" s="4">
        <v>17043.341400000001</v>
      </c>
      <c r="H287" t="s">
        <v>496</v>
      </c>
    </row>
    <row r="288" spans="1:8" x14ac:dyDescent="0.25">
      <c r="A288">
        <v>22</v>
      </c>
      <c r="B288" t="s">
        <v>11</v>
      </c>
      <c r="C288" s="11">
        <v>26.84</v>
      </c>
      <c r="D288">
        <v>0</v>
      </c>
      <c r="E288" t="s">
        <v>13</v>
      </c>
      <c r="F288" t="s">
        <v>14</v>
      </c>
      <c r="G288" s="4">
        <v>1664.9996000000001</v>
      </c>
      <c r="H288" t="s">
        <v>496</v>
      </c>
    </row>
    <row r="289" spans="1:8" x14ac:dyDescent="0.25">
      <c r="A289">
        <v>61</v>
      </c>
      <c r="B289" t="s">
        <v>7</v>
      </c>
      <c r="C289" s="11">
        <v>26.695</v>
      </c>
      <c r="D289">
        <v>3</v>
      </c>
      <c r="E289" t="s">
        <v>9</v>
      </c>
      <c r="F289" t="s">
        <v>14</v>
      </c>
      <c r="G289" s="4">
        <v>30942.191800000001</v>
      </c>
      <c r="H289" t="s">
        <v>496</v>
      </c>
    </row>
    <row r="290" spans="1:8" x14ac:dyDescent="0.25">
      <c r="A290">
        <v>18</v>
      </c>
      <c r="B290" t="s">
        <v>11</v>
      </c>
      <c r="C290" s="11">
        <v>26.695</v>
      </c>
      <c r="D290">
        <v>0</v>
      </c>
      <c r="E290" t="s">
        <v>13</v>
      </c>
      <c r="F290" t="s">
        <v>14</v>
      </c>
      <c r="G290" s="4">
        <v>1137.4697000000001</v>
      </c>
      <c r="H290" t="s">
        <v>496</v>
      </c>
    </row>
    <row r="291" spans="1:8" x14ac:dyDescent="0.25">
      <c r="A291">
        <v>43</v>
      </c>
      <c r="B291" t="s">
        <v>11</v>
      </c>
      <c r="C291" s="11">
        <v>26.695</v>
      </c>
      <c r="D291">
        <v>3</v>
      </c>
      <c r="E291" t="s">
        <v>9</v>
      </c>
      <c r="F291" t="s">
        <v>14</v>
      </c>
      <c r="G291" s="4">
        <v>42124.515299999999</v>
      </c>
      <c r="H291" t="s">
        <v>496</v>
      </c>
    </row>
    <row r="292" spans="1:8" x14ac:dyDescent="0.25">
      <c r="A292">
        <v>31</v>
      </c>
      <c r="B292" t="s">
        <v>7</v>
      </c>
      <c r="C292" s="11">
        <v>26.62</v>
      </c>
      <c r="D292">
        <v>0</v>
      </c>
      <c r="E292" t="s">
        <v>13</v>
      </c>
      <c r="F292" t="s">
        <v>14</v>
      </c>
      <c r="G292" s="4">
        <v>3757.8447999999999</v>
      </c>
      <c r="H292" t="s">
        <v>496</v>
      </c>
    </row>
    <row r="293" spans="1:8" x14ac:dyDescent="0.25">
      <c r="A293">
        <v>23</v>
      </c>
      <c r="B293" t="s">
        <v>11</v>
      </c>
      <c r="C293" s="11">
        <v>26.51</v>
      </c>
      <c r="D293">
        <v>0</v>
      </c>
      <c r="E293" t="s">
        <v>13</v>
      </c>
      <c r="F293" t="s">
        <v>14</v>
      </c>
      <c r="G293" s="4">
        <v>1815.8759</v>
      </c>
      <c r="H293" t="s">
        <v>496</v>
      </c>
    </row>
    <row r="294" spans="1:8" x14ac:dyDescent="0.25">
      <c r="A294">
        <v>28</v>
      </c>
      <c r="B294" t="s">
        <v>7</v>
      </c>
      <c r="C294" s="11">
        <v>26.51</v>
      </c>
      <c r="D294">
        <v>2</v>
      </c>
      <c r="E294" t="s">
        <v>13</v>
      </c>
      <c r="F294" t="s">
        <v>14</v>
      </c>
      <c r="G294" s="4">
        <v>4340.4408999999996</v>
      </c>
      <c r="H294" t="s">
        <v>496</v>
      </c>
    </row>
    <row r="295" spans="1:8" x14ac:dyDescent="0.25">
      <c r="A295">
        <v>62</v>
      </c>
      <c r="B295" t="s">
        <v>7</v>
      </c>
      <c r="C295" s="11">
        <v>26.504999999999999</v>
      </c>
      <c r="D295">
        <v>0</v>
      </c>
      <c r="E295" t="s">
        <v>9</v>
      </c>
      <c r="F295" t="s">
        <v>14</v>
      </c>
      <c r="G295" s="4">
        <v>27808.7251</v>
      </c>
      <c r="H295" t="s">
        <v>496</v>
      </c>
    </row>
    <row r="296" spans="1:8" x14ac:dyDescent="0.25">
      <c r="A296">
        <v>37</v>
      </c>
      <c r="B296" t="s">
        <v>7</v>
      </c>
      <c r="C296" s="11">
        <v>26.4</v>
      </c>
      <c r="D296">
        <v>0</v>
      </c>
      <c r="E296" t="s">
        <v>9</v>
      </c>
      <c r="F296" t="s">
        <v>14</v>
      </c>
      <c r="G296" s="4">
        <v>19539.242999999999</v>
      </c>
      <c r="H296" t="s">
        <v>496</v>
      </c>
    </row>
    <row r="297" spans="1:8" x14ac:dyDescent="0.25">
      <c r="A297">
        <v>42</v>
      </c>
      <c r="B297" t="s">
        <v>7</v>
      </c>
      <c r="C297" s="11">
        <v>26.18</v>
      </c>
      <c r="D297">
        <v>1</v>
      </c>
      <c r="E297" t="s">
        <v>13</v>
      </c>
      <c r="F297" t="s">
        <v>14</v>
      </c>
      <c r="G297" s="4">
        <v>7046.7222000000002</v>
      </c>
      <c r="H297" t="s">
        <v>496</v>
      </c>
    </row>
    <row r="298" spans="1:8" x14ac:dyDescent="0.25">
      <c r="A298">
        <v>18</v>
      </c>
      <c r="B298" t="s">
        <v>11</v>
      </c>
      <c r="C298" s="11">
        <v>26.18</v>
      </c>
      <c r="D298">
        <v>2</v>
      </c>
      <c r="E298" t="s">
        <v>13</v>
      </c>
      <c r="F298" t="s">
        <v>14</v>
      </c>
      <c r="G298" s="4">
        <v>2304.0021999999999</v>
      </c>
      <c r="H298" t="s">
        <v>496</v>
      </c>
    </row>
    <row r="299" spans="1:8" x14ac:dyDescent="0.25">
      <c r="A299">
        <v>18</v>
      </c>
      <c r="B299" t="s">
        <v>11</v>
      </c>
      <c r="C299" s="11">
        <v>26.125</v>
      </c>
      <c r="D299">
        <v>1</v>
      </c>
      <c r="E299" t="s">
        <v>13</v>
      </c>
      <c r="F299" t="s">
        <v>14</v>
      </c>
      <c r="G299" s="4">
        <v>1719.4363000000001</v>
      </c>
      <c r="H299" t="s">
        <v>496</v>
      </c>
    </row>
    <row r="300" spans="1:8" x14ac:dyDescent="0.25">
      <c r="A300">
        <v>42</v>
      </c>
      <c r="B300" t="s">
        <v>11</v>
      </c>
      <c r="C300" s="11">
        <v>26.07</v>
      </c>
      <c r="D300">
        <v>1</v>
      </c>
      <c r="E300" t="s">
        <v>9</v>
      </c>
      <c r="F300" t="s">
        <v>14</v>
      </c>
      <c r="G300" s="4">
        <v>38245.593269999998</v>
      </c>
      <c r="H300" t="s">
        <v>496</v>
      </c>
    </row>
    <row r="301" spans="1:8" x14ac:dyDescent="0.25">
      <c r="A301">
        <v>48</v>
      </c>
      <c r="B301" t="s">
        <v>7</v>
      </c>
      <c r="C301" s="11">
        <v>25.85</v>
      </c>
      <c r="D301">
        <v>3</v>
      </c>
      <c r="E301" t="s">
        <v>9</v>
      </c>
      <c r="F301" t="s">
        <v>14</v>
      </c>
      <c r="G301" s="4">
        <v>24180.933499999999</v>
      </c>
      <c r="H301" t="s">
        <v>496</v>
      </c>
    </row>
    <row r="302" spans="1:8" x14ac:dyDescent="0.25">
      <c r="A302">
        <v>27</v>
      </c>
      <c r="B302" t="s">
        <v>7</v>
      </c>
      <c r="C302" s="11">
        <v>25.745000000000001</v>
      </c>
      <c r="D302">
        <v>0</v>
      </c>
      <c r="E302" t="s">
        <v>9</v>
      </c>
      <c r="F302" t="s">
        <v>14</v>
      </c>
      <c r="G302" s="4">
        <v>16577.779500000001</v>
      </c>
      <c r="H302" t="s">
        <v>496</v>
      </c>
    </row>
    <row r="303" spans="1:8" x14ac:dyDescent="0.25">
      <c r="A303">
        <v>60</v>
      </c>
      <c r="B303" t="s">
        <v>11</v>
      </c>
      <c r="C303" s="11">
        <v>25.74</v>
      </c>
      <c r="D303">
        <v>0</v>
      </c>
      <c r="E303" t="s">
        <v>13</v>
      </c>
      <c r="F303" t="s">
        <v>14</v>
      </c>
      <c r="G303" s="4">
        <v>12142.578600000001</v>
      </c>
      <c r="H303" t="s">
        <v>496</v>
      </c>
    </row>
    <row r="304" spans="1:8" x14ac:dyDescent="0.25">
      <c r="A304">
        <v>57</v>
      </c>
      <c r="B304" t="s">
        <v>7</v>
      </c>
      <c r="C304" s="11">
        <v>25.74</v>
      </c>
      <c r="D304">
        <v>2</v>
      </c>
      <c r="E304" t="s">
        <v>13</v>
      </c>
      <c r="F304" t="s">
        <v>14</v>
      </c>
      <c r="G304" s="4">
        <v>12629.1656</v>
      </c>
      <c r="H304" t="s">
        <v>496</v>
      </c>
    </row>
    <row r="305" spans="1:8" x14ac:dyDescent="0.25">
      <c r="A305">
        <v>43</v>
      </c>
      <c r="B305" t="s">
        <v>11</v>
      </c>
      <c r="C305" s="11">
        <v>25.52</v>
      </c>
      <c r="D305">
        <v>5</v>
      </c>
      <c r="E305" t="s">
        <v>13</v>
      </c>
      <c r="F305" t="s">
        <v>14</v>
      </c>
      <c r="G305" s="4">
        <v>14478.33015</v>
      </c>
      <c r="H305" t="s">
        <v>496</v>
      </c>
    </row>
    <row r="306" spans="1:8" x14ac:dyDescent="0.25">
      <c r="A306">
        <v>21</v>
      </c>
      <c r="B306" t="s">
        <v>7</v>
      </c>
      <c r="C306" s="11">
        <v>25.364999999999998</v>
      </c>
      <c r="D306">
        <v>0</v>
      </c>
      <c r="E306" t="s">
        <v>13</v>
      </c>
      <c r="F306" t="s">
        <v>14</v>
      </c>
      <c r="G306" s="4">
        <v>2026.9740999999999</v>
      </c>
      <c r="H306" t="s">
        <v>496</v>
      </c>
    </row>
    <row r="307" spans="1:8" x14ac:dyDescent="0.25">
      <c r="A307">
        <v>52</v>
      </c>
      <c r="B307" t="s">
        <v>7</v>
      </c>
      <c r="C307" s="11">
        <v>25.3</v>
      </c>
      <c r="D307">
        <v>2</v>
      </c>
      <c r="E307" t="s">
        <v>9</v>
      </c>
      <c r="F307" t="s">
        <v>14</v>
      </c>
      <c r="G307" s="4">
        <v>24667.419000000002</v>
      </c>
      <c r="H307" t="s">
        <v>496</v>
      </c>
    </row>
    <row r="308" spans="1:8" x14ac:dyDescent="0.25">
      <c r="A308">
        <v>50</v>
      </c>
      <c r="B308" t="s">
        <v>11</v>
      </c>
      <c r="C308" s="11">
        <v>25.3</v>
      </c>
      <c r="D308">
        <v>0</v>
      </c>
      <c r="E308" t="s">
        <v>13</v>
      </c>
      <c r="F308" t="s">
        <v>14</v>
      </c>
      <c r="G308" s="4">
        <v>8442.6669999999995</v>
      </c>
      <c r="H308" t="s">
        <v>496</v>
      </c>
    </row>
    <row r="309" spans="1:8" x14ac:dyDescent="0.25">
      <c r="A309">
        <v>28</v>
      </c>
      <c r="B309" t="s">
        <v>11</v>
      </c>
      <c r="C309" s="11">
        <v>25.175000000000001</v>
      </c>
      <c r="D309">
        <v>3</v>
      </c>
      <c r="E309" t="s">
        <v>9</v>
      </c>
      <c r="F309" t="s">
        <v>14</v>
      </c>
      <c r="G309" s="4">
        <v>17663.144199999999</v>
      </c>
      <c r="H309" t="s">
        <v>496</v>
      </c>
    </row>
    <row r="310" spans="1:8" x14ac:dyDescent="0.25">
      <c r="A310">
        <v>29</v>
      </c>
      <c r="B310" t="s">
        <v>11</v>
      </c>
      <c r="C310" s="11">
        <v>25.175000000000001</v>
      </c>
      <c r="D310">
        <v>0</v>
      </c>
      <c r="E310" t="s">
        <v>13</v>
      </c>
      <c r="F310" t="s">
        <v>14</v>
      </c>
      <c r="G310" s="4">
        <v>2867.1196</v>
      </c>
      <c r="H310" t="s">
        <v>496</v>
      </c>
    </row>
    <row r="311" spans="1:8" x14ac:dyDescent="0.25">
      <c r="A311">
        <v>63</v>
      </c>
      <c r="B311" t="s">
        <v>11</v>
      </c>
      <c r="C311" s="11">
        <v>25.175000000000001</v>
      </c>
      <c r="D311">
        <v>0</v>
      </c>
      <c r="E311" t="s">
        <v>13</v>
      </c>
      <c r="F311" t="s">
        <v>14</v>
      </c>
      <c r="G311" s="4">
        <v>13405.390299999999</v>
      </c>
      <c r="H311" t="s">
        <v>496</v>
      </c>
    </row>
    <row r="312" spans="1:8" x14ac:dyDescent="0.25">
      <c r="A312">
        <v>61</v>
      </c>
      <c r="B312" t="s">
        <v>7</v>
      </c>
      <c r="C312" s="11">
        <v>25.08</v>
      </c>
      <c r="D312">
        <v>0</v>
      </c>
      <c r="E312" t="s">
        <v>13</v>
      </c>
      <c r="F312" t="s">
        <v>14</v>
      </c>
      <c r="G312" s="4">
        <v>24513.091260000001</v>
      </c>
      <c r="H312" t="s">
        <v>496</v>
      </c>
    </row>
    <row r="313" spans="1:8" x14ac:dyDescent="0.25">
      <c r="A313">
        <v>40</v>
      </c>
      <c r="B313" t="s">
        <v>11</v>
      </c>
      <c r="C313" s="11">
        <v>25.08</v>
      </c>
      <c r="D313">
        <v>0</v>
      </c>
      <c r="E313" t="s">
        <v>13</v>
      </c>
      <c r="F313" t="s">
        <v>14</v>
      </c>
      <c r="G313" s="4">
        <v>5415.6611999999996</v>
      </c>
      <c r="H313" t="s">
        <v>496</v>
      </c>
    </row>
    <row r="314" spans="1:8" x14ac:dyDescent="0.25">
      <c r="A314">
        <v>18</v>
      </c>
      <c r="B314" t="s">
        <v>7</v>
      </c>
      <c r="C314" s="11">
        <v>24.984999999999999</v>
      </c>
      <c r="D314">
        <v>0</v>
      </c>
      <c r="E314" t="s">
        <v>13</v>
      </c>
      <c r="F314" t="s">
        <v>14</v>
      </c>
      <c r="G314" s="4">
        <v>1615.7666999999999</v>
      </c>
      <c r="H314" t="s">
        <v>496</v>
      </c>
    </row>
    <row r="315" spans="1:8" x14ac:dyDescent="0.25">
      <c r="A315">
        <v>40</v>
      </c>
      <c r="B315" t="s">
        <v>11</v>
      </c>
      <c r="C315" s="11">
        <v>24.97</v>
      </c>
      <c r="D315">
        <v>2</v>
      </c>
      <c r="E315" t="s">
        <v>13</v>
      </c>
      <c r="F315" t="s">
        <v>14</v>
      </c>
      <c r="G315" s="4">
        <v>6593.5083000000004</v>
      </c>
      <c r="H315" t="s">
        <v>496</v>
      </c>
    </row>
    <row r="316" spans="1:8" x14ac:dyDescent="0.25">
      <c r="A316">
        <v>42</v>
      </c>
      <c r="B316" t="s">
        <v>11</v>
      </c>
      <c r="C316" s="11">
        <v>24.86</v>
      </c>
      <c r="D316">
        <v>0</v>
      </c>
      <c r="E316" t="s">
        <v>13</v>
      </c>
      <c r="F316" t="s">
        <v>14</v>
      </c>
      <c r="G316" s="4">
        <v>5966.8873999999996</v>
      </c>
      <c r="H316" t="s">
        <v>496</v>
      </c>
    </row>
    <row r="317" spans="1:8" x14ac:dyDescent="0.25">
      <c r="A317">
        <v>52</v>
      </c>
      <c r="B317" t="s">
        <v>7</v>
      </c>
      <c r="C317" s="11">
        <v>24.86</v>
      </c>
      <c r="D317">
        <v>0</v>
      </c>
      <c r="E317" t="s">
        <v>13</v>
      </c>
      <c r="F317" t="s">
        <v>14</v>
      </c>
      <c r="G317" s="4">
        <v>27117.993780000001</v>
      </c>
      <c r="H317" t="s">
        <v>496</v>
      </c>
    </row>
    <row r="318" spans="1:8" x14ac:dyDescent="0.25">
      <c r="A318">
        <v>26</v>
      </c>
      <c r="B318" t="s">
        <v>7</v>
      </c>
      <c r="C318" s="11">
        <v>24.795000000000002</v>
      </c>
      <c r="D318">
        <v>1</v>
      </c>
      <c r="E318" t="s">
        <v>13</v>
      </c>
      <c r="F318" t="s">
        <v>14</v>
      </c>
      <c r="G318" s="4">
        <v>3392.9767999999999</v>
      </c>
      <c r="H318" t="s">
        <v>496</v>
      </c>
    </row>
    <row r="319" spans="1:8" x14ac:dyDescent="0.25">
      <c r="A319">
        <v>59</v>
      </c>
      <c r="B319" t="s">
        <v>11</v>
      </c>
      <c r="C319" s="11">
        <v>24.605</v>
      </c>
      <c r="D319">
        <v>0</v>
      </c>
      <c r="E319" t="s">
        <v>13</v>
      </c>
      <c r="F319" t="s">
        <v>14</v>
      </c>
      <c r="G319" s="4">
        <v>11743.299000000001</v>
      </c>
      <c r="H319" t="s">
        <v>496</v>
      </c>
    </row>
    <row r="320" spans="1:8" x14ac:dyDescent="0.25">
      <c r="A320">
        <v>31</v>
      </c>
      <c r="B320" t="s">
        <v>11</v>
      </c>
      <c r="C320" s="11">
        <v>24.605</v>
      </c>
      <c r="D320">
        <v>2</v>
      </c>
      <c r="E320" t="s">
        <v>13</v>
      </c>
      <c r="F320" t="s">
        <v>14</v>
      </c>
      <c r="G320" s="4">
        <v>4463.2051000000001</v>
      </c>
      <c r="H320" t="s">
        <v>496</v>
      </c>
    </row>
    <row r="321" spans="1:8" x14ac:dyDescent="0.25">
      <c r="A321">
        <v>35</v>
      </c>
      <c r="B321" t="s">
        <v>11</v>
      </c>
      <c r="C321" s="11">
        <v>24.42</v>
      </c>
      <c r="D321">
        <v>3</v>
      </c>
      <c r="E321" t="s">
        <v>9</v>
      </c>
      <c r="F321" t="s">
        <v>14</v>
      </c>
      <c r="G321" s="4">
        <v>19361.998800000001</v>
      </c>
      <c r="H321" t="s">
        <v>496</v>
      </c>
    </row>
    <row r="322" spans="1:8" x14ac:dyDescent="0.25">
      <c r="A322">
        <v>20</v>
      </c>
      <c r="B322" t="s">
        <v>7</v>
      </c>
      <c r="C322" s="11">
        <v>24.42</v>
      </c>
      <c r="D322">
        <v>0</v>
      </c>
      <c r="E322" t="s">
        <v>9</v>
      </c>
      <c r="F322" t="s">
        <v>14</v>
      </c>
      <c r="G322" s="4">
        <v>26125.674770000001</v>
      </c>
      <c r="H322" t="s">
        <v>496</v>
      </c>
    </row>
    <row r="323" spans="1:8" x14ac:dyDescent="0.25">
      <c r="A323">
        <v>33</v>
      </c>
      <c r="B323" t="s">
        <v>7</v>
      </c>
      <c r="C323" s="11">
        <v>24.31</v>
      </c>
      <c r="D323">
        <v>0</v>
      </c>
      <c r="E323" t="s">
        <v>13</v>
      </c>
      <c r="F323" t="s">
        <v>14</v>
      </c>
      <c r="G323" s="4">
        <v>4185.0978999999998</v>
      </c>
      <c r="H323" t="s">
        <v>496</v>
      </c>
    </row>
    <row r="324" spans="1:8" x14ac:dyDescent="0.25">
      <c r="A324">
        <v>45</v>
      </c>
      <c r="B324" t="s">
        <v>11</v>
      </c>
      <c r="C324" s="11">
        <v>24.31</v>
      </c>
      <c r="D324">
        <v>5</v>
      </c>
      <c r="E324" t="s">
        <v>13</v>
      </c>
      <c r="F324" t="s">
        <v>14</v>
      </c>
      <c r="G324" s="4">
        <v>9788.8659000000007</v>
      </c>
      <c r="H324" t="s">
        <v>496</v>
      </c>
    </row>
    <row r="325" spans="1:8" x14ac:dyDescent="0.25">
      <c r="A325">
        <v>36</v>
      </c>
      <c r="B325" t="s">
        <v>11</v>
      </c>
      <c r="C325" s="11">
        <v>24.225000000000001</v>
      </c>
      <c r="D325">
        <v>0</v>
      </c>
      <c r="E325" t="s">
        <v>9</v>
      </c>
      <c r="F325" t="s">
        <v>14</v>
      </c>
      <c r="G325" s="4">
        <v>37742.575700000001</v>
      </c>
      <c r="H325" t="s">
        <v>497</v>
      </c>
    </row>
    <row r="326" spans="1:8" x14ac:dyDescent="0.25">
      <c r="A326">
        <v>18</v>
      </c>
      <c r="B326" t="s">
        <v>7</v>
      </c>
      <c r="C326" s="11">
        <v>24.225000000000001</v>
      </c>
      <c r="D326">
        <v>0</v>
      </c>
      <c r="E326" t="s">
        <v>13</v>
      </c>
      <c r="F326" t="s">
        <v>14</v>
      </c>
      <c r="G326" s="4">
        <v>1631.8212000000001</v>
      </c>
      <c r="H326" t="s">
        <v>497</v>
      </c>
    </row>
    <row r="327" spans="1:8" x14ac:dyDescent="0.25">
      <c r="A327">
        <v>18</v>
      </c>
      <c r="B327" t="s">
        <v>7</v>
      </c>
      <c r="C327" s="11">
        <v>24.09</v>
      </c>
      <c r="D327">
        <v>1</v>
      </c>
      <c r="E327" t="s">
        <v>13</v>
      </c>
      <c r="F327" t="s">
        <v>14</v>
      </c>
      <c r="G327" s="4">
        <v>2201.0971</v>
      </c>
      <c r="H327" t="s">
        <v>497</v>
      </c>
    </row>
    <row r="328" spans="1:8" x14ac:dyDescent="0.25">
      <c r="A328">
        <v>45</v>
      </c>
      <c r="B328" t="s">
        <v>7</v>
      </c>
      <c r="C328" s="11">
        <v>24.035</v>
      </c>
      <c r="D328">
        <v>2</v>
      </c>
      <c r="E328" t="s">
        <v>13</v>
      </c>
      <c r="F328" t="s">
        <v>14</v>
      </c>
      <c r="G328" s="4">
        <v>8516.8289999999997</v>
      </c>
      <c r="H328" t="s">
        <v>497</v>
      </c>
    </row>
    <row r="329" spans="1:8" x14ac:dyDescent="0.25">
      <c r="A329">
        <v>44</v>
      </c>
      <c r="B329" t="s">
        <v>7</v>
      </c>
      <c r="C329" s="11">
        <v>23.98</v>
      </c>
      <c r="D329">
        <v>2</v>
      </c>
      <c r="E329" t="s">
        <v>13</v>
      </c>
      <c r="F329" t="s">
        <v>14</v>
      </c>
      <c r="G329" s="4">
        <v>8211.1002000000008</v>
      </c>
      <c r="H329" t="s">
        <v>497</v>
      </c>
    </row>
    <row r="330" spans="1:8" x14ac:dyDescent="0.25">
      <c r="A330">
        <v>57</v>
      </c>
      <c r="B330" t="s">
        <v>7</v>
      </c>
      <c r="C330" s="11">
        <v>23.98</v>
      </c>
      <c r="D330">
        <v>1</v>
      </c>
      <c r="E330" t="s">
        <v>13</v>
      </c>
      <c r="F330" t="s">
        <v>14</v>
      </c>
      <c r="G330" s="4">
        <v>22192.437109999999</v>
      </c>
      <c r="H330" t="s">
        <v>497</v>
      </c>
    </row>
    <row r="331" spans="1:8" x14ac:dyDescent="0.25">
      <c r="A331">
        <v>39</v>
      </c>
      <c r="B331" t="s">
        <v>7</v>
      </c>
      <c r="C331" s="11">
        <v>23.87</v>
      </c>
      <c r="D331">
        <v>5</v>
      </c>
      <c r="E331" t="s">
        <v>13</v>
      </c>
      <c r="F331" t="s">
        <v>14</v>
      </c>
      <c r="G331" s="4">
        <v>8582.3022999999994</v>
      </c>
      <c r="H331" t="s">
        <v>497</v>
      </c>
    </row>
    <row r="332" spans="1:8" x14ac:dyDescent="0.25">
      <c r="A332">
        <v>64</v>
      </c>
      <c r="B332" t="s">
        <v>11</v>
      </c>
      <c r="C332" s="11">
        <v>23.76</v>
      </c>
      <c r="D332">
        <v>0</v>
      </c>
      <c r="E332" t="s">
        <v>9</v>
      </c>
      <c r="F332" t="s">
        <v>14</v>
      </c>
      <c r="G332" s="4">
        <v>26926.5144</v>
      </c>
      <c r="H332" t="s">
        <v>497</v>
      </c>
    </row>
    <row r="333" spans="1:8" x14ac:dyDescent="0.25">
      <c r="A333">
        <v>22</v>
      </c>
      <c r="B333" t="s">
        <v>7</v>
      </c>
      <c r="C333" s="11">
        <v>23.655000000000001</v>
      </c>
      <c r="D333">
        <v>0</v>
      </c>
      <c r="E333" t="s">
        <v>13</v>
      </c>
      <c r="F333" t="s">
        <v>14</v>
      </c>
      <c r="G333" s="4">
        <v>2155.6815000000001</v>
      </c>
      <c r="H333" t="s">
        <v>497</v>
      </c>
    </row>
    <row r="334" spans="1:8" x14ac:dyDescent="0.25">
      <c r="A334">
        <v>48</v>
      </c>
      <c r="B334" t="s">
        <v>11</v>
      </c>
      <c r="C334" s="11">
        <v>23.655000000000001</v>
      </c>
      <c r="D334">
        <v>0</v>
      </c>
      <c r="E334" t="s">
        <v>13</v>
      </c>
      <c r="F334" t="s">
        <v>14</v>
      </c>
      <c r="G334" s="4">
        <v>7789.6350000000002</v>
      </c>
      <c r="H334" t="s">
        <v>497</v>
      </c>
    </row>
    <row r="335" spans="1:8" x14ac:dyDescent="0.25">
      <c r="A335">
        <v>25</v>
      </c>
      <c r="B335" t="s">
        <v>11</v>
      </c>
      <c r="C335" s="11">
        <v>23.655000000000001</v>
      </c>
      <c r="D335">
        <v>0</v>
      </c>
      <c r="E335" t="s">
        <v>13</v>
      </c>
      <c r="F335" t="s">
        <v>14</v>
      </c>
      <c r="G335" s="4">
        <v>2137.6536000000001</v>
      </c>
      <c r="H335" t="s">
        <v>497</v>
      </c>
    </row>
    <row r="336" spans="1:8" x14ac:dyDescent="0.25">
      <c r="A336">
        <v>49</v>
      </c>
      <c r="B336" t="s">
        <v>11</v>
      </c>
      <c r="C336" s="11">
        <v>23.655000000000001</v>
      </c>
      <c r="D336">
        <v>0</v>
      </c>
      <c r="E336" t="s">
        <v>13</v>
      </c>
      <c r="F336" t="s">
        <v>14</v>
      </c>
      <c r="G336" s="4">
        <v>8124.4084000000003</v>
      </c>
      <c r="H336" t="s">
        <v>497</v>
      </c>
    </row>
    <row r="337" spans="1:8" x14ac:dyDescent="0.25">
      <c r="A337">
        <v>32</v>
      </c>
      <c r="B337" t="s">
        <v>7</v>
      </c>
      <c r="C337" s="11">
        <v>23.65</v>
      </c>
      <c r="D337">
        <v>1</v>
      </c>
      <c r="E337" t="s">
        <v>13</v>
      </c>
      <c r="F337" t="s">
        <v>14</v>
      </c>
      <c r="G337" s="4">
        <v>17626.239509999999</v>
      </c>
      <c r="H337" t="s">
        <v>497</v>
      </c>
    </row>
    <row r="338" spans="1:8" x14ac:dyDescent="0.25">
      <c r="A338">
        <v>50</v>
      </c>
      <c r="B338" t="s">
        <v>7</v>
      </c>
      <c r="C338" s="11">
        <v>23.54</v>
      </c>
      <c r="D338">
        <v>2</v>
      </c>
      <c r="E338" t="s">
        <v>13</v>
      </c>
      <c r="F338" t="s">
        <v>14</v>
      </c>
      <c r="G338" s="4">
        <v>10107.220600000001</v>
      </c>
      <c r="H338" t="s">
        <v>497</v>
      </c>
    </row>
    <row r="339" spans="1:8" x14ac:dyDescent="0.25">
      <c r="A339">
        <v>26</v>
      </c>
      <c r="B339" t="s">
        <v>7</v>
      </c>
      <c r="C339" s="11">
        <v>23.465</v>
      </c>
      <c r="D339">
        <v>2</v>
      </c>
      <c r="E339" t="s">
        <v>13</v>
      </c>
      <c r="F339" t="s">
        <v>14</v>
      </c>
      <c r="G339" s="4">
        <v>3981.9767999999999</v>
      </c>
      <c r="H339" t="s">
        <v>497</v>
      </c>
    </row>
    <row r="340" spans="1:8" x14ac:dyDescent="0.25">
      <c r="A340">
        <v>18</v>
      </c>
      <c r="B340" t="s">
        <v>11</v>
      </c>
      <c r="C340" s="11">
        <v>23.32</v>
      </c>
      <c r="D340">
        <v>1</v>
      </c>
      <c r="E340" t="s">
        <v>13</v>
      </c>
      <c r="F340" t="s">
        <v>14</v>
      </c>
      <c r="G340" s="4">
        <v>1711.0268000000001</v>
      </c>
      <c r="H340" t="s">
        <v>497</v>
      </c>
    </row>
    <row r="341" spans="1:8" x14ac:dyDescent="0.25">
      <c r="A341">
        <v>27</v>
      </c>
      <c r="B341" t="s">
        <v>7</v>
      </c>
      <c r="C341" s="11">
        <v>23.21</v>
      </c>
      <c r="D341">
        <v>1</v>
      </c>
      <c r="E341" t="s">
        <v>13</v>
      </c>
      <c r="F341" t="s">
        <v>14</v>
      </c>
      <c r="G341" s="4">
        <v>3561.8888999999999</v>
      </c>
      <c r="H341" t="s">
        <v>497</v>
      </c>
    </row>
    <row r="342" spans="1:8" x14ac:dyDescent="0.25">
      <c r="A342">
        <v>51</v>
      </c>
      <c r="B342" t="s">
        <v>11</v>
      </c>
      <c r="C342" s="11">
        <v>23.21</v>
      </c>
      <c r="D342">
        <v>1</v>
      </c>
      <c r="E342" t="s">
        <v>9</v>
      </c>
      <c r="F342" t="s">
        <v>14</v>
      </c>
      <c r="G342" s="4">
        <v>22218.1149</v>
      </c>
      <c r="H342" t="s">
        <v>497</v>
      </c>
    </row>
    <row r="343" spans="1:8" x14ac:dyDescent="0.25">
      <c r="A343">
        <v>18</v>
      </c>
      <c r="B343" t="s">
        <v>11</v>
      </c>
      <c r="C343" s="11">
        <v>23.21</v>
      </c>
      <c r="D343">
        <v>0</v>
      </c>
      <c r="E343" t="s">
        <v>13</v>
      </c>
      <c r="F343" t="s">
        <v>14</v>
      </c>
      <c r="G343" s="4">
        <v>1121.8739</v>
      </c>
      <c r="H343" t="s">
        <v>497</v>
      </c>
    </row>
    <row r="344" spans="1:8" x14ac:dyDescent="0.25">
      <c r="A344">
        <v>21</v>
      </c>
      <c r="B344" t="s">
        <v>11</v>
      </c>
      <c r="C344" s="11">
        <v>23.21</v>
      </c>
      <c r="D344">
        <v>0</v>
      </c>
      <c r="E344" t="s">
        <v>13</v>
      </c>
      <c r="F344" t="s">
        <v>14</v>
      </c>
      <c r="G344" s="4">
        <v>1515.3449000000001</v>
      </c>
      <c r="H344" t="s">
        <v>497</v>
      </c>
    </row>
    <row r="345" spans="1:8" x14ac:dyDescent="0.25">
      <c r="A345">
        <v>64</v>
      </c>
      <c r="B345" t="s">
        <v>7</v>
      </c>
      <c r="C345" s="11">
        <v>22.99</v>
      </c>
      <c r="D345">
        <v>0</v>
      </c>
      <c r="E345" t="s">
        <v>9</v>
      </c>
      <c r="F345" t="s">
        <v>14</v>
      </c>
      <c r="G345" s="4">
        <v>27037.914100000002</v>
      </c>
      <c r="H345" t="s">
        <v>497</v>
      </c>
    </row>
    <row r="346" spans="1:8" x14ac:dyDescent="0.25">
      <c r="A346">
        <v>46</v>
      </c>
      <c r="B346" t="s">
        <v>7</v>
      </c>
      <c r="C346" s="11">
        <v>22.895</v>
      </c>
      <c r="D346">
        <v>1</v>
      </c>
      <c r="E346" t="s">
        <v>13</v>
      </c>
      <c r="F346" t="s">
        <v>14</v>
      </c>
      <c r="G346" s="4">
        <v>8240.5895999999993</v>
      </c>
      <c r="H346" t="s">
        <v>497</v>
      </c>
    </row>
    <row r="347" spans="1:8" x14ac:dyDescent="0.25">
      <c r="A347">
        <v>60</v>
      </c>
      <c r="B347" t="s">
        <v>7</v>
      </c>
      <c r="C347" s="11">
        <v>22.895</v>
      </c>
      <c r="D347">
        <v>0</v>
      </c>
      <c r="E347" t="s">
        <v>13</v>
      </c>
      <c r="F347" t="s">
        <v>14</v>
      </c>
      <c r="G347" s="4">
        <v>12629.896699999999</v>
      </c>
      <c r="H347" t="s">
        <v>497</v>
      </c>
    </row>
    <row r="348" spans="1:8" x14ac:dyDescent="0.25">
      <c r="A348">
        <v>42</v>
      </c>
      <c r="B348" t="s">
        <v>11</v>
      </c>
      <c r="C348" s="11">
        <v>22.895</v>
      </c>
      <c r="D348">
        <v>0</v>
      </c>
      <c r="E348" t="s">
        <v>9</v>
      </c>
      <c r="F348" t="s">
        <v>14</v>
      </c>
      <c r="G348" s="4">
        <v>19515.5416</v>
      </c>
      <c r="H348" t="s">
        <v>497</v>
      </c>
    </row>
    <row r="349" spans="1:8" x14ac:dyDescent="0.25">
      <c r="A349">
        <v>58</v>
      </c>
      <c r="B349" t="s">
        <v>7</v>
      </c>
      <c r="C349" s="11">
        <v>22.77</v>
      </c>
      <c r="D349">
        <v>0</v>
      </c>
      <c r="E349" t="s">
        <v>13</v>
      </c>
      <c r="F349" t="s">
        <v>14</v>
      </c>
      <c r="G349" s="4">
        <v>11833.782300000001</v>
      </c>
      <c r="H349" t="s">
        <v>497</v>
      </c>
    </row>
    <row r="350" spans="1:8" x14ac:dyDescent="0.25">
      <c r="A350">
        <v>22</v>
      </c>
      <c r="B350" t="s">
        <v>7</v>
      </c>
      <c r="C350" s="11">
        <v>22.704999999999998</v>
      </c>
      <c r="D350">
        <v>0</v>
      </c>
      <c r="E350" t="s">
        <v>13</v>
      </c>
      <c r="F350" t="s">
        <v>14</v>
      </c>
      <c r="G350" s="4">
        <v>2156.7518</v>
      </c>
      <c r="H350" t="s">
        <v>497</v>
      </c>
    </row>
    <row r="351" spans="1:8" x14ac:dyDescent="0.25">
      <c r="A351">
        <v>48</v>
      </c>
      <c r="B351" t="s">
        <v>7</v>
      </c>
      <c r="C351" s="11">
        <v>22.515000000000001</v>
      </c>
      <c r="D351">
        <v>1</v>
      </c>
      <c r="E351" t="s">
        <v>13</v>
      </c>
      <c r="F351" t="s">
        <v>14</v>
      </c>
      <c r="G351" s="4">
        <v>8871.1517000000003</v>
      </c>
      <c r="H351" t="s">
        <v>497</v>
      </c>
    </row>
    <row r="352" spans="1:8" x14ac:dyDescent="0.25">
      <c r="A352">
        <v>21</v>
      </c>
      <c r="B352" t="s">
        <v>7</v>
      </c>
      <c r="C352" s="11">
        <v>21.89</v>
      </c>
      <c r="D352">
        <v>2</v>
      </c>
      <c r="E352" t="s">
        <v>13</v>
      </c>
      <c r="F352" t="s">
        <v>14</v>
      </c>
      <c r="G352" s="4">
        <v>3180.5101</v>
      </c>
      <c r="H352" t="s">
        <v>497</v>
      </c>
    </row>
    <row r="353" spans="1:8" x14ac:dyDescent="0.25">
      <c r="A353">
        <v>18</v>
      </c>
      <c r="B353" t="s">
        <v>11</v>
      </c>
      <c r="C353" s="11">
        <v>21.78</v>
      </c>
      <c r="D353">
        <v>2</v>
      </c>
      <c r="E353" t="s">
        <v>13</v>
      </c>
      <c r="F353" t="s">
        <v>14</v>
      </c>
      <c r="G353" s="4">
        <v>11884.048580000001</v>
      </c>
      <c r="H353" t="s">
        <v>497</v>
      </c>
    </row>
    <row r="354" spans="1:8" x14ac:dyDescent="0.25">
      <c r="A354">
        <v>37</v>
      </c>
      <c r="B354" t="s">
        <v>7</v>
      </c>
      <c r="C354" s="11">
        <v>21.754999999999999</v>
      </c>
      <c r="D354">
        <v>2</v>
      </c>
      <c r="E354" t="s">
        <v>13</v>
      </c>
      <c r="F354" t="s">
        <v>14</v>
      </c>
      <c r="G354" s="4">
        <v>6313.759</v>
      </c>
      <c r="H354" t="s">
        <v>497</v>
      </c>
    </row>
    <row r="355" spans="1:8" x14ac:dyDescent="0.25">
      <c r="A355">
        <v>28</v>
      </c>
      <c r="B355" t="s">
        <v>11</v>
      </c>
      <c r="C355" s="11">
        <v>21.375</v>
      </c>
      <c r="D355">
        <v>0</v>
      </c>
      <c r="E355" t="s">
        <v>13</v>
      </c>
      <c r="F355" t="s">
        <v>14</v>
      </c>
      <c r="G355" s="4">
        <v>2689.4953999999998</v>
      </c>
      <c r="H355" t="s">
        <v>497</v>
      </c>
    </row>
    <row r="356" spans="1:8" x14ac:dyDescent="0.25">
      <c r="A356">
        <v>38</v>
      </c>
      <c r="B356" t="s">
        <v>11</v>
      </c>
      <c r="C356" s="11">
        <v>21.12</v>
      </c>
      <c r="D356">
        <v>3</v>
      </c>
      <c r="E356" t="s">
        <v>13</v>
      </c>
      <c r="F356" t="s">
        <v>14</v>
      </c>
      <c r="G356" s="4">
        <v>6652.5288</v>
      </c>
      <c r="H356" t="s">
        <v>497</v>
      </c>
    </row>
    <row r="357" spans="1:8" x14ac:dyDescent="0.25">
      <c r="A357">
        <v>54</v>
      </c>
      <c r="B357" t="s">
        <v>11</v>
      </c>
      <c r="C357" s="11">
        <v>21.01</v>
      </c>
      <c r="D357">
        <v>2</v>
      </c>
      <c r="E357" t="s">
        <v>13</v>
      </c>
      <c r="F357" t="s">
        <v>14</v>
      </c>
      <c r="G357" s="4">
        <v>11013.7119</v>
      </c>
      <c r="H357" t="s">
        <v>497</v>
      </c>
    </row>
    <row r="358" spans="1:8" x14ac:dyDescent="0.25">
      <c r="A358">
        <v>53</v>
      </c>
      <c r="B358" t="s">
        <v>11</v>
      </c>
      <c r="C358" s="11">
        <v>20.9</v>
      </c>
      <c r="D358">
        <v>0</v>
      </c>
      <c r="E358" t="s">
        <v>9</v>
      </c>
      <c r="F358" t="s">
        <v>14</v>
      </c>
      <c r="G358" s="4">
        <v>21195.817999999999</v>
      </c>
      <c r="H358" t="s">
        <v>497</v>
      </c>
    </row>
    <row r="359" spans="1:8" x14ac:dyDescent="0.25">
      <c r="A359">
        <v>18</v>
      </c>
      <c r="B359" t="s">
        <v>7</v>
      </c>
      <c r="C359" s="11">
        <v>20.79</v>
      </c>
      <c r="D359">
        <v>0</v>
      </c>
      <c r="E359" t="s">
        <v>13</v>
      </c>
      <c r="F359" t="s">
        <v>14</v>
      </c>
      <c r="G359" s="4">
        <v>1607.5101</v>
      </c>
      <c r="H359" t="s">
        <v>497</v>
      </c>
    </row>
    <row r="360" spans="1:8" x14ac:dyDescent="0.25">
      <c r="A360">
        <v>45</v>
      </c>
      <c r="B360" t="s">
        <v>11</v>
      </c>
      <c r="C360" s="11">
        <v>20.350000000000001</v>
      </c>
      <c r="D360">
        <v>3</v>
      </c>
      <c r="E360" t="s">
        <v>13</v>
      </c>
      <c r="F360" t="s">
        <v>14</v>
      </c>
      <c r="G360" s="4">
        <v>8605.3615000000009</v>
      </c>
      <c r="H360" t="s">
        <v>497</v>
      </c>
    </row>
    <row r="361" spans="1:8" x14ac:dyDescent="0.25">
      <c r="A361">
        <v>28</v>
      </c>
      <c r="B361" t="s">
        <v>7</v>
      </c>
      <c r="C361" s="11">
        <v>20.234999999999999</v>
      </c>
      <c r="D361">
        <v>1</v>
      </c>
      <c r="E361" t="s">
        <v>13</v>
      </c>
      <c r="F361" t="s">
        <v>14</v>
      </c>
      <c r="G361" s="4">
        <v>3766.8838000000001</v>
      </c>
      <c r="H361" t="s">
        <v>497</v>
      </c>
    </row>
    <row r="362" spans="1:8" x14ac:dyDescent="0.25">
      <c r="A362">
        <v>43</v>
      </c>
      <c r="B362" t="s">
        <v>11</v>
      </c>
      <c r="C362" s="11">
        <v>20.13</v>
      </c>
      <c r="D362">
        <v>2</v>
      </c>
      <c r="E362" t="s">
        <v>9</v>
      </c>
      <c r="F362" t="s">
        <v>14</v>
      </c>
      <c r="G362" s="4">
        <v>18767.737700000001</v>
      </c>
      <c r="H362" t="s">
        <v>497</v>
      </c>
    </row>
    <row r="363" spans="1:8" x14ac:dyDescent="0.25">
      <c r="A363">
        <v>56</v>
      </c>
      <c r="B363" t="s">
        <v>7</v>
      </c>
      <c r="C363" s="11">
        <v>18.905000000000001</v>
      </c>
      <c r="D363">
        <v>0</v>
      </c>
      <c r="E363" t="s">
        <v>13</v>
      </c>
      <c r="F363" t="s">
        <v>14</v>
      </c>
      <c r="G363" s="4">
        <v>11090.7178</v>
      </c>
      <c r="H363" t="s">
        <v>497</v>
      </c>
    </row>
    <row r="364" spans="1:8" x14ac:dyDescent="0.25">
      <c r="A364">
        <v>44</v>
      </c>
      <c r="B364" t="s">
        <v>11</v>
      </c>
      <c r="C364" s="11">
        <v>18.715</v>
      </c>
      <c r="D364">
        <v>1</v>
      </c>
      <c r="E364" t="s">
        <v>13</v>
      </c>
      <c r="F364" t="s">
        <v>14</v>
      </c>
      <c r="G364" s="4">
        <v>7152.6714000000002</v>
      </c>
      <c r="H364" t="s">
        <v>497</v>
      </c>
    </row>
    <row r="365" spans="1:8" x14ac:dyDescent="0.25">
      <c r="A365">
        <v>53</v>
      </c>
      <c r="B365" t="s">
        <v>7</v>
      </c>
      <c r="C365" s="11">
        <v>18.335000000000001</v>
      </c>
      <c r="D365">
        <v>3</v>
      </c>
      <c r="E365" t="s">
        <v>13</v>
      </c>
      <c r="F365" t="s">
        <v>14</v>
      </c>
      <c r="G365" s="4">
        <v>20462.997660000001</v>
      </c>
      <c r="H365" t="s">
        <v>497</v>
      </c>
    </row>
  </sheetData>
  <autoFilter ref="A1:H160" xr:uid="{DC38E369-421B-4907-99EB-C355E11FED12}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3C078-73BA-4911-B80D-1E36AC52EA75}">
  <dimension ref="A1:R365"/>
  <sheetViews>
    <sheetView topLeftCell="D4" workbookViewId="0">
      <selection activeCell="O22" sqref="O22"/>
    </sheetView>
  </sheetViews>
  <sheetFormatPr defaultRowHeight="15" x14ac:dyDescent="0.25"/>
  <cols>
    <col min="7" max="7" width="16.85546875" bestFit="1" customWidth="1"/>
    <col min="11" max="11" width="18.85546875" bestFit="1" customWidth="1"/>
    <col min="12" max="13" width="16.85546875" bestFit="1" customWidth="1"/>
    <col min="14" max="14" width="18" bestFit="1" customWidth="1"/>
    <col min="15" max="15" width="9.7109375" bestFit="1" customWidth="1"/>
    <col min="16" max="16" width="9.7109375" customWidth="1"/>
    <col min="17" max="17" width="10.855468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489</v>
      </c>
    </row>
    <row r="2" spans="1:18" x14ac:dyDescent="0.25">
      <c r="A2">
        <v>37</v>
      </c>
      <c r="B2" t="s">
        <v>7</v>
      </c>
      <c r="C2" s="11">
        <v>47.6</v>
      </c>
      <c r="D2">
        <v>2</v>
      </c>
      <c r="E2" t="s">
        <v>9</v>
      </c>
      <c r="F2" t="s">
        <v>10</v>
      </c>
      <c r="G2" s="3">
        <v>46113.510999999999</v>
      </c>
      <c r="H2" t="s">
        <v>496</v>
      </c>
    </row>
    <row r="3" spans="1:18" x14ac:dyDescent="0.25">
      <c r="A3">
        <v>54</v>
      </c>
      <c r="B3" t="s">
        <v>7</v>
      </c>
      <c r="C3" s="11">
        <v>46.7</v>
      </c>
      <c r="D3">
        <v>2</v>
      </c>
      <c r="E3" t="s">
        <v>13</v>
      </c>
      <c r="F3" t="s">
        <v>10</v>
      </c>
      <c r="G3" s="3">
        <v>11538.421</v>
      </c>
      <c r="H3" t="s">
        <v>496</v>
      </c>
      <c r="K3" t="s">
        <v>499</v>
      </c>
    </row>
    <row r="4" spans="1:18" x14ac:dyDescent="0.25">
      <c r="A4">
        <v>27</v>
      </c>
      <c r="B4" t="s">
        <v>11</v>
      </c>
      <c r="C4" s="11">
        <v>45.9</v>
      </c>
      <c r="D4">
        <v>2</v>
      </c>
      <c r="E4" t="s">
        <v>13</v>
      </c>
      <c r="F4" t="s">
        <v>10</v>
      </c>
      <c r="G4" s="3">
        <v>3693.4279999999999</v>
      </c>
      <c r="H4" t="s">
        <v>496</v>
      </c>
      <c r="K4" t="s">
        <v>500</v>
      </c>
    </row>
    <row r="5" spans="1:18" x14ac:dyDescent="0.25">
      <c r="A5">
        <v>52</v>
      </c>
      <c r="B5" t="s">
        <v>7</v>
      </c>
      <c r="C5" s="11">
        <v>44.7</v>
      </c>
      <c r="D5">
        <v>3</v>
      </c>
      <c r="E5" t="s">
        <v>13</v>
      </c>
      <c r="F5" t="s">
        <v>10</v>
      </c>
      <c r="G5" s="3">
        <v>11411.684999999999</v>
      </c>
      <c r="H5" t="s">
        <v>496</v>
      </c>
    </row>
    <row r="6" spans="1:18" x14ac:dyDescent="0.25">
      <c r="A6">
        <v>61</v>
      </c>
      <c r="B6" t="s">
        <v>7</v>
      </c>
      <c r="C6" s="11">
        <v>44</v>
      </c>
      <c r="D6">
        <v>0</v>
      </c>
      <c r="E6" t="s">
        <v>13</v>
      </c>
      <c r="F6" t="s">
        <v>10</v>
      </c>
      <c r="G6" s="3">
        <v>13063.883</v>
      </c>
      <c r="H6" t="s">
        <v>496</v>
      </c>
      <c r="J6" t="s">
        <v>501</v>
      </c>
      <c r="L6" s="4">
        <f>ROUND((MAX(G:G)-MIN(G:G))/(3.5*_xlfn.STDEV.S(G:G)*COUNTA(G:G)^(-1/3)),0)</f>
        <v>9</v>
      </c>
      <c r="M6" t="s">
        <v>528</v>
      </c>
      <c r="N6" s="3">
        <f>AVERAGE(G:G)</f>
        <v>12346.937377292303</v>
      </c>
    </row>
    <row r="7" spans="1:18" x14ac:dyDescent="0.25">
      <c r="A7">
        <v>57</v>
      </c>
      <c r="B7" t="s">
        <v>11</v>
      </c>
      <c r="C7" s="11">
        <v>43.7</v>
      </c>
      <c r="D7">
        <v>1</v>
      </c>
      <c r="E7" t="s">
        <v>13</v>
      </c>
      <c r="F7" t="s">
        <v>10</v>
      </c>
      <c r="G7" s="3">
        <v>11576.13</v>
      </c>
      <c r="H7" t="s">
        <v>496</v>
      </c>
      <c r="J7" t="s">
        <v>502</v>
      </c>
      <c r="L7" s="4">
        <f>MIN(G:G)</f>
        <v>1241.5650000000001</v>
      </c>
      <c r="M7">
        <f>STDEV(G2:G365)</f>
        <v>11557.179100748786</v>
      </c>
    </row>
    <row r="8" spans="1:18" x14ac:dyDescent="0.25">
      <c r="A8">
        <v>61</v>
      </c>
      <c r="B8" t="s">
        <v>11</v>
      </c>
      <c r="C8" s="11">
        <v>43.4</v>
      </c>
      <c r="D8">
        <v>0</v>
      </c>
      <c r="E8" t="s">
        <v>13</v>
      </c>
      <c r="F8" t="s">
        <v>10</v>
      </c>
      <c r="G8" s="3">
        <v>12574.049000000001</v>
      </c>
      <c r="H8" t="s">
        <v>496</v>
      </c>
      <c r="J8" t="s">
        <v>503</v>
      </c>
      <c r="L8" s="4">
        <f>MAX(G:G)</f>
        <v>52590.829389999999</v>
      </c>
    </row>
    <row r="9" spans="1:18" x14ac:dyDescent="0.25">
      <c r="A9">
        <v>34</v>
      </c>
      <c r="B9" t="s">
        <v>11</v>
      </c>
      <c r="C9" s="11">
        <v>42.9</v>
      </c>
      <c r="D9">
        <v>1</v>
      </c>
      <c r="E9" t="s">
        <v>13</v>
      </c>
      <c r="F9" t="s">
        <v>10</v>
      </c>
      <c r="G9" s="3">
        <v>4536.259</v>
      </c>
      <c r="H9" t="s">
        <v>496</v>
      </c>
      <c r="J9" t="s">
        <v>507</v>
      </c>
      <c r="L9" s="3">
        <f>(L8-L7)/L6</f>
        <v>5705.4738211111107</v>
      </c>
    </row>
    <row r="10" spans="1:18" x14ac:dyDescent="0.25">
      <c r="A10">
        <v>33</v>
      </c>
      <c r="B10" t="s">
        <v>11</v>
      </c>
      <c r="C10" s="11">
        <v>42.4</v>
      </c>
      <c r="D10">
        <v>5</v>
      </c>
      <c r="E10" t="s">
        <v>13</v>
      </c>
      <c r="F10" t="s">
        <v>10</v>
      </c>
      <c r="G10" s="3">
        <v>6666.2430000000004</v>
      </c>
      <c r="H10" t="s">
        <v>496</v>
      </c>
      <c r="J10" t="s">
        <v>509</v>
      </c>
      <c r="L10">
        <f>COUNTA(G2:G1340)</f>
        <v>325</v>
      </c>
    </row>
    <row r="11" spans="1:18" x14ac:dyDescent="0.25">
      <c r="A11">
        <v>26</v>
      </c>
      <c r="B11" t="s">
        <v>7</v>
      </c>
      <c r="C11" s="11">
        <v>42.4</v>
      </c>
      <c r="D11">
        <v>1</v>
      </c>
      <c r="E11" t="s">
        <v>13</v>
      </c>
      <c r="F11" t="s">
        <v>10</v>
      </c>
      <c r="G11" s="3">
        <v>3410.3240000000001</v>
      </c>
      <c r="H11" t="s">
        <v>496</v>
      </c>
    </row>
    <row r="12" spans="1:18" x14ac:dyDescent="0.25">
      <c r="A12">
        <v>37</v>
      </c>
      <c r="B12" t="s">
        <v>11</v>
      </c>
      <c r="C12" s="11">
        <v>41.325000000000003</v>
      </c>
      <c r="D12">
        <v>0</v>
      </c>
      <c r="E12" t="s">
        <v>13</v>
      </c>
      <c r="F12" t="s">
        <v>10</v>
      </c>
      <c r="G12" s="3">
        <v>4646.759</v>
      </c>
      <c r="H12" t="s">
        <v>496</v>
      </c>
      <c r="K12" t="s">
        <v>504</v>
      </c>
      <c r="L12" t="s">
        <v>505</v>
      </c>
      <c r="M12" t="s">
        <v>506</v>
      </c>
      <c r="N12" t="s">
        <v>510</v>
      </c>
      <c r="O12" t="s">
        <v>508</v>
      </c>
      <c r="P12" t="s">
        <v>523</v>
      </c>
      <c r="Q12" t="s">
        <v>511</v>
      </c>
    </row>
    <row r="13" spans="1:18" x14ac:dyDescent="0.25">
      <c r="A13">
        <v>32</v>
      </c>
      <c r="B13" t="s">
        <v>7</v>
      </c>
      <c r="C13" s="11">
        <v>41.1</v>
      </c>
      <c r="D13">
        <v>0</v>
      </c>
      <c r="E13" t="s">
        <v>13</v>
      </c>
      <c r="F13" t="s">
        <v>10</v>
      </c>
      <c r="G13" s="3">
        <v>3989.8409999999999</v>
      </c>
      <c r="H13" t="s">
        <v>496</v>
      </c>
      <c r="J13">
        <v>1</v>
      </c>
      <c r="K13" s="4">
        <f>L7</f>
        <v>1241.5650000000001</v>
      </c>
      <c r="L13" s="4">
        <f>K13+L9</f>
        <v>6947.0388211111112</v>
      </c>
      <c r="M13" s="4">
        <f>L13-K13</f>
        <v>5705.4738211111107</v>
      </c>
      <c r="N13" s="4">
        <f>(L13+K13)/2+K13</f>
        <v>5335.8669105555564</v>
      </c>
      <c r="O13">
        <f>COUNTIFS(G:G,"&gt;="&amp;K13,G:G,"&lt;"&amp;L13)</f>
        <v>125</v>
      </c>
      <c r="P13" s="5">
        <f t="shared" ref="P13:P22" si="0">O13/$L$10</f>
        <v>0.38461538461538464</v>
      </c>
      <c r="Q13">
        <f>O13</f>
        <v>125</v>
      </c>
      <c r="R13" s="5">
        <f>Q13/$L$10</f>
        <v>0.38461538461538464</v>
      </c>
    </row>
    <row r="14" spans="1:18" x14ac:dyDescent="0.25">
      <c r="A14">
        <v>19</v>
      </c>
      <c r="B14" t="s">
        <v>7</v>
      </c>
      <c r="C14" s="11">
        <v>40.564999999999998</v>
      </c>
      <c r="D14">
        <v>0</v>
      </c>
      <c r="E14" t="s">
        <v>9</v>
      </c>
      <c r="F14" t="s">
        <v>10</v>
      </c>
      <c r="G14" s="3">
        <v>17081.080000000002</v>
      </c>
      <c r="H14" t="s">
        <v>496</v>
      </c>
      <c r="J14">
        <v>2</v>
      </c>
      <c r="K14" s="4">
        <f>L13</f>
        <v>6947.0388211111112</v>
      </c>
      <c r="L14" s="4">
        <f t="shared" ref="L14:L19" si="1">K14+$M$13</f>
        <v>12652.512642222222</v>
      </c>
      <c r="M14" s="4">
        <f t="shared" ref="M14:M22" si="2">L14-K14</f>
        <v>5705.4738211111107</v>
      </c>
      <c r="N14" s="4">
        <f t="shared" ref="N14:N22" si="3">(L14+K14)/2+K14</f>
        <v>16746.814552777778</v>
      </c>
      <c r="O14">
        <f t="shared" ref="O14:O22" si="4">COUNTIFS(G:G,"&gt;="&amp;K14,G:G,"&lt;"&amp;L14)</f>
        <v>109</v>
      </c>
      <c r="P14" s="5">
        <f t="shared" si="0"/>
        <v>0.33538461538461539</v>
      </c>
      <c r="Q14">
        <f>O14+Q13</f>
        <v>234</v>
      </c>
      <c r="R14" s="5">
        <f t="shared" ref="R14:R22" si="5">Q14/$L$10</f>
        <v>0.72</v>
      </c>
    </row>
    <row r="15" spans="1:18" x14ac:dyDescent="0.25">
      <c r="A15">
        <v>19</v>
      </c>
      <c r="B15" t="s">
        <v>7</v>
      </c>
      <c r="C15" s="11">
        <v>40.5</v>
      </c>
      <c r="D15">
        <v>0</v>
      </c>
      <c r="E15" t="s">
        <v>13</v>
      </c>
      <c r="F15" t="s">
        <v>10</v>
      </c>
      <c r="G15" s="3">
        <v>1759.338</v>
      </c>
      <c r="H15" t="s">
        <v>496</v>
      </c>
      <c r="J15">
        <v>3</v>
      </c>
      <c r="K15" s="4">
        <f>L14</f>
        <v>12652.512642222222</v>
      </c>
      <c r="L15" s="4">
        <f t="shared" si="1"/>
        <v>18357.986463333335</v>
      </c>
      <c r="M15" s="4">
        <f t="shared" si="2"/>
        <v>5705.4738211111126</v>
      </c>
      <c r="N15" s="4">
        <f t="shared" si="3"/>
        <v>28157.762195000003</v>
      </c>
      <c r="O15">
        <f t="shared" si="4"/>
        <v>29</v>
      </c>
      <c r="P15" s="5">
        <f t="shared" si="0"/>
        <v>8.9230769230769225E-2</v>
      </c>
      <c r="Q15">
        <f t="shared" ref="Q15:Q22" si="6">O15+Q14</f>
        <v>263</v>
      </c>
      <c r="R15" s="5">
        <f t="shared" si="5"/>
        <v>0.8092307692307692</v>
      </c>
    </row>
    <row r="16" spans="1:18" x14ac:dyDescent="0.25">
      <c r="A16">
        <v>61</v>
      </c>
      <c r="B16" t="s">
        <v>7</v>
      </c>
      <c r="C16" s="11">
        <v>40.375</v>
      </c>
      <c r="D16">
        <v>2</v>
      </c>
      <c r="E16" t="s">
        <v>13</v>
      </c>
      <c r="F16" t="s">
        <v>10</v>
      </c>
      <c r="G16" s="3">
        <v>14235.072</v>
      </c>
      <c r="H16" t="s">
        <v>496</v>
      </c>
      <c r="J16">
        <v>4</v>
      </c>
      <c r="K16" s="4">
        <f t="shared" ref="K16:K18" si="7">L15</f>
        <v>18357.986463333335</v>
      </c>
      <c r="L16" s="4">
        <f t="shared" si="1"/>
        <v>24063.460284444445</v>
      </c>
      <c r="M16" s="4">
        <f t="shared" si="2"/>
        <v>5705.4738211111107</v>
      </c>
      <c r="N16" s="4">
        <f t="shared" si="3"/>
        <v>39568.709837222224</v>
      </c>
      <c r="O16">
        <f t="shared" si="4"/>
        <v>18</v>
      </c>
      <c r="P16" s="5">
        <f t="shared" si="0"/>
        <v>5.5384615384615386E-2</v>
      </c>
      <c r="Q16">
        <f t="shared" si="6"/>
        <v>281</v>
      </c>
      <c r="R16" s="5">
        <f t="shared" si="5"/>
        <v>0.86461538461538456</v>
      </c>
    </row>
    <row r="17" spans="1:18" x14ac:dyDescent="0.25">
      <c r="A17">
        <v>35</v>
      </c>
      <c r="B17" t="s">
        <v>7</v>
      </c>
      <c r="C17" s="11">
        <v>39.805</v>
      </c>
      <c r="D17">
        <v>1</v>
      </c>
      <c r="E17" t="s">
        <v>13</v>
      </c>
      <c r="F17" t="s">
        <v>10</v>
      </c>
      <c r="G17" s="3">
        <v>5246.0469999999996</v>
      </c>
      <c r="H17" t="s">
        <v>496</v>
      </c>
      <c r="J17">
        <v>5</v>
      </c>
      <c r="K17" s="4">
        <f t="shared" si="7"/>
        <v>24063.460284444445</v>
      </c>
      <c r="L17" s="4">
        <f t="shared" si="1"/>
        <v>29768.934105555556</v>
      </c>
      <c r="M17" s="4">
        <f t="shared" si="2"/>
        <v>5705.4738211111107</v>
      </c>
      <c r="N17" s="4">
        <f t="shared" si="3"/>
        <v>50979.657479444446</v>
      </c>
      <c r="O17">
        <f t="shared" si="4"/>
        <v>7</v>
      </c>
      <c r="P17" s="5">
        <f t="shared" si="0"/>
        <v>2.1538461538461538E-2</v>
      </c>
      <c r="Q17">
        <f t="shared" si="6"/>
        <v>288</v>
      </c>
      <c r="R17" s="5">
        <f t="shared" si="5"/>
        <v>0.88615384615384618</v>
      </c>
    </row>
    <row r="18" spans="1:18" x14ac:dyDescent="0.25">
      <c r="A18">
        <v>63</v>
      </c>
      <c r="B18" t="s">
        <v>11</v>
      </c>
      <c r="C18" s="11">
        <v>39.799999999999997</v>
      </c>
      <c r="D18">
        <v>3</v>
      </c>
      <c r="E18" t="s">
        <v>13</v>
      </c>
      <c r="F18" t="s">
        <v>10</v>
      </c>
      <c r="G18" s="3">
        <v>15170.069</v>
      </c>
      <c r="H18" t="s">
        <v>496</v>
      </c>
      <c r="J18">
        <v>6</v>
      </c>
      <c r="K18" s="4">
        <f t="shared" si="7"/>
        <v>29768.934105555556</v>
      </c>
      <c r="L18" s="4">
        <f t="shared" si="1"/>
        <v>35474.407926666667</v>
      </c>
      <c r="M18" s="4">
        <f t="shared" si="2"/>
        <v>5705.4738211111107</v>
      </c>
      <c r="N18" s="4">
        <f t="shared" si="3"/>
        <v>62390.605121666667</v>
      </c>
      <c r="O18">
        <f t="shared" si="4"/>
        <v>7</v>
      </c>
      <c r="P18" s="5">
        <f t="shared" si="0"/>
        <v>2.1538461538461538E-2</v>
      </c>
      <c r="Q18">
        <f t="shared" si="6"/>
        <v>295</v>
      </c>
      <c r="R18" s="5">
        <f t="shared" si="5"/>
        <v>0.90769230769230769</v>
      </c>
    </row>
    <row r="19" spans="1:18" x14ac:dyDescent="0.25">
      <c r="A19">
        <v>51</v>
      </c>
      <c r="B19" t="s">
        <v>11</v>
      </c>
      <c r="C19" s="11">
        <v>39.700000000000003</v>
      </c>
      <c r="D19">
        <v>1</v>
      </c>
      <c r="E19" t="s">
        <v>13</v>
      </c>
      <c r="F19" t="s">
        <v>10</v>
      </c>
      <c r="G19" s="3">
        <v>9391.3459999999995</v>
      </c>
      <c r="H19" t="s">
        <v>496</v>
      </c>
      <c r="J19">
        <v>7</v>
      </c>
      <c r="K19" s="4">
        <f>L18</f>
        <v>35474.407926666667</v>
      </c>
      <c r="L19" s="4">
        <f t="shared" si="1"/>
        <v>41179.881747777777</v>
      </c>
      <c r="M19" s="4">
        <f t="shared" si="2"/>
        <v>5705.4738211111107</v>
      </c>
      <c r="N19" s="4">
        <f t="shared" si="3"/>
        <v>73801.552763888889</v>
      </c>
      <c r="O19">
        <f t="shared" si="4"/>
        <v>18</v>
      </c>
      <c r="P19" s="5">
        <f t="shared" si="0"/>
        <v>5.5384615384615386E-2</v>
      </c>
      <c r="Q19">
        <f t="shared" si="6"/>
        <v>313</v>
      </c>
      <c r="R19" s="5">
        <f t="shared" si="5"/>
        <v>0.96307692307692305</v>
      </c>
    </row>
    <row r="20" spans="1:18" x14ac:dyDescent="0.25">
      <c r="A20">
        <v>64</v>
      </c>
      <c r="B20" t="s">
        <v>7</v>
      </c>
      <c r="C20" s="11">
        <v>39.700000000000003</v>
      </c>
      <c r="D20">
        <v>0</v>
      </c>
      <c r="E20" t="s">
        <v>13</v>
      </c>
      <c r="F20" t="s">
        <v>10</v>
      </c>
      <c r="G20" s="3">
        <v>14319.031000000001</v>
      </c>
      <c r="H20" t="s">
        <v>496</v>
      </c>
      <c r="J20">
        <v>8</v>
      </c>
      <c r="K20" s="4">
        <f t="shared" ref="K20:K22" si="8">L19</f>
        <v>41179.881747777777</v>
      </c>
      <c r="L20" s="4">
        <f t="shared" ref="L20:L22" si="9">K20+$M$13</f>
        <v>46885.355568888888</v>
      </c>
      <c r="M20" s="4">
        <f t="shared" si="2"/>
        <v>5705.4738211111107</v>
      </c>
      <c r="N20" s="4">
        <f t="shared" si="3"/>
        <v>85212.50040611111</v>
      </c>
      <c r="O20">
        <f t="shared" si="4"/>
        <v>4</v>
      </c>
      <c r="P20" s="5">
        <f t="shared" si="0"/>
        <v>1.2307692307692308E-2</v>
      </c>
      <c r="Q20">
        <f t="shared" si="6"/>
        <v>317</v>
      </c>
      <c r="R20" s="5">
        <f t="shared" si="5"/>
        <v>0.97538461538461541</v>
      </c>
    </row>
    <row r="21" spans="1:18" x14ac:dyDescent="0.25">
      <c r="A21">
        <v>56</v>
      </c>
      <c r="B21" t="s">
        <v>11</v>
      </c>
      <c r="C21" s="11">
        <v>39.6</v>
      </c>
      <c r="D21">
        <v>0</v>
      </c>
      <c r="E21" t="s">
        <v>13</v>
      </c>
      <c r="F21" t="s">
        <v>10</v>
      </c>
      <c r="G21" s="3">
        <v>10601.412</v>
      </c>
      <c r="H21" t="s">
        <v>496</v>
      </c>
      <c r="J21">
        <v>9</v>
      </c>
      <c r="K21" s="4">
        <f t="shared" si="8"/>
        <v>46885.355568888888</v>
      </c>
      <c r="L21" s="4">
        <f t="shared" si="9"/>
        <v>52590.829389999999</v>
      </c>
      <c r="M21" s="4">
        <f t="shared" si="2"/>
        <v>5705.4738211111107</v>
      </c>
      <c r="N21" s="4">
        <f t="shared" si="3"/>
        <v>96623.448048333332</v>
      </c>
      <c r="O21">
        <f t="shared" si="4"/>
        <v>7</v>
      </c>
      <c r="P21" s="5">
        <f t="shared" si="0"/>
        <v>2.1538461538461538E-2</v>
      </c>
      <c r="Q21">
        <f t="shared" si="6"/>
        <v>324</v>
      </c>
      <c r="R21" s="5">
        <f t="shared" si="5"/>
        <v>0.99692307692307691</v>
      </c>
    </row>
    <row r="22" spans="1:18" x14ac:dyDescent="0.25">
      <c r="A22">
        <v>51</v>
      </c>
      <c r="B22" t="s">
        <v>7</v>
      </c>
      <c r="C22" s="11">
        <v>39.5</v>
      </c>
      <c r="D22">
        <v>1</v>
      </c>
      <c r="E22" t="s">
        <v>13</v>
      </c>
      <c r="F22" t="s">
        <v>10</v>
      </c>
      <c r="G22" s="3">
        <v>9880.0679999999993</v>
      </c>
      <c r="H22" t="s">
        <v>496</v>
      </c>
      <c r="J22">
        <v>10</v>
      </c>
      <c r="K22" s="4">
        <f t="shared" si="8"/>
        <v>52590.829389999999</v>
      </c>
      <c r="L22" s="4">
        <f t="shared" si="9"/>
        <v>58296.30321111111</v>
      </c>
      <c r="M22" s="4">
        <f t="shared" si="2"/>
        <v>5705.4738211111107</v>
      </c>
      <c r="N22" s="4">
        <f t="shared" si="3"/>
        <v>108034.39569055555</v>
      </c>
      <c r="O22">
        <f t="shared" si="4"/>
        <v>1</v>
      </c>
      <c r="P22" s="5">
        <f t="shared" si="0"/>
        <v>3.0769230769230769E-3</v>
      </c>
      <c r="Q22">
        <f t="shared" si="6"/>
        <v>325</v>
      </c>
      <c r="R22" s="5">
        <f t="shared" si="5"/>
        <v>1</v>
      </c>
    </row>
    <row r="23" spans="1:18" x14ac:dyDescent="0.25">
      <c r="A23">
        <v>22</v>
      </c>
      <c r="B23" t="s">
        <v>11</v>
      </c>
      <c r="C23" s="11">
        <v>39.5</v>
      </c>
      <c r="D23">
        <v>0</v>
      </c>
      <c r="E23" t="s">
        <v>13</v>
      </c>
      <c r="F23" t="s">
        <v>10</v>
      </c>
      <c r="G23" s="3">
        <v>1682.597</v>
      </c>
      <c r="H23" t="s">
        <v>496</v>
      </c>
      <c r="K23" s="4"/>
      <c r="L23" s="4"/>
      <c r="M23" s="4"/>
      <c r="N23" s="4"/>
      <c r="P23" s="5"/>
      <c r="R23" s="5"/>
    </row>
    <row r="24" spans="1:18" x14ac:dyDescent="0.25">
      <c r="A24">
        <v>20</v>
      </c>
      <c r="B24" t="s">
        <v>11</v>
      </c>
      <c r="C24" s="11">
        <v>39.4</v>
      </c>
      <c r="D24">
        <v>2</v>
      </c>
      <c r="E24" t="s">
        <v>9</v>
      </c>
      <c r="F24" t="s">
        <v>10</v>
      </c>
      <c r="G24" s="3">
        <v>38344.565999999999</v>
      </c>
      <c r="H24" t="s">
        <v>496</v>
      </c>
      <c r="K24" s="4"/>
      <c r="L24" s="4"/>
      <c r="M24" s="4"/>
      <c r="N24" s="4"/>
      <c r="P24" s="5"/>
      <c r="R24" s="5"/>
    </row>
    <row r="25" spans="1:18" x14ac:dyDescent="0.25">
      <c r="A25">
        <v>62</v>
      </c>
      <c r="B25" t="s">
        <v>7</v>
      </c>
      <c r="C25" s="11">
        <v>39.200000000000003</v>
      </c>
      <c r="D25">
        <v>0</v>
      </c>
      <c r="E25" t="s">
        <v>13</v>
      </c>
      <c r="F25" t="s">
        <v>10</v>
      </c>
      <c r="G25" s="3">
        <v>13470.86</v>
      </c>
      <c r="H25" t="s">
        <v>496</v>
      </c>
      <c r="K25" s="4"/>
      <c r="L25" s="4"/>
      <c r="M25" s="4"/>
      <c r="N25" s="4"/>
      <c r="P25" s="5"/>
      <c r="R25" s="5"/>
    </row>
    <row r="26" spans="1:18" x14ac:dyDescent="0.25">
      <c r="A26">
        <v>33</v>
      </c>
      <c r="B26" t="s">
        <v>7</v>
      </c>
      <c r="C26" s="11">
        <v>38.9</v>
      </c>
      <c r="D26">
        <v>3</v>
      </c>
      <c r="E26" t="s">
        <v>13</v>
      </c>
      <c r="F26" t="s">
        <v>10</v>
      </c>
      <c r="G26" s="3">
        <v>5972.3779999999997</v>
      </c>
      <c r="H26" t="s">
        <v>496</v>
      </c>
      <c r="K26" s="4"/>
      <c r="L26" s="4"/>
      <c r="M26" s="4"/>
      <c r="N26" s="4"/>
      <c r="P26" s="5"/>
      <c r="R26" s="5"/>
    </row>
    <row r="27" spans="1:18" x14ac:dyDescent="0.25">
      <c r="A27">
        <v>35</v>
      </c>
      <c r="B27" t="s">
        <v>11</v>
      </c>
      <c r="C27" s="11">
        <v>38.6</v>
      </c>
      <c r="D27">
        <v>1</v>
      </c>
      <c r="E27" t="s">
        <v>13</v>
      </c>
      <c r="F27" t="s">
        <v>10</v>
      </c>
      <c r="G27" s="3">
        <v>4762.3289999999997</v>
      </c>
      <c r="H27" t="s">
        <v>496</v>
      </c>
      <c r="K27" s="4"/>
      <c r="L27" s="4"/>
      <c r="M27" s="4"/>
      <c r="N27" s="4"/>
      <c r="P27" s="5"/>
      <c r="R27" s="5"/>
    </row>
    <row r="28" spans="1:18" x14ac:dyDescent="0.25">
      <c r="A28">
        <v>52</v>
      </c>
      <c r="B28" t="s">
        <v>11</v>
      </c>
      <c r="C28" s="11">
        <v>38.6</v>
      </c>
      <c r="D28">
        <v>2</v>
      </c>
      <c r="E28" t="s">
        <v>13</v>
      </c>
      <c r="F28" t="s">
        <v>10</v>
      </c>
      <c r="G28" s="3">
        <v>10325.206</v>
      </c>
      <c r="H28" t="s">
        <v>496</v>
      </c>
      <c r="K28" s="4"/>
      <c r="L28" s="4"/>
      <c r="M28" s="4"/>
      <c r="N28" s="4"/>
      <c r="P28" s="5"/>
      <c r="R28" s="5"/>
    </row>
    <row r="29" spans="1:18" x14ac:dyDescent="0.25">
      <c r="A29">
        <v>28</v>
      </c>
      <c r="B29" t="s">
        <v>11</v>
      </c>
      <c r="C29" s="11">
        <v>38.094999999999999</v>
      </c>
      <c r="D29">
        <v>1</v>
      </c>
      <c r="E29" t="s">
        <v>9</v>
      </c>
      <c r="F29" t="s">
        <v>10</v>
      </c>
      <c r="G29" s="3">
        <v>51194.559139999998</v>
      </c>
      <c r="H29" t="s">
        <v>496</v>
      </c>
      <c r="K29" s="4"/>
      <c r="L29" s="4"/>
      <c r="M29" s="4"/>
      <c r="N29" s="4"/>
      <c r="P29" s="5"/>
      <c r="R29" s="5"/>
    </row>
    <row r="30" spans="1:18" x14ac:dyDescent="0.25">
      <c r="A30">
        <v>19</v>
      </c>
      <c r="B30" t="s">
        <v>7</v>
      </c>
      <c r="C30" s="11">
        <v>38.094999999999999</v>
      </c>
      <c r="D30">
        <v>1</v>
      </c>
      <c r="E30" t="s">
        <v>13</v>
      </c>
      <c r="F30" t="s">
        <v>10</v>
      </c>
      <c r="G30" s="3">
        <v>2331.5189999999998</v>
      </c>
      <c r="H30" t="s">
        <v>496</v>
      </c>
    </row>
    <row r="31" spans="1:18" x14ac:dyDescent="0.25">
      <c r="A31">
        <v>34</v>
      </c>
      <c r="B31" t="s">
        <v>7</v>
      </c>
      <c r="C31" s="11">
        <v>38</v>
      </c>
      <c r="D31">
        <v>3</v>
      </c>
      <c r="E31" t="s">
        <v>13</v>
      </c>
      <c r="F31" t="s">
        <v>10</v>
      </c>
      <c r="G31" s="3">
        <v>6196.4480000000003</v>
      </c>
      <c r="H31" t="s">
        <v>496</v>
      </c>
    </row>
    <row r="32" spans="1:18" x14ac:dyDescent="0.25">
      <c r="A32">
        <v>58</v>
      </c>
      <c r="B32" t="s">
        <v>11</v>
      </c>
      <c r="C32" s="11">
        <v>38</v>
      </c>
      <c r="D32">
        <v>0</v>
      </c>
      <c r="E32" t="s">
        <v>13</v>
      </c>
      <c r="F32" t="s">
        <v>10</v>
      </c>
      <c r="G32" s="3">
        <v>11365.951999999999</v>
      </c>
      <c r="H32" t="s">
        <v>496</v>
      </c>
    </row>
    <row r="33" spans="1:8" x14ac:dyDescent="0.25">
      <c r="A33">
        <v>55</v>
      </c>
      <c r="B33" t="s">
        <v>11</v>
      </c>
      <c r="C33" s="11">
        <v>37.905000000000001</v>
      </c>
      <c r="D33">
        <v>0</v>
      </c>
      <c r="E33" t="s">
        <v>13</v>
      </c>
      <c r="F33" t="s">
        <v>10</v>
      </c>
      <c r="G33" s="3">
        <v>20630.283510000001</v>
      </c>
      <c r="H33" t="s">
        <v>496</v>
      </c>
    </row>
    <row r="34" spans="1:8" x14ac:dyDescent="0.25">
      <c r="A34">
        <v>42</v>
      </c>
      <c r="B34" t="s">
        <v>7</v>
      </c>
      <c r="C34" s="11">
        <v>37.9</v>
      </c>
      <c r="D34">
        <v>0</v>
      </c>
      <c r="E34" t="s">
        <v>13</v>
      </c>
      <c r="F34" t="s">
        <v>10</v>
      </c>
      <c r="G34" s="3">
        <v>6474.0129999999999</v>
      </c>
      <c r="H34" t="s">
        <v>496</v>
      </c>
    </row>
    <row r="35" spans="1:8" x14ac:dyDescent="0.25">
      <c r="A35">
        <v>30</v>
      </c>
      <c r="B35" t="s">
        <v>11</v>
      </c>
      <c r="C35" s="11">
        <v>37.799999999999997</v>
      </c>
      <c r="D35">
        <v>2</v>
      </c>
      <c r="E35" t="s">
        <v>9</v>
      </c>
      <c r="F35" t="s">
        <v>10</v>
      </c>
      <c r="G35" s="3">
        <v>39241.442000000003</v>
      </c>
      <c r="H35" t="s">
        <v>496</v>
      </c>
    </row>
    <row r="36" spans="1:8" x14ac:dyDescent="0.25">
      <c r="A36">
        <v>19</v>
      </c>
      <c r="B36" t="s">
        <v>11</v>
      </c>
      <c r="C36" s="11">
        <v>37.715000000000003</v>
      </c>
      <c r="D36">
        <v>0</v>
      </c>
      <c r="E36" t="s">
        <v>9</v>
      </c>
      <c r="F36" t="s">
        <v>10</v>
      </c>
      <c r="G36" s="3">
        <v>16297.846</v>
      </c>
      <c r="H36" t="s">
        <v>496</v>
      </c>
    </row>
    <row r="37" spans="1:8" x14ac:dyDescent="0.25">
      <c r="A37">
        <v>53</v>
      </c>
      <c r="B37" t="s">
        <v>7</v>
      </c>
      <c r="C37" s="11">
        <v>37.524999999999999</v>
      </c>
      <c r="D37">
        <v>2</v>
      </c>
      <c r="E37" t="s">
        <v>13</v>
      </c>
      <c r="F37" t="s">
        <v>10</v>
      </c>
      <c r="G37" s="3">
        <v>11163.567999999999</v>
      </c>
      <c r="H37" t="s">
        <v>496</v>
      </c>
    </row>
    <row r="38" spans="1:8" x14ac:dyDescent="0.25">
      <c r="A38">
        <v>59</v>
      </c>
      <c r="B38" t="s">
        <v>11</v>
      </c>
      <c r="C38" s="11">
        <v>37.4</v>
      </c>
      <c r="D38">
        <v>0</v>
      </c>
      <c r="E38" t="s">
        <v>13</v>
      </c>
      <c r="F38" t="s">
        <v>10</v>
      </c>
      <c r="G38" s="3">
        <v>21797.000400000001</v>
      </c>
      <c r="H38" t="s">
        <v>496</v>
      </c>
    </row>
    <row r="39" spans="1:8" x14ac:dyDescent="0.25">
      <c r="A39">
        <v>62</v>
      </c>
      <c r="B39" t="s">
        <v>11</v>
      </c>
      <c r="C39" s="11">
        <v>37.4</v>
      </c>
      <c r="D39">
        <v>0</v>
      </c>
      <c r="E39" t="s">
        <v>13</v>
      </c>
      <c r="F39" t="s">
        <v>10</v>
      </c>
      <c r="G39" s="3">
        <v>12979.358</v>
      </c>
      <c r="H39" t="s">
        <v>496</v>
      </c>
    </row>
    <row r="40" spans="1:8" x14ac:dyDescent="0.25">
      <c r="A40">
        <v>55</v>
      </c>
      <c r="B40" t="s">
        <v>7</v>
      </c>
      <c r="C40" s="11">
        <v>37.1</v>
      </c>
      <c r="D40">
        <v>0</v>
      </c>
      <c r="E40" t="s">
        <v>13</v>
      </c>
      <c r="F40" t="s">
        <v>10</v>
      </c>
      <c r="G40" s="3">
        <v>10713.644</v>
      </c>
      <c r="H40" t="s">
        <v>496</v>
      </c>
    </row>
    <row r="41" spans="1:8" x14ac:dyDescent="0.25">
      <c r="A41">
        <v>23</v>
      </c>
      <c r="B41" t="s">
        <v>11</v>
      </c>
      <c r="C41" s="11">
        <v>37.1</v>
      </c>
      <c r="D41">
        <v>3</v>
      </c>
      <c r="E41" t="s">
        <v>13</v>
      </c>
      <c r="F41" t="s">
        <v>10</v>
      </c>
      <c r="G41" s="3">
        <v>3597.596</v>
      </c>
      <c r="H41" t="s">
        <v>496</v>
      </c>
    </row>
    <row r="42" spans="1:8" x14ac:dyDescent="0.25">
      <c r="A42">
        <v>59</v>
      </c>
      <c r="B42" t="s">
        <v>11</v>
      </c>
      <c r="C42" s="11">
        <v>37.1</v>
      </c>
      <c r="D42">
        <v>1</v>
      </c>
      <c r="E42" t="s">
        <v>13</v>
      </c>
      <c r="F42" t="s">
        <v>10</v>
      </c>
      <c r="G42" s="3">
        <v>12347.172</v>
      </c>
      <c r="H42" t="s">
        <v>496</v>
      </c>
    </row>
    <row r="43" spans="1:8" x14ac:dyDescent="0.25">
      <c r="A43">
        <v>28</v>
      </c>
      <c r="B43" t="s">
        <v>11</v>
      </c>
      <c r="C43" s="11">
        <v>37.1</v>
      </c>
      <c r="D43">
        <v>1</v>
      </c>
      <c r="E43" t="s">
        <v>13</v>
      </c>
      <c r="F43" t="s">
        <v>10</v>
      </c>
      <c r="G43" s="3">
        <v>3277.1610000000001</v>
      </c>
      <c r="H43" t="s">
        <v>496</v>
      </c>
    </row>
    <row r="44" spans="1:8" x14ac:dyDescent="0.25">
      <c r="A44">
        <v>51</v>
      </c>
      <c r="B44" t="s">
        <v>11</v>
      </c>
      <c r="C44" s="11">
        <v>37</v>
      </c>
      <c r="D44">
        <v>0</v>
      </c>
      <c r="E44" t="s">
        <v>13</v>
      </c>
      <c r="F44" t="s">
        <v>10</v>
      </c>
      <c r="G44" s="3">
        <v>8798.5930000000008</v>
      </c>
      <c r="H44" t="s">
        <v>496</v>
      </c>
    </row>
    <row r="45" spans="1:8" x14ac:dyDescent="0.25">
      <c r="A45">
        <v>30</v>
      </c>
      <c r="B45" t="s">
        <v>7</v>
      </c>
      <c r="C45" s="11">
        <v>36.765000000000001</v>
      </c>
      <c r="D45">
        <v>1</v>
      </c>
      <c r="E45" t="s">
        <v>13</v>
      </c>
      <c r="F45" t="s">
        <v>10</v>
      </c>
      <c r="G45" s="3">
        <v>4149.7359999999999</v>
      </c>
      <c r="H45" t="s">
        <v>496</v>
      </c>
    </row>
    <row r="46" spans="1:8" x14ac:dyDescent="0.25">
      <c r="A46">
        <v>52</v>
      </c>
      <c r="B46" t="s">
        <v>11</v>
      </c>
      <c r="C46" s="11">
        <v>36.700000000000003</v>
      </c>
      <c r="D46">
        <v>0</v>
      </c>
      <c r="E46" t="s">
        <v>13</v>
      </c>
      <c r="F46" t="s">
        <v>10</v>
      </c>
      <c r="G46" s="3">
        <v>9144.5650000000005</v>
      </c>
      <c r="H46" t="s">
        <v>496</v>
      </c>
    </row>
    <row r="47" spans="1:8" x14ac:dyDescent="0.25">
      <c r="A47">
        <v>53</v>
      </c>
      <c r="B47" t="s">
        <v>11</v>
      </c>
      <c r="C47" s="11">
        <v>36.6</v>
      </c>
      <c r="D47">
        <v>3</v>
      </c>
      <c r="E47" t="s">
        <v>13</v>
      </c>
      <c r="F47" t="s">
        <v>10</v>
      </c>
      <c r="G47" s="3">
        <v>11264.540999999999</v>
      </c>
      <c r="H47" t="s">
        <v>496</v>
      </c>
    </row>
    <row r="48" spans="1:8" x14ac:dyDescent="0.25">
      <c r="A48">
        <v>25</v>
      </c>
      <c r="B48" t="s">
        <v>11</v>
      </c>
      <c r="C48" s="11">
        <v>36.384999999999998</v>
      </c>
      <c r="D48">
        <v>3</v>
      </c>
      <c r="E48" t="s">
        <v>13</v>
      </c>
      <c r="F48" t="s">
        <v>10</v>
      </c>
      <c r="G48" s="3">
        <v>3906.127</v>
      </c>
      <c r="H48" t="s">
        <v>496</v>
      </c>
    </row>
    <row r="49" spans="1:8" x14ac:dyDescent="0.25">
      <c r="A49">
        <v>61</v>
      </c>
      <c r="B49" t="s">
        <v>11</v>
      </c>
      <c r="C49" s="11">
        <v>36.299999999999997</v>
      </c>
      <c r="D49">
        <v>1</v>
      </c>
      <c r="E49" t="s">
        <v>9</v>
      </c>
      <c r="F49" t="s">
        <v>10</v>
      </c>
      <c r="G49" s="3">
        <v>47403.88</v>
      </c>
      <c r="H49" t="s">
        <v>496</v>
      </c>
    </row>
    <row r="50" spans="1:8" x14ac:dyDescent="0.25">
      <c r="A50">
        <v>47</v>
      </c>
      <c r="B50" t="s">
        <v>11</v>
      </c>
      <c r="C50" s="11">
        <v>36.200000000000003</v>
      </c>
      <c r="D50">
        <v>1</v>
      </c>
      <c r="E50" t="s">
        <v>13</v>
      </c>
      <c r="F50" t="s">
        <v>10</v>
      </c>
      <c r="G50" s="3">
        <v>8068.1850000000004</v>
      </c>
      <c r="H50" t="s">
        <v>496</v>
      </c>
    </row>
    <row r="51" spans="1:8" x14ac:dyDescent="0.25">
      <c r="A51">
        <v>50</v>
      </c>
      <c r="B51" t="s">
        <v>11</v>
      </c>
      <c r="C51" s="11">
        <v>36.200000000000003</v>
      </c>
      <c r="D51">
        <v>0</v>
      </c>
      <c r="E51" t="s">
        <v>13</v>
      </c>
      <c r="F51" t="s">
        <v>10</v>
      </c>
      <c r="G51" s="3">
        <v>8457.8179999999993</v>
      </c>
      <c r="H51" t="s">
        <v>496</v>
      </c>
    </row>
    <row r="52" spans="1:8" x14ac:dyDescent="0.25">
      <c r="A52">
        <v>19</v>
      </c>
      <c r="B52" t="s">
        <v>11</v>
      </c>
      <c r="C52" s="11">
        <v>36.195</v>
      </c>
      <c r="D52">
        <v>1</v>
      </c>
      <c r="E52" t="s">
        <v>13</v>
      </c>
      <c r="F52" t="s">
        <v>10</v>
      </c>
      <c r="G52" s="3">
        <v>1837.2370000000001</v>
      </c>
      <c r="H52" t="s">
        <v>496</v>
      </c>
    </row>
    <row r="53" spans="1:8" x14ac:dyDescent="0.25">
      <c r="A53">
        <v>53</v>
      </c>
      <c r="B53" t="s">
        <v>11</v>
      </c>
      <c r="C53" s="11">
        <v>36.1</v>
      </c>
      <c r="D53">
        <v>1</v>
      </c>
      <c r="E53" t="s">
        <v>13</v>
      </c>
      <c r="F53" t="s">
        <v>10</v>
      </c>
      <c r="G53" s="3">
        <v>10085.846</v>
      </c>
      <c r="H53" t="s">
        <v>496</v>
      </c>
    </row>
    <row r="54" spans="1:8" x14ac:dyDescent="0.25">
      <c r="A54">
        <v>56</v>
      </c>
      <c r="B54" t="s">
        <v>11</v>
      </c>
      <c r="C54" s="11">
        <v>36.1</v>
      </c>
      <c r="D54">
        <v>3</v>
      </c>
      <c r="E54" t="s">
        <v>13</v>
      </c>
      <c r="F54" t="s">
        <v>10</v>
      </c>
      <c r="G54" s="3">
        <v>12363.547</v>
      </c>
      <c r="H54" t="s">
        <v>496</v>
      </c>
    </row>
    <row r="55" spans="1:8" x14ac:dyDescent="0.25">
      <c r="A55">
        <v>61</v>
      </c>
      <c r="B55" t="s">
        <v>11</v>
      </c>
      <c r="C55" s="11">
        <v>36.1</v>
      </c>
      <c r="D55">
        <v>3</v>
      </c>
      <c r="E55" t="s">
        <v>13</v>
      </c>
      <c r="F55" t="s">
        <v>10</v>
      </c>
      <c r="G55" s="3">
        <v>27941.28758</v>
      </c>
      <c r="H55" t="s">
        <v>496</v>
      </c>
    </row>
    <row r="56" spans="1:8" x14ac:dyDescent="0.25">
      <c r="A56">
        <v>47</v>
      </c>
      <c r="B56" t="s">
        <v>7</v>
      </c>
      <c r="C56" s="11">
        <v>36</v>
      </c>
      <c r="D56">
        <v>1</v>
      </c>
      <c r="E56" t="s">
        <v>13</v>
      </c>
      <c r="F56" t="s">
        <v>10</v>
      </c>
      <c r="G56" s="3">
        <v>8556.9069999999992</v>
      </c>
      <c r="H56" t="s">
        <v>496</v>
      </c>
    </row>
    <row r="57" spans="1:8" x14ac:dyDescent="0.25">
      <c r="A57">
        <v>46</v>
      </c>
      <c r="B57" t="s">
        <v>7</v>
      </c>
      <c r="C57" s="11">
        <v>35.814999999999998</v>
      </c>
      <c r="D57">
        <v>2</v>
      </c>
      <c r="E57" t="s">
        <v>13</v>
      </c>
      <c r="F57" t="s">
        <v>10</v>
      </c>
      <c r="G57" s="3">
        <v>8823.2790000000005</v>
      </c>
      <c r="H57" t="s">
        <v>496</v>
      </c>
    </row>
    <row r="58" spans="1:8" x14ac:dyDescent="0.25">
      <c r="A58">
        <v>56</v>
      </c>
      <c r="B58" t="s">
        <v>7</v>
      </c>
      <c r="C58" s="11">
        <v>35.799999999999997</v>
      </c>
      <c r="D58">
        <v>1</v>
      </c>
      <c r="E58" t="s">
        <v>13</v>
      </c>
      <c r="F58" t="s">
        <v>10</v>
      </c>
      <c r="G58" s="3">
        <v>11674.13</v>
      </c>
      <c r="H58" t="s">
        <v>496</v>
      </c>
    </row>
    <row r="59" spans="1:8" x14ac:dyDescent="0.25">
      <c r="A59">
        <v>42</v>
      </c>
      <c r="B59" t="s">
        <v>11</v>
      </c>
      <c r="C59" s="11">
        <v>35.799999999999997</v>
      </c>
      <c r="D59">
        <v>2</v>
      </c>
      <c r="E59" t="s">
        <v>13</v>
      </c>
      <c r="F59" t="s">
        <v>10</v>
      </c>
      <c r="G59" s="3">
        <v>7160.0940000000001</v>
      </c>
      <c r="H59" t="s">
        <v>496</v>
      </c>
    </row>
    <row r="60" spans="1:8" x14ac:dyDescent="0.25">
      <c r="A60">
        <v>58</v>
      </c>
      <c r="B60" t="s">
        <v>11</v>
      </c>
      <c r="C60" s="11">
        <v>35.700000000000003</v>
      </c>
      <c r="D60">
        <v>0</v>
      </c>
      <c r="E60" t="s">
        <v>13</v>
      </c>
      <c r="F60" t="s">
        <v>10</v>
      </c>
      <c r="G60" s="3">
        <v>11362.754999999999</v>
      </c>
      <c r="H60" t="s">
        <v>496</v>
      </c>
    </row>
    <row r="61" spans="1:8" x14ac:dyDescent="0.25">
      <c r="A61">
        <v>55</v>
      </c>
      <c r="B61" t="s">
        <v>7</v>
      </c>
      <c r="C61" s="11">
        <v>35.625</v>
      </c>
      <c r="D61">
        <v>2</v>
      </c>
      <c r="E61" t="s">
        <v>13</v>
      </c>
      <c r="F61" t="s">
        <v>10</v>
      </c>
      <c r="G61" s="3">
        <v>11881.358</v>
      </c>
      <c r="H61" t="s">
        <v>496</v>
      </c>
    </row>
    <row r="62" spans="1:8" x14ac:dyDescent="0.25">
      <c r="A62">
        <v>29</v>
      </c>
      <c r="B62" t="s">
        <v>11</v>
      </c>
      <c r="C62" s="11">
        <v>35.5</v>
      </c>
      <c r="D62">
        <v>2</v>
      </c>
      <c r="E62" t="s">
        <v>9</v>
      </c>
      <c r="F62" t="s">
        <v>10</v>
      </c>
      <c r="G62" s="3">
        <v>44585.455869999998</v>
      </c>
      <c r="H62" t="s">
        <v>496</v>
      </c>
    </row>
    <row r="63" spans="1:8" x14ac:dyDescent="0.25">
      <c r="A63">
        <v>44</v>
      </c>
      <c r="B63" t="s">
        <v>11</v>
      </c>
      <c r="C63" s="11">
        <v>35.435000000000002</v>
      </c>
      <c r="D63">
        <v>2</v>
      </c>
      <c r="E63" t="s">
        <v>13</v>
      </c>
      <c r="F63" t="s">
        <v>10</v>
      </c>
      <c r="G63" s="3">
        <v>7740.3370000000004</v>
      </c>
      <c r="H63" t="s">
        <v>496</v>
      </c>
    </row>
    <row r="64" spans="1:8" x14ac:dyDescent="0.25">
      <c r="A64">
        <v>19</v>
      </c>
      <c r="B64" t="s">
        <v>11</v>
      </c>
      <c r="C64" s="11">
        <v>35.4</v>
      </c>
      <c r="D64">
        <v>0</v>
      </c>
      <c r="E64" t="s">
        <v>13</v>
      </c>
      <c r="F64" t="s">
        <v>10</v>
      </c>
      <c r="G64" s="3">
        <v>1263.249</v>
      </c>
      <c r="H64" t="s">
        <v>496</v>
      </c>
    </row>
    <row r="65" spans="1:8" x14ac:dyDescent="0.25">
      <c r="A65">
        <v>39</v>
      </c>
      <c r="B65" t="s">
        <v>11</v>
      </c>
      <c r="C65" s="11">
        <v>35.299999999999997</v>
      </c>
      <c r="D65">
        <v>2</v>
      </c>
      <c r="E65" t="s">
        <v>9</v>
      </c>
      <c r="F65" t="s">
        <v>10</v>
      </c>
      <c r="G65" s="3">
        <v>40103.89</v>
      </c>
      <c r="H65" t="s">
        <v>496</v>
      </c>
    </row>
    <row r="66" spans="1:8" x14ac:dyDescent="0.25">
      <c r="A66">
        <v>45</v>
      </c>
      <c r="B66" t="s">
        <v>7</v>
      </c>
      <c r="C66" s="11">
        <v>35.299999999999997</v>
      </c>
      <c r="D66">
        <v>0</v>
      </c>
      <c r="E66" t="s">
        <v>13</v>
      </c>
      <c r="F66" t="s">
        <v>10</v>
      </c>
      <c r="G66" s="3">
        <v>7348.1419999999998</v>
      </c>
      <c r="H66" t="s">
        <v>496</v>
      </c>
    </row>
    <row r="67" spans="1:8" x14ac:dyDescent="0.25">
      <c r="A67">
        <v>23</v>
      </c>
      <c r="B67" t="s">
        <v>11</v>
      </c>
      <c r="C67" s="11">
        <v>35.200000000000003</v>
      </c>
      <c r="D67">
        <v>1</v>
      </c>
      <c r="E67" t="s">
        <v>13</v>
      </c>
      <c r="F67" t="s">
        <v>10</v>
      </c>
      <c r="G67" s="3">
        <v>2416.9549999999999</v>
      </c>
      <c r="H67" t="s">
        <v>496</v>
      </c>
    </row>
    <row r="68" spans="1:8" x14ac:dyDescent="0.25">
      <c r="A68">
        <v>32</v>
      </c>
      <c r="B68" t="s">
        <v>11</v>
      </c>
      <c r="C68" s="11">
        <v>35.200000000000003</v>
      </c>
      <c r="D68">
        <v>2</v>
      </c>
      <c r="E68" t="s">
        <v>13</v>
      </c>
      <c r="F68" t="s">
        <v>10</v>
      </c>
      <c r="G68" s="3">
        <v>4670.6400000000003</v>
      </c>
      <c r="H68" t="s">
        <v>496</v>
      </c>
    </row>
    <row r="69" spans="1:8" x14ac:dyDescent="0.25">
      <c r="A69">
        <v>60</v>
      </c>
      <c r="B69" t="s">
        <v>7</v>
      </c>
      <c r="C69" s="11">
        <v>35.1</v>
      </c>
      <c r="D69">
        <v>0</v>
      </c>
      <c r="E69" t="s">
        <v>13</v>
      </c>
      <c r="F69" t="s">
        <v>10</v>
      </c>
      <c r="G69" s="3">
        <v>12644.589</v>
      </c>
      <c r="H69" t="s">
        <v>496</v>
      </c>
    </row>
    <row r="70" spans="1:8" x14ac:dyDescent="0.25">
      <c r="A70">
        <v>19</v>
      </c>
      <c r="B70" t="s">
        <v>11</v>
      </c>
      <c r="C70" s="11">
        <v>34.9</v>
      </c>
      <c r="D70">
        <v>0</v>
      </c>
      <c r="E70" t="s">
        <v>9</v>
      </c>
      <c r="F70" t="s">
        <v>10</v>
      </c>
      <c r="G70" s="3">
        <v>34828.654000000002</v>
      </c>
      <c r="H70" t="s">
        <v>496</v>
      </c>
    </row>
    <row r="71" spans="1:8" x14ac:dyDescent="0.25">
      <c r="A71">
        <v>38</v>
      </c>
      <c r="B71" t="s">
        <v>7</v>
      </c>
      <c r="C71" s="11">
        <v>34.799999999999997</v>
      </c>
      <c r="D71">
        <v>2</v>
      </c>
      <c r="E71" t="s">
        <v>13</v>
      </c>
      <c r="F71" t="s">
        <v>10</v>
      </c>
      <c r="G71" s="3">
        <v>6571.5439999999999</v>
      </c>
      <c r="H71" t="s">
        <v>496</v>
      </c>
    </row>
    <row r="72" spans="1:8" x14ac:dyDescent="0.25">
      <c r="A72">
        <v>27</v>
      </c>
      <c r="B72" t="s">
        <v>7</v>
      </c>
      <c r="C72" s="11">
        <v>34.799999999999997</v>
      </c>
      <c r="D72">
        <v>1</v>
      </c>
      <c r="E72" t="s">
        <v>13</v>
      </c>
      <c r="F72" t="s">
        <v>10</v>
      </c>
      <c r="G72" s="3">
        <v>3577.9989999999998</v>
      </c>
      <c r="H72" t="s">
        <v>496</v>
      </c>
    </row>
    <row r="73" spans="1:8" x14ac:dyDescent="0.25">
      <c r="A73">
        <v>22</v>
      </c>
      <c r="B73" t="s">
        <v>11</v>
      </c>
      <c r="C73" s="11">
        <v>34.799999999999997</v>
      </c>
      <c r="D73">
        <v>3</v>
      </c>
      <c r="E73" t="s">
        <v>13</v>
      </c>
      <c r="F73" t="s">
        <v>10</v>
      </c>
      <c r="G73" s="3">
        <v>3443.0639999999999</v>
      </c>
      <c r="H73" t="s">
        <v>496</v>
      </c>
    </row>
    <row r="74" spans="1:8" x14ac:dyDescent="0.25">
      <c r="A74">
        <v>59</v>
      </c>
      <c r="B74" t="s">
        <v>7</v>
      </c>
      <c r="C74" s="11">
        <v>34.799999999999997</v>
      </c>
      <c r="D74">
        <v>2</v>
      </c>
      <c r="E74" t="s">
        <v>13</v>
      </c>
      <c r="F74" t="s">
        <v>10</v>
      </c>
      <c r="G74" s="3">
        <v>36910.608030000003</v>
      </c>
      <c r="H74" t="s">
        <v>496</v>
      </c>
    </row>
    <row r="75" spans="1:8" x14ac:dyDescent="0.25">
      <c r="A75">
        <v>19</v>
      </c>
      <c r="B75" t="s">
        <v>7</v>
      </c>
      <c r="C75" s="11">
        <v>34.700000000000003</v>
      </c>
      <c r="D75">
        <v>2</v>
      </c>
      <c r="E75" t="s">
        <v>9</v>
      </c>
      <c r="F75" t="s">
        <v>10</v>
      </c>
      <c r="G75" s="3">
        <v>36397.576000000001</v>
      </c>
      <c r="H75" t="s">
        <v>496</v>
      </c>
    </row>
    <row r="76" spans="1:8" x14ac:dyDescent="0.25">
      <c r="A76">
        <v>21</v>
      </c>
      <c r="B76" t="s">
        <v>7</v>
      </c>
      <c r="C76" s="11">
        <v>34.6</v>
      </c>
      <c r="D76">
        <v>0</v>
      </c>
      <c r="E76" t="s">
        <v>13</v>
      </c>
      <c r="F76" t="s">
        <v>10</v>
      </c>
      <c r="G76" s="3">
        <v>2020.1769999999999</v>
      </c>
      <c r="H76" t="s">
        <v>496</v>
      </c>
    </row>
    <row r="77" spans="1:8" x14ac:dyDescent="0.25">
      <c r="A77">
        <v>46</v>
      </c>
      <c r="B77" t="s">
        <v>7</v>
      </c>
      <c r="C77" s="11">
        <v>34.6</v>
      </c>
      <c r="D77">
        <v>1</v>
      </c>
      <c r="E77" t="s">
        <v>9</v>
      </c>
      <c r="F77" t="s">
        <v>10</v>
      </c>
      <c r="G77" s="3">
        <v>41661.601999999999</v>
      </c>
      <c r="H77" t="s">
        <v>496</v>
      </c>
    </row>
    <row r="78" spans="1:8" x14ac:dyDescent="0.25">
      <c r="A78">
        <v>64</v>
      </c>
      <c r="B78" t="s">
        <v>11</v>
      </c>
      <c r="C78" s="11">
        <v>34.5</v>
      </c>
      <c r="D78">
        <v>0</v>
      </c>
      <c r="E78" t="s">
        <v>13</v>
      </c>
      <c r="F78" t="s">
        <v>10</v>
      </c>
      <c r="G78" s="3">
        <v>13822.803</v>
      </c>
      <c r="H78" t="s">
        <v>496</v>
      </c>
    </row>
    <row r="79" spans="1:8" x14ac:dyDescent="0.25">
      <c r="A79">
        <v>19</v>
      </c>
      <c r="B79" t="s">
        <v>11</v>
      </c>
      <c r="C79" s="11">
        <v>34.4</v>
      </c>
      <c r="D79">
        <v>0</v>
      </c>
      <c r="E79" t="s">
        <v>13</v>
      </c>
      <c r="F79" t="s">
        <v>10</v>
      </c>
      <c r="G79" s="3">
        <v>1261.8589999999999</v>
      </c>
      <c r="H79" t="s">
        <v>496</v>
      </c>
    </row>
    <row r="80" spans="1:8" x14ac:dyDescent="0.25">
      <c r="A80">
        <v>43</v>
      </c>
      <c r="B80" t="s">
        <v>7</v>
      </c>
      <c r="C80" s="11">
        <v>34.4</v>
      </c>
      <c r="D80">
        <v>3</v>
      </c>
      <c r="E80" t="s">
        <v>13</v>
      </c>
      <c r="F80" t="s">
        <v>10</v>
      </c>
      <c r="G80" s="3">
        <v>8522.0030000000006</v>
      </c>
      <c r="H80" t="s">
        <v>496</v>
      </c>
    </row>
    <row r="81" spans="1:8" x14ac:dyDescent="0.25">
      <c r="A81">
        <v>29</v>
      </c>
      <c r="B81" t="s">
        <v>11</v>
      </c>
      <c r="C81" s="11">
        <v>34.4</v>
      </c>
      <c r="D81">
        <v>0</v>
      </c>
      <c r="E81" t="s">
        <v>9</v>
      </c>
      <c r="F81" t="s">
        <v>10</v>
      </c>
      <c r="G81" s="3">
        <v>36197.699000000001</v>
      </c>
      <c r="H81" t="s">
        <v>496</v>
      </c>
    </row>
    <row r="82" spans="1:8" x14ac:dyDescent="0.25">
      <c r="A82">
        <v>48</v>
      </c>
      <c r="B82" t="s">
        <v>11</v>
      </c>
      <c r="C82" s="11">
        <v>34.299999999999997</v>
      </c>
      <c r="D82">
        <v>3</v>
      </c>
      <c r="E82" t="s">
        <v>13</v>
      </c>
      <c r="F82" t="s">
        <v>10</v>
      </c>
      <c r="G82" s="3">
        <v>9563.0290000000005</v>
      </c>
      <c r="H82" t="s">
        <v>496</v>
      </c>
    </row>
    <row r="83" spans="1:8" x14ac:dyDescent="0.25">
      <c r="A83">
        <v>52</v>
      </c>
      <c r="B83" t="s">
        <v>7</v>
      </c>
      <c r="C83" s="11">
        <v>34.295000000000002</v>
      </c>
      <c r="D83">
        <v>0</v>
      </c>
      <c r="E83" t="s">
        <v>13</v>
      </c>
      <c r="F83" t="s">
        <v>10</v>
      </c>
      <c r="G83" s="3">
        <v>9634.5380000000005</v>
      </c>
      <c r="H83" t="s">
        <v>496</v>
      </c>
    </row>
    <row r="84" spans="1:8" x14ac:dyDescent="0.25">
      <c r="A84">
        <v>51</v>
      </c>
      <c r="B84" t="s">
        <v>7</v>
      </c>
      <c r="C84" s="11">
        <v>34.200000000000003</v>
      </c>
      <c r="D84">
        <v>1</v>
      </c>
      <c r="E84" t="s">
        <v>13</v>
      </c>
      <c r="F84" t="s">
        <v>10</v>
      </c>
      <c r="G84" s="3">
        <v>9872.7009999999991</v>
      </c>
      <c r="H84" t="s">
        <v>496</v>
      </c>
    </row>
    <row r="85" spans="1:8" x14ac:dyDescent="0.25">
      <c r="A85">
        <v>26</v>
      </c>
      <c r="B85" t="s">
        <v>7</v>
      </c>
      <c r="C85" s="11">
        <v>34.200000000000003</v>
      </c>
      <c r="D85">
        <v>2</v>
      </c>
      <c r="E85" t="s">
        <v>13</v>
      </c>
      <c r="F85" t="s">
        <v>10</v>
      </c>
      <c r="G85" s="3">
        <v>3987.9259999999999</v>
      </c>
      <c r="H85" t="s">
        <v>496</v>
      </c>
    </row>
    <row r="86" spans="1:8" x14ac:dyDescent="0.25">
      <c r="A86">
        <v>32</v>
      </c>
      <c r="B86" t="s">
        <v>7</v>
      </c>
      <c r="C86" s="11">
        <v>34.104999999999997</v>
      </c>
      <c r="D86">
        <v>2</v>
      </c>
      <c r="E86" t="s">
        <v>13</v>
      </c>
      <c r="F86" t="s">
        <v>10</v>
      </c>
      <c r="G86" s="3">
        <v>5152.134</v>
      </c>
      <c r="H86" t="s">
        <v>496</v>
      </c>
    </row>
    <row r="87" spans="1:8" x14ac:dyDescent="0.25">
      <c r="A87">
        <v>50</v>
      </c>
      <c r="B87" t="s">
        <v>11</v>
      </c>
      <c r="C87" s="11">
        <v>34.104999999999997</v>
      </c>
      <c r="D87">
        <v>2</v>
      </c>
      <c r="E87" t="s">
        <v>9</v>
      </c>
      <c r="F87" t="s">
        <v>10</v>
      </c>
      <c r="G87" s="3">
        <v>42856.838000000003</v>
      </c>
      <c r="H87" t="s">
        <v>496</v>
      </c>
    </row>
    <row r="88" spans="1:8" x14ac:dyDescent="0.25">
      <c r="A88">
        <v>37</v>
      </c>
      <c r="B88" t="s">
        <v>11</v>
      </c>
      <c r="C88" s="11">
        <v>34.1</v>
      </c>
      <c r="D88">
        <v>4</v>
      </c>
      <c r="E88" t="s">
        <v>9</v>
      </c>
      <c r="F88" t="s">
        <v>10</v>
      </c>
      <c r="G88" s="3">
        <v>40182.245999999999</v>
      </c>
      <c r="H88" t="s">
        <v>496</v>
      </c>
    </row>
    <row r="89" spans="1:8" x14ac:dyDescent="0.25">
      <c r="A89">
        <v>39</v>
      </c>
      <c r="B89" t="s">
        <v>7</v>
      </c>
      <c r="C89" s="11">
        <v>34.1</v>
      </c>
      <c r="D89">
        <v>3</v>
      </c>
      <c r="E89" t="s">
        <v>13</v>
      </c>
      <c r="F89" t="s">
        <v>10</v>
      </c>
      <c r="G89" s="3">
        <v>7418.5219999999999</v>
      </c>
      <c r="H89" t="s">
        <v>496</v>
      </c>
    </row>
    <row r="90" spans="1:8" x14ac:dyDescent="0.25">
      <c r="A90">
        <v>42</v>
      </c>
      <c r="B90" t="s">
        <v>11</v>
      </c>
      <c r="C90" s="11">
        <v>34.1</v>
      </c>
      <c r="D90">
        <v>0</v>
      </c>
      <c r="E90" t="s">
        <v>13</v>
      </c>
      <c r="F90" t="s">
        <v>10</v>
      </c>
      <c r="G90" s="3">
        <v>5979.7309999999998</v>
      </c>
      <c r="H90" t="s">
        <v>496</v>
      </c>
    </row>
    <row r="91" spans="1:8" x14ac:dyDescent="0.25">
      <c r="A91">
        <v>64</v>
      </c>
      <c r="B91" t="s">
        <v>7</v>
      </c>
      <c r="C91" s="11">
        <v>33.799999999999997</v>
      </c>
      <c r="D91">
        <v>1</v>
      </c>
      <c r="E91" t="s">
        <v>9</v>
      </c>
      <c r="F91" t="s">
        <v>10</v>
      </c>
      <c r="G91" s="3">
        <v>47928.03</v>
      </c>
      <c r="H91" t="s">
        <v>496</v>
      </c>
    </row>
    <row r="92" spans="1:8" x14ac:dyDescent="0.25">
      <c r="A92">
        <v>45</v>
      </c>
      <c r="B92" t="s">
        <v>11</v>
      </c>
      <c r="C92" s="11">
        <v>33.700000000000003</v>
      </c>
      <c r="D92">
        <v>1</v>
      </c>
      <c r="E92" t="s">
        <v>13</v>
      </c>
      <c r="F92" t="s">
        <v>10</v>
      </c>
      <c r="G92" s="3">
        <v>7445.9179999999997</v>
      </c>
      <c r="H92" t="s">
        <v>496</v>
      </c>
    </row>
    <row r="93" spans="1:8" x14ac:dyDescent="0.25">
      <c r="A93">
        <v>50</v>
      </c>
      <c r="B93" t="s">
        <v>7</v>
      </c>
      <c r="C93" s="11">
        <v>33.700000000000003</v>
      </c>
      <c r="D93">
        <v>4</v>
      </c>
      <c r="E93" t="s">
        <v>13</v>
      </c>
      <c r="F93" t="s">
        <v>10</v>
      </c>
      <c r="G93" s="3">
        <v>11299.343000000001</v>
      </c>
      <c r="H93" t="s">
        <v>496</v>
      </c>
    </row>
    <row r="94" spans="1:8" x14ac:dyDescent="0.25">
      <c r="A94">
        <v>33</v>
      </c>
      <c r="B94" t="s">
        <v>7</v>
      </c>
      <c r="C94" s="11">
        <v>33.5</v>
      </c>
      <c r="D94">
        <v>0</v>
      </c>
      <c r="E94" t="s">
        <v>9</v>
      </c>
      <c r="F94" t="s">
        <v>10</v>
      </c>
      <c r="G94" s="3">
        <v>37079.372000000003</v>
      </c>
      <c r="H94" t="s">
        <v>496</v>
      </c>
    </row>
    <row r="95" spans="1:8" x14ac:dyDescent="0.25">
      <c r="A95">
        <v>36</v>
      </c>
      <c r="B95" t="s">
        <v>11</v>
      </c>
      <c r="C95" s="11">
        <v>33.4</v>
      </c>
      <c r="D95">
        <v>2</v>
      </c>
      <c r="E95" t="s">
        <v>9</v>
      </c>
      <c r="F95" t="s">
        <v>10</v>
      </c>
      <c r="G95" s="3">
        <v>38415.474000000002</v>
      </c>
      <c r="H95" t="s">
        <v>496</v>
      </c>
    </row>
    <row r="96" spans="1:8" x14ac:dyDescent="0.25">
      <c r="A96">
        <v>23</v>
      </c>
      <c r="B96" t="s">
        <v>7</v>
      </c>
      <c r="C96" s="11">
        <v>33.4</v>
      </c>
      <c r="D96">
        <v>0</v>
      </c>
      <c r="E96" t="s">
        <v>13</v>
      </c>
      <c r="F96" t="s">
        <v>10</v>
      </c>
      <c r="G96" s="3">
        <v>10795.937330000001</v>
      </c>
      <c r="H96" t="s">
        <v>496</v>
      </c>
    </row>
    <row r="97" spans="1:8" x14ac:dyDescent="0.25">
      <c r="A97">
        <v>52</v>
      </c>
      <c r="B97" t="s">
        <v>7</v>
      </c>
      <c r="C97" s="11">
        <v>33.299999999999997</v>
      </c>
      <c r="D97">
        <v>2</v>
      </c>
      <c r="E97" t="s">
        <v>13</v>
      </c>
      <c r="F97" t="s">
        <v>10</v>
      </c>
      <c r="G97" s="3">
        <v>10806.839</v>
      </c>
      <c r="H97" t="s">
        <v>496</v>
      </c>
    </row>
    <row r="98" spans="1:8" x14ac:dyDescent="0.25">
      <c r="A98">
        <v>20</v>
      </c>
      <c r="B98" t="s">
        <v>7</v>
      </c>
      <c r="C98" s="11">
        <v>33.299999999999997</v>
      </c>
      <c r="D98">
        <v>0</v>
      </c>
      <c r="E98" t="s">
        <v>13</v>
      </c>
      <c r="F98" t="s">
        <v>10</v>
      </c>
      <c r="G98" s="3">
        <v>1880.4870000000001</v>
      </c>
      <c r="H98" t="s">
        <v>496</v>
      </c>
    </row>
    <row r="99" spans="1:8" x14ac:dyDescent="0.25">
      <c r="A99">
        <v>62</v>
      </c>
      <c r="B99" t="s">
        <v>7</v>
      </c>
      <c r="C99" s="11">
        <v>33.200000000000003</v>
      </c>
      <c r="D99">
        <v>0</v>
      </c>
      <c r="E99" t="s">
        <v>13</v>
      </c>
      <c r="F99" t="s">
        <v>10</v>
      </c>
      <c r="G99" s="3">
        <v>13462.52</v>
      </c>
      <c r="H99" t="s">
        <v>496</v>
      </c>
    </row>
    <row r="100" spans="1:8" x14ac:dyDescent="0.25">
      <c r="A100">
        <v>19</v>
      </c>
      <c r="B100" t="s">
        <v>11</v>
      </c>
      <c r="C100" s="11">
        <v>33.155000000000001</v>
      </c>
      <c r="D100">
        <v>0</v>
      </c>
      <c r="E100" t="s">
        <v>13</v>
      </c>
      <c r="F100" t="s">
        <v>10</v>
      </c>
      <c r="G100" s="3">
        <v>1261.442</v>
      </c>
      <c r="H100" t="s">
        <v>496</v>
      </c>
    </row>
    <row r="101" spans="1:8" x14ac:dyDescent="0.25">
      <c r="A101">
        <v>19</v>
      </c>
      <c r="B101" t="s">
        <v>11</v>
      </c>
      <c r="C101" s="11">
        <v>33.1</v>
      </c>
      <c r="D101">
        <v>0</v>
      </c>
      <c r="E101" t="s">
        <v>13</v>
      </c>
      <c r="F101" t="s">
        <v>10</v>
      </c>
      <c r="G101" s="3">
        <v>23082.955330000001</v>
      </c>
      <c r="H101" t="s">
        <v>496</v>
      </c>
    </row>
    <row r="102" spans="1:8" x14ac:dyDescent="0.25">
      <c r="A102">
        <v>45</v>
      </c>
      <c r="B102" t="s">
        <v>7</v>
      </c>
      <c r="C102" s="11">
        <v>33.1</v>
      </c>
      <c r="D102">
        <v>0</v>
      </c>
      <c r="E102" t="s">
        <v>13</v>
      </c>
      <c r="F102" t="s">
        <v>10</v>
      </c>
      <c r="G102" s="3">
        <v>7345.0839999999998</v>
      </c>
      <c r="H102" t="s">
        <v>496</v>
      </c>
    </row>
    <row r="103" spans="1:8" x14ac:dyDescent="0.25">
      <c r="A103">
        <v>58</v>
      </c>
      <c r="B103" t="s">
        <v>7</v>
      </c>
      <c r="C103" s="11">
        <v>33.1</v>
      </c>
      <c r="D103">
        <v>0</v>
      </c>
      <c r="E103" t="s">
        <v>13</v>
      </c>
      <c r="F103" t="s">
        <v>10</v>
      </c>
      <c r="G103" s="3">
        <v>11848.141</v>
      </c>
      <c r="H103" t="s">
        <v>496</v>
      </c>
    </row>
    <row r="104" spans="1:8" x14ac:dyDescent="0.25">
      <c r="A104">
        <v>63</v>
      </c>
      <c r="B104" t="s">
        <v>11</v>
      </c>
      <c r="C104" s="11">
        <v>33.1</v>
      </c>
      <c r="D104">
        <v>0</v>
      </c>
      <c r="E104" t="s">
        <v>13</v>
      </c>
      <c r="F104" t="s">
        <v>10</v>
      </c>
      <c r="G104" s="3">
        <v>13393.755999999999</v>
      </c>
      <c r="H104" t="s">
        <v>496</v>
      </c>
    </row>
    <row r="105" spans="1:8" x14ac:dyDescent="0.25">
      <c r="A105">
        <v>60</v>
      </c>
      <c r="B105" t="s">
        <v>11</v>
      </c>
      <c r="C105" s="11">
        <v>32.965000000000003</v>
      </c>
      <c r="D105">
        <v>0</v>
      </c>
      <c r="E105" t="s">
        <v>9</v>
      </c>
      <c r="F105" t="s">
        <v>10</v>
      </c>
      <c r="G105" s="3">
        <v>48173.360999999997</v>
      </c>
      <c r="H105" t="s">
        <v>496</v>
      </c>
    </row>
    <row r="106" spans="1:8" x14ac:dyDescent="0.25">
      <c r="A106">
        <v>64</v>
      </c>
      <c r="B106" t="s">
        <v>7</v>
      </c>
      <c r="C106" s="11">
        <v>32.965000000000003</v>
      </c>
      <c r="D106">
        <v>2</v>
      </c>
      <c r="E106" t="s">
        <v>9</v>
      </c>
      <c r="F106" t="s">
        <v>10</v>
      </c>
      <c r="G106" s="3">
        <v>47291.055</v>
      </c>
      <c r="H106" t="s">
        <v>496</v>
      </c>
    </row>
    <row r="107" spans="1:8" x14ac:dyDescent="0.25">
      <c r="A107">
        <v>26</v>
      </c>
      <c r="B107" t="s">
        <v>11</v>
      </c>
      <c r="C107" s="11">
        <v>32.9</v>
      </c>
      <c r="D107">
        <v>2</v>
      </c>
      <c r="E107" t="s">
        <v>9</v>
      </c>
      <c r="F107" t="s">
        <v>10</v>
      </c>
      <c r="G107" s="3">
        <v>36085.218999999997</v>
      </c>
      <c r="H107" t="s">
        <v>496</v>
      </c>
    </row>
    <row r="108" spans="1:8" x14ac:dyDescent="0.25">
      <c r="A108">
        <v>19</v>
      </c>
      <c r="B108" t="s">
        <v>7</v>
      </c>
      <c r="C108" s="11">
        <v>32.9</v>
      </c>
      <c r="D108">
        <v>0</v>
      </c>
      <c r="E108" t="s">
        <v>13</v>
      </c>
      <c r="F108" t="s">
        <v>10</v>
      </c>
      <c r="G108" s="3">
        <v>1748.7739999999999</v>
      </c>
      <c r="H108" t="s">
        <v>496</v>
      </c>
    </row>
    <row r="109" spans="1:8" x14ac:dyDescent="0.25">
      <c r="A109">
        <v>33</v>
      </c>
      <c r="B109" t="s">
        <v>7</v>
      </c>
      <c r="C109" s="11">
        <v>32.9</v>
      </c>
      <c r="D109">
        <v>2</v>
      </c>
      <c r="E109" t="s">
        <v>13</v>
      </c>
      <c r="F109" t="s">
        <v>10</v>
      </c>
      <c r="G109" s="3">
        <v>5375.0379999999996</v>
      </c>
      <c r="H109" t="s">
        <v>496</v>
      </c>
    </row>
    <row r="110" spans="1:8" x14ac:dyDescent="0.25">
      <c r="A110">
        <v>34</v>
      </c>
      <c r="B110" t="s">
        <v>11</v>
      </c>
      <c r="C110" s="11">
        <v>32.799999999999997</v>
      </c>
      <c r="D110">
        <v>1</v>
      </c>
      <c r="E110" t="s">
        <v>13</v>
      </c>
      <c r="F110" t="s">
        <v>10</v>
      </c>
      <c r="G110" s="3">
        <v>14358.364369999999</v>
      </c>
      <c r="H110" t="s">
        <v>496</v>
      </c>
    </row>
    <row r="111" spans="1:8" x14ac:dyDescent="0.25">
      <c r="A111">
        <v>60</v>
      </c>
      <c r="B111" t="s">
        <v>11</v>
      </c>
      <c r="C111" s="11">
        <v>32.799999999999997</v>
      </c>
      <c r="D111">
        <v>0</v>
      </c>
      <c r="E111" t="s">
        <v>9</v>
      </c>
      <c r="F111" t="s">
        <v>10</v>
      </c>
      <c r="G111" s="3">
        <v>52590.829389999999</v>
      </c>
      <c r="H111" t="s">
        <v>496</v>
      </c>
    </row>
    <row r="112" spans="1:8" x14ac:dyDescent="0.25">
      <c r="A112">
        <v>41</v>
      </c>
      <c r="B112" t="s">
        <v>7</v>
      </c>
      <c r="C112" s="11">
        <v>32.774999999999999</v>
      </c>
      <c r="D112">
        <v>1</v>
      </c>
      <c r="E112" t="s">
        <v>13</v>
      </c>
      <c r="F112" t="s">
        <v>10</v>
      </c>
      <c r="G112" s="3">
        <v>6775.9610000000002</v>
      </c>
      <c r="H112" t="s">
        <v>496</v>
      </c>
    </row>
    <row r="113" spans="1:8" x14ac:dyDescent="0.25">
      <c r="A113">
        <v>24</v>
      </c>
      <c r="B113" t="s">
        <v>11</v>
      </c>
      <c r="C113" s="11">
        <v>32.700000000000003</v>
      </c>
      <c r="D113">
        <v>0</v>
      </c>
      <c r="E113" t="s">
        <v>9</v>
      </c>
      <c r="F113" t="s">
        <v>10</v>
      </c>
      <c r="G113" s="3">
        <v>34472.841</v>
      </c>
      <c r="H113" t="s">
        <v>496</v>
      </c>
    </row>
    <row r="114" spans="1:8" x14ac:dyDescent="0.25">
      <c r="A114">
        <v>23</v>
      </c>
      <c r="B114" t="s">
        <v>11</v>
      </c>
      <c r="C114" s="11">
        <v>32.700000000000003</v>
      </c>
      <c r="D114">
        <v>3</v>
      </c>
      <c r="E114" t="s">
        <v>13</v>
      </c>
      <c r="F114" t="s">
        <v>10</v>
      </c>
      <c r="G114" s="3">
        <v>3591.48</v>
      </c>
      <c r="H114" t="s">
        <v>496</v>
      </c>
    </row>
    <row r="115" spans="1:8" x14ac:dyDescent="0.25">
      <c r="A115">
        <v>43</v>
      </c>
      <c r="B115" t="s">
        <v>11</v>
      </c>
      <c r="C115" s="11">
        <v>32.6</v>
      </c>
      <c r="D115">
        <v>2</v>
      </c>
      <c r="E115" t="s">
        <v>13</v>
      </c>
      <c r="F115" t="s">
        <v>10</v>
      </c>
      <c r="G115" s="3">
        <v>7441.5010000000002</v>
      </c>
      <c r="H115" t="s">
        <v>496</v>
      </c>
    </row>
    <row r="116" spans="1:8" x14ac:dyDescent="0.25">
      <c r="A116">
        <v>41</v>
      </c>
      <c r="B116" t="s">
        <v>7</v>
      </c>
      <c r="C116" s="11">
        <v>32.6</v>
      </c>
      <c r="D116">
        <v>3</v>
      </c>
      <c r="E116" t="s">
        <v>13</v>
      </c>
      <c r="F116" t="s">
        <v>10</v>
      </c>
      <c r="G116" s="3">
        <v>7954.5169999999998</v>
      </c>
      <c r="H116" t="s">
        <v>496</v>
      </c>
    </row>
    <row r="117" spans="1:8" x14ac:dyDescent="0.25">
      <c r="A117">
        <v>46</v>
      </c>
      <c r="B117" t="s">
        <v>11</v>
      </c>
      <c r="C117" s="11">
        <v>32.585000000000001</v>
      </c>
      <c r="D117">
        <v>0</v>
      </c>
      <c r="E117" t="s">
        <v>13</v>
      </c>
      <c r="F117" t="s">
        <v>10</v>
      </c>
      <c r="G117" s="3">
        <v>7147.1049999999996</v>
      </c>
      <c r="H117" t="s">
        <v>496</v>
      </c>
    </row>
    <row r="118" spans="1:8" x14ac:dyDescent="0.25">
      <c r="A118">
        <v>39</v>
      </c>
      <c r="B118" t="s">
        <v>7</v>
      </c>
      <c r="C118" s="11">
        <v>32.5</v>
      </c>
      <c r="D118">
        <v>1</v>
      </c>
      <c r="E118" t="s">
        <v>13</v>
      </c>
      <c r="F118" t="s">
        <v>10</v>
      </c>
      <c r="G118" s="3">
        <v>6238.2979999999998</v>
      </c>
      <c r="H118" t="s">
        <v>496</v>
      </c>
    </row>
    <row r="119" spans="1:8" x14ac:dyDescent="0.25">
      <c r="A119">
        <v>30</v>
      </c>
      <c r="B119" t="s">
        <v>11</v>
      </c>
      <c r="C119" s="11">
        <v>32.395000000000003</v>
      </c>
      <c r="D119">
        <v>0</v>
      </c>
      <c r="E119" t="s">
        <v>9</v>
      </c>
      <c r="F119" t="s">
        <v>10</v>
      </c>
      <c r="G119" s="3">
        <v>36837.466999999997</v>
      </c>
      <c r="H119" t="s">
        <v>496</v>
      </c>
    </row>
    <row r="120" spans="1:8" x14ac:dyDescent="0.25">
      <c r="A120">
        <v>47</v>
      </c>
      <c r="B120" t="s">
        <v>11</v>
      </c>
      <c r="C120" s="11">
        <v>32.299999999999997</v>
      </c>
      <c r="D120">
        <v>1</v>
      </c>
      <c r="E120" t="s">
        <v>13</v>
      </c>
      <c r="F120" t="s">
        <v>10</v>
      </c>
      <c r="G120" s="3">
        <v>8062.7640000000001</v>
      </c>
      <c r="H120" t="s">
        <v>496</v>
      </c>
    </row>
    <row r="121" spans="1:8" x14ac:dyDescent="0.25">
      <c r="A121">
        <v>50</v>
      </c>
      <c r="B121" t="s">
        <v>11</v>
      </c>
      <c r="C121" s="11">
        <v>32.299999999999997</v>
      </c>
      <c r="D121">
        <v>2</v>
      </c>
      <c r="E121" t="s">
        <v>13</v>
      </c>
      <c r="F121" t="s">
        <v>10</v>
      </c>
      <c r="G121" s="3">
        <v>9630.3970000000008</v>
      </c>
      <c r="H121" t="s">
        <v>496</v>
      </c>
    </row>
    <row r="122" spans="1:8" x14ac:dyDescent="0.25">
      <c r="A122">
        <v>41</v>
      </c>
      <c r="B122" t="s">
        <v>11</v>
      </c>
      <c r="C122" s="11">
        <v>32.200000000000003</v>
      </c>
      <c r="D122">
        <v>2</v>
      </c>
      <c r="E122" t="s">
        <v>13</v>
      </c>
      <c r="F122" t="s">
        <v>10</v>
      </c>
      <c r="G122" s="3">
        <v>6875.9610000000002</v>
      </c>
      <c r="H122" t="s">
        <v>496</v>
      </c>
    </row>
    <row r="123" spans="1:8" x14ac:dyDescent="0.25">
      <c r="A123">
        <v>59</v>
      </c>
      <c r="B123" t="s">
        <v>7</v>
      </c>
      <c r="C123" s="11">
        <v>32.1</v>
      </c>
      <c r="D123">
        <v>3</v>
      </c>
      <c r="E123" t="s">
        <v>13</v>
      </c>
      <c r="F123" t="s">
        <v>10</v>
      </c>
      <c r="G123" s="3">
        <v>14007.222</v>
      </c>
      <c r="H123" t="s">
        <v>496</v>
      </c>
    </row>
    <row r="124" spans="1:8" x14ac:dyDescent="0.25">
      <c r="A124">
        <v>37</v>
      </c>
      <c r="B124" t="s">
        <v>7</v>
      </c>
      <c r="C124" s="11">
        <v>32.015000000000001</v>
      </c>
      <c r="D124">
        <v>2</v>
      </c>
      <c r="E124" t="s">
        <v>9</v>
      </c>
      <c r="F124" t="s">
        <v>10</v>
      </c>
      <c r="G124" s="3">
        <v>39836.519</v>
      </c>
      <c r="H124" t="s">
        <v>496</v>
      </c>
    </row>
    <row r="125" spans="1:8" x14ac:dyDescent="0.25">
      <c r="A125">
        <v>47</v>
      </c>
      <c r="B125" t="s">
        <v>7</v>
      </c>
      <c r="C125" s="11">
        <v>32</v>
      </c>
      <c r="D125">
        <v>1</v>
      </c>
      <c r="E125" t="s">
        <v>13</v>
      </c>
      <c r="F125" t="s">
        <v>10</v>
      </c>
      <c r="G125" s="3">
        <v>8551.3469999999998</v>
      </c>
      <c r="H125" t="s">
        <v>496</v>
      </c>
    </row>
    <row r="126" spans="1:8" x14ac:dyDescent="0.25">
      <c r="A126">
        <v>49</v>
      </c>
      <c r="B126" t="s">
        <v>7</v>
      </c>
      <c r="C126" s="11">
        <v>31.9</v>
      </c>
      <c r="D126">
        <v>5</v>
      </c>
      <c r="E126" t="s">
        <v>13</v>
      </c>
      <c r="F126" t="s">
        <v>10</v>
      </c>
      <c r="G126" s="3">
        <v>11552.904</v>
      </c>
      <c r="H126" t="s">
        <v>496</v>
      </c>
    </row>
    <row r="127" spans="1:8" x14ac:dyDescent="0.25">
      <c r="A127">
        <v>49</v>
      </c>
      <c r="B127" t="s">
        <v>11</v>
      </c>
      <c r="C127" s="11">
        <v>31.824999999999999</v>
      </c>
      <c r="D127">
        <v>0</v>
      </c>
      <c r="E127" t="s">
        <v>13</v>
      </c>
      <c r="F127" t="s">
        <v>10</v>
      </c>
      <c r="G127" s="3">
        <v>8116.68</v>
      </c>
      <c r="H127" t="s">
        <v>496</v>
      </c>
    </row>
    <row r="128" spans="1:8" x14ac:dyDescent="0.25">
      <c r="A128">
        <v>50</v>
      </c>
      <c r="B128" t="s">
        <v>7</v>
      </c>
      <c r="C128" s="11">
        <v>31.6</v>
      </c>
      <c r="D128">
        <v>2</v>
      </c>
      <c r="E128" t="s">
        <v>13</v>
      </c>
      <c r="F128" t="s">
        <v>10</v>
      </c>
      <c r="G128" s="3">
        <v>10118.424000000001</v>
      </c>
      <c r="H128" t="s">
        <v>496</v>
      </c>
    </row>
    <row r="129" spans="1:8" x14ac:dyDescent="0.25">
      <c r="A129">
        <v>54</v>
      </c>
      <c r="B129" t="s">
        <v>11</v>
      </c>
      <c r="C129" s="11">
        <v>31.6</v>
      </c>
      <c r="D129">
        <v>0</v>
      </c>
      <c r="E129" t="s">
        <v>13</v>
      </c>
      <c r="F129" t="s">
        <v>10</v>
      </c>
      <c r="G129" s="3">
        <v>9850.4320000000007</v>
      </c>
      <c r="H129" t="s">
        <v>496</v>
      </c>
    </row>
    <row r="130" spans="1:8" x14ac:dyDescent="0.25">
      <c r="A130">
        <v>36</v>
      </c>
      <c r="B130" t="s">
        <v>11</v>
      </c>
      <c r="C130" s="11">
        <v>31.5</v>
      </c>
      <c r="D130">
        <v>0</v>
      </c>
      <c r="E130" t="s">
        <v>13</v>
      </c>
      <c r="F130" t="s">
        <v>10</v>
      </c>
      <c r="G130" s="3">
        <v>4402.2330000000002</v>
      </c>
      <c r="H130" t="s">
        <v>496</v>
      </c>
    </row>
    <row r="131" spans="1:8" x14ac:dyDescent="0.25">
      <c r="A131">
        <v>32</v>
      </c>
      <c r="B131" t="s">
        <v>11</v>
      </c>
      <c r="C131" s="11">
        <v>31.5</v>
      </c>
      <c r="D131">
        <v>1</v>
      </c>
      <c r="E131" t="s">
        <v>13</v>
      </c>
      <c r="F131" t="s">
        <v>10</v>
      </c>
      <c r="G131" s="3">
        <v>4076.4969999999998</v>
      </c>
      <c r="H131" t="s">
        <v>496</v>
      </c>
    </row>
    <row r="132" spans="1:8" x14ac:dyDescent="0.25">
      <c r="A132">
        <v>27</v>
      </c>
      <c r="B132" t="s">
        <v>11</v>
      </c>
      <c r="C132" s="11">
        <v>31.445</v>
      </c>
      <c r="D132">
        <v>3</v>
      </c>
      <c r="E132" t="s">
        <v>13</v>
      </c>
      <c r="F132" t="s">
        <v>10</v>
      </c>
      <c r="G132" s="3">
        <v>4260.7439999999997</v>
      </c>
      <c r="H132" t="s">
        <v>496</v>
      </c>
    </row>
    <row r="133" spans="1:8" x14ac:dyDescent="0.25">
      <c r="A133">
        <v>30</v>
      </c>
      <c r="B133" t="s">
        <v>11</v>
      </c>
      <c r="C133" s="11">
        <v>31.4</v>
      </c>
      <c r="D133">
        <v>1</v>
      </c>
      <c r="E133" t="s">
        <v>13</v>
      </c>
      <c r="F133" t="s">
        <v>10</v>
      </c>
      <c r="G133" s="3">
        <v>3659.346</v>
      </c>
      <c r="H133" t="s">
        <v>496</v>
      </c>
    </row>
    <row r="134" spans="1:8" x14ac:dyDescent="0.25">
      <c r="A134">
        <v>23</v>
      </c>
      <c r="B134" t="s">
        <v>7</v>
      </c>
      <c r="C134" s="11">
        <v>31.4</v>
      </c>
      <c r="D134">
        <v>0</v>
      </c>
      <c r="E134" t="s">
        <v>9</v>
      </c>
      <c r="F134" t="s">
        <v>10</v>
      </c>
      <c r="G134" s="3">
        <v>34166.273000000001</v>
      </c>
      <c r="H134" t="s">
        <v>496</v>
      </c>
    </row>
    <row r="135" spans="1:8" x14ac:dyDescent="0.25">
      <c r="A135">
        <v>21</v>
      </c>
      <c r="B135" t="s">
        <v>11</v>
      </c>
      <c r="C135" s="11">
        <v>31.1</v>
      </c>
      <c r="D135">
        <v>0</v>
      </c>
      <c r="E135" t="s">
        <v>13</v>
      </c>
      <c r="F135" t="s">
        <v>10</v>
      </c>
      <c r="G135" s="3">
        <v>1526.3119999999999</v>
      </c>
      <c r="H135" t="s">
        <v>496</v>
      </c>
    </row>
    <row r="136" spans="1:8" x14ac:dyDescent="0.25">
      <c r="A136">
        <v>35</v>
      </c>
      <c r="B136" t="s">
        <v>7</v>
      </c>
      <c r="C136" s="11">
        <v>31</v>
      </c>
      <c r="D136">
        <v>1</v>
      </c>
      <c r="E136" t="s">
        <v>13</v>
      </c>
      <c r="F136" t="s">
        <v>10</v>
      </c>
      <c r="G136" s="3">
        <v>5240.7650000000003</v>
      </c>
      <c r="H136" t="s">
        <v>496</v>
      </c>
    </row>
    <row r="137" spans="1:8" x14ac:dyDescent="0.25">
      <c r="A137">
        <v>38</v>
      </c>
      <c r="B137" t="s">
        <v>11</v>
      </c>
      <c r="C137" s="11">
        <v>31</v>
      </c>
      <c r="D137">
        <v>1</v>
      </c>
      <c r="E137" t="s">
        <v>13</v>
      </c>
      <c r="F137" t="s">
        <v>10</v>
      </c>
      <c r="G137" s="3">
        <v>5488.2619999999997</v>
      </c>
      <c r="H137" t="s">
        <v>496</v>
      </c>
    </row>
    <row r="138" spans="1:8" x14ac:dyDescent="0.25">
      <c r="A138">
        <v>49</v>
      </c>
      <c r="B138" t="s">
        <v>11</v>
      </c>
      <c r="C138" s="11">
        <v>30.9</v>
      </c>
      <c r="D138">
        <v>0</v>
      </c>
      <c r="E138" t="s">
        <v>9</v>
      </c>
      <c r="F138" t="s">
        <v>10</v>
      </c>
      <c r="G138" s="3">
        <v>39727.614000000001</v>
      </c>
      <c r="H138" t="s">
        <v>496</v>
      </c>
    </row>
    <row r="139" spans="1:8" x14ac:dyDescent="0.25">
      <c r="A139">
        <v>31</v>
      </c>
      <c r="B139" t="s">
        <v>11</v>
      </c>
      <c r="C139" s="11">
        <v>30.875</v>
      </c>
      <c r="D139">
        <v>2</v>
      </c>
      <c r="E139" t="s">
        <v>9</v>
      </c>
      <c r="F139" t="s">
        <v>10</v>
      </c>
      <c r="G139" s="3">
        <v>38711</v>
      </c>
      <c r="H139" t="s">
        <v>496</v>
      </c>
    </row>
    <row r="140" spans="1:8" x14ac:dyDescent="0.25">
      <c r="A140">
        <v>20</v>
      </c>
      <c r="B140" t="s">
        <v>7</v>
      </c>
      <c r="C140" s="11">
        <v>30.875</v>
      </c>
      <c r="D140">
        <v>5</v>
      </c>
      <c r="E140" t="s">
        <v>13</v>
      </c>
      <c r="F140" t="s">
        <v>10</v>
      </c>
      <c r="G140" s="3">
        <v>4830.63</v>
      </c>
      <c r="H140" t="s">
        <v>496</v>
      </c>
    </row>
    <row r="141" spans="1:8" x14ac:dyDescent="0.25">
      <c r="A141">
        <v>52</v>
      </c>
      <c r="B141" t="s">
        <v>7</v>
      </c>
      <c r="C141" s="11">
        <v>30.875</v>
      </c>
      <c r="D141">
        <v>0</v>
      </c>
      <c r="E141" t="s">
        <v>13</v>
      </c>
      <c r="F141" t="s">
        <v>10</v>
      </c>
      <c r="G141" s="3">
        <v>9625.92</v>
      </c>
      <c r="H141" t="s">
        <v>496</v>
      </c>
    </row>
    <row r="142" spans="1:8" x14ac:dyDescent="0.25">
      <c r="A142">
        <v>34</v>
      </c>
      <c r="B142" t="s">
        <v>11</v>
      </c>
      <c r="C142" s="11">
        <v>30.8</v>
      </c>
      <c r="D142">
        <v>0</v>
      </c>
      <c r="E142" t="s">
        <v>9</v>
      </c>
      <c r="F142" t="s">
        <v>10</v>
      </c>
      <c r="G142" s="3">
        <v>35491.64</v>
      </c>
      <c r="H142" t="s">
        <v>496</v>
      </c>
    </row>
    <row r="143" spans="1:8" x14ac:dyDescent="0.25">
      <c r="A143">
        <v>63</v>
      </c>
      <c r="B143" t="s">
        <v>11</v>
      </c>
      <c r="C143" s="11">
        <v>30.8</v>
      </c>
      <c r="D143">
        <v>0</v>
      </c>
      <c r="E143" t="s">
        <v>13</v>
      </c>
      <c r="F143" t="s">
        <v>10</v>
      </c>
      <c r="G143" s="3">
        <v>13390.558999999999</v>
      </c>
      <c r="H143" t="s">
        <v>496</v>
      </c>
    </row>
    <row r="144" spans="1:8" x14ac:dyDescent="0.25">
      <c r="A144">
        <v>46</v>
      </c>
      <c r="B144" t="s">
        <v>7</v>
      </c>
      <c r="C144" s="11">
        <v>30.8</v>
      </c>
      <c r="D144">
        <v>3</v>
      </c>
      <c r="E144" t="s">
        <v>13</v>
      </c>
      <c r="F144" t="s">
        <v>10</v>
      </c>
      <c r="G144" s="3">
        <v>9414.92</v>
      </c>
      <c r="H144" t="s">
        <v>496</v>
      </c>
    </row>
    <row r="145" spans="1:8" x14ac:dyDescent="0.25">
      <c r="A145">
        <v>35</v>
      </c>
      <c r="B145" t="s">
        <v>11</v>
      </c>
      <c r="C145" s="11">
        <v>30.5</v>
      </c>
      <c r="D145">
        <v>1</v>
      </c>
      <c r="E145" t="s">
        <v>13</v>
      </c>
      <c r="F145" t="s">
        <v>10</v>
      </c>
      <c r="G145" s="3">
        <v>4751.07</v>
      </c>
      <c r="H145" t="s">
        <v>496</v>
      </c>
    </row>
    <row r="146" spans="1:8" x14ac:dyDescent="0.25">
      <c r="A146">
        <v>60</v>
      </c>
      <c r="B146" t="s">
        <v>7</v>
      </c>
      <c r="C146" s="11">
        <v>30.5</v>
      </c>
      <c r="D146">
        <v>0</v>
      </c>
      <c r="E146" t="s">
        <v>13</v>
      </c>
      <c r="F146" t="s">
        <v>10</v>
      </c>
      <c r="G146" s="3">
        <v>12638.195</v>
      </c>
      <c r="H146" t="s">
        <v>496</v>
      </c>
    </row>
    <row r="147" spans="1:8" x14ac:dyDescent="0.25">
      <c r="A147">
        <v>27</v>
      </c>
      <c r="B147" t="s">
        <v>11</v>
      </c>
      <c r="C147" s="11">
        <v>30.5</v>
      </c>
      <c r="D147">
        <v>0</v>
      </c>
      <c r="E147" t="s">
        <v>13</v>
      </c>
      <c r="F147" t="s">
        <v>10</v>
      </c>
      <c r="G147" s="3">
        <v>2494.0219999999999</v>
      </c>
      <c r="H147" t="s">
        <v>496</v>
      </c>
    </row>
    <row r="148" spans="1:8" x14ac:dyDescent="0.25">
      <c r="A148">
        <v>55</v>
      </c>
      <c r="B148" t="s">
        <v>7</v>
      </c>
      <c r="C148" s="11">
        <v>30.5</v>
      </c>
      <c r="D148">
        <v>0</v>
      </c>
      <c r="E148" t="s">
        <v>13</v>
      </c>
      <c r="F148" t="s">
        <v>10</v>
      </c>
      <c r="G148" s="3">
        <v>10704.47</v>
      </c>
      <c r="H148" t="s">
        <v>496</v>
      </c>
    </row>
    <row r="149" spans="1:8" x14ac:dyDescent="0.25">
      <c r="A149">
        <v>22</v>
      </c>
      <c r="B149" t="s">
        <v>11</v>
      </c>
      <c r="C149" s="11">
        <v>30.495000000000001</v>
      </c>
      <c r="D149">
        <v>0</v>
      </c>
      <c r="E149" t="s">
        <v>9</v>
      </c>
      <c r="F149" t="s">
        <v>10</v>
      </c>
      <c r="G149" s="3">
        <v>35585.576000000001</v>
      </c>
      <c r="H149" t="s">
        <v>496</v>
      </c>
    </row>
    <row r="150" spans="1:8" x14ac:dyDescent="0.25">
      <c r="A150">
        <v>19</v>
      </c>
      <c r="B150" t="s">
        <v>7</v>
      </c>
      <c r="C150" s="11">
        <v>30.495000000000001</v>
      </c>
      <c r="D150">
        <v>5</v>
      </c>
      <c r="E150" t="s">
        <v>13</v>
      </c>
      <c r="F150" t="s">
        <v>10</v>
      </c>
      <c r="G150" s="3">
        <v>4687.7969999999996</v>
      </c>
      <c r="H150" t="s">
        <v>496</v>
      </c>
    </row>
    <row r="151" spans="1:8" x14ac:dyDescent="0.25">
      <c r="A151">
        <v>30</v>
      </c>
      <c r="B151" t="s">
        <v>7</v>
      </c>
      <c r="C151" s="11">
        <v>30.495000000000001</v>
      </c>
      <c r="D151">
        <v>3</v>
      </c>
      <c r="E151" t="s">
        <v>13</v>
      </c>
      <c r="F151" t="s">
        <v>10</v>
      </c>
      <c r="G151" s="3">
        <v>5325.6509999999998</v>
      </c>
      <c r="H151" t="s">
        <v>496</v>
      </c>
    </row>
    <row r="152" spans="1:8" x14ac:dyDescent="0.25">
      <c r="A152">
        <v>55</v>
      </c>
      <c r="B152" t="s">
        <v>7</v>
      </c>
      <c r="C152" s="11">
        <v>30.495000000000001</v>
      </c>
      <c r="D152">
        <v>1</v>
      </c>
      <c r="E152" t="s">
        <v>13</v>
      </c>
      <c r="F152" t="s">
        <v>10</v>
      </c>
      <c r="G152" s="3">
        <v>35160.134570000002</v>
      </c>
      <c r="H152" t="s">
        <v>496</v>
      </c>
    </row>
    <row r="153" spans="1:8" x14ac:dyDescent="0.25">
      <c r="A153">
        <v>19</v>
      </c>
      <c r="B153" t="s">
        <v>11</v>
      </c>
      <c r="C153" s="11">
        <v>30.4</v>
      </c>
      <c r="D153">
        <v>0</v>
      </c>
      <c r="E153" t="s">
        <v>13</v>
      </c>
      <c r="F153" t="s">
        <v>10</v>
      </c>
      <c r="G153" s="3">
        <v>1256.299</v>
      </c>
      <c r="H153" t="s">
        <v>496</v>
      </c>
    </row>
    <row r="154" spans="1:8" x14ac:dyDescent="0.25">
      <c r="A154">
        <v>25</v>
      </c>
      <c r="B154" t="s">
        <v>7</v>
      </c>
      <c r="C154" s="11">
        <v>30.3</v>
      </c>
      <c r="D154">
        <v>0</v>
      </c>
      <c r="E154" t="s">
        <v>13</v>
      </c>
      <c r="F154" t="s">
        <v>10</v>
      </c>
      <c r="G154" s="3">
        <v>2632.9920000000002</v>
      </c>
      <c r="H154" t="s">
        <v>496</v>
      </c>
    </row>
    <row r="155" spans="1:8" x14ac:dyDescent="0.25">
      <c r="A155">
        <v>48</v>
      </c>
      <c r="B155" t="s">
        <v>11</v>
      </c>
      <c r="C155" s="11">
        <v>30.2</v>
      </c>
      <c r="D155">
        <v>2</v>
      </c>
      <c r="E155" t="s">
        <v>13</v>
      </c>
      <c r="F155" t="s">
        <v>10</v>
      </c>
      <c r="G155" s="3">
        <v>8968.33</v>
      </c>
      <c r="H155" t="s">
        <v>496</v>
      </c>
    </row>
    <row r="156" spans="1:8" x14ac:dyDescent="0.25">
      <c r="A156">
        <v>46</v>
      </c>
      <c r="B156" t="s">
        <v>7</v>
      </c>
      <c r="C156" s="11">
        <v>30.2</v>
      </c>
      <c r="D156">
        <v>2</v>
      </c>
      <c r="E156" t="s">
        <v>13</v>
      </c>
      <c r="F156" t="s">
        <v>10</v>
      </c>
      <c r="G156" s="3">
        <v>8825.0859999999993</v>
      </c>
      <c r="H156" t="s">
        <v>496</v>
      </c>
    </row>
    <row r="157" spans="1:8" x14ac:dyDescent="0.25">
      <c r="A157">
        <v>52</v>
      </c>
      <c r="B157" t="s">
        <v>11</v>
      </c>
      <c r="C157" s="11">
        <v>30.2</v>
      </c>
      <c r="D157">
        <v>1</v>
      </c>
      <c r="E157" t="s">
        <v>13</v>
      </c>
      <c r="F157" t="s">
        <v>10</v>
      </c>
      <c r="G157" s="3">
        <v>9724.5300000000007</v>
      </c>
      <c r="H157" t="s">
        <v>496</v>
      </c>
    </row>
    <row r="158" spans="1:8" x14ac:dyDescent="0.25">
      <c r="A158">
        <v>44</v>
      </c>
      <c r="B158" t="s">
        <v>11</v>
      </c>
      <c r="C158" s="11">
        <v>30.2</v>
      </c>
      <c r="D158">
        <v>2</v>
      </c>
      <c r="E158" t="s">
        <v>9</v>
      </c>
      <c r="F158" t="s">
        <v>10</v>
      </c>
      <c r="G158" s="3">
        <v>38998.546000000002</v>
      </c>
      <c r="H158" t="s">
        <v>496</v>
      </c>
    </row>
    <row r="159" spans="1:8" x14ac:dyDescent="0.25">
      <c r="A159">
        <v>25</v>
      </c>
      <c r="B159" t="s">
        <v>7</v>
      </c>
      <c r="C159" s="11">
        <v>30.2</v>
      </c>
      <c r="D159">
        <v>0</v>
      </c>
      <c r="E159" t="s">
        <v>9</v>
      </c>
      <c r="F159" t="s">
        <v>10</v>
      </c>
      <c r="G159" s="3">
        <v>33900.652999999998</v>
      </c>
      <c r="H159" t="s">
        <v>496</v>
      </c>
    </row>
    <row r="160" spans="1:8" x14ac:dyDescent="0.25">
      <c r="A160">
        <v>24</v>
      </c>
      <c r="B160" t="s">
        <v>7</v>
      </c>
      <c r="C160" s="11">
        <v>30.1</v>
      </c>
      <c r="D160">
        <v>3</v>
      </c>
      <c r="E160" t="s">
        <v>13</v>
      </c>
      <c r="F160" t="s">
        <v>10</v>
      </c>
      <c r="G160" s="3">
        <v>4234.9269999999997</v>
      </c>
      <c r="H160" t="s">
        <v>496</v>
      </c>
    </row>
    <row r="161" spans="1:8" x14ac:dyDescent="0.25">
      <c r="A161">
        <v>43</v>
      </c>
      <c r="B161" t="s">
        <v>11</v>
      </c>
      <c r="C161" s="11">
        <v>30.1</v>
      </c>
      <c r="D161">
        <v>1</v>
      </c>
      <c r="E161" t="s">
        <v>13</v>
      </c>
      <c r="F161" t="s">
        <v>10</v>
      </c>
      <c r="G161" s="4">
        <v>6849.0259999999998</v>
      </c>
      <c r="H161" t="s">
        <v>496</v>
      </c>
    </row>
    <row r="162" spans="1:8" x14ac:dyDescent="0.25">
      <c r="A162">
        <v>42</v>
      </c>
      <c r="B162" t="s">
        <v>11</v>
      </c>
      <c r="C162" s="11">
        <v>30</v>
      </c>
      <c r="D162">
        <v>0</v>
      </c>
      <c r="E162" t="s">
        <v>9</v>
      </c>
      <c r="F162" t="s">
        <v>10</v>
      </c>
      <c r="G162" s="4">
        <v>22144.031999999999</v>
      </c>
      <c r="H162" t="s">
        <v>496</v>
      </c>
    </row>
    <row r="163" spans="1:8" x14ac:dyDescent="0.25">
      <c r="A163">
        <v>26</v>
      </c>
      <c r="B163" t="s">
        <v>11</v>
      </c>
      <c r="C163" s="11">
        <v>30</v>
      </c>
      <c r="D163">
        <v>1</v>
      </c>
      <c r="E163" t="s">
        <v>13</v>
      </c>
      <c r="F163" t="s">
        <v>10</v>
      </c>
      <c r="G163" s="4">
        <v>2904.0880000000002</v>
      </c>
      <c r="H163" t="s">
        <v>496</v>
      </c>
    </row>
    <row r="164" spans="1:8" x14ac:dyDescent="0.25">
      <c r="A164">
        <v>40</v>
      </c>
      <c r="B164" t="s">
        <v>11</v>
      </c>
      <c r="C164" s="11">
        <v>29.9</v>
      </c>
      <c r="D164">
        <v>2</v>
      </c>
      <c r="E164" t="s">
        <v>13</v>
      </c>
      <c r="F164" t="s">
        <v>10</v>
      </c>
      <c r="G164" s="4">
        <v>6600.3609999999999</v>
      </c>
      <c r="H164" t="s">
        <v>496</v>
      </c>
    </row>
    <row r="165" spans="1:8" x14ac:dyDescent="0.25">
      <c r="A165">
        <v>55</v>
      </c>
      <c r="B165" t="s">
        <v>11</v>
      </c>
      <c r="C165" s="11">
        <v>29.9</v>
      </c>
      <c r="D165">
        <v>0</v>
      </c>
      <c r="E165" t="s">
        <v>13</v>
      </c>
      <c r="F165" t="s">
        <v>10</v>
      </c>
      <c r="G165" s="4">
        <v>10214.636</v>
      </c>
      <c r="H165" t="s">
        <v>496</v>
      </c>
    </row>
    <row r="166" spans="1:8" x14ac:dyDescent="0.25">
      <c r="A166">
        <v>43</v>
      </c>
      <c r="B166" t="s">
        <v>7</v>
      </c>
      <c r="C166" s="11">
        <v>29.9</v>
      </c>
      <c r="D166">
        <v>1</v>
      </c>
      <c r="E166" t="s">
        <v>13</v>
      </c>
      <c r="F166" t="s">
        <v>10</v>
      </c>
      <c r="G166" s="4">
        <v>7337.7479999999996</v>
      </c>
      <c r="H166" t="s">
        <v>496</v>
      </c>
    </row>
    <row r="167" spans="1:8" x14ac:dyDescent="0.25">
      <c r="A167">
        <v>19</v>
      </c>
      <c r="B167" t="s">
        <v>7</v>
      </c>
      <c r="C167" s="11">
        <v>29.8</v>
      </c>
      <c r="D167">
        <v>0</v>
      </c>
      <c r="E167" t="s">
        <v>13</v>
      </c>
      <c r="F167" t="s">
        <v>10</v>
      </c>
      <c r="G167" s="4">
        <v>1744.4649999999999</v>
      </c>
      <c r="H167" t="s">
        <v>496</v>
      </c>
    </row>
    <row r="168" spans="1:8" x14ac:dyDescent="0.25">
      <c r="A168">
        <v>47</v>
      </c>
      <c r="B168" t="s">
        <v>11</v>
      </c>
      <c r="C168" s="11">
        <v>29.8</v>
      </c>
      <c r="D168">
        <v>3</v>
      </c>
      <c r="E168" t="s">
        <v>9</v>
      </c>
      <c r="F168" t="s">
        <v>10</v>
      </c>
      <c r="G168" s="4">
        <v>25309.489000000001</v>
      </c>
      <c r="H168" t="s">
        <v>496</v>
      </c>
    </row>
    <row r="169" spans="1:8" x14ac:dyDescent="0.25">
      <c r="A169">
        <v>37</v>
      </c>
      <c r="B169" t="s">
        <v>11</v>
      </c>
      <c r="C169" s="11">
        <v>29.8</v>
      </c>
      <c r="D169">
        <v>0</v>
      </c>
      <c r="E169" t="s">
        <v>13</v>
      </c>
      <c r="F169" t="s">
        <v>10</v>
      </c>
      <c r="G169" s="4">
        <v>20420.604650000001</v>
      </c>
      <c r="H169" t="s">
        <v>496</v>
      </c>
    </row>
    <row r="170" spans="1:8" x14ac:dyDescent="0.25">
      <c r="A170">
        <v>34</v>
      </c>
      <c r="B170" t="s">
        <v>7</v>
      </c>
      <c r="C170" s="11">
        <v>29.734999999999999</v>
      </c>
      <c r="D170">
        <v>1</v>
      </c>
      <c r="E170" t="s">
        <v>13</v>
      </c>
      <c r="F170" t="s">
        <v>10</v>
      </c>
      <c r="G170" s="4">
        <v>5003.8530000000001</v>
      </c>
      <c r="H170" t="s">
        <v>496</v>
      </c>
    </row>
    <row r="171" spans="1:8" x14ac:dyDescent="0.25">
      <c r="A171">
        <v>20</v>
      </c>
      <c r="B171" t="s">
        <v>11</v>
      </c>
      <c r="C171" s="11">
        <v>29.734999999999999</v>
      </c>
      <c r="D171">
        <v>1</v>
      </c>
      <c r="E171" t="s">
        <v>13</v>
      </c>
      <c r="F171" t="s">
        <v>10</v>
      </c>
      <c r="G171" s="4">
        <v>1980.07</v>
      </c>
      <c r="H171" t="s">
        <v>496</v>
      </c>
    </row>
    <row r="172" spans="1:8" x14ac:dyDescent="0.25">
      <c r="A172">
        <v>25</v>
      </c>
      <c r="B172" t="s">
        <v>11</v>
      </c>
      <c r="C172" s="11">
        <v>29.7</v>
      </c>
      <c r="D172">
        <v>3</v>
      </c>
      <c r="E172" t="s">
        <v>9</v>
      </c>
      <c r="F172" t="s">
        <v>10</v>
      </c>
      <c r="G172" s="4">
        <v>19933.457999999999</v>
      </c>
      <c r="H172" t="s">
        <v>496</v>
      </c>
    </row>
    <row r="173" spans="1:8" x14ac:dyDescent="0.25">
      <c r="A173">
        <v>40</v>
      </c>
      <c r="B173" t="s">
        <v>7</v>
      </c>
      <c r="C173" s="11">
        <v>29.6</v>
      </c>
      <c r="D173">
        <v>0</v>
      </c>
      <c r="E173" t="s">
        <v>13</v>
      </c>
      <c r="F173" t="s">
        <v>10</v>
      </c>
      <c r="G173" s="4">
        <v>5910.9440000000004</v>
      </c>
      <c r="H173" t="s">
        <v>496</v>
      </c>
    </row>
    <row r="174" spans="1:8" x14ac:dyDescent="0.25">
      <c r="A174">
        <v>39</v>
      </c>
      <c r="B174" t="s">
        <v>11</v>
      </c>
      <c r="C174" s="11">
        <v>29.6</v>
      </c>
      <c r="D174">
        <v>4</v>
      </c>
      <c r="E174" t="s">
        <v>13</v>
      </c>
      <c r="F174" t="s">
        <v>10</v>
      </c>
      <c r="G174" s="4">
        <v>7512.2669999999998</v>
      </c>
      <c r="H174" t="s">
        <v>496</v>
      </c>
    </row>
    <row r="175" spans="1:8" x14ac:dyDescent="0.25">
      <c r="A175">
        <v>20</v>
      </c>
      <c r="B175" t="s">
        <v>7</v>
      </c>
      <c r="C175" s="11">
        <v>29.6</v>
      </c>
      <c r="D175">
        <v>0</v>
      </c>
      <c r="E175" t="s">
        <v>13</v>
      </c>
      <c r="F175" t="s">
        <v>10</v>
      </c>
      <c r="G175" s="4">
        <v>1875.3440000000001</v>
      </c>
      <c r="H175" t="s">
        <v>496</v>
      </c>
    </row>
    <row r="176" spans="1:8" x14ac:dyDescent="0.25">
      <c r="A176">
        <v>48</v>
      </c>
      <c r="B176" t="s">
        <v>11</v>
      </c>
      <c r="C176" s="11">
        <v>29.6</v>
      </c>
      <c r="D176">
        <v>0</v>
      </c>
      <c r="E176" t="s">
        <v>13</v>
      </c>
      <c r="F176" t="s">
        <v>10</v>
      </c>
      <c r="G176" s="4">
        <v>21232.182260000001</v>
      </c>
      <c r="H176" t="s">
        <v>496</v>
      </c>
    </row>
    <row r="177" spans="1:8" x14ac:dyDescent="0.25">
      <c r="A177">
        <v>37</v>
      </c>
      <c r="B177" t="s">
        <v>7</v>
      </c>
      <c r="C177" s="11">
        <v>29.5</v>
      </c>
      <c r="D177">
        <v>2</v>
      </c>
      <c r="E177" t="s">
        <v>13</v>
      </c>
      <c r="F177" t="s">
        <v>10</v>
      </c>
      <c r="G177" s="4">
        <v>6311.9520000000002</v>
      </c>
      <c r="H177" t="s">
        <v>496</v>
      </c>
    </row>
    <row r="178" spans="1:8" x14ac:dyDescent="0.25">
      <c r="A178">
        <v>33</v>
      </c>
      <c r="B178" t="s">
        <v>11</v>
      </c>
      <c r="C178" s="11">
        <v>29.4</v>
      </c>
      <c r="D178">
        <v>4</v>
      </c>
      <c r="E178" t="s">
        <v>13</v>
      </c>
      <c r="F178" t="s">
        <v>10</v>
      </c>
      <c r="G178" s="4">
        <v>6059.1729999999998</v>
      </c>
      <c r="H178" t="s">
        <v>496</v>
      </c>
    </row>
    <row r="179" spans="1:8" x14ac:dyDescent="0.25">
      <c r="A179">
        <v>19</v>
      </c>
      <c r="B179" t="s">
        <v>7</v>
      </c>
      <c r="C179" s="11">
        <v>29.355</v>
      </c>
      <c r="D179">
        <v>0</v>
      </c>
      <c r="E179" t="s">
        <v>13</v>
      </c>
      <c r="F179" t="s">
        <v>10</v>
      </c>
      <c r="G179" s="4">
        <v>1743.2139999999999</v>
      </c>
      <c r="H179" t="s">
        <v>496</v>
      </c>
    </row>
    <row r="180" spans="1:8" x14ac:dyDescent="0.25">
      <c r="A180">
        <v>24</v>
      </c>
      <c r="B180" t="s">
        <v>11</v>
      </c>
      <c r="C180" s="11">
        <v>29.3</v>
      </c>
      <c r="D180">
        <v>0</v>
      </c>
      <c r="E180" t="s">
        <v>13</v>
      </c>
      <c r="F180" t="s">
        <v>10</v>
      </c>
      <c r="G180" s="4">
        <v>1977.8150000000001</v>
      </c>
      <c r="H180" t="s">
        <v>496</v>
      </c>
    </row>
    <row r="181" spans="1:8" x14ac:dyDescent="0.25">
      <c r="A181">
        <v>40</v>
      </c>
      <c r="B181" t="s">
        <v>7</v>
      </c>
      <c r="C181" s="11">
        <v>29.3</v>
      </c>
      <c r="D181">
        <v>4</v>
      </c>
      <c r="E181" t="s">
        <v>13</v>
      </c>
      <c r="F181" t="s">
        <v>10</v>
      </c>
      <c r="G181" s="4">
        <v>15828.82173</v>
      </c>
      <c r="H181" t="s">
        <v>496</v>
      </c>
    </row>
    <row r="182" spans="1:8" x14ac:dyDescent="0.25">
      <c r="A182">
        <v>38</v>
      </c>
      <c r="B182" t="s">
        <v>11</v>
      </c>
      <c r="C182" s="11">
        <v>29.164999999999999</v>
      </c>
      <c r="D182">
        <v>0</v>
      </c>
      <c r="E182" t="s">
        <v>9</v>
      </c>
      <c r="F182" t="s">
        <v>10</v>
      </c>
      <c r="G182" s="4">
        <v>15820.699000000001</v>
      </c>
      <c r="H182" t="s">
        <v>496</v>
      </c>
    </row>
    <row r="183" spans="1:8" x14ac:dyDescent="0.25">
      <c r="A183">
        <v>31</v>
      </c>
      <c r="B183" t="s">
        <v>7</v>
      </c>
      <c r="C183" s="11">
        <v>29.1</v>
      </c>
      <c r="D183">
        <v>0</v>
      </c>
      <c r="E183" t="s">
        <v>13</v>
      </c>
      <c r="F183" t="s">
        <v>10</v>
      </c>
      <c r="G183" s="4">
        <v>3761.2919999999999</v>
      </c>
      <c r="H183" t="s">
        <v>496</v>
      </c>
    </row>
    <row r="184" spans="1:8" x14ac:dyDescent="0.25">
      <c r="A184">
        <v>58</v>
      </c>
      <c r="B184" t="s">
        <v>7</v>
      </c>
      <c r="C184" s="11">
        <v>29</v>
      </c>
      <c r="D184">
        <v>0</v>
      </c>
      <c r="E184" t="s">
        <v>13</v>
      </c>
      <c r="F184" t="s">
        <v>10</v>
      </c>
      <c r="G184" s="4">
        <v>11842.441999999999</v>
      </c>
      <c r="H184" t="s">
        <v>496</v>
      </c>
    </row>
    <row r="185" spans="1:8" x14ac:dyDescent="0.25">
      <c r="A185">
        <v>42</v>
      </c>
      <c r="B185" t="s">
        <v>7</v>
      </c>
      <c r="C185" s="11">
        <v>29</v>
      </c>
      <c r="D185">
        <v>1</v>
      </c>
      <c r="E185" t="s">
        <v>13</v>
      </c>
      <c r="F185" t="s">
        <v>10</v>
      </c>
      <c r="G185" s="4">
        <v>7050.6419999999998</v>
      </c>
      <c r="H185" t="s">
        <v>496</v>
      </c>
    </row>
    <row r="186" spans="1:8" x14ac:dyDescent="0.25">
      <c r="A186">
        <v>35</v>
      </c>
      <c r="B186" t="s">
        <v>11</v>
      </c>
      <c r="C186" s="11">
        <v>28.9</v>
      </c>
      <c r="D186">
        <v>3</v>
      </c>
      <c r="E186" t="s">
        <v>13</v>
      </c>
      <c r="F186" t="s">
        <v>10</v>
      </c>
      <c r="G186" s="4">
        <v>5926.8459999999995</v>
      </c>
      <c r="H186" t="s">
        <v>496</v>
      </c>
    </row>
    <row r="187" spans="1:8" x14ac:dyDescent="0.25">
      <c r="A187">
        <v>60</v>
      </c>
      <c r="B187" t="s">
        <v>11</v>
      </c>
      <c r="C187" s="11">
        <v>28.9</v>
      </c>
      <c r="D187">
        <v>0</v>
      </c>
      <c r="E187" t="s">
        <v>13</v>
      </c>
      <c r="F187" t="s">
        <v>10</v>
      </c>
      <c r="G187" s="4">
        <v>12146.971</v>
      </c>
      <c r="H187" t="s">
        <v>496</v>
      </c>
    </row>
    <row r="188" spans="1:8" x14ac:dyDescent="0.25">
      <c r="A188">
        <v>48</v>
      </c>
      <c r="B188" t="s">
        <v>7</v>
      </c>
      <c r="C188" s="11">
        <v>28.9</v>
      </c>
      <c r="D188">
        <v>0</v>
      </c>
      <c r="E188" t="s">
        <v>13</v>
      </c>
      <c r="F188" t="s">
        <v>10</v>
      </c>
      <c r="G188" s="4">
        <v>8277.5229999999992</v>
      </c>
      <c r="H188" t="s">
        <v>496</v>
      </c>
    </row>
    <row r="189" spans="1:8" x14ac:dyDescent="0.25">
      <c r="A189">
        <v>41</v>
      </c>
      <c r="B189" t="s">
        <v>11</v>
      </c>
      <c r="C189" s="11">
        <v>28.8</v>
      </c>
      <c r="D189">
        <v>1</v>
      </c>
      <c r="E189" t="s">
        <v>13</v>
      </c>
      <c r="F189" t="s">
        <v>10</v>
      </c>
      <c r="G189" s="4">
        <v>6282.2349999999997</v>
      </c>
      <c r="H189" t="s">
        <v>496</v>
      </c>
    </row>
    <row r="190" spans="1:8" x14ac:dyDescent="0.25">
      <c r="A190">
        <v>22</v>
      </c>
      <c r="B190" t="s">
        <v>7</v>
      </c>
      <c r="C190" s="11">
        <v>28.785</v>
      </c>
      <c r="D190">
        <v>0</v>
      </c>
      <c r="E190" t="s">
        <v>13</v>
      </c>
      <c r="F190" t="s">
        <v>10</v>
      </c>
      <c r="G190" s="4">
        <v>2166.732</v>
      </c>
      <c r="H190" t="s">
        <v>496</v>
      </c>
    </row>
    <row r="191" spans="1:8" x14ac:dyDescent="0.25">
      <c r="A191">
        <v>60</v>
      </c>
      <c r="B191" t="s">
        <v>7</v>
      </c>
      <c r="C191" s="11">
        <v>28.7</v>
      </c>
      <c r="D191">
        <v>1</v>
      </c>
      <c r="E191" t="s">
        <v>13</v>
      </c>
      <c r="F191" t="s">
        <v>10</v>
      </c>
      <c r="G191" s="4">
        <v>13224.692999999999</v>
      </c>
      <c r="H191" t="s">
        <v>496</v>
      </c>
    </row>
    <row r="192" spans="1:8" x14ac:dyDescent="0.25">
      <c r="A192">
        <v>19</v>
      </c>
      <c r="B192" t="s">
        <v>11</v>
      </c>
      <c r="C192" s="11">
        <v>28.7</v>
      </c>
      <c r="D192">
        <v>0</v>
      </c>
      <c r="E192" t="s">
        <v>13</v>
      </c>
      <c r="F192" t="s">
        <v>10</v>
      </c>
      <c r="G192" s="4">
        <v>1253.9359999999999</v>
      </c>
      <c r="H192" t="s">
        <v>496</v>
      </c>
    </row>
    <row r="193" spans="1:8" x14ac:dyDescent="0.25">
      <c r="A193">
        <v>45</v>
      </c>
      <c r="B193" t="s">
        <v>11</v>
      </c>
      <c r="C193" s="11">
        <v>28.7</v>
      </c>
      <c r="D193">
        <v>2</v>
      </c>
      <c r="E193" t="s">
        <v>13</v>
      </c>
      <c r="F193" t="s">
        <v>10</v>
      </c>
      <c r="G193" s="4">
        <v>8027.9679999999998</v>
      </c>
      <c r="H193" t="s">
        <v>496</v>
      </c>
    </row>
    <row r="194" spans="1:8" x14ac:dyDescent="0.25">
      <c r="A194">
        <v>57</v>
      </c>
      <c r="B194" t="s">
        <v>7</v>
      </c>
      <c r="C194" s="11">
        <v>28.7</v>
      </c>
      <c r="D194">
        <v>0</v>
      </c>
      <c r="E194" t="s">
        <v>13</v>
      </c>
      <c r="F194" t="s">
        <v>10</v>
      </c>
      <c r="G194" s="4">
        <v>11455.28</v>
      </c>
      <c r="H194" t="s">
        <v>496</v>
      </c>
    </row>
    <row r="195" spans="1:8" x14ac:dyDescent="0.25">
      <c r="A195">
        <v>49</v>
      </c>
      <c r="B195" t="s">
        <v>11</v>
      </c>
      <c r="C195" s="11">
        <v>28.7</v>
      </c>
      <c r="D195">
        <v>1</v>
      </c>
      <c r="E195" t="s">
        <v>13</v>
      </c>
      <c r="F195" t="s">
        <v>10</v>
      </c>
      <c r="G195" s="4">
        <v>8703.4560000000001</v>
      </c>
      <c r="H195" t="s">
        <v>496</v>
      </c>
    </row>
    <row r="196" spans="1:8" x14ac:dyDescent="0.25">
      <c r="A196">
        <v>53</v>
      </c>
      <c r="B196" t="s">
        <v>11</v>
      </c>
      <c r="C196" s="11">
        <v>28.6</v>
      </c>
      <c r="D196">
        <v>3</v>
      </c>
      <c r="E196" t="s">
        <v>13</v>
      </c>
      <c r="F196" t="s">
        <v>10</v>
      </c>
      <c r="G196" s="4">
        <v>11253.421</v>
      </c>
      <c r="H196" t="s">
        <v>496</v>
      </c>
    </row>
    <row r="197" spans="1:8" x14ac:dyDescent="0.25">
      <c r="A197">
        <v>63</v>
      </c>
      <c r="B197" t="s">
        <v>7</v>
      </c>
      <c r="C197" s="11">
        <v>28.594999999999999</v>
      </c>
      <c r="D197">
        <v>2</v>
      </c>
      <c r="E197" t="s">
        <v>9</v>
      </c>
      <c r="F197" t="s">
        <v>10</v>
      </c>
      <c r="G197" s="4">
        <v>47305.305</v>
      </c>
      <c r="H197" t="s">
        <v>496</v>
      </c>
    </row>
    <row r="198" spans="1:8" x14ac:dyDescent="0.25">
      <c r="A198">
        <v>41</v>
      </c>
      <c r="B198" t="s">
        <v>7</v>
      </c>
      <c r="C198" s="11">
        <v>28.405000000000001</v>
      </c>
      <c r="D198">
        <v>2</v>
      </c>
      <c r="E198" t="s">
        <v>13</v>
      </c>
      <c r="F198" t="s">
        <v>10</v>
      </c>
      <c r="G198" s="4">
        <v>7371.7719999999999</v>
      </c>
      <c r="H198" t="s">
        <v>496</v>
      </c>
    </row>
    <row r="199" spans="1:8" x14ac:dyDescent="0.25">
      <c r="A199">
        <v>39</v>
      </c>
      <c r="B199" t="s">
        <v>11</v>
      </c>
      <c r="C199" s="11">
        <v>28.3</v>
      </c>
      <c r="D199">
        <v>1</v>
      </c>
      <c r="E199" t="s">
        <v>9</v>
      </c>
      <c r="F199" t="s">
        <v>10</v>
      </c>
      <c r="G199" s="4">
        <v>21082.16</v>
      </c>
      <c r="H199" t="s">
        <v>496</v>
      </c>
    </row>
    <row r="200" spans="1:8" x14ac:dyDescent="0.25">
      <c r="A200">
        <v>61</v>
      </c>
      <c r="B200" t="s">
        <v>7</v>
      </c>
      <c r="C200" s="11">
        <v>28.2</v>
      </c>
      <c r="D200">
        <v>0</v>
      </c>
      <c r="E200" t="s">
        <v>13</v>
      </c>
      <c r="F200" t="s">
        <v>10</v>
      </c>
      <c r="G200" s="4">
        <v>13041.921</v>
      </c>
      <c r="H200" t="s">
        <v>496</v>
      </c>
    </row>
    <row r="201" spans="1:8" x14ac:dyDescent="0.25">
      <c r="A201">
        <v>57</v>
      </c>
      <c r="B201" t="s">
        <v>11</v>
      </c>
      <c r="C201" s="11">
        <v>28.1</v>
      </c>
      <c r="D201">
        <v>0</v>
      </c>
      <c r="E201" t="s">
        <v>13</v>
      </c>
      <c r="F201" t="s">
        <v>10</v>
      </c>
      <c r="G201" s="4">
        <v>10965.446</v>
      </c>
      <c r="H201" t="s">
        <v>496</v>
      </c>
    </row>
    <row r="202" spans="1:8" x14ac:dyDescent="0.25">
      <c r="A202">
        <v>38</v>
      </c>
      <c r="B202" t="s">
        <v>7</v>
      </c>
      <c r="C202" s="11">
        <v>28</v>
      </c>
      <c r="D202">
        <v>3</v>
      </c>
      <c r="E202" t="s">
        <v>13</v>
      </c>
      <c r="F202" t="s">
        <v>10</v>
      </c>
      <c r="G202" s="4">
        <v>7151.0919999999996</v>
      </c>
      <c r="H202" t="s">
        <v>496</v>
      </c>
    </row>
    <row r="203" spans="1:8" x14ac:dyDescent="0.25">
      <c r="A203">
        <v>23</v>
      </c>
      <c r="B203" t="s">
        <v>7</v>
      </c>
      <c r="C203" s="11">
        <v>28</v>
      </c>
      <c r="D203">
        <v>0</v>
      </c>
      <c r="E203" t="s">
        <v>13</v>
      </c>
      <c r="F203" t="s">
        <v>10</v>
      </c>
      <c r="G203" s="4">
        <v>13126.677449999999</v>
      </c>
      <c r="H203" t="s">
        <v>496</v>
      </c>
    </row>
    <row r="204" spans="1:8" x14ac:dyDescent="0.25">
      <c r="A204">
        <v>19</v>
      </c>
      <c r="B204" t="s">
        <v>7</v>
      </c>
      <c r="C204">
        <v>27.9</v>
      </c>
      <c r="D204">
        <v>0</v>
      </c>
      <c r="E204" t="s">
        <v>9</v>
      </c>
      <c r="F204" t="s">
        <v>10</v>
      </c>
      <c r="G204" s="4">
        <v>16884.923999999999</v>
      </c>
      <c r="H204" t="s">
        <v>496</v>
      </c>
    </row>
    <row r="205" spans="1:8" x14ac:dyDescent="0.25">
      <c r="A205">
        <v>43</v>
      </c>
      <c r="B205" t="s">
        <v>11</v>
      </c>
      <c r="C205" s="11">
        <v>27.8</v>
      </c>
      <c r="D205">
        <v>0</v>
      </c>
      <c r="E205" t="s">
        <v>9</v>
      </c>
      <c r="F205" t="s">
        <v>10</v>
      </c>
      <c r="G205" s="4">
        <v>37829.724199999997</v>
      </c>
      <c r="H205" t="s">
        <v>496</v>
      </c>
    </row>
    <row r="206" spans="1:8" x14ac:dyDescent="0.25">
      <c r="A206">
        <v>30</v>
      </c>
      <c r="B206" t="s">
        <v>7</v>
      </c>
      <c r="C206" s="11">
        <v>27.7</v>
      </c>
      <c r="D206">
        <v>0</v>
      </c>
      <c r="E206" t="s">
        <v>13</v>
      </c>
      <c r="F206" t="s">
        <v>10</v>
      </c>
      <c r="G206" s="4">
        <v>3554.203</v>
      </c>
      <c r="H206" t="s">
        <v>496</v>
      </c>
    </row>
    <row r="207" spans="1:8" x14ac:dyDescent="0.25">
      <c r="A207">
        <v>35</v>
      </c>
      <c r="B207" t="s">
        <v>7</v>
      </c>
      <c r="C207" s="11">
        <v>27.7</v>
      </c>
      <c r="D207">
        <v>3</v>
      </c>
      <c r="E207" t="s">
        <v>13</v>
      </c>
      <c r="F207" t="s">
        <v>10</v>
      </c>
      <c r="G207" s="4">
        <v>6414.1779999999999</v>
      </c>
      <c r="H207" t="s">
        <v>496</v>
      </c>
    </row>
    <row r="208" spans="1:8" x14ac:dyDescent="0.25">
      <c r="A208">
        <v>24</v>
      </c>
      <c r="B208" t="s">
        <v>7</v>
      </c>
      <c r="C208" s="11">
        <v>27.6</v>
      </c>
      <c r="D208">
        <v>0</v>
      </c>
      <c r="E208" t="s">
        <v>13</v>
      </c>
      <c r="F208" t="s">
        <v>10</v>
      </c>
      <c r="G208" s="4">
        <v>18955.220170000001</v>
      </c>
      <c r="H208" t="s">
        <v>496</v>
      </c>
    </row>
    <row r="209" spans="1:8" x14ac:dyDescent="0.25">
      <c r="A209">
        <v>46</v>
      </c>
      <c r="B209" t="s">
        <v>11</v>
      </c>
      <c r="C209" s="11">
        <v>27.6</v>
      </c>
      <c r="D209">
        <v>0</v>
      </c>
      <c r="E209" t="s">
        <v>13</v>
      </c>
      <c r="F209" t="s">
        <v>10</v>
      </c>
      <c r="G209" s="4">
        <v>24603.04837</v>
      </c>
      <c r="H209" t="s">
        <v>496</v>
      </c>
    </row>
    <row r="210" spans="1:8" x14ac:dyDescent="0.25">
      <c r="A210">
        <v>50</v>
      </c>
      <c r="B210" t="s">
        <v>7</v>
      </c>
      <c r="C210" s="11">
        <v>27.6</v>
      </c>
      <c r="D210">
        <v>1</v>
      </c>
      <c r="E210" t="s">
        <v>9</v>
      </c>
      <c r="F210" t="s">
        <v>10</v>
      </c>
      <c r="G210" s="4">
        <v>24520.263999999999</v>
      </c>
      <c r="H210" t="s">
        <v>496</v>
      </c>
    </row>
    <row r="211" spans="1:8" x14ac:dyDescent="0.25">
      <c r="A211">
        <v>19</v>
      </c>
      <c r="B211" t="s">
        <v>11</v>
      </c>
      <c r="C211" s="11">
        <v>27.6</v>
      </c>
      <c r="D211">
        <v>0</v>
      </c>
      <c r="E211" t="s">
        <v>13</v>
      </c>
      <c r="F211" t="s">
        <v>10</v>
      </c>
      <c r="G211" s="4">
        <v>1252.4069999999999</v>
      </c>
      <c r="H211" t="s">
        <v>496</v>
      </c>
    </row>
    <row r="212" spans="1:8" x14ac:dyDescent="0.25">
      <c r="A212">
        <v>38</v>
      </c>
      <c r="B212" t="s">
        <v>7</v>
      </c>
      <c r="C212" s="11">
        <v>27.6</v>
      </c>
      <c r="D212">
        <v>0</v>
      </c>
      <c r="E212" t="s">
        <v>13</v>
      </c>
      <c r="F212" t="s">
        <v>10</v>
      </c>
      <c r="G212" s="4">
        <v>5383.5360000000001</v>
      </c>
      <c r="H212" t="s">
        <v>496</v>
      </c>
    </row>
    <row r="213" spans="1:8" x14ac:dyDescent="0.25">
      <c r="A213">
        <v>44</v>
      </c>
      <c r="B213" t="s">
        <v>7</v>
      </c>
      <c r="C213" s="11">
        <v>27.5</v>
      </c>
      <c r="D213">
        <v>1</v>
      </c>
      <c r="E213" t="s">
        <v>13</v>
      </c>
      <c r="F213" t="s">
        <v>10</v>
      </c>
      <c r="G213" s="4">
        <v>7626.9930000000004</v>
      </c>
      <c r="H213" t="s">
        <v>496</v>
      </c>
    </row>
    <row r="214" spans="1:8" x14ac:dyDescent="0.25">
      <c r="A214">
        <v>59</v>
      </c>
      <c r="B214" t="s">
        <v>7</v>
      </c>
      <c r="C214" s="11">
        <v>27.5</v>
      </c>
      <c r="D214">
        <v>0</v>
      </c>
      <c r="E214" t="s">
        <v>13</v>
      </c>
      <c r="F214" t="s">
        <v>10</v>
      </c>
      <c r="G214" s="4">
        <v>12233.828</v>
      </c>
      <c r="H214" t="s">
        <v>496</v>
      </c>
    </row>
    <row r="215" spans="1:8" x14ac:dyDescent="0.25">
      <c r="A215">
        <v>45</v>
      </c>
      <c r="B215" t="s">
        <v>11</v>
      </c>
      <c r="C215" s="11">
        <v>27.5</v>
      </c>
      <c r="D215">
        <v>3</v>
      </c>
      <c r="E215" t="s">
        <v>13</v>
      </c>
      <c r="F215" t="s">
        <v>10</v>
      </c>
      <c r="G215" s="4">
        <v>8615.2999999999993</v>
      </c>
      <c r="H215" t="s">
        <v>496</v>
      </c>
    </row>
    <row r="216" spans="1:8" x14ac:dyDescent="0.25">
      <c r="A216">
        <v>56</v>
      </c>
      <c r="B216" t="s">
        <v>11</v>
      </c>
      <c r="C216" s="11">
        <v>27.454999999999998</v>
      </c>
      <c r="D216">
        <v>0</v>
      </c>
      <c r="E216" t="s">
        <v>13</v>
      </c>
      <c r="F216" t="s">
        <v>10</v>
      </c>
      <c r="G216" s="4">
        <v>10602.385</v>
      </c>
      <c r="H216" t="s">
        <v>496</v>
      </c>
    </row>
    <row r="217" spans="1:8" x14ac:dyDescent="0.25">
      <c r="A217">
        <v>40</v>
      </c>
      <c r="B217" t="s">
        <v>7</v>
      </c>
      <c r="C217" s="11">
        <v>27.4</v>
      </c>
      <c r="D217">
        <v>1</v>
      </c>
      <c r="E217" t="s">
        <v>13</v>
      </c>
      <c r="F217" t="s">
        <v>10</v>
      </c>
      <c r="G217" s="4">
        <v>6496.8860000000004</v>
      </c>
      <c r="H217" t="s">
        <v>496</v>
      </c>
    </row>
    <row r="218" spans="1:8" x14ac:dyDescent="0.25">
      <c r="A218">
        <v>20</v>
      </c>
      <c r="B218" t="s">
        <v>11</v>
      </c>
      <c r="C218" s="11">
        <v>27.3</v>
      </c>
      <c r="D218">
        <v>0</v>
      </c>
      <c r="E218" t="s">
        <v>9</v>
      </c>
      <c r="F218" t="s">
        <v>10</v>
      </c>
      <c r="G218" s="4">
        <v>16232.847</v>
      </c>
      <c r="H218" t="s">
        <v>496</v>
      </c>
    </row>
    <row r="219" spans="1:8" x14ac:dyDescent="0.25">
      <c r="A219">
        <v>48</v>
      </c>
      <c r="B219" t="s">
        <v>11</v>
      </c>
      <c r="C219" s="11">
        <v>27.265000000000001</v>
      </c>
      <c r="D219">
        <v>1</v>
      </c>
      <c r="E219" t="s">
        <v>9</v>
      </c>
      <c r="F219" t="s">
        <v>10</v>
      </c>
      <c r="G219" s="4">
        <v>23568.272000000001</v>
      </c>
      <c r="H219" t="s">
        <v>496</v>
      </c>
    </row>
    <row r="220" spans="1:8" x14ac:dyDescent="0.25">
      <c r="A220">
        <v>40</v>
      </c>
      <c r="B220" t="s">
        <v>11</v>
      </c>
      <c r="C220" s="11">
        <v>27.265000000000001</v>
      </c>
      <c r="D220">
        <v>3</v>
      </c>
      <c r="E220" t="s">
        <v>13</v>
      </c>
      <c r="F220" t="s">
        <v>10</v>
      </c>
      <c r="G220" s="4">
        <v>7196.8670000000002</v>
      </c>
      <c r="H220" t="s">
        <v>496</v>
      </c>
    </row>
    <row r="221" spans="1:8" x14ac:dyDescent="0.25">
      <c r="A221">
        <v>29</v>
      </c>
      <c r="B221" t="s">
        <v>11</v>
      </c>
      <c r="C221" s="11">
        <v>27.2</v>
      </c>
      <c r="D221">
        <v>0</v>
      </c>
      <c r="E221" t="s">
        <v>13</v>
      </c>
      <c r="F221" t="s">
        <v>10</v>
      </c>
      <c r="G221" s="4">
        <v>2866.0909999999999</v>
      </c>
      <c r="H221" t="s">
        <v>496</v>
      </c>
    </row>
    <row r="222" spans="1:8" x14ac:dyDescent="0.25">
      <c r="A222">
        <v>33</v>
      </c>
      <c r="B222" t="s">
        <v>11</v>
      </c>
      <c r="C222" s="11">
        <v>27.1</v>
      </c>
      <c r="D222">
        <v>1</v>
      </c>
      <c r="E222" t="s">
        <v>9</v>
      </c>
      <c r="F222" t="s">
        <v>10</v>
      </c>
      <c r="G222" s="4">
        <v>19040.876</v>
      </c>
      <c r="H222" t="s">
        <v>496</v>
      </c>
    </row>
    <row r="223" spans="1:8" x14ac:dyDescent="0.25">
      <c r="A223">
        <v>49</v>
      </c>
      <c r="B223" t="s">
        <v>7</v>
      </c>
      <c r="C223" s="11">
        <v>27.1</v>
      </c>
      <c r="D223">
        <v>1</v>
      </c>
      <c r="E223" t="s">
        <v>13</v>
      </c>
      <c r="F223" t="s">
        <v>10</v>
      </c>
      <c r="G223" s="4">
        <v>26140.3603</v>
      </c>
      <c r="H223" t="s">
        <v>496</v>
      </c>
    </row>
    <row r="224" spans="1:8" x14ac:dyDescent="0.25">
      <c r="A224">
        <v>35</v>
      </c>
      <c r="B224" t="s">
        <v>11</v>
      </c>
      <c r="C224" s="11">
        <v>27.1</v>
      </c>
      <c r="D224">
        <v>1</v>
      </c>
      <c r="E224" t="s">
        <v>13</v>
      </c>
      <c r="F224" t="s">
        <v>10</v>
      </c>
      <c r="G224" s="4">
        <v>4746.3440000000001</v>
      </c>
      <c r="H224" t="s">
        <v>496</v>
      </c>
    </row>
    <row r="225" spans="1:8" x14ac:dyDescent="0.25">
      <c r="A225">
        <v>22</v>
      </c>
      <c r="B225" t="s">
        <v>7</v>
      </c>
      <c r="C225" s="11">
        <v>27.1</v>
      </c>
      <c r="D225">
        <v>0</v>
      </c>
      <c r="E225" t="s">
        <v>13</v>
      </c>
      <c r="F225" t="s">
        <v>10</v>
      </c>
      <c r="G225" s="4">
        <v>2154.3609999999999</v>
      </c>
      <c r="H225" t="s">
        <v>496</v>
      </c>
    </row>
    <row r="226" spans="1:8" x14ac:dyDescent="0.25">
      <c r="A226">
        <v>34</v>
      </c>
      <c r="B226" t="s">
        <v>11</v>
      </c>
      <c r="C226" s="11">
        <v>27</v>
      </c>
      <c r="D226">
        <v>2</v>
      </c>
      <c r="E226" t="s">
        <v>13</v>
      </c>
      <c r="F226" t="s">
        <v>10</v>
      </c>
      <c r="G226" s="4">
        <v>11737.848840000001</v>
      </c>
      <c r="H226" t="s">
        <v>496</v>
      </c>
    </row>
    <row r="227" spans="1:8" x14ac:dyDescent="0.25">
      <c r="A227">
        <v>42</v>
      </c>
      <c r="B227" t="s">
        <v>11</v>
      </c>
      <c r="C227" s="11">
        <v>26.9</v>
      </c>
      <c r="D227">
        <v>0</v>
      </c>
      <c r="E227" t="s">
        <v>13</v>
      </c>
      <c r="F227" t="s">
        <v>10</v>
      </c>
      <c r="G227" s="4">
        <v>5969.723</v>
      </c>
      <c r="H227" t="s">
        <v>496</v>
      </c>
    </row>
    <row r="228" spans="1:8" x14ac:dyDescent="0.25">
      <c r="A228">
        <v>39</v>
      </c>
      <c r="B228" t="s">
        <v>7</v>
      </c>
      <c r="C228" s="11">
        <v>26.885000000000002</v>
      </c>
      <c r="D228">
        <v>0</v>
      </c>
      <c r="E228" t="s">
        <v>13</v>
      </c>
      <c r="F228" t="s">
        <v>10</v>
      </c>
      <c r="G228" s="4">
        <v>5649.7150000000001</v>
      </c>
      <c r="H228" t="s">
        <v>496</v>
      </c>
    </row>
    <row r="229" spans="1:8" x14ac:dyDescent="0.25">
      <c r="A229">
        <v>53</v>
      </c>
      <c r="B229" t="s">
        <v>7</v>
      </c>
      <c r="C229" s="11">
        <v>26.7</v>
      </c>
      <c r="D229">
        <v>2</v>
      </c>
      <c r="E229" t="s">
        <v>13</v>
      </c>
      <c r="F229" t="s">
        <v>10</v>
      </c>
      <c r="G229" s="4">
        <v>11150.78</v>
      </c>
      <c r="H229" t="s">
        <v>496</v>
      </c>
    </row>
    <row r="230" spans="1:8" x14ac:dyDescent="0.25">
      <c r="A230">
        <v>43</v>
      </c>
      <c r="B230" t="s">
        <v>7</v>
      </c>
      <c r="C230" s="11">
        <v>26.7</v>
      </c>
      <c r="D230">
        <v>2</v>
      </c>
      <c r="E230" t="s">
        <v>9</v>
      </c>
      <c r="F230" t="s">
        <v>10</v>
      </c>
      <c r="G230" s="4">
        <v>22478.6</v>
      </c>
      <c r="H230" t="s">
        <v>496</v>
      </c>
    </row>
    <row r="231" spans="1:8" x14ac:dyDescent="0.25">
      <c r="A231">
        <v>21</v>
      </c>
      <c r="B231" t="s">
        <v>7</v>
      </c>
      <c r="C231" s="11">
        <v>26.4</v>
      </c>
      <c r="D231">
        <v>1</v>
      </c>
      <c r="E231" t="s">
        <v>13</v>
      </c>
      <c r="F231" t="s">
        <v>10</v>
      </c>
      <c r="G231" s="4">
        <v>2597.779</v>
      </c>
      <c r="H231" t="s">
        <v>496</v>
      </c>
    </row>
    <row r="232" spans="1:8" x14ac:dyDescent="0.25">
      <c r="A232">
        <v>19</v>
      </c>
      <c r="B232" t="s">
        <v>7</v>
      </c>
      <c r="C232" s="11">
        <v>26.315000000000001</v>
      </c>
      <c r="D232">
        <v>0</v>
      </c>
      <c r="E232" t="s">
        <v>13</v>
      </c>
      <c r="F232" t="s">
        <v>10</v>
      </c>
      <c r="G232" s="4">
        <v>1737.376</v>
      </c>
      <c r="H232" t="s">
        <v>496</v>
      </c>
    </row>
    <row r="233" spans="1:8" x14ac:dyDescent="0.25">
      <c r="A233">
        <v>27</v>
      </c>
      <c r="B233" t="s">
        <v>7</v>
      </c>
      <c r="C233" s="11">
        <v>26.315000000000001</v>
      </c>
      <c r="D233">
        <v>0</v>
      </c>
      <c r="E233" t="s">
        <v>9</v>
      </c>
      <c r="F233" t="s">
        <v>10</v>
      </c>
      <c r="G233" s="4">
        <v>34838.873</v>
      </c>
      <c r="H233" t="s">
        <v>496</v>
      </c>
    </row>
    <row r="234" spans="1:8" x14ac:dyDescent="0.25">
      <c r="A234">
        <v>19</v>
      </c>
      <c r="B234" t="s">
        <v>11</v>
      </c>
      <c r="C234" s="11">
        <v>26.125</v>
      </c>
      <c r="D234">
        <v>1</v>
      </c>
      <c r="E234" t="s">
        <v>13</v>
      </c>
      <c r="F234" t="s">
        <v>10</v>
      </c>
      <c r="G234" s="4">
        <v>1842.519</v>
      </c>
      <c r="H234" t="s">
        <v>496</v>
      </c>
    </row>
    <row r="235" spans="1:8" x14ac:dyDescent="0.25">
      <c r="A235">
        <v>28</v>
      </c>
      <c r="B235" t="s">
        <v>7</v>
      </c>
      <c r="C235" s="11">
        <v>26.125</v>
      </c>
      <c r="D235">
        <v>2</v>
      </c>
      <c r="E235" t="s">
        <v>13</v>
      </c>
      <c r="F235" t="s">
        <v>10</v>
      </c>
      <c r="G235" s="4">
        <v>20177.671129999999</v>
      </c>
      <c r="H235" t="s">
        <v>496</v>
      </c>
    </row>
    <row r="236" spans="1:8" x14ac:dyDescent="0.25">
      <c r="A236">
        <v>53</v>
      </c>
      <c r="B236" t="s">
        <v>7</v>
      </c>
      <c r="C236" s="11">
        <v>25.934999999999999</v>
      </c>
      <c r="D236">
        <v>3</v>
      </c>
      <c r="E236" t="s">
        <v>13</v>
      </c>
      <c r="F236" t="s">
        <v>10</v>
      </c>
      <c r="G236" s="4">
        <v>11741.726000000001</v>
      </c>
      <c r="H236" t="s">
        <v>496</v>
      </c>
    </row>
    <row r="237" spans="1:8" x14ac:dyDescent="0.25">
      <c r="A237">
        <v>29</v>
      </c>
      <c r="B237" t="s">
        <v>7</v>
      </c>
      <c r="C237" s="11">
        <v>25.9</v>
      </c>
      <c r="D237">
        <v>0</v>
      </c>
      <c r="E237" t="s">
        <v>13</v>
      </c>
      <c r="F237" t="s">
        <v>10</v>
      </c>
      <c r="G237" s="4">
        <v>3353.2840000000001</v>
      </c>
      <c r="H237" t="s">
        <v>496</v>
      </c>
    </row>
    <row r="238" spans="1:8" x14ac:dyDescent="0.25">
      <c r="A238">
        <v>31</v>
      </c>
      <c r="B238" t="s">
        <v>11</v>
      </c>
      <c r="C238" s="11">
        <v>25.9</v>
      </c>
      <c r="D238">
        <v>3</v>
      </c>
      <c r="E238" t="s">
        <v>9</v>
      </c>
      <c r="F238" t="s">
        <v>10</v>
      </c>
      <c r="G238" s="4">
        <v>19199.944</v>
      </c>
      <c r="H238" t="s">
        <v>496</v>
      </c>
    </row>
    <row r="239" spans="1:8" x14ac:dyDescent="0.25">
      <c r="A239">
        <v>36</v>
      </c>
      <c r="B239" t="s">
        <v>7</v>
      </c>
      <c r="C239" s="11">
        <v>25.9</v>
      </c>
      <c r="D239">
        <v>1</v>
      </c>
      <c r="E239" t="s">
        <v>13</v>
      </c>
      <c r="F239" t="s">
        <v>10</v>
      </c>
      <c r="G239" s="4">
        <v>5472.4489999999996</v>
      </c>
      <c r="H239" t="s">
        <v>496</v>
      </c>
    </row>
    <row r="240" spans="1:8" x14ac:dyDescent="0.25">
      <c r="A240">
        <v>51</v>
      </c>
      <c r="B240" t="s">
        <v>7</v>
      </c>
      <c r="C240" s="11">
        <v>25.8</v>
      </c>
      <c r="D240">
        <v>1</v>
      </c>
      <c r="E240" t="s">
        <v>13</v>
      </c>
      <c r="F240" t="s">
        <v>10</v>
      </c>
      <c r="G240" s="4">
        <v>9861.0249999999996</v>
      </c>
      <c r="H240" t="s">
        <v>496</v>
      </c>
    </row>
    <row r="241" spans="1:8" x14ac:dyDescent="0.25">
      <c r="A241">
        <v>46</v>
      </c>
      <c r="B241" t="s">
        <v>11</v>
      </c>
      <c r="C241" s="11">
        <v>25.8</v>
      </c>
      <c r="D241">
        <v>5</v>
      </c>
      <c r="E241" t="s">
        <v>13</v>
      </c>
      <c r="F241" t="s">
        <v>10</v>
      </c>
      <c r="G241" s="4">
        <v>10096.969999999999</v>
      </c>
      <c r="H241" t="s">
        <v>496</v>
      </c>
    </row>
    <row r="242" spans="1:8" x14ac:dyDescent="0.25">
      <c r="A242">
        <v>44</v>
      </c>
      <c r="B242" t="s">
        <v>7</v>
      </c>
      <c r="C242" s="11">
        <v>25.8</v>
      </c>
      <c r="D242">
        <v>1</v>
      </c>
      <c r="E242" t="s">
        <v>13</v>
      </c>
      <c r="F242" t="s">
        <v>10</v>
      </c>
      <c r="G242" s="4">
        <v>7624.63</v>
      </c>
      <c r="H242" t="s">
        <v>496</v>
      </c>
    </row>
    <row r="243" spans="1:8" x14ac:dyDescent="0.25">
      <c r="A243">
        <v>24</v>
      </c>
      <c r="B243" t="s">
        <v>11</v>
      </c>
      <c r="C243" s="11">
        <v>25.8</v>
      </c>
      <c r="D243">
        <v>0</v>
      </c>
      <c r="E243" t="s">
        <v>13</v>
      </c>
      <c r="F243" t="s">
        <v>10</v>
      </c>
      <c r="G243" s="4">
        <v>1972.95</v>
      </c>
      <c r="H243" t="s">
        <v>496</v>
      </c>
    </row>
    <row r="244" spans="1:8" x14ac:dyDescent="0.25">
      <c r="A244">
        <v>28</v>
      </c>
      <c r="B244" t="s">
        <v>7</v>
      </c>
      <c r="C244" s="11">
        <v>25.8</v>
      </c>
      <c r="D244">
        <v>0</v>
      </c>
      <c r="E244" t="s">
        <v>13</v>
      </c>
      <c r="F244" t="s">
        <v>10</v>
      </c>
      <c r="G244" s="4">
        <v>3161.4540000000002</v>
      </c>
      <c r="H244" t="s">
        <v>496</v>
      </c>
    </row>
    <row r="245" spans="1:8" x14ac:dyDescent="0.25">
      <c r="A245">
        <v>31</v>
      </c>
      <c r="B245" t="s">
        <v>7</v>
      </c>
      <c r="C245" s="11">
        <v>25.8</v>
      </c>
      <c r="D245">
        <v>2</v>
      </c>
      <c r="E245" t="s">
        <v>13</v>
      </c>
      <c r="F245" t="s">
        <v>10</v>
      </c>
      <c r="G245" s="4">
        <v>4934.7049999999999</v>
      </c>
      <c r="H245" t="s">
        <v>496</v>
      </c>
    </row>
    <row r="246" spans="1:8" x14ac:dyDescent="0.25">
      <c r="A246">
        <v>21</v>
      </c>
      <c r="B246" t="s">
        <v>7</v>
      </c>
      <c r="C246" s="11">
        <v>25.8</v>
      </c>
      <c r="D246">
        <v>0</v>
      </c>
      <c r="E246" t="s">
        <v>13</v>
      </c>
      <c r="F246" t="s">
        <v>10</v>
      </c>
      <c r="G246" s="4">
        <v>2007.9449999999999</v>
      </c>
      <c r="H246" t="s">
        <v>496</v>
      </c>
    </row>
    <row r="247" spans="1:8" x14ac:dyDescent="0.25">
      <c r="A247">
        <v>32</v>
      </c>
      <c r="B247" t="s">
        <v>11</v>
      </c>
      <c r="C247" s="11">
        <v>25.745000000000001</v>
      </c>
      <c r="D247">
        <v>3</v>
      </c>
      <c r="E247" t="s">
        <v>13</v>
      </c>
      <c r="F247" t="s">
        <v>10</v>
      </c>
      <c r="G247" s="4">
        <v>5253.5240000000003</v>
      </c>
      <c r="H247" t="s">
        <v>496</v>
      </c>
    </row>
    <row r="248" spans="1:8" x14ac:dyDescent="0.25">
      <c r="A248">
        <v>57</v>
      </c>
      <c r="B248" t="s">
        <v>7</v>
      </c>
      <c r="C248" s="11">
        <v>25.745000000000001</v>
      </c>
      <c r="D248">
        <v>2</v>
      </c>
      <c r="E248" t="s">
        <v>13</v>
      </c>
      <c r="F248" t="s">
        <v>10</v>
      </c>
      <c r="G248" s="4">
        <v>12646.207</v>
      </c>
      <c r="H248" t="s">
        <v>496</v>
      </c>
    </row>
    <row r="249" spans="1:8" x14ac:dyDescent="0.25">
      <c r="A249">
        <v>21</v>
      </c>
      <c r="B249" t="s">
        <v>11</v>
      </c>
      <c r="C249" s="11">
        <v>25.7</v>
      </c>
      <c r="D249">
        <v>4</v>
      </c>
      <c r="E249" t="s">
        <v>9</v>
      </c>
      <c r="F249" t="s">
        <v>10</v>
      </c>
      <c r="G249" s="4">
        <v>17942.106</v>
      </c>
      <c r="H249" t="s">
        <v>496</v>
      </c>
    </row>
    <row r="250" spans="1:8" x14ac:dyDescent="0.25">
      <c r="A250">
        <v>45</v>
      </c>
      <c r="B250" t="s">
        <v>7</v>
      </c>
      <c r="C250" s="11">
        <v>25.7</v>
      </c>
      <c r="D250">
        <v>3</v>
      </c>
      <c r="E250" t="s">
        <v>13</v>
      </c>
      <c r="F250" t="s">
        <v>10</v>
      </c>
      <c r="G250" s="4">
        <v>9101.7980000000007</v>
      </c>
      <c r="H250" t="s">
        <v>496</v>
      </c>
    </row>
    <row r="251" spans="1:8" x14ac:dyDescent="0.25">
      <c r="A251">
        <v>50</v>
      </c>
      <c r="B251" t="s">
        <v>7</v>
      </c>
      <c r="C251" s="11">
        <v>25.6</v>
      </c>
      <c r="D251">
        <v>0</v>
      </c>
      <c r="E251" t="s">
        <v>13</v>
      </c>
      <c r="F251" t="s">
        <v>10</v>
      </c>
      <c r="G251" s="4">
        <v>8932.0840000000007</v>
      </c>
      <c r="H251" t="s">
        <v>496</v>
      </c>
    </row>
    <row r="252" spans="1:8" x14ac:dyDescent="0.25">
      <c r="A252">
        <v>64</v>
      </c>
      <c r="B252" t="s">
        <v>11</v>
      </c>
      <c r="C252" s="11">
        <v>25.6</v>
      </c>
      <c r="D252">
        <v>2</v>
      </c>
      <c r="E252" t="s">
        <v>13</v>
      </c>
      <c r="F252" t="s">
        <v>10</v>
      </c>
      <c r="G252" s="4">
        <v>14988.432000000001</v>
      </c>
      <c r="H252" t="s">
        <v>496</v>
      </c>
    </row>
    <row r="253" spans="1:8" x14ac:dyDescent="0.25">
      <c r="A253">
        <v>49</v>
      </c>
      <c r="B253" t="s">
        <v>11</v>
      </c>
      <c r="C253" s="11">
        <v>25.6</v>
      </c>
      <c r="D253">
        <v>2</v>
      </c>
      <c r="E253" t="s">
        <v>9</v>
      </c>
      <c r="F253" t="s">
        <v>10</v>
      </c>
      <c r="G253" s="4">
        <v>23306.546999999999</v>
      </c>
      <c r="H253" t="s">
        <v>496</v>
      </c>
    </row>
    <row r="254" spans="1:8" x14ac:dyDescent="0.25">
      <c r="A254">
        <v>29</v>
      </c>
      <c r="B254" t="s">
        <v>7</v>
      </c>
      <c r="C254" s="11">
        <v>25.6</v>
      </c>
      <c r="D254">
        <v>4</v>
      </c>
      <c r="E254" t="s">
        <v>13</v>
      </c>
      <c r="F254" t="s">
        <v>10</v>
      </c>
      <c r="G254" s="4">
        <v>5708.8670000000002</v>
      </c>
      <c r="H254" t="s">
        <v>496</v>
      </c>
    </row>
    <row r="255" spans="1:8" x14ac:dyDescent="0.25">
      <c r="A255">
        <v>23</v>
      </c>
      <c r="B255" t="s">
        <v>11</v>
      </c>
      <c r="C255" s="11">
        <v>25.555</v>
      </c>
      <c r="D255">
        <v>0</v>
      </c>
      <c r="E255" t="s">
        <v>13</v>
      </c>
      <c r="F255" t="s">
        <v>10</v>
      </c>
      <c r="G255" s="4">
        <v>1826.8430000000001</v>
      </c>
      <c r="H255" t="s">
        <v>496</v>
      </c>
    </row>
    <row r="256" spans="1:8" x14ac:dyDescent="0.25">
      <c r="A256">
        <v>51</v>
      </c>
      <c r="B256" t="s">
        <v>11</v>
      </c>
      <c r="C256" s="11">
        <v>25.4</v>
      </c>
      <c r="D256">
        <v>0</v>
      </c>
      <c r="E256" t="s">
        <v>13</v>
      </c>
      <c r="F256" t="s">
        <v>10</v>
      </c>
      <c r="G256" s="4">
        <v>8782.4689999999991</v>
      </c>
      <c r="H256" t="s">
        <v>496</v>
      </c>
    </row>
    <row r="257" spans="1:8" x14ac:dyDescent="0.25">
      <c r="A257">
        <v>56</v>
      </c>
      <c r="B257" t="s">
        <v>7</v>
      </c>
      <c r="C257" s="11">
        <v>25.3</v>
      </c>
      <c r="D257">
        <v>0</v>
      </c>
      <c r="E257" t="s">
        <v>13</v>
      </c>
      <c r="F257" t="s">
        <v>10</v>
      </c>
      <c r="G257" s="4">
        <v>11070.535</v>
      </c>
      <c r="H257" t="s">
        <v>496</v>
      </c>
    </row>
    <row r="258" spans="1:8" x14ac:dyDescent="0.25">
      <c r="A258">
        <v>42</v>
      </c>
      <c r="B258" t="s">
        <v>7</v>
      </c>
      <c r="C258" s="11">
        <v>25.3</v>
      </c>
      <c r="D258">
        <v>1</v>
      </c>
      <c r="E258" t="s">
        <v>13</v>
      </c>
      <c r="F258" t="s">
        <v>10</v>
      </c>
      <c r="G258" s="4">
        <v>7045.4989999999998</v>
      </c>
      <c r="H258" t="s">
        <v>496</v>
      </c>
    </row>
    <row r="259" spans="1:8" x14ac:dyDescent="0.25">
      <c r="A259">
        <v>26</v>
      </c>
      <c r="B259" t="s">
        <v>11</v>
      </c>
      <c r="C259" s="11">
        <v>25.175000000000001</v>
      </c>
      <c r="D259">
        <v>0</v>
      </c>
      <c r="E259" t="s">
        <v>13</v>
      </c>
      <c r="F259" t="s">
        <v>10</v>
      </c>
      <c r="G259" s="4">
        <v>2302.3000000000002</v>
      </c>
      <c r="H259" t="s">
        <v>496</v>
      </c>
    </row>
    <row r="260" spans="1:8" x14ac:dyDescent="0.25">
      <c r="A260">
        <v>54</v>
      </c>
      <c r="B260" t="s">
        <v>11</v>
      </c>
      <c r="C260" s="11">
        <v>25.1</v>
      </c>
      <c r="D260">
        <v>3</v>
      </c>
      <c r="E260" t="s">
        <v>9</v>
      </c>
      <c r="F260" t="s">
        <v>10</v>
      </c>
      <c r="G260" s="4">
        <v>25382.296999999999</v>
      </c>
      <c r="H260" t="s">
        <v>496</v>
      </c>
    </row>
    <row r="261" spans="1:8" x14ac:dyDescent="0.25">
      <c r="A261">
        <v>62</v>
      </c>
      <c r="B261" t="s">
        <v>7</v>
      </c>
      <c r="C261" s="11">
        <v>25</v>
      </c>
      <c r="D261">
        <v>0</v>
      </c>
      <c r="E261" t="s">
        <v>13</v>
      </c>
      <c r="F261" t="s">
        <v>10</v>
      </c>
      <c r="G261" s="4">
        <v>13451.121999999999</v>
      </c>
      <c r="H261" t="s">
        <v>496</v>
      </c>
    </row>
    <row r="262" spans="1:8" x14ac:dyDescent="0.25">
      <c r="A262">
        <v>44</v>
      </c>
      <c r="B262" t="s">
        <v>7</v>
      </c>
      <c r="C262" s="11">
        <v>25</v>
      </c>
      <c r="D262">
        <v>1</v>
      </c>
      <c r="E262" t="s">
        <v>13</v>
      </c>
      <c r="F262" t="s">
        <v>10</v>
      </c>
      <c r="G262" s="4">
        <v>7623.518</v>
      </c>
      <c r="H262" t="s">
        <v>496</v>
      </c>
    </row>
    <row r="263" spans="1:8" x14ac:dyDescent="0.25">
      <c r="A263">
        <v>54</v>
      </c>
      <c r="B263" t="s">
        <v>11</v>
      </c>
      <c r="C263" s="11">
        <v>24.795000000000002</v>
      </c>
      <c r="D263">
        <v>1</v>
      </c>
      <c r="E263" t="s">
        <v>13</v>
      </c>
      <c r="F263" t="s">
        <v>10</v>
      </c>
      <c r="G263" s="4">
        <v>10436.096</v>
      </c>
      <c r="H263" t="s">
        <v>496</v>
      </c>
    </row>
    <row r="264" spans="1:8" x14ac:dyDescent="0.25">
      <c r="A264">
        <v>34</v>
      </c>
      <c r="B264" t="s">
        <v>7</v>
      </c>
      <c r="C264" s="11">
        <v>24.795000000000002</v>
      </c>
      <c r="D264">
        <v>1</v>
      </c>
      <c r="E264" t="s">
        <v>13</v>
      </c>
      <c r="F264" t="s">
        <v>10</v>
      </c>
      <c r="G264" s="4">
        <v>5012.4709999999995</v>
      </c>
      <c r="H264" t="s">
        <v>496</v>
      </c>
    </row>
    <row r="265" spans="1:8" x14ac:dyDescent="0.25">
      <c r="A265">
        <v>28</v>
      </c>
      <c r="B265" t="s">
        <v>7</v>
      </c>
      <c r="C265" s="11">
        <v>24.605</v>
      </c>
      <c r="D265">
        <v>0</v>
      </c>
      <c r="E265" t="s">
        <v>13</v>
      </c>
      <c r="F265" t="s">
        <v>10</v>
      </c>
      <c r="G265" s="4">
        <v>3172.018</v>
      </c>
      <c r="H265" t="s">
        <v>496</v>
      </c>
    </row>
    <row r="266" spans="1:8" x14ac:dyDescent="0.25">
      <c r="A266">
        <v>50</v>
      </c>
      <c r="B266" t="s">
        <v>11</v>
      </c>
      <c r="C266" s="11">
        <v>24.605</v>
      </c>
      <c r="D266">
        <v>0</v>
      </c>
      <c r="E266" t="s">
        <v>13</v>
      </c>
      <c r="F266" t="s">
        <v>10</v>
      </c>
      <c r="G266" s="4">
        <v>8444.4740000000002</v>
      </c>
      <c r="H266" t="s">
        <v>496</v>
      </c>
    </row>
    <row r="267" spans="1:8" x14ac:dyDescent="0.25">
      <c r="A267">
        <v>32</v>
      </c>
      <c r="B267" t="s">
        <v>7</v>
      </c>
      <c r="C267" s="11">
        <v>24.6</v>
      </c>
      <c r="D267">
        <v>0</v>
      </c>
      <c r="E267" t="s">
        <v>9</v>
      </c>
      <c r="F267" t="s">
        <v>10</v>
      </c>
      <c r="G267" s="4">
        <v>17496.306</v>
      </c>
      <c r="H267" t="s">
        <v>496</v>
      </c>
    </row>
    <row r="268" spans="1:8" x14ac:dyDescent="0.25">
      <c r="A268">
        <v>29</v>
      </c>
      <c r="B268" t="s">
        <v>7</v>
      </c>
      <c r="C268" s="11">
        <v>24.6</v>
      </c>
      <c r="D268">
        <v>2</v>
      </c>
      <c r="E268" t="s">
        <v>13</v>
      </c>
      <c r="F268" t="s">
        <v>10</v>
      </c>
      <c r="G268" s="4">
        <v>4529.4769999999999</v>
      </c>
      <c r="H268" t="s">
        <v>496</v>
      </c>
    </row>
    <row r="269" spans="1:8" x14ac:dyDescent="0.25">
      <c r="A269">
        <v>30</v>
      </c>
      <c r="B269" t="s">
        <v>11</v>
      </c>
      <c r="C269" s="11">
        <v>24.4</v>
      </c>
      <c r="D269">
        <v>3</v>
      </c>
      <c r="E269" t="s">
        <v>9</v>
      </c>
      <c r="F269" t="s">
        <v>10</v>
      </c>
      <c r="G269" s="4">
        <v>18259.216</v>
      </c>
      <c r="H269" t="s">
        <v>496</v>
      </c>
    </row>
    <row r="270" spans="1:8" x14ac:dyDescent="0.25">
      <c r="A270">
        <v>25</v>
      </c>
      <c r="B270" t="s">
        <v>7</v>
      </c>
      <c r="C270" s="11">
        <v>24.3</v>
      </c>
      <c r="D270">
        <v>3</v>
      </c>
      <c r="E270" t="s">
        <v>13</v>
      </c>
      <c r="F270" t="s">
        <v>10</v>
      </c>
      <c r="G270" s="4">
        <v>4391.652</v>
      </c>
      <c r="H270" t="s">
        <v>496</v>
      </c>
    </row>
    <row r="271" spans="1:8" x14ac:dyDescent="0.25">
      <c r="A271">
        <v>28</v>
      </c>
      <c r="B271" t="s">
        <v>11</v>
      </c>
      <c r="C271" s="11">
        <v>24.3</v>
      </c>
      <c r="D271">
        <v>5</v>
      </c>
      <c r="E271" t="s">
        <v>13</v>
      </c>
      <c r="F271" t="s">
        <v>10</v>
      </c>
      <c r="G271" s="4">
        <v>5615.3689999999997</v>
      </c>
      <c r="H271" t="s">
        <v>496</v>
      </c>
    </row>
    <row r="272" spans="1:8" x14ac:dyDescent="0.25">
      <c r="A272">
        <v>44</v>
      </c>
      <c r="B272" t="s">
        <v>11</v>
      </c>
      <c r="C272" s="11">
        <v>24.225000000000001</v>
      </c>
      <c r="D272">
        <v>2</v>
      </c>
      <c r="E272" t="s">
        <v>13</v>
      </c>
      <c r="F272" t="s">
        <v>10</v>
      </c>
      <c r="G272" s="4">
        <v>7726.8540000000003</v>
      </c>
      <c r="H272" t="s">
        <v>496</v>
      </c>
    </row>
    <row r="273" spans="1:8" x14ac:dyDescent="0.25">
      <c r="A273">
        <v>47</v>
      </c>
      <c r="B273" t="s">
        <v>7</v>
      </c>
      <c r="C273" s="11">
        <v>24.1</v>
      </c>
      <c r="D273">
        <v>1</v>
      </c>
      <c r="E273" t="s">
        <v>13</v>
      </c>
      <c r="F273" t="s">
        <v>10</v>
      </c>
      <c r="G273" s="4">
        <v>26236.579969999999</v>
      </c>
      <c r="H273" t="s">
        <v>496</v>
      </c>
    </row>
    <row r="274" spans="1:8" x14ac:dyDescent="0.25">
      <c r="A274">
        <v>27</v>
      </c>
      <c r="B274" t="s">
        <v>7</v>
      </c>
      <c r="C274" s="11">
        <v>24.1</v>
      </c>
      <c r="D274">
        <v>0</v>
      </c>
      <c r="E274" t="s">
        <v>13</v>
      </c>
      <c r="F274" t="s">
        <v>10</v>
      </c>
      <c r="G274" s="4">
        <v>2974.1260000000002</v>
      </c>
      <c r="H274" t="s">
        <v>496</v>
      </c>
    </row>
    <row r="275" spans="1:8" x14ac:dyDescent="0.25">
      <c r="A275">
        <v>54</v>
      </c>
      <c r="B275" t="s">
        <v>11</v>
      </c>
      <c r="C275" s="11">
        <v>24.035</v>
      </c>
      <c r="D275">
        <v>1</v>
      </c>
      <c r="E275" t="s">
        <v>13</v>
      </c>
      <c r="F275" t="s">
        <v>10</v>
      </c>
      <c r="G275" s="4">
        <v>10450.552</v>
      </c>
      <c r="H275" t="s">
        <v>496</v>
      </c>
    </row>
    <row r="276" spans="1:8" x14ac:dyDescent="0.25">
      <c r="A276">
        <v>25</v>
      </c>
      <c r="B276" t="s">
        <v>11</v>
      </c>
      <c r="C276" s="11">
        <v>23.9</v>
      </c>
      <c r="D276">
        <v>5</v>
      </c>
      <c r="E276" t="s">
        <v>13</v>
      </c>
      <c r="F276" t="s">
        <v>10</v>
      </c>
      <c r="G276" s="4">
        <v>5080.0959999999995</v>
      </c>
      <c r="H276" t="s">
        <v>497</v>
      </c>
    </row>
    <row r="277" spans="1:8" x14ac:dyDescent="0.25">
      <c r="A277">
        <v>28</v>
      </c>
      <c r="B277" t="s">
        <v>11</v>
      </c>
      <c r="C277" s="11">
        <v>23.8</v>
      </c>
      <c r="D277">
        <v>2</v>
      </c>
      <c r="E277" t="s">
        <v>13</v>
      </c>
      <c r="F277" t="s">
        <v>10</v>
      </c>
      <c r="G277" s="4">
        <v>3847.674</v>
      </c>
      <c r="H277" t="s">
        <v>497</v>
      </c>
    </row>
    <row r="278" spans="1:8" x14ac:dyDescent="0.25">
      <c r="A278">
        <v>26</v>
      </c>
      <c r="B278" t="s">
        <v>11</v>
      </c>
      <c r="C278" s="11">
        <v>23.7</v>
      </c>
      <c r="D278">
        <v>2</v>
      </c>
      <c r="E278" t="s">
        <v>13</v>
      </c>
      <c r="F278" t="s">
        <v>10</v>
      </c>
      <c r="G278" s="4">
        <v>3484.3310000000001</v>
      </c>
      <c r="H278" t="s">
        <v>497</v>
      </c>
    </row>
    <row r="279" spans="1:8" x14ac:dyDescent="0.25">
      <c r="A279">
        <v>57</v>
      </c>
      <c r="B279" t="s">
        <v>11</v>
      </c>
      <c r="C279" s="11">
        <v>23.7</v>
      </c>
      <c r="D279">
        <v>0</v>
      </c>
      <c r="E279" t="s">
        <v>13</v>
      </c>
      <c r="F279" t="s">
        <v>10</v>
      </c>
      <c r="G279" s="4">
        <v>10959.33</v>
      </c>
      <c r="H279" t="s">
        <v>497</v>
      </c>
    </row>
    <row r="280" spans="1:8" x14ac:dyDescent="0.25">
      <c r="A280">
        <v>47</v>
      </c>
      <c r="B280" t="s">
        <v>7</v>
      </c>
      <c r="C280" s="11">
        <v>23.6</v>
      </c>
      <c r="D280">
        <v>1</v>
      </c>
      <c r="E280" t="s">
        <v>13</v>
      </c>
      <c r="F280" t="s">
        <v>10</v>
      </c>
      <c r="G280" s="4">
        <v>8539.6710000000003</v>
      </c>
      <c r="H280" t="s">
        <v>497</v>
      </c>
    </row>
    <row r="281" spans="1:8" x14ac:dyDescent="0.25">
      <c r="A281">
        <v>31</v>
      </c>
      <c r="B281" t="s">
        <v>7</v>
      </c>
      <c r="C281" s="11">
        <v>23.6</v>
      </c>
      <c r="D281">
        <v>2</v>
      </c>
      <c r="E281" t="s">
        <v>13</v>
      </c>
      <c r="F281" t="s">
        <v>10</v>
      </c>
      <c r="G281" s="4">
        <v>4931.6469999999999</v>
      </c>
      <c r="H281" t="s">
        <v>497</v>
      </c>
    </row>
    <row r="282" spans="1:8" x14ac:dyDescent="0.25">
      <c r="A282">
        <v>38</v>
      </c>
      <c r="B282" t="s">
        <v>11</v>
      </c>
      <c r="C282" s="11">
        <v>23.465</v>
      </c>
      <c r="D282">
        <v>2</v>
      </c>
      <c r="E282" t="s">
        <v>13</v>
      </c>
      <c r="F282" t="s">
        <v>10</v>
      </c>
      <c r="G282" s="4">
        <v>6082.4049999999997</v>
      </c>
      <c r="H282" t="s">
        <v>497</v>
      </c>
    </row>
    <row r="283" spans="1:8" x14ac:dyDescent="0.25">
      <c r="A283">
        <v>24</v>
      </c>
      <c r="B283" t="s">
        <v>11</v>
      </c>
      <c r="C283" s="11">
        <v>23.4</v>
      </c>
      <c r="D283">
        <v>0</v>
      </c>
      <c r="E283" t="s">
        <v>13</v>
      </c>
      <c r="F283" t="s">
        <v>10</v>
      </c>
      <c r="G283" s="4">
        <v>1969.614</v>
      </c>
      <c r="H283" t="s">
        <v>497</v>
      </c>
    </row>
    <row r="284" spans="1:8" x14ac:dyDescent="0.25">
      <c r="A284">
        <v>19</v>
      </c>
      <c r="B284" t="s">
        <v>7</v>
      </c>
      <c r="C284" s="11">
        <v>23.4</v>
      </c>
      <c r="D284">
        <v>2</v>
      </c>
      <c r="E284" t="s">
        <v>13</v>
      </c>
      <c r="F284" t="s">
        <v>10</v>
      </c>
      <c r="G284" s="4">
        <v>2913.569</v>
      </c>
      <c r="H284" t="s">
        <v>497</v>
      </c>
    </row>
    <row r="285" spans="1:8" x14ac:dyDescent="0.25">
      <c r="A285">
        <v>58</v>
      </c>
      <c r="B285" t="s">
        <v>11</v>
      </c>
      <c r="C285" s="11">
        <v>23.3</v>
      </c>
      <c r="D285">
        <v>0</v>
      </c>
      <c r="E285" t="s">
        <v>13</v>
      </c>
      <c r="F285" t="s">
        <v>10</v>
      </c>
      <c r="G285" s="4">
        <v>11345.519</v>
      </c>
      <c r="H285" t="s">
        <v>497</v>
      </c>
    </row>
    <row r="286" spans="1:8" x14ac:dyDescent="0.25">
      <c r="A286">
        <v>59</v>
      </c>
      <c r="B286" t="s">
        <v>11</v>
      </c>
      <c r="C286" s="11">
        <v>23.274999999999999</v>
      </c>
      <c r="D286">
        <v>1</v>
      </c>
      <c r="E286" t="s">
        <v>13</v>
      </c>
      <c r="F286" t="s">
        <v>10</v>
      </c>
      <c r="G286" s="4">
        <v>12333.828</v>
      </c>
      <c r="H286" t="s">
        <v>497</v>
      </c>
    </row>
    <row r="287" spans="1:8" x14ac:dyDescent="0.25">
      <c r="A287">
        <v>43</v>
      </c>
      <c r="B287" t="s">
        <v>11</v>
      </c>
      <c r="C287" s="11">
        <v>23.2</v>
      </c>
      <c r="D287">
        <v>0</v>
      </c>
      <c r="E287" t="s">
        <v>13</v>
      </c>
      <c r="F287" t="s">
        <v>10</v>
      </c>
      <c r="G287" s="4">
        <v>6250.4350000000004</v>
      </c>
      <c r="H287" t="s">
        <v>497</v>
      </c>
    </row>
    <row r="288" spans="1:8" x14ac:dyDescent="0.25">
      <c r="A288">
        <v>54</v>
      </c>
      <c r="B288" t="s">
        <v>7</v>
      </c>
      <c r="C288" s="11">
        <v>23</v>
      </c>
      <c r="D288">
        <v>3</v>
      </c>
      <c r="E288" t="s">
        <v>13</v>
      </c>
      <c r="F288" t="s">
        <v>10</v>
      </c>
      <c r="G288" s="4">
        <v>12094.477999999999</v>
      </c>
      <c r="H288" t="s">
        <v>497</v>
      </c>
    </row>
    <row r="289" spans="1:8" x14ac:dyDescent="0.25">
      <c r="A289">
        <v>63</v>
      </c>
      <c r="B289" t="s">
        <v>7</v>
      </c>
      <c r="C289" s="11">
        <v>22.895</v>
      </c>
      <c r="D289">
        <v>0</v>
      </c>
      <c r="E289" t="s">
        <v>13</v>
      </c>
      <c r="F289" t="s">
        <v>10</v>
      </c>
      <c r="G289" s="4">
        <v>13880.949000000001</v>
      </c>
      <c r="H289" t="s">
        <v>497</v>
      </c>
    </row>
    <row r="290" spans="1:8" x14ac:dyDescent="0.25">
      <c r="A290">
        <v>48</v>
      </c>
      <c r="B290" t="s">
        <v>7</v>
      </c>
      <c r="C290" s="11">
        <v>22.8</v>
      </c>
      <c r="D290">
        <v>0</v>
      </c>
      <c r="E290" t="s">
        <v>13</v>
      </c>
      <c r="F290" t="s">
        <v>10</v>
      </c>
      <c r="G290" s="4">
        <v>8269.0439999999999</v>
      </c>
      <c r="H290" t="s">
        <v>497</v>
      </c>
    </row>
    <row r="291" spans="1:8" x14ac:dyDescent="0.25">
      <c r="A291">
        <v>36</v>
      </c>
      <c r="B291" t="s">
        <v>7</v>
      </c>
      <c r="C291" s="11">
        <v>22.6</v>
      </c>
      <c r="D291">
        <v>2</v>
      </c>
      <c r="E291" t="s">
        <v>9</v>
      </c>
      <c r="F291" t="s">
        <v>10</v>
      </c>
      <c r="G291" s="4">
        <v>18608.261999999999</v>
      </c>
      <c r="H291" t="s">
        <v>497</v>
      </c>
    </row>
    <row r="292" spans="1:8" x14ac:dyDescent="0.25">
      <c r="A292">
        <v>24</v>
      </c>
      <c r="B292" t="s">
        <v>7</v>
      </c>
      <c r="C292" s="11">
        <v>22.6</v>
      </c>
      <c r="D292">
        <v>0</v>
      </c>
      <c r="E292" t="s">
        <v>13</v>
      </c>
      <c r="F292" t="s">
        <v>10</v>
      </c>
      <c r="G292" s="4">
        <v>2457.502</v>
      </c>
      <c r="H292" t="s">
        <v>497</v>
      </c>
    </row>
    <row r="293" spans="1:8" x14ac:dyDescent="0.25">
      <c r="A293">
        <v>63</v>
      </c>
      <c r="B293" t="s">
        <v>7</v>
      </c>
      <c r="C293" s="11">
        <v>22.515000000000001</v>
      </c>
      <c r="D293">
        <v>0</v>
      </c>
      <c r="E293" t="s">
        <v>9</v>
      </c>
      <c r="F293" t="s">
        <v>10</v>
      </c>
      <c r="G293" s="4">
        <v>48824.45</v>
      </c>
      <c r="H293" t="s">
        <v>497</v>
      </c>
    </row>
    <row r="294" spans="1:8" x14ac:dyDescent="0.25">
      <c r="A294">
        <v>19</v>
      </c>
      <c r="B294" t="s">
        <v>11</v>
      </c>
      <c r="C294" s="11">
        <v>22.515000000000001</v>
      </c>
      <c r="D294">
        <v>1</v>
      </c>
      <c r="E294" t="s">
        <v>13</v>
      </c>
      <c r="F294" t="s">
        <v>10</v>
      </c>
      <c r="G294" s="4">
        <v>1832.0940000000001</v>
      </c>
      <c r="H294" t="s">
        <v>497</v>
      </c>
    </row>
    <row r="295" spans="1:8" x14ac:dyDescent="0.25">
      <c r="A295">
        <v>21</v>
      </c>
      <c r="B295" t="s">
        <v>11</v>
      </c>
      <c r="C295" s="11">
        <v>22.3</v>
      </c>
      <c r="D295">
        <v>1</v>
      </c>
      <c r="E295" t="s">
        <v>13</v>
      </c>
      <c r="F295" t="s">
        <v>10</v>
      </c>
      <c r="G295" s="4">
        <v>2103.08</v>
      </c>
      <c r="H295" t="s">
        <v>497</v>
      </c>
    </row>
    <row r="296" spans="1:8" x14ac:dyDescent="0.25">
      <c r="A296">
        <v>45</v>
      </c>
      <c r="B296" t="s">
        <v>11</v>
      </c>
      <c r="C296" s="11">
        <v>22.135000000000002</v>
      </c>
      <c r="D296">
        <v>1</v>
      </c>
      <c r="E296" t="s">
        <v>13</v>
      </c>
      <c r="F296" t="s">
        <v>10</v>
      </c>
      <c r="G296" s="4">
        <v>7441.0529999999999</v>
      </c>
      <c r="H296" t="s">
        <v>497</v>
      </c>
    </row>
    <row r="297" spans="1:8" x14ac:dyDescent="0.25">
      <c r="A297">
        <v>56</v>
      </c>
      <c r="B297" t="s">
        <v>11</v>
      </c>
      <c r="C297" s="11">
        <v>22.1</v>
      </c>
      <c r="D297">
        <v>0</v>
      </c>
      <c r="E297" t="s">
        <v>13</v>
      </c>
      <c r="F297" t="s">
        <v>10</v>
      </c>
      <c r="G297" s="4">
        <v>10577.087</v>
      </c>
      <c r="H297" t="s">
        <v>497</v>
      </c>
    </row>
    <row r="298" spans="1:8" x14ac:dyDescent="0.25">
      <c r="A298">
        <v>20</v>
      </c>
      <c r="B298" t="s">
        <v>11</v>
      </c>
      <c r="C298" s="11">
        <v>22</v>
      </c>
      <c r="D298">
        <v>1</v>
      </c>
      <c r="E298" t="s">
        <v>13</v>
      </c>
      <c r="F298" t="s">
        <v>10</v>
      </c>
      <c r="G298" s="4">
        <v>1964.78</v>
      </c>
      <c r="H298" t="s">
        <v>497</v>
      </c>
    </row>
    <row r="299" spans="1:8" x14ac:dyDescent="0.25">
      <c r="A299">
        <v>20</v>
      </c>
      <c r="B299" t="s">
        <v>7</v>
      </c>
      <c r="C299" s="11">
        <v>21.8</v>
      </c>
      <c r="D299">
        <v>0</v>
      </c>
      <c r="E299" t="s">
        <v>9</v>
      </c>
      <c r="F299" t="s">
        <v>10</v>
      </c>
      <c r="G299" s="4">
        <v>20167.336029999999</v>
      </c>
      <c r="H299" t="s">
        <v>497</v>
      </c>
    </row>
    <row r="300" spans="1:8" x14ac:dyDescent="0.25">
      <c r="A300">
        <v>22</v>
      </c>
      <c r="B300" t="s">
        <v>7</v>
      </c>
      <c r="C300" s="11">
        <v>21.754999999999999</v>
      </c>
      <c r="D300">
        <v>0</v>
      </c>
      <c r="E300" t="s">
        <v>13</v>
      </c>
      <c r="F300" t="s">
        <v>10</v>
      </c>
      <c r="G300" s="4">
        <v>2150.4690000000001</v>
      </c>
      <c r="H300" t="s">
        <v>497</v>
      </c>
    </row>
    <row r="301" spans="1:8" x14ac:dyDescent="0.25">
      <c r="A301">
        <v>19</v>
      </c>
      <c r="B301" t="s">
        <v>7</v>
      </c>
      <c r="C301" s="11">
        <v>21.7</v>
      </c>
      <c r="D301">
        <v>0</v>
      </c>
      <c r="E301" t="s">
        <v>9</v>
      </c>
      <c r="F301" t="s">
        <v>10</v>
      </c>
      <c r="G301" s="4">
        <v>13844.505999999999</v>
      </c>
      <c r="H301" t="s">
        <v>497</v>
      </c>
    </row>
    <row r="302" spans="1:8" x14ac:dyDescent="0.25">
      <c r="A302">
        <v>55</v>
      </c>
      <c r="B302" t="s">
        <v>11</v>
      </c>
      <c r="C302" s="11">
        <v>21.5</v>
      </c>
      <c r="D302">
        <v>1</v>
      </c>
      <c r="E302" t="s">
        <v>13</v>
      </c>
      <c r="F302" t="s">
        <v>10</v>
      </c>
      <c r="G302" s="4">
        <v>10791.96</v>
      </c>
      <c r="H302" t="s">
        <v>497</v>
      </c>
    </row>
    <row r="303" spans="1:8" x14ac:dyDescent="0.25">
      <c r="A303">
        <v>62</v>
      </c>
      <c r="B303" t="s">
        <v>11</v>
      </c>
      <c r="C303" s="11">
        <v>21.4</v>
      </c>
      <c r="D303">
        <v>0</v>
      </c>
      <c r="E303" t="s">
        <v>13</v>
      </c>
      <c r="F303" t="s">
        <v>10</v>
      </c>
      <c r="G303" s="4">
        <v>12957.118</v>
      </c>
      <c r="H303" t="s">
        <v>497</v>
      </c>
    </row>
    <row r="304" spans="1:8" x14ac:dyDescent="0.25">
      <c r="A304">
        <v>53</v>
      </c>
      <c r="B304" t="s">
        <v>11</v>
      </c>
      <c r="C304" s="11">
        <v>21.4</v>
      </c>
      <c r="D304">
        <v>1</v>
      </c>
      <c r="E304" t="s">
        <v>13</v>
      </c>
      <c r="F304" t="s">
        <v>10</v>
      </c>
      <c r="G304" s="4">
        <v>10065.413</v>
      </c>
      <c r="H304" t="s">
        <v>497</v>
      </c>
    </row>
    <row r="305" spans="1:8" x14ac:dyDescent="0.25">
      <c r="A305">
        <v>49</v>
      </c>
      <c r="B305" t="s">
        <v>7</v>
      </c>
      <c r="C305" s="11">
        <v>21.3</v>
      </c>
      <c r="D305">
        <v>1</v>
      </c>
      <c r="E305" t="s">
        <v>13</v>
      </c>
      <c r="F305" t="s">
        <v>10</v>
      </c>
      <c r="G305" s="4">
        <v>9182.17</v>
      </c>
      <c r="H305" t="s">
        <v>497</v>
      </c>
    </row>
    <row r="306" spans="1:8" x14ac:dyDescent="0.25">
      <c r="A306">
        <v>25</v>
      </c>
      <c r="B306" t="s">
        <v>7</v>
      </c>
      <c r="C306" s="11">
        <v>20.8</v>
      </c>
      <c r="D306">
        <v>1</v>
      </c>
      <c r="E306" t="s">
        <v>13</v>
      </c>
      <c r="F306" t="s">
        <v>10</v>
      </c>
      <c r="G306" s="4">
        <v>3208.7869999999998</v>
      </c>
      <c r="H306" t="s">
        <v>497</v>
      </c>
    </row>
    <row r="307" spans="1:8" x14ac:dyDescent="0.25">
      <c r="A307">
        <v>19</v>
      </c>
      <c r="B307" t="s">
        <v>11</v>
      </c>
      <c r="C307" s="11">
        <v>20.7</v>
      </c>
      <c r="D307">
        <v>0</v>
      </c>
      <c r="E307" t="s">
        <v>13</v>
      </c>
      <c r="F307" t="s">
        <v>10</v>
      </c>
      <c r="G307" s="4">
        <v>1242.816</v>
      </c>
      <c r="H307" t="s">
        <v>497</v>
      </c>
    </row>
    <row r="308" spans="1:8" x14ac:dyDescent="0.25">
      <c r="A308">
        <v>51</v>
      </c>
      <c r="B308" t="s">
        <v>7</v>
      </c>
      <c r="C308" s="11">
        <v>20.6</v>
      </c>
      <c r="D308">
        <v>0</v>
      </c>
      <c r="E308" t="s">
        <v>13</v>
      </c>
      <c r="F308" t="s">
        <v>10</v>
      </c>
      <c r="G308" s="4">
        <v>9264.7970000000005</v>
      </c>
      <c r="H308" t="s">
        <v>497</v>
      </c>
    </row>
    <row r="309" spans="1:8" x14ac:dyDescent="0.25">
      <c r="A309">
        <v>19</v>
      </c>
      <c r="B309" t="s">
        <v>7</v>
      </c>
      <c r="C309" s="11">
        <v>20.6</v>
      </c>
      <c r="D309">
        <v>0</v>
      </c>
      <c r="E309" t="s">
        <v>13</v>
      </c>
      <c r="F309" t="s">
        <v>10</v>
      </c>
      <c r="G309" s="4">
        <v>1731.6769999999999</v>
      </c>
      <c r="H309" t="s">
        <v>497</v>
      </c>
    </row>
    <row r="310" spans="1:8" x14ac:dyDescent="0.25">
      <c r="A310">
        <v>31</v>
      </c>
      <c r="B310" t="s">
        <v>11</v>
      </c>
      <c r="C310" s="11">
        <v>20.399999999999999</v>
      </c>
      <c r="D310">
        <v>0</v>
      </c>
      <c r="E310" t="s">
        <v>13</v>
      </c>
      <c r="F310" t="s">
        <v>10</v>
      </c>
      <c r="G310" s="4">
        <v>3260.1990000000001</v>
      </c>
      <c r="H310" t="s">
        <v>497</v>
      </c>
    </row>
    <row r="311" spans="1:8" x14ac:dyDescent="0.25">
      <c r="A311">
        <v>19</v>
      </c>
      <c r="B311" t="s">
        <v>11</v>
      </c>
      <c r="C311" s="11">
        <v>20.3</v>
      </c>
      <c r="D311">
        <v>0</v>
      </c>
      <c r="E311" t="s">
        <v>13</v>
      </c>
      <c r="F311" t="s">
        <v>10</v>
      </c>
      <c r="G311" s="4">
        <v>1242.26</v>
      </c>
      <c r="H311" t="s">
        <v>497</v>
      </c>
    </row>
    <row r="312" spans="1:8" x14ac:dyDescent="0.25">
      <c r="A312">
        <v>19</v>
      </c>
      <c r="B312" t="s">
        <v>11</v>
      </c>
      <c r="C312" s="11">
        <v>20.234999999999999</v>
      </c>
      <c r="D312">
        <v>0</v>
      </c>
      <c r="E312" t="s">
        <v>9</v>
      </c>
      <c r="F312" t="s">
        <v>10</v>
      </c>
      <c r="G312" s="4">
        <v>34779.614999999998</v>
      </c>
      <c r="H312" t="s">
        <v>497</v>
      </c>
    </row>
    <row r="313" spans="1:8" x14ac:dyDescent="0.25">
      <c r="A313">
        <v>57</v>
      </c>
      <c r="B313" t="s">
        <v>7</v>
      </c>
      <c r="C313" s="11">
        <v>20.100000000000001</v>
      </c>
      <c r="D313">
        <v>1</v>
      </c>
      <c r="E313" t="s">
        <v>13</v>
      </c>
      <c r="F313" t="s">
        <v>10</v>
      </c>
      <c r="G313" s="4">
        <v>12032.325999999999</v>
      </c>
      <c r="H313" t="s">
        <v>497</v>
      </c>
    </row>
    <row r="314" spans="1:8" x14ac:dyDescent="0.25">
      <c r="A314">
        <v>19</v>
      </c>
      <c r="B314" t="s">
        <v>7</v>
      </c>
      <c r="C314" s="11">
        <v>20.045000000000002</v>
      </c>
      <c r="D314">
        <v>0</v>
      </c>
      <c r="E314" t="s">
        <v>13</v>
      </c>
      <c r="F314" t="s">
        <v>10</v>
      </c>
      <c r="G314" s="4">
        <v>1727.7850000000001</v>
      </c>
      <c r="H314" t="s">
        <v>497</v>
      </c>
    </row>
    <row r="315" spans="1:8" x14ac:dyDescent="0.25">
      <c r="A315">
        <v>36</v>
      </c>
      <c r="B315" t="s">
        <v>7</v>
      </c>
      <c r="C315" s="11">
        <v>19.855</v>
      </c>
      <c r="D315">
        <v>0</v>
      </c>
      <c r="E315" t="s">
        <v>13</v>
      </c>
      <c r="F315" t="s">
        <v>10</v>
      </c>
      <c r="G315" s="4">
        <v>4883.866</v>
      </c>
      <c r="H315" t="s">
        <v>497</v>
      </c>
    </row>
    <row r="316" spans="1:8" x14ac:dyDescent="0.25">
      <c r="A316">
        <v>26</v>
      </c>
      <c r="B316" t="s">
        <v>7</v>
      </c>
      <c r="C316" s="11">
        <v>19.8</v>
      </c>
      <c r="D316">
        <v>1</v>
      </c>
      <c r="E316" t="s">
        <v>13</v>
      </c>
      <c r="F316" t="s">
        <v>10</v>
      </c>
      <c r="G316" s="4">
        <v>3378.91</v>
      </c>
      <c r="H316" t="s">
        <v>497</v>
      </c>
    </row>
    <row r="317" spans="1:8" x14ac:dyDescent="0.25">
      <c r="A317">
        <v>19</v>
      </c>
      <c r="B317" t="s">
        <v>11</v>
      </c>
      <c r="C317" s="11">
        <v>19.8</v>
      </c>
      <c r="D317">
        <v>0</v>
      </c>
      <c r="E317" t="s">
        <v>13</v>
      </c>
      <c r="F317" t="s">
        <v>10</v>
      </c>
      <c r="G317" s="4">
        <v>1241.5650000000001</v>
      </c>
      <c r="H317" t="s">
        <v>497</v>
      </c>
    </row>
    <row r="318" spans="1:8" x14ac:dyDescent="0.25">
      <c r="A318">
        <v>58</v>
      </c>
      <c r="B318" t="s">
        <v>7</v>
      </c>
      <c r="C318" s="11">
        <v>19.094999999999999</v>
      </c>
      <c r="D318">
        <v>0</v>
      </c>
      <c r="E318" t="s">
        <v>13</v>
      </c>
      <c r="F318" t="s">
        <v>10</v>
      </c>
      <c r="G318" s="4">
        <v>11837.16</v>
      </c>
      <c r="H318" t="s">
        <v>497</v>
      </c>
    </row>
    <row r="319" spans="1:8" x14ac:dyDescent="0.25">
      <c r="A319">
        <v>19</v>
      </c>
      <c r="B319" t="s">
        <v>7</v>
      </c>
      <c r="C319" s="11">
        <v>18.600000000000001</v>
      </c>
      <c r="D319">
        <v>0</v>
      </c>
      <c r="E319" t="s">
        <v>13</v>
      </c>
      <c r="F319" t="s">
        <v>10</v>
      </c>
      <c r="G319" s="4">
        <v>1728.8969999999999</v>
      </c>
      <c r="H319" t="s">
        <v>497</v>
      </c>
    </row>
    <row r="320" spans="1:8" x14ac:dyDescent="0.25">
      <c r="A320">
        <v>33</v>
      </c>
      <c r="B320" t="s">
        <v>7</v>
      </c>
      <c r="C320" s="11">
        <v>18.5</v>
      </c>
      <c r="D320">
        <v>1</v>
      </c>
      <c r="E320" t="s">
        <v>13</v>
      </c>
      <c r="F320" t="s">
        <v>10</v>
      </c>
      <c r="G320" s="4">
        <v>4766.0219999999999</v>
      </c>
      <c r="H320" t="s">
        <v>497</v>
      </c>
    </row>
    <row r="321" spans="1:8" x14ac:dyDescent="0.25">
      <c r="A321">
        <v>45</v>
      </c>
      <c r="B321" t="s">
        <v>7</v>
      </c>
      <c r="C321" s="11">
        <v>18.335000000000001</v>
      </c>
      <c r="D321">
        <v>2</v>
      </c>
      <c r="E321" t="s">
        <v>13</v>
      </c>
      <c r="F321" t="s">
        <v>10</v>
      </c>
      <c r="G321" s="4">
        <v>8520.0259999999998</v>
      </c>
      <c r="H321" t="s">
        <v>497</v>
      </c>
    </row>
    <row r="322" spans="1:8" x14ac:dyDescent="0.25">
      <c r="A322">
        <v>39</v>
      </c>
      <c r="B322" t="s">
        <v>7</v>
      </c>
      <c r="C322" s="11">
        <v>18.3</v>
      </c>
      <c r="D322">
        <v>5</v>
      </c>
      <c r="E322" t="s">
        <v>9</v>
      </c>
      <c r="F322" t="s">
        <v>10</v>
      </c>
      <c r="G322" s="4">
        <v>19023.259999999998</v>
      </c>
      <c r="H322" t="s">
        <v>497</v>
      </c>
    </row>
    <row r="323" spans="1:8" x14ac:dyDescent="0.25">
      <c r="A323">
        <v>56</v>
      </c>
      <c r="B323" t="s">
        <v>7</v>
      </c>
      <c r="C323" s="11">
        <v>17.954999999999998</v>
      </c>
      <c r="D323">
        <v>0</v>
      </c>
      <c r="E323" t="s">
        <v>13</v>
      </c>
      <c r="F323" t="s">
        <v>10</v>
      </c>
      <c r="G323" s="4">
        <v>11073.175999999999</v>
      </c>
      <c r="H323" t="s">
        <v>497</v>
      </c>
    </row>
    <row r="324" spans="1:8" x14ac:dyDescent="0.25">
      <c r="A324">
        <v>21</v>
      </c>
      <c r="B324" t="s">
        <v>7</v>
      </c>
      <c r="C324" s="11">
        <v>17.399999999999999</v>
      </c>
      <c r="D324">
        <v>1</v>
      </c>
      <c r="E324" t="s">
        <v>13</v>
      </c>
      <c r="F324" t="s">
        <v>10</v>
      </c>
      <c r="G324" s="4">
        <v>2585.2689999999998</v>
      </c>
      <c r="H324" t="s">
        <v>498</v>
      </c>
    </row>
    <row r="325" spans="1:8" x14ac:dyDescent="0.25">
      <c r="A325">
        <v>54</v>
      </c>
      <c r="B325" t="s">
        <v>7</v>
      </c>
      <c r="C325" s="11">
        <v>17.195</v>
      </c>
      <c r="D325">
        <v>3</v>
      </c>
      <c r="E325" t="s">
        <v>13</v>
      </c>
      <c r="F325" t="s">
        <v>10</v>
      </c>
      <c r="G325" s="4">
        <v>12105.32</v>
      </c>
      <c r="H325" t="s">
        <v>498</v>
      </c>
    </row>
    <row r="326" spans="1:8" x14ac:dyDescent="0.25">
      <c r="A326">
        <v>41</v>
      </c>
      <c r="B326" t="s">
        <v>7</v>
      </c>
      <c r="C326" s="11">
        <v>16.815000000000001</v>
      </c>
      <c r="D326">
        <v>0</v>
      </c>
      <c r="E326" t="s">
        <v>13</v>
      </c>
      <c r="F326" t="s">
        <v>10</v>
      </c>
      <c r="G326" s="4">
        <v>6186.1270000000004</v>
      </c>
      <c r="H326" t="s">
        <v>498</v>
      </c>
    </row>
    <row r="327" spans="1:8" x14ac:dyDescent="0.25">
      <c r="C327" s="2"/>
      <c r="G327" s="4"/>
    </row>
    <row r="328" spans="1:8" x14ac:dyDescent="0.25">
      <c r="C328" s="2"/>
      <c r="G328" s="4"/>
    </row>
    <row r="329" spans="1:8" x14ac:dyDescent="0.25">
      <c r="C329" s="2"/>
      <c r="G329" s="4"/>
    </row>
    <row r="330" spans="1:8" x14ac:dyDescent="0.25">
      <c r="C330" s="2"/>
      <c r="G330" s="4"/>
    </row>
    <row r="331" spans="1:8" x14ac:dyDescent="0.25">
      <c r="C331" s="2"/>
      <c r="G331" s="4"/>
    </row>
    <row r="332" spans="1:8" x14ac:dyDescent="0.25">
      <c r="C332" s="2"/>
      <c r="G332" s="4"/>
    </row>
    <row r="333" spans="1:8" x14ac:dyDescent="0.25">
      <c r="C333" s="2"/>
      <c r="G333" s="4"/>
    </row>
    <row r="334" spans="1:8" x14ac:dyDescent="0.25">
      <c r="C334" s="2"/>
      <c r="G334" s="4"/>
    </row>
    <row r="335" spans="1:8" x14ac:dyDescent="0.25">
      <c r="C335" s="2"/>
      <c r="G335" s="4"/>
    </row>
    <row r="336" spans="1:8" x14ac:dyDescent="0.25">
      <c r="C336" s="2"/>
      <c r="G336" s="4"/>
    </row>
    <row r="337" spans="3:7" x14ac:dyDescent="0.25">
      <c r="C337" s="2"/>
      <c r="G337" s="4"/>
    </row>
    <row r="338" spans="3:7" x14ac:dyDescent="0.25">
      <c r="C338" s="2"/>
      <c r="G338" s="4"/>
    </row>
    <row r="339" spans="3:7" x14ac:dyDescent="0.25">
      <c r="C339" s="2"/>
      <c r="G339" s="4"/>
    </row>
    <row r="340" spans="3:7" x14ac:dyDescent="0.25">
      <c r="C340" s="2"/>
      <c r="G340" s="4"/>
    </row>
    <row r="341" spans="3:7" x14ac:dyDescent="0.25">
      <c r="C341" s="2"/>
      <c r="G341" s="4"/>
    </row>
    <row r="342" spans="3:7" x14ac:dyDescent="0.25">
      <c r="C342" s="2"/>
      <c r="G342" s="4"/>
    </row>
    <row r="343" spans="3:7" x14ac:dyDescent="0.25">
      <c r="C343" s="2"/>
      <c r="G343" s="4"/>
    </row>
    <row r="344" spans="3:7" x14ac:dyDescent="0.25">
      <c r="C344" s="2"/>
      <c r="G344" s="4"/>
    </row>
    <row r="345" spans="3:7" x14ac:dyDescent="0.25">
      <c r="C345" s="2"/>
      <c r="G345" s="4"/>
    </row>
    <row r="346" spans="3:7" x14ac:dyDescent="0.25">
      <c r="C346" s="2"/>
      <c r="G346" s="4"/>
    </row>
    <row r="347" spans="3:7" x14ac:dyDescent="0.25">
      <c r="C347" s="2"/>
      <c r="G347" s="4"/>
    </row>
    <row r="348" spans="3:7" x14ac:dyDescent="0.25">
      <c r="C348" s="2"/>
      <c r="G348" s="4"/>
    </row>
    <row r="349" spans="3:7" x14ac:dyDescent="0.25">
      <c r="C349" s="2"/>
      <c r="G349" s="4"/>
    </row>
    <row r="350" spans="3:7" x14ac:dyDescent="0.25">
      <c r="C350" s="2"/>
      <c r="G350" s="4"/>
    </row>
    <row r="351" spans="3:7" x14ac:dyDescent="0.25">
      <c r="C351" s="2"/>
      <c r="G351" s="4"/>
    </row>
    <row r="352" spans="3:7" x14ac:dyDescent="0.25">
      <c r="C352" s="2"/>
      <c r="G352" s="4"/>
    </row>
    <row r="353" spans="3:7" x14ac:dyDescent="0.25">
      <c r="C353" s="2"/>
      <c r="G353" s="4"/>
    </row>
    <row r="354" spans="3:7" x14ac:dyDescent="0.25">
      <c r="C354" s="2"/>
      <c r="G354" s="4"/>
    </row>
    <row r="355" spans="3:7" x14ac:dyDescent="0.25">
      <c r="C355" s="2"/>
      <c r="G355" s="4"/>
    </row>
    <row r="356" spans="3:7" x14ac:dyDescent="0.25">
      <c r="C356" s="2"/>
      <c r="G356" s="4"/>
    </row>
    <row r="357" spans="3:7" x14ac:dyDescent="0.25">
      <c r="C357" s="2"/>
      <c r="G357" s="4"/>
    </row>
    <row r="358" spans="3:7" x14ac:dyDescent="0.25">
      <c r="C358" s="2"/>
      <c r="G358" s="4"/>
    </row>
    <row r="359" spans="3:7" x14ac:dyDescent="0.25">
      <c r="C359" s="2"/>
      <c r="G359" s="4"/>
    </row>
    <row r="360" spans="3:7" x14ac:dyDescent="0.25">
      <c r="C360" s="2"/>
      <c r="G360" s="4"/>
    </row>
    <row r="361" spans="3:7" x14ac:dyDescent="0.25">
      <c r="C361" s="2"/>
      <c r="G361" s="4"/>
    </row>
    <row r="362" spans="3:7" x14ac:dyDescent="0.25">
      <c r="C362" s="2"/>
      <c r="G362" s="4"/>
    </row>
    <row r="363" spans="3:7" x14ac:dyDescent="0.25">
      <c r="C363" s="2"/>
      <c r="G363" s="4"/>
    </row>
    <row r="364" spans="3:7" x14ac:dyDescent="0.25">
      <c r="C364" s="2"/>
      <c r="G364" s="4"/>
    </row>
    <row r="365" spans="3:7" x14ac:dyDescent="0.25">
      <c r="C365" s="2"/>
      <c r="G365" s="4"/>
    </row>
  </sheetData>
  <autoFilter ref="A1:H160" xr:uid="{DC38E369-421B-4907-99EB-C355E11FED12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insurance-raw data</vt:lpstr>
      <vt:lpstr>insurance (5)</vt:lpstr>
      <vt:lpstr>insurance (2)</vt:lpstr>
      <vt:lpstr>insurance (3)</vt:lpstr>
      <vt:lpstr>insurance (6)</vt:lpstr>
      <vt:lpstr>insurance-correl analyst</vt:lpstr>
      <vt:lpstr>analysis-BMI over</vt:lpstr>
      <vt:lpstr>insurance (4)</vt:lpstr>
      <vt:lpstr>Male-Smoker-Data</vt:lpstr>
      <vt:lpstr>BMI over</vt:lpstr>
      <vt:lpstr>North-East</vt:lpstr>
      <vt:lpstr>North-East (2)</vt:lpstr>
      <vt:lpstr>North-West</vt:lpstr>
      <vt:lpstr>South-East</vt:lpstr>
      <vt:lpstr>South-West</vt:lpstr>
      <vt:lpstr>Box-Whisker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QA Manager</dc:creator>
  <cp:lastModifiedBy>This is Yon</cp:lastModifiedBy>
  <dcterms:created xsi:type="dcterms:W3CDTF">2023-07-27T07:52:26Z</dcterms:created>
  <dcterms:modified xsi:type="dcterms:W3CDTF">2023-09-12T19:11:18Z</dcterms:modified>
</cp:coreProperties>
</file>